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3.xml" ContentType="application/vnd.openxmlformats-officedocument.drawing+xml"/>
  <Override PartName="/xl/charts/chart16.xml" ContentType="application/vnd.openxmlformats-officedocument.drawingml.chart+xml"/>
  <Override PartName="/xl/drawings/drawing4.xml" ContentType="application/vnd.openxmlformats-officedocument.drawing+xml"/>
  <Override PartName="/xl/charts/chart1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Y:\BusinessData\ALMT-Treasury\Treasury_BNB-PB-Fortis-Belgium\External\ALM Funding\Retained Covered Bonds\Monthly reports\2021\2021_03\"/>
    </mc:Choice>
  </mc:AlternateContent>
  <xr:revisionPtr revIDLastSave="0" documentId="13_ncr:1_{99354E39-5BC4-4F3A-8BF6-07D76A7568D5}" xr6:coauthVersionLast="44" xr6:coauthVersionMax="44" xr10:uidLastSave="{00000000-0000-0000-0000-000000000000}"/>
  <bookViews>
    <workbookView xWindow="-110" yWindow="-110" windowWidth="19420" windowHeight="10420" xr2:uid="{00000000-000D-0000-FFFF-FFFF00000000}"/>
  </bookViews>
  <sheets>
    <sheet name="Disclaimer" sheetId="32" r:id="rId1"/>
    <sheet name="Introduction" sheetId="33" r:id="rId2"/>
    <sheet name="A. HTT General" sheetId="34" r:id="rId3"/>
    <sheet name="B1. HTT Mortgage Assets" sheetId="35" r:id="rId4"/>
    <sheet name="C. HTT Harmonised Glossary" sheetId="36" r:id="rId5"/>
    <sheet name="D1. Front Page" sheetId="4" r:id="rId6"/>
    <sheet name="D2. Covered Bond Series" sheetId="5" r:id="rId7"/>
    <sheet name="D3. Ratings" sheetId="6" r:id="rId8"/>
    <sheet name="D4. Tests Royal Decree" sheetId="7" r:id="rId9"/>
    <sheet name="D5. Cover Pool Summary" sheetId="8" r:id="rId10"/>
    <sheet name="D6. Stratification Tables" sheetId="9" r:id="rId11"/>
    <sheet name="D7. Stratification Graphs" sheetId="10" r:id="rId12"/>
    <sheet name="_Hidden11" sheetId="11" state="hidden" r:id="rId13"/>
    <sheet name="_Hidden12" sheetId="12" state="hidden" r:id="rId14"/>
    <sheet name="_Hidden13" sheetId="13" state="hidden" r:id="rId15"/>
    <sheet name="_Hidden14" sheetId="14" state="hidden" r:id="rId16"/>
    <sheet name="_Hidden15" sheetId="15" state="hidden" r:id="rId17"/>
    <sheet name="_Hidden16" sheetId="16" state="hidden" r:id="rId18"/>
    <sheet name="_Hidden17" sheetId="17" state="hidden" r:id="rId19"/>
    <sheet name="_Hidden18" sheetId="18" state="hidden" r:id="rId20"/>
    <sheet name="_Hidden19" sheetId="19" state="hidden" r:id="rId21"/>
    <sheet name="_Hidden20" sheetId="20" state="hidden" r:id="rId22"/>
    <sheet name="_Hidden21" sheetId="21" state="hidden" r:id="rId23"/>
    <sheet name="_Hidden22" sheetId="22" state="hidden" r:id="rId24"/>
    <sheet name="_Hidden23" sheetId="23" state="hidden" r:id="rId25"/>
    <sheet name="_Hidden24" sheetId="24" state="hidden" r:id="rId26"/>
    <sheet name="_Hidden25" sheetId="25" state="hidden" r:id="rId27"/>
    <sheet name="D8. Performance" sheetId="26" r:id="rId28"/>
    <sheet name="_Hidden27" sheetId="27" state="hidden" r:id="rId29"/>
    <sheet name="D9. Amortisation" sheetId="28" r:id="rId30"/>
    <sheet name="D10. Amortisation Graph " sheetId="29" r:id="rId31"/>
    <sheet name="_Hidden30" sheetId="30" state="hidden" r:id="rId32"/>
    <sheet name="Risk IM_calc" sheetId="31" r:id="rId33"/>
    <sheet name="E. Optional ECB-ECAIs data" sheetId="37" r:id="rId34"/>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0">Disclaimer!$A$1:$A$170</definedName>
    <definedName name="_xlnm.Print_Area" localSheetId="1">Introduction!$B$2:$J$43</definedName>
    <definedName name="_xlnm.Print_Area" localSheetId="32">'Risk IM_calc'!$B$1:$M$46</definedName>
    <definedName name="Print_Area_0">#REF!</definedName>
    <definedName name="Print_Area_1">#REF!</definedName>
    <definedName name="Print_Area_2">#REF!</definedName>
    <definedName name="Print_Area_25">'D8. Performance'!$B$2:$L$19</definedName>
    <definedName name="Print_Area_27">'D9. Amortisation'!$B$1:$P$367</definedName>
    <definedName name="Print_Area_28">'D10. Amortisation Graph '!$B$1:$B$2</definedName>
    <definedName name="Print_Area_3">'D1. Front Page'!$B$1:$O$28</definedName>
    <definedName name="Print_Area_4">'D2. Covered Bond Series'!$B$1:$U$20</definedName>
    <definedName name="Print_Area_5">'D3. Ratings'!$B$2:$I$18</definedName>
    <definedName name="Print_Area_6">'D4. Tests Royal Decree'!$B$1:$U$88</definedName>
    <definedName name="Print_Area_7">'D5. Cover Pool Summary'!$B$1:$U$53</definedName>
    <definedName name="Print_Area_8">'D6. Stratification Tables'!$B$2:$AI$321</definedName>
    <definedName name="Print_Area_9">'D7. Stratification Graphs'!$A$2:$S$55</definedName>
    <definedName name="_xlnm.Print_Titles" localSheetId="0">Disclaimer!$2:$2</definedName>
    <definedName name="privacy_policy" localSheetId="0">Disclaimer!$A$136</definedName>
  </definedNames>
  <calcPr calcId="191029" iterateDelta="252"/>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82" i="37" l="1"/>
  <c r="G83" i="37"/>
  <c r="G84" i="37"/>
  <c r="G85" i="37"/>
  <c r="G86" i="37"/>
  <c r="D577" i="35"/>
  <c r="G576" i="35" s="1"/>
  <c r="C577" i="35"/>
  <c r="F575" i="35" s="1"/>
  <c r="G575" i="35"/>
  <c r="F573" i="35"/>
  <c r="D570" i="35"/>
  <c r="G569" i="35" s="1"/>
  <c r="C570" i="35"/>
  <c r="F566" i="35" s="1"/>
  <c r="G560" i="35"/>
  <c r="D555" i="35"/>
  <c r="G554" i="35" s="1"/>
  <c r="C555" i="35"/>
  <c r="F551" i="35" s="1"/>
  <c r="G549" i="35"/>
  <c r="F547" i="35"/>
  <c r="G543" i="35"/>
  <c r="F543" i="35"/>
  <c r="G537" i="35"/>
  <c r="D532" i="35"/>
  <c r="G528" i="35" s="1"/>
  <c r="C532" i="35"/>
  <c r="F528" i="35" s="1"/>
  <c r="G520" i="35"/>
  <c r="D475" i="35"/>
  <c r="G476" i="35" s="1"/>
  <c r="C475" i="35"/>
  <c r="F476" i="35" s="1"/>
  <c r="F471" i="35"/>
  <c r="G467" i="35"/>
  <c r="F467" i="35"/>
  <c r="F454" i="35"/>
  <c r="D453" i="35"/>
  <c r="G458" i="35" s="1"/>
  <c r="C453" i="35"/>
  <c r="F458" i="35" s="1"/>
  <c r="F451" i="35"/>
  <c r="F449" i="35"/>
  <c r="F447" i="35"/>
  <c r="G445" i="35"/>
  <c r="F445" i="35"/>
  <c r="D440" i="35"/>
  <c r="G436" i="35" s="1"/>
  <c r="C440" i="35"/>
  <c r="F436" i="35" s="1"/>
  <c r="G432" i="35"/>
  <c r="G416" i="35"/>
  <c r="F416" i="35"/>
  <c r="D360" i="35"/>
  <c r="C360" i="35"/>
  <c r="G358" i="35"/>
  <c r="F358" i="35"/>
  <c r="G356" i="35"/>
  <c r="F356" i="35"/>
  <c r="D353" i="35"/>
  <c r="G349" i="35" s="1"/>
  <c r="C353" i="35"/>
  <c r="F349" i="35" s="1"/>
  <c r="D343" i="35"/>
  <c r="G342" i="35" s="1"/>
  <c r="C343" i="35"/>
  <c r="F341" i="35" s="1"/>
  <c r="G341" i="35"/>
  <c r="G339" i="35"/>
  <c r="G337" i="35"/>
  <c r="F337" i="35"/>
  <c r="G335" i="35"/>
  <c r="G333" i="35"/>
  <c r="F333" i="35"/>
  <c r="D328" i="35"/>
  <c r="G310" i="35" s="1"/>
  <c r="G328" i="35" s="1"/>
  <c r="C328" i="35"/>
  <c r="F310" i="35"/>
  <c r="F328" i="35" s="1"/>
  <c r="D305" i="35"/>
  <c r="G301" i="35" s="1"/>
  <c r="C305" i="35"/>
  <c r="F303" i="35"/>
  <c r="F301" i="35"/>
  <c r="F299" i="35"/>
  <c r="G297" i="35"/>
  <c r="F297" i="35"/>
  <c r="F295" i="35"/>
  <c r="G293" i="35"/>
  <c r="F293" i="35"/>
  <c r="F291" i="35"/>
  <c r="G289" i="35"/>
  <c r="F289" i="35"/>
  <c r="F287" i="35"/>
  <c r="D249" i="35"/>
  <c r="G245" i="35" s="1"/>
  <c r="C249" i="35"/>
  <c r="F254" i="35" s="1"/>
  <c r="F241" i="35"/>
  <c r="F229" i="35"/>
  <c r="D227" i="35"/>
  <c r="G233" i="35" s="1"/>
  <c r="C227" i="35"/>
  <c r="F233" i="35" s="1"/>
  <c r="F226" i="35"/>
  <c r="F225" i="35"/>
  <c r="F224" i="35"/>
  <c r="F223" i="35"/>
  <c r="F222" i="35"/>
  <c r="G221" i="35"/>
  <c r="F221" i="35"/>
  <c r="F220" i="35"/>
  <c r="F219" i="35"/>
  <c r="D214" i="35"/>
  <c r="C214" i="35"/>
  <c r="F213" i="35" s="1"/>
  <c r="G213" i="35"/>
  <c r="G212" i="35"/>
  <c r="G211" i="35"/>
  <c r="G210" i="35"/>
  <c r="G209" i="35"/>
  <c r="G208" i="35"/>
  <c r="G207" i="35"/>
  <c r="G206" i="35"/>
  <c r="F206" i="35"/>
  <c r="G205" i="35"/>
  <c r="G204" i="35"/>
  <c r="F204" i="35"/>
  <c r="G203" i="35"/>
  <c r="G202" i="35"/>
  <c r="F202" i="35"/>
  <c r="G201" i="35"/>
  <c r="G200" i="35"/>
  <c r="F200" i="35"/>
  <c r="G199" i="35"/>
  <c r="G198" i="35"/>
  <c r="F198" i="35"/>
  <c r="G197" i="35"/>
  <c r="G196" i="35"/>
  <c r="F196" i="35"/>
  <c r="G195" i="35"/>
  <c r="G194" i="35"/>
  <c r="F194" i="35"/>
  <c r="G193" i="35"/>
  <c r="G192" i="35"/>
  <c r="F192" i="35"/>
  <c r="G191" i="35"/>
  <c r="G190" i="35"/>
  <c r="F190" i="35"/>
  <c r="F180" i="35"/>
  <c r="F174" i="35"/>
  <c r="F173" i="35"/>
  <c r="F172" i="35"/>
  <c r="F171" i="35"/>
  <c r="F170" i="35"/>
  <c r="F162" i="35"/>
  <c r="F161" i="35"/>
  <c r="F160" i="35"/>
  <c r="F152" i="35"/>
  <c r="F151" i="35"/>
  <c r="F150" i="35"/>
  <c r="F110" i="35"/>
  <c r="F109" i="35"/>
  <c r="F108" i="35"/>
  <c r="F107" i="35"/>
  <c r="F106" i="35"/>
  <c r="F105" i="35"/>
  <c r="F104" i="35"/>
  <c r="F103" i="35"/>
  <c r="F102" i="35"/>
  <c r="F101" i="35"/>
  <c r="F100" i="35"/>
  <c r="F99" i="35"/>
  <c r="F76" i="35"/>
  <c r="D76" i="35"/>
  <c r="C76" i="35"/>
  <c r="F72" i="35"/>
  <c r="D72" i="35"/>
  <c r="C72" i="35"/>
  <c r="F44" i="35"/>
  <c r="D44" i="35"/>
  <c r="C44" i="35"/>
  <c r="F28" i="35"/>
  <c r="F24" i="35"/>
  <c r="F23" i="35"/>
  <c r="F19" i="35"/>
  <c r="F17" i="35"/>
  <c r="F16" i="35"/>
  <c r="C15" i="35"/>
  <c r="F26" i="35" s="1"/>
  <c r="F14" i="35"/>
  <c r="F13" i="35"/>
  <c r="F12" i="35"/>
  <c r="C299" i="34"/>
  <c r="C298" i="34"/>
  <c r="C296" i="34"/>
  <c r="C295" i="34"/>
  <c r="C294" i="34"/>
  <c r="C291" i="34"/>
  <c r="C289" i="34"/>
  <c r="C288" i="34"/>
  <c r="G227" i="34"/>
  <c r="F227" i="34"/>
  <c r="G226" i="34"/>
  <c r="F226" i="34"/>
  <c r="G225" i="34"/>
  <c r="F225" i="34"/>
  <c r="G224" i="34"/>
  <c r="F224" i="34"/>
  <c r="G223" i="34"/>
  <c r="F223" i="34"/>
  <c r="G222" i="34"/>
  <c r="F222" i="34"/>
  <c r="G221" i="34"/>
  <c r="F221" i="34"/>
  <c r="C220" i="34"/>
  <c r="G219" i="34"/>
  <c r="F219" i="34"/>
  <c r="G218" i="34"/>
  <c r="F218" i="34"/>
  <c r="G217" i="34"/>
  <c r="G220" i="34" s="1"/>
  <c r="F217" i="34"/>
  <c r="F220" i="34" s="1"/>
  <c r="F214" i="34"/>
  <c r="F213" i="34"/>
  <c r="F210" i="34"/>
  <c r="F209" i="34"/>
  <c r="C208" i="34"/>
  <c r="F212" i="34" s="1"/>
  <c r="F206" i="34"/>
  <c r="F205" i="34"/>
  <c r="F203" i="34"/>
  <c r="F202" i="34"/>
  <c r="F201" i="34"/>
  <c r="F200" i="34"/>
  <c r="F199" i="34"/>
  <c r="F198" i="34"/>
  <c r="F197" i="34"/>
  <c r="F196" i="34"/>
  <c r="F195" i="34"/>
  <c r="F194" i="34"/>
  <c r="F193" i="34"/>
  <c r="F185" i="34"/>
  <c r="F184" i="34"/>
  <c r="F181" i="34"/>
  <c r="F180" i="34"/>
  <c r="C179" i="34"/>
  <c r="F187" i="34" s="1"/>
  <c r="F178" i="34"/>
  <c r="F177" i="34"/>
  <c r="F175" i="34"/>
  <c r="F174" i="34"/>
  <c r="F179" i="34" s="1"/>
  <c r="C167" i="34"/>
  <c r="F166" i="34"/>
  <c r="F167" i="34" s="1"/>
  <c r="D166" i="34"/>
  <c r="F165" i="34"/>
  <c r="D165" i="34"/>
  <c r="F164" i="34"/>
  <c r="D164" i="34"/>
  <c r="D167" i="34" s="1"/>
  <c r="F161" i="34"/>
  <c r="F159" i="34"/>
  <c r="F157" i="34"/>
  <c r="C155" i="34"/>
  <c r="F162" i="34" s="1"/>
  <c r="F154" i="34"/>
  <c r="F153" i="34"/>
  <c r="F152" i="34"/>
  <c r="F151" i="34"/>
  <c r="F150" i="34"/>
  <c r="F149" i="34"/>
  <c r="F148" i="34"/>
  <c r="F147" i="34"/>
  <c r="F146" i="34"/>
  <c r="F145" i="34"/>
  <c r="F144" i="34"/>
  <c r="F143" i="34"/>
  <c r="F142" i="34"/>
  <c r="F141" i="34"/>
  <c r="F140" i="34"/>
  <c r="F139" i="34"/>
  <c r="F138" i="34"/>
  <c r="F155" i="34" s="1"/>
  <c r="D138" i="34"/>
  <c r="D155" i="34" s="1"/>
  <c r="F135" i="34"/>
  <c r="F133" i="34"/>
  <c r="F131" i="34"/>
  <c r="C129" i="34"/>
  <c r="F136" i="34" s="1"/>
  <c r="F128" i="34"/>
  <c r="F127" i="34"/>
  <c r="F126" i="34"/>
  <c r="F125" i="34"/>
  <c r="F124" i="34"/>
  <c r="F123" i="34"/>
  <c r="F122" i="34"/>
  <c r="F121" i="34"/>
  <c r="F120" i="34"/>
  <c r="F119" i="34"/>
  <c r="F118" i="34"/>
  <c r="F117" i="34"/>
  <c r="F116" i="34"/>
  <c r="F115" i="34"/>
  <c r="F114" i="34"/>
  <c r="F113" i="34"/>
  <c r="F112" i="34"/>
  <c r="F129" i="34" s="1"/>
  <c r="D112" i="34"/>
  <c r="D129" i="34" s="1"/>
  <c r="G104" i="34"/>
  <c r="G102" i="34"/>
  <c r="D100" i="34"/>
  <c r="G105" i="34" s="1"/>
  <c r="C100" i="34"/>
  <c r="F104" i="34" s="1"/>
  <c r="G99" i="34"/>
  <c r="G98" i="34"/>
  <c r="F98" i="34"/>
  <c r="G97" i="34"/>
  <c r="G96" i="34"/>
  <c r="F96" i="34"/>
  <c r="G95" i="34"/>
  <c r="G94" i="34"/>
  <c r="F94" i="34"/>
  <c r="G93" i="34"/>
  <c r="G100" i="34" s="1"/>
  <c r="G86" i="34"/>
  <c r="G81" i="34"/>
  <c r="G79" i="34"/>
  <c r="D77" i="34"/>
  <c r="G87" i="34" s="1"/>
  <c r="C77" i="34"/>
  <c r="F86" i="34" s="1"/>
  <c r="G76" i="34"/>
  <c r="G75" i="34"/>
  <c r="F75" i="34"/>
  <c r="G74" i="34"/>
  <c r="G73" i="34"/>
  <c r="F73" i="34"/>
  <c r="G72" i="34"/>
  <c r="G71" i="34"/>
  <c r="F71" i="34"/>
  <c r="G70" i="34"/>
  <c r="G77" i="34" s="1"/>
  <c r="F64" i="34"/>
  <c r="F63" i="34"/>
  <c r="F62" i="34"/>
  <c r="F60" i="34"/>
  <c r="F59" i="34"/>
  <c r="F58" i="34"/>
  <c r="C58" i="34"/>
  <c r="F61" i="34" s="1"/>
  <c r="F57" i="34"/>
  <c r="F56" i="34"/>
  <c r="F53" i="34"/>
  <c r="D45" i="34"/>
  <c r="G449" i="35" l="1"/>
  <c r="G219" i="35"/>
  <c r="G225" i="35"/>
  <c r="G539" i="35"/>
  <c r="G545" i="35"/>
  <c r="G551" i="35"/>
  <c r="G214" i="35"/>
  <c r="F227" i="35"/>
  <c r="G287" i="35"/>
  <c r="G291" i="35"/>
  <c r="G295" i="35"/>
  <c r="G299" i="35"/>
  <c r="G303" i="35"/>
  <c r="F424" i="35"/>
  <c r="G447" i="35"/>
  <c r="G451" i="35"/>
  <c r="G454" i="35"/>
  <c r="G471" i="35"/>
  <c r="G541" i="35"/>
  <c r="G553" i="35"/>
  <c r="F562" i="35"/>
  <c r="F21" i="35"/>
  <c r="F208" i="35"/>
  <c r="F335" i="35"/>
  <c r="F339" i="35"/>
  <c r="G424" i="35"/>
  <c r="G547" i="35"/>
  <c r="G573" i="35"/>
  <c r="F432" i="35"/>
  <c r="F480" i="35"/>
  <c r="F210" i="35"/>
  <c r="F212" i="35"/>
  <c r="G480" i="35"/>
  <c r="G566" i="35"/>
  <c r="F20" i="35"/>
  <c r="F25" i="35"/>
  <c r="G220" i="35"/>
  <c r="G222" i="35"/>
  <c r="G224" i="35"/>
  <c r="G226" i="35"/>
  <c r="G229" i="35"/>
  <c r="F334" i="35"/>
  <c r="F336" i="35"/>
  <c r="F338" i="35"/>
  <c r="F340" i="35"/>
  <c r="F342" i="35"/>
  <c r="F420" i="35"/>
  <c r="F428" i="35"/>
  <c r="F469" i="35"/>
  <c r="F473" i="35"/>
  <c r="F516" i="35"/>
  <c r="G524" i="35"/>
  <c r="G562" i="35"/>
  <c r="G568" i="35"/>
  <c r="G223" i="35"/>
  <c r="G231" i="35"/>
  <c r="F520" i="35"/>
  <c r="F15" i="35"/>
  <c r="F191" i="35"/>
  <c r="F193" i="35"/>
  <c r="F195" i="35"/>
  <c r="F197" i="35"/>
  <c r="F199" i="35"/>
  <c r="F201" i="35"/>
  <c r="F203" i="35"/>
  <c r="F205" i="35"/>
  <c r="F207" i="35"/>
  <c r="F209" i="35"/>
  <c r="F211" i="35"/>
  <c r="F231" i="35"/>
  <c r="G334" i="35"/>
  <c r="G336" i="35"/>
  <c r="G338" i="35"/>
  <c r="G340" i="35"/>
  <c r="G420" i="35"/>
  <c r="G428" i="35"/>
  <c r="G469" i="35"/>
  <c r="G473" i="35"/>
  <c r="G516" i="35"/>
  <c r="F539" i="35"/>
  <c r="G564" i="35"/>
  <c r="F352" i="35"/>
  <c r="F350" i="35"/>
  <c r="F348" i="35"/>
  <c r="F346" i="35"/>
  <c r="F439" i="35"/>
  <c r="F437" i="35"/>
  <c r="F435" i="35"/>
  <c r="F433" i="35"/>
  <c r="F431" i="35"/>
  <c r="F429" i="35"/>
  <c r="F427" i="35"/>
  <c r="F425" i="35"/>
  <c r="F423" i="35"/>
  <c r="F421" i="35"/>
  <c r="F419" i="35"/>
  <c r="F417" i="35"/>
  <c r="F524" i="35"/>
  <c r="F569" i="35"/>
  <c r="F567" i="35"/>
  <c r="F565" i="35"/>
  <c r="F563" i="35"/>
  <c r="F561" i="35"/>
  <c r="G352" i="35"/>
  <c r="G350" i="35"/>
  <c r="G348" i="35"/>
  <c r="G346" i="35"/>
  <c r="G439" i="35"/>
  <c r="G437" i="35"/>
  <c r="G435" i="35"/>
  <c r="G433" i="35"/>
  <c r="G431" i="35"/>
  <c r="G429" i="35"/>
  <c r="G427" i="35"/>
  <c r="G425" i="35"/>
  <c r="G423" i="35"/>
  <c r="G421" i="35"/>
  <c r="G419" i="35"/>
  <c r="G417" i="35"/>
  <c r="G531" i="35"/>
  <c r="G529" i="35"/>
  <c r="G527" i="35"/>
  <c r="G525" i="35"/>
  <c r="G523" i="35"/>
  <c r="G521" i="35"/>
  <c r="G519" i="35"/>
  <c r="G517" i="35"/>
  <c r="G515" i="35"/>
  <c r="F245" i="35"/>
  <c r="F531" i="35"/>
  <c r="F529" i="35"/>
  <c r="F527" i="35"/>
  <c r="F525" i="35"/>
  <c r="F523" i="35"/>
  <c r="F521" i="35"/>
  <c r="F519" i="35"/>
  <c r="F517" i="35"/>
  <c r="F515" i="35"/>
  <c r="F554" i="35"/>
  <c r="F552" i="35"/>
  <c r="F550" i="35"/>
  <c r="F548" i="35"/>
  <c r="F546" i="35"/>
  <c r="F544" i="35"/>
  <c r="F542" i="35"/>
  <c r="F540" i="35"/>
  <c r="F538" i="35"/>
  <c r="G255" i="35"/>
  <c r="G253" i="35"/>
  <c r="G251" i="35"/>
  <c r="G248" i="35"/>
  <c r="G246" i="35"/>
  <c r="G244" i="35"/>
  <c r="G242" i="35"/>
  <c r="F228" i="35"/>
  <c r="F230" i="35"/>
  <c r="F232" i="35"/>
  <c r="F243" i="35"/>
  <c r="F247" i="35"/>
  <c r="F250" i="35"/>
  <c r="F304" i="35"/>
  <c r="F302" i="35"/>
  <c r="F300" i="35"/>
  <c r="F298" i="35"/>
  <c r="F296" i="35"/>
  <c r="F294" i="35"/>
  <c r="F292" i="35"/>
  <c r="F290" i="35"/>
  <c r="F288" i="35"/>
  <c r="F347" i="35"/>
  <c r="F351" i="35"/>
  <c r="F359" i="35"/>
  <c r="F357" i="35"/>
  <c r="F418" i="35"/>
  <c r="F422" i="35"/>
  <c r="F426" i="35"/>
  <c r="F440" i="35" s="1"/>
  <c r="F430" i="35"/>
  <c r="F434" i="35"/>
  <c r="F438" i="35"/>
  <c r="F459" i="35"/>
  <c r="F457" i="35"/>
  <c r="F455" i="35"/>
  <c r="F452" i="35"/>
  <c r="F450" i="35"/>
  <c r="F448" i="35"/>
  <c r="F446" i="35"/>
  <c r="F456" i="35"/>
  <c r="F481" i="35"/>
  <c r="F479" i="35"/>
  <c r="F477" i="35"/>
  <c r="F474" i="35"/>
  <c r="F472" i="35"/>
  <c r="F470" i="35"/>
  <c r="F468" i="35"/>
  <c r="F478" i="35"/>
  <c r="F514" i="35"/>
  <c r="F518" i="35"/>
  <c r="F522" i="35"/>
  <c r="F526" i="35"/>
  <c r="F530" i="35"/>
  <c r="F537" i="35"/>
  <c r="F541" i="35"/>
  <c r="F545" i="35"/>
  <c r="F549" i="35"/>
  <c r="F553" i="35"/>
  <c r="F560" i="35"/>
  <c r="F564" i="35"/>
  <c r="F568" i="35"/>
  <c r="F576" i="35"/>
  <c r="F574" i="35"/>
  <c r="F577" i="35" s="1"/>
  <c r="F255" i="35"/>
  <c r="F253" i="35"/>
  <c r="F251" i="35"/>
  <c r="F248" i="35"/>
  <c r="F246" i="35"/>
  <c r="F244" i="35"/>
  <c r="F242" i="35"/>
  <c r="F252" i="35"/>
  <c r="G241" i="35"/>
  <c r="G252" i="35"/>
  <c r="F18" i="35"/>
  <c r="F22" i="35"/>
  <c r="G228" i="35"/>
  <c r="G230" i="35"/>
  <c r="G232" i="35"/>
  <c r="G243" i="35"/>
  <c r="G247" i="35"/>
  <c r="G250" i="35"/>
  <c r="G254" i="35"/>
  <c r="G304" i="35"/>
  <c r="G302" i="35"/>
  <c r="G300" i="35"/>
  <c r="G298" i="35"/>
  <c r="G296" i="35"/>
  <c r="G294" i="35"/>
  <c r="G292" i="35"/>
  <c r="G290" i="35"/>
  <c r="G288" i="35"/>
  <c r="G347" i="35"/>
  <c r="G351" i="35"/>
  <c r="G359" i="35"/>
  <c r="G357" i="35"/>
  <c r="G418" i="35"/>
  <c r="G422" i="35"/>
  <c r="G426" i="35"/>
  <c r="G430" i="35"/>
  <c r="G434" i="35"/>
  <c r="G438" i="35"/>
  <c r="G459" i="35"/>
  <c r="G457" i="35"/>
  <c r="G455" i="35"/>
  <c r="G452" i="35"/>
  <c r="G450" i="35"/>
  <c r="G448" i="35"/>
  <c r="G446" i="35"/>
  <c r="G456" i="35"/>
  <c r="G481" i="35"/>
  <c r="G479" i="35"/>
  <c r="G477" i="35"/>
  <c r="G474" i="35"/>
  <c r="G472" i="35"/>
  <c r="G470" i="35"/>
  <c r="G468" i="35"/>
  <c r="G478" i="35"/>
  <c r="G514" i="35"/>
  <c r="G518" i="35"/>
  <c r="G522" i="35"/>
  <c r="G526" i="35"/>
  <c r="G530" i="35"/>
  <c r="G538" i="35"/>
  <c r="G540" i="35"/>
  <c r="G542" i="35"/>
  <c r="G544" i="35"/>
  <c r="G546" i="35"/>
  <c r="G548" i="35"/>
  <c r="G550" i="35"/>
  <c r="G552" i="35"/>
  <c r="G561" i="35"/>
  <c r="G563" i="35"/>
  <c r="G565" i="35"/>
  <c r="G567" i="35"/>
  <c r="G574" i="35"/>
  <c r="G164" i="34"/>
  <c r="G165" i="34"/>
  <c r="G166" i="34"/>
  <c r="G147" i="34"/>
  <c r="G139" i="34"/>
  <c r="G161" i="34"/>
  <c r="G159" i="34"/>
  <c r="G157" i="34"/>
  <c r="G154" i="34"/>
  <c r="G152" i="34"/>
  <c r="G150" i="34"/>
  <c r="G148" i="34"/>
  <c r="G146" i="34"/>
  <c r="G144" i="34"/>
  <c r="G142" i="34"/>
  <c r="G140" i="34"/>
  <c r="G138" i="34"/>
  <c r="G162" i="34"/>
  <c r="G160" i="34"/>
  <c r="G156" i="34"/>
  <c r="G151" i="34"/>
  <c r="G145" i="34"/>
  <c r="G141" i="34"/>
  <c r="G158" i="34"/>
  <c r="G153" i="34"/>
  <c r="G149" i="34"/>
  <c r="G143" i="34"/>
  <c r="G136" i="34"/>
  <c r="G134" i="34"/>
  <c r="G132" i="34"/>
  <c r="G130" i="34"/>
  <c r="G127" i="34"/>
  <c r="G125" i="34"/>
  <c r="G123" i="34"/>
  <c r="G121" i="34"/>
  <c r="G119" i="34"/>
  <c r="G117" i="34"/>
  <c r="G115" i="34"/>
  <c r="G113" i="34"/>
  <c r="G135" i="34"/>
  <c r="G131" i="34"/>
  <c r="G126" i="34"/>
  <c r="G122" i="34"/>
  <c r="G120" i="34"/>
  <c r="G118" i="34"/>
  <c r="G114" i="34"/>
  <c r="G112" i="34"/>
  <c r="G133" i="34"/>
  <c r="G128" i="34"/>
  <c r="G124" i="34"/>
  <c r="G116" i="34"/>
  <c r="F208" i="34"/>
  <c r="F87" i="34"/>
  <c r="F105" i="34"/>
  <c r="F78" i="34"/>
  <c r="F80" i="34"/>
  <c r="F82" i="34"/>
  <c r="F101" i="34"/>
  <c r="F103" i="34"/>
  <c r="G78" i="34"/>
  <c r="G80" i="34"/>
  <c r="G82" i="34"/>
  <c r="G101" i="34"/>
  <c r="G103" i="34"/>
  <c r="F130" i="34"/>
  <c r="F132" i="34"/>
  <c r="F134" i="34"/>
  <c r="F182" i="34"/>
  <c r="F186" i="34"/>
  <c r="F211" i="34"/>
  <c r="F215" i="34"/>
  <c r="F70" i="34"/>
  <c r="F77" i="34" s="1"/>
  <c r="F72" i="34"/>
  <c r="F74" i="34"/>
  <c r="F76" i="34"/>
  <c r="F79" i="34"/>
  <c r="F81" i="34"/>
  <c r="F93" i="34"/>
  <c r="F95" i="34"/>
  <c r="F97" i="34"/>
  <c r="F99" i="34"/>
  <c r="F102" i="34"/>
  <c r="F156" i="34"/>
  <c r="F158" i="34"/>
  <c r="F160" i="34"/>
  <c r="F183" i="34"/>
  <c r="F204" i="34"/>
  <c r="G577" i="35" l="1"/>
  <c r="G453" i="35"/>
  <c r="F453" i="35"/>
  <c r="G440" i="35"/>
  <c r="G343" i="35"/>
  <c r="F214" i="35"/>
  <c r="G570" i="35"/>
  <c r="G555" i="35"/>
  <c r="G475" i="35"/>
  <c r="G360" i="35"/>
  <c r="G305" i="35"/>
  <c r="F570" i="35"/>
  <c r="F475" i="35"/>
  <c r="F343" i="35"/>
  <c r="G532" i="35"/>
  <c r="F249" i="35"/>
  <c r="F360" i="35"/>
  <c r="F305" i="35"/>
  <c r="G227" i="35"/>
  <c r="G249" i="35"/>
  <c r="F555" i="35"/>
  <c r="F532" i="35"/>
  <c r="F353" i="35"/>
  <c r="G353" i="35"/>
  <c r="F100" i="34"/>
  <c r="G129" i="34"/>
  <c r="G155" i="34"/>
  <c r="G167" i="34"/>
</calcChain>
</file>

<file path=xl/sharedStrings.xml><?xml version="1.0" encoding="utf-8"?>
<sst xmlns="http://schemas.openxmlformats.org/spreadsheetml/2006/main" count="3642" uniqueCount="2329">
  <si>
    <t>Reporting in Domestic Currency</t>
  </si>
  <si>
    <t>EUR</t>
  </si>
  <si>
    <t>CONTENT OF TAB A</t>
  </si>
  <si>
    <t>1. Basic Facts</t>
  </si>
  <si>
    <t>3. General Cover Pool / Covered Bond Information</t>
  </si>
  <si>
    <t>Field Number</t>
  </si>
  <si>
    <t>Country</t>
  </si>
  <si>
    <t>Belgium</t>
  </si>
  <si>
    <t>G.1.1.2</t>
  </si>
  <si>
    <t>Issuer Name</t>
  </si>
  <si>
    <t>BNP Paribas Fortis SA/NV</t>
  </si>
  <si>
    <t>Link to Issuer's Website</t>
  </si>
  <si>
    <t>https://www.bnpparibasfortis.com/investors/coveredbonds</t>
  </si>
  <si>
    <t>G.1.1.4</t>
  </si>
  <si>
    <t>Cut-off date</t>
  </si>
  <si>
    <t>OG.1.1.1</t>
  </si>
  <si>
    <t>OG.1.1.2</t>
  </si>
  <si>
    <t>OG.1.1.4</t>
  </si>
  <si>
    <t>OG.1.1.5</t>
  </si>
  <si>
    <t>G.2.1.1</t>
  </si>
  <si>
    <t>UCITS Compliance (Y/N)</t>
  </si>
  <si>
    <t>Y</t>
  </si>
  <si>
    <t>G.2.1.2</t>
  </si>
  <si>
    <t>CRR Compliance (Y/N)</t>
  </si>
  <si>
    <t>LCR status</t>
  </si>
  <si>
    <t>LEVEL 1</t>
  </si>
  <si>
    <t>OG.2.1.1</t>
  </si>
  <si>
    <t>OG.2.1.2</t>
  </si>
  <si>
    <t>OG.2.1.3</t>
  </si>
  <si>
    <t>OG.2.1.4</t>
  </si>
  <si>
    <t>OG.2.1.5</t>
  </si>
  <si>
    <t>1.General Information</t>
  </si>
  <si>
    <t>G.3.1.1</t>
  </si>
  <si>
    <t>G.3.1.2</t>
  </si>
  <si>
    <t>Outstanding Covered Bonds</t>
  </si>
  <si>
    <t>OG.3.1.1</t>
  </si>
  <si>
    <t>Cover Pool Size [NPV] (mn)</t>
  </si>
  <si>
    <t>OG.3.1.2</t>
  </si>
  <si>
    <t>Outstanding Covered Bonds [NPV] (mn)</t>
  </si>
  <si>
    <t>OG.3.1.3</t>
  </si>
  <si>
    <t>Actual</t>
  </si>
  <si>
    <t>Minimum Committed</t>
  </si>
  <si>
    <t>Purpose</t>
  </si>
  <si>
    <t>G.3.2.1</t>
  </si>
  <si>
    <t>OC (%)</t>
  </si>
  <si>
    <t>ND1</t>
  </si>
  <si>
    <t>OG.3.2.1</t>
  </si>
  <si>
    <t>OG.3.2.2</t>
  </si>
  <si>
    <t>OG.3.2.3</t>
  </si>
  <si>
    <t>OG.3.2.4</t>
  </si>
  <si>
    <t>Nominal (mn)</t>
  </si>
  <si>
    <t>G.3.3.1</t>
  </si>
  <si>
    <t>Mortgages</t>
  </si>
  <si>
    <t>G.3.3.2</t>
  </si>
  <si>
    <t xml:space="preserve">Public Sector </t>
  </si>
  <si>
    <t>-</t>
  </si>
  <si>
    <t>0.00%</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</si>
  <si>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</si>
  <si>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</si>
  <si>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</si>
  <si>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</si>
  <si>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</si>
  <si>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</si>
  <si>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</si>
  <si>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</si>
  <si>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</si>
  <si>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</si>
  <si>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</si>
  <si>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</si>
  <si>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</si>
  <si>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</si>
  <si>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</si>
  <si>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</si>
  <si>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</si>
  <si>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</si>
  <si>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</si>
  <si>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</si>
  <si>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</si>
  <si>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</si>
  <si>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</si>
  <si>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</si>
  <si>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</si>
  <si>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</si>
  <si>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</si>
  <si>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</si>
  <si>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</si>
  <si>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</si>
  <si>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</si>
  <si>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</si>
  <si>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</si>
  <si>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</si>
  <si>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</si>
  <si>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</si>
  <si>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</si>
  <si>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</si>
  <si>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</si>
  <si>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</si>
  <si>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</si>
  <si>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</si>
  <si>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</si>
  <si>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</si>
  <si>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</si>
  <si>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</si>
  <si>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</si>
  <si>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</si>
  <si>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</si>
  <si>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</si>
  <si>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</si>
  <si>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</si>
  <si>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</si>
  <si>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</si>
  <si>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</si>
  <si>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</si>
  <si>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</si>
  <si>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</si>
  <si>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</si>
  <si>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</si>
  <si>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</si>
  <si>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</si>
  <si>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</si>
  <si>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</si>
  <si>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</si>
  <si>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</si>
  <si>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</si>
  <si>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</si>
  <si>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</si>
  <si>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</si>
  <si>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</si>
  <si>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</si>
  <si>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</si>
  <si>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</si>
  <si>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</si>
  <si>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</si>
  <si>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</si>
  <si>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</si>
  <si>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100.00%</t>
  </si>
  <si>
    <t>G.3.6.2</t>
  </si>
  <si>
    <t>USD</t>
  </si>
  <si>
    <t>G.3.6.3</t>
  </si>
  <si>
    <t>GBP</t>
  </si>
  <si>
    <t>G.3.6.4</t>
  </si>
  <si>
    <t>NOK</t>
  </si>
  <si>
    <t>G.3.6.5</t>
  </si>
  <si>
    <t>CHF</t>
  </si>
  <si>
    <t>G.3.6.6</t>
  </si>
  <si>
    <t>AUD</t>
  </si>
  <si>
    <t>G.3.6.7</t>
  </si>
  <si>
    <t>CAD</t>
  </si>
  <si>
    <t>G.3.6.8</t>
  </si>
  <si>
    <t>BRL</t>
  </si>
  <si>
    <t>G.3.6.9</t>
  </si>
  <si>
    <t>CZK</t>
  </si>
  <si>
    <t>G.3.6.10</t>
  </si>
  <si>
    <t>DKK</t>
  </si>
  <si>
    <t>G.3.6.11</t>
  </si>
  <si>
    <t>HKD</t>
  </si>
  <si>
    <t>G.3.6.12</t>
  </si>
  <si>
    <t>KRW</t>
  </si>
  <si>
    <t>G.3.6.13</t>
  </si>
  <si>
    <t>SEK</t>
  </si>
  <si>
    <t>G.3.6.14</t>
  </si>
  <si>
    <t>SGD</t>
  </si>
  <si>
    <t>G.3.6.15</t>
  </si>
  <si>
    <t>G.3.6.16</t>
  </si>
  <si>
    <t>OG.3.6.1</t>
  </si>
  <si>
    <t>o/w [If relevant, please specify]</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</si>
  <si>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</si>
  <si>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</si>
  <si>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</si>
  <si>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</si>
  <si>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</si>
  <si>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</si>
  <si>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</si>
  <si>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</si>
  <si>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</si>
  <si>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</si>
  <si>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</si>
  <si>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</si>
  <si>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</si>
  <si>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</si>
  <si>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</si>
  <si>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</si>
  <si>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</si>
  <si>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</si>
  <si>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</si>
  <si>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</si>
  <si>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</si>
  <si>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</si>
  <si>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</si>
  <si>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</si>
  <si>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</si>
  <si>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</si>
  <si>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</si>
  <si>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</si>
  <si>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</si>
  <si>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</si>
  <si>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</si>
  <si>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</si>
  <si>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</si>
  <si>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</si>
  <si>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</si>
  <si>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</si>
  <si>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</si>
  <si>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</si>
  <si>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</si>
  <si>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</si>
  <si>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</si>
  <si>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</si>
  <si>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</si>
  <si>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</si>
  <si>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</si>
  <si>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</si>
  <si>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</si>
  <si>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</si>
  <si>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</si>
  <si>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</si>
  <si>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</si>
  <si>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</si>
  <si>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</si>
  <si>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</si>
  <si>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</si>
  <si>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</si>
  <si>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</si>
  <si>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</si>
  <si>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</si>
  <si>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</si>
  <si>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</si>
  <si>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</si>
  <si>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</si>
  <si>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</si>
  <si>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</si>
  <si>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</si>
  <si>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</si>
  <si>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</si>
  <si>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</si>
  <si>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</si>
  <si>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</si>
  <si>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</si>
  <si>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</si>
  <si>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</si>
  <si>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</si>
  <si>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</si>
  <si>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</si>
  <si>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</si>
  <si>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</si>
  <si>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</si>
  <si>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</si>
  <si>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</si>
  <si>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</si>
  <si>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</si>
  <si>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</si>
  <si>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</si>
  <si>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</si>
  <si>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</si>
  <si>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</si>
  <si>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</si>
  <si>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</si>
  <si>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</si>
  <si>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</si>
  <si>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</si>
  <si>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</si>
  <si>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</si>
  <si>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</si>
  <si>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</si>
  <si>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</si>
  <si>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</si>
  <si>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</si>
  <si>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</si>
  <si>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</si>
  <si>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</si>
  <si>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</si>
  <si>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</si>
  <si>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</si>
  <si>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</si>
  <si>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</si>
  <si>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</si>
  <si>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</si>
  <si>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</si>
  <si>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</si>
  <si>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</si>
  <si>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</si>
  <si>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</si>
  <si>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</si>
  <si>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</si>
  <si>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</si>
  <si>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</si>
  <si>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</si>
  <si>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</si>
  <si>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</si>
  <si>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</si>
  <si>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</si>
  <si>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</si>
  <si>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</si>
  <si>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</si>
  <si>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</si>
  <si>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</si>
  <si>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</si>
  <si>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</si>
  <si>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</si>
  <si>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</si>
  <si>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</si>
  <si>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</si>
  <si>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</si>
  <si>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</si>
  <si>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</si>
  <si>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</si>
  <si>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</si>
  <si>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</si>
  <si>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Row</t>
  </si>
  <si>
    <t>G.4.1.1</t>
  </si>
  <si>
    <t>G.4.1.2</t>
  </si>
  <si>
    <t>G.4.1.3</t>
  </si>
  <si>
    <t>G.4.1.4</t>
  </si>
  <si>
    <t>G.4.1.5</t>
  </si>
  <si>
    <t>G.4.1.6</t>
  </si>
  <si>
    <t>G.4.1.7</t>
  </si>
  <si>
    <t>G.4.1.8</t>
  </si>
  <si>
    <t>G.4.1.9</t>
  </si>
  <si>
    <t>G.4.1.10</t>
  </si>
  <si>
    <t>(Please refer to "Tab D. HTT Harmonised Glossary" for hedging strategy)</t>
  </si>
  <si>
    <t>G.4.1.11</t>
  </si>
  <si>
    <t>G.4.1.12</t>
  </si>
  <si>
    <t>G.4.1.13</t>
  </si>
  <si>
    <t>OG.4.1.1</t>
  </si>
  <si>
    <t>OG.4.1.2</t>
  </si>
  <si>
    <t>OG.4.1.3</t>
  </si>
  <si>
    <t>OG.4.1.4</t>
  </si>
  <si>
    <t>OG.4.1.5</t>
  </si>
  <si>
    <t>OG.4.1.6</t>
  </si>
  <si>
    <t>OG.4.1.7</t>
  </si>
  <si>
    <t>OG.4.1.8</t>
  </si>
  <si>
    <t>OG.4.1.9</t>
  </si>
  <si>
    <t>OG.4.1.10</t>
  </si>
  <si>
    <t>5. References to Capital Requirements Regulation (CRR) 129(1)</t>
  </si>
  <si>
    <t>G.5.1.1</t>
  </si>
  <si>
    <t>Exposure to credit institute credit quality step 1 &amp; 2</t>
  </si>
  <si>
    <t>OG.5.1.1</t>
  </si>
  <si>
    <t>OG.5.1.2</t>
  </si>
  <si>
    <t>OG.5.1.3</t>
  </si>
  <si>
    <t>OG.5.1.4</t>
  </si>
  <si>
    <t>OG.5.1.5</t>
  </si>
  <si>
    <t>OG.5.1.6</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</si>
  <si>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</si>
  <si>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</si>
  <si>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</si>
  <si>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</si>
  <si>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</si>
  <si>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</si>
  <si>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</si>
  <si>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</si>
  <si>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</si>
  <si>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</si>
  <si>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</si>
  <si>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</si>
  <si>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</si>
  <si>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</si>
  <si>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</si>
  <si>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</si>
  <si>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</si>
  <si>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</si>
  <si>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</si>
  <si>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</si>
  <si>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</si>
  <si>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</si>
  <si>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</si>
  <si>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</si>
  <si>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</si>
  <si>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</si>
  <si>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</si>
  <si>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</si>
  <si>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</si>
  <si>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</si>
  <si>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</si>
  <si>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</si>
  <si>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</si>
  <si>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</si>
  <si>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</si>
  <si>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</si>
  <si>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</si>
  <si>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</si>
  <si>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</si>
  <si>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</si>
  <si>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</si>
  <si>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</si>
  <si>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</si>
  <si>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</si>
  <si>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</si>
  <si>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</si>
  <si>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</si>
  <si>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</si>
  <si>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</si>
  <si>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</si>
  <si>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</si>
  <si>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</si>
  <si>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</si>
  <si>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</si>
  <si>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</si>
  <si>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</si>
  <si>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</si>
  <si>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</si>
  <si>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</si>
  <si>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</si>
  <si>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</si>
  <si>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</si>
  <si>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</si>
  <si>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</si>
  <si>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</si>
  <si>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</si>
  <si>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</si>
  <si>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</si>
  <si>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</si>
  <si>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</si>
  <si>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</si>
  <si>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</si>
  <si>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</si>
  <si>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</si>
  <si>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</si>
  <si>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</si>
  <si>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</si>
  <si>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</si>
  <si>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</si>
  <si>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</si>
  <si>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</si>
  <si>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</si>
  <si>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</si>
  <si>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</si>
  <si>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</si>
  <si>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</si>
  <si>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</si>
  <si>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</si>
  <si>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</si>
  <si>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</si>
  <si>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</si>
  <si>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</si>
  <si>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</si>
  <si>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</si>
  <si>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</si>
  <si>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</si>
  <si>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</si>
  <si>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</si>
  <si>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</si>
  <si>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</si>
  <si>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</si>
  <si>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</si>
  <si>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</si>
  <si>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</si>
  <si>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</si>
  <si>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</si>
  <si>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</si>
  <si>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</si>
  <si>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</si>
  <si>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</si>
  <si>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</si>
  <si>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</si>
  <si>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</si>
  <si>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</si>
  <si>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</si>
  <si>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</si>
  <si>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</si>
  <si>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</si>
  <si>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</si>
  <si>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</si>
  <si>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</si>
  <si>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</si>
  <si>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</si>
  <si>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</si>
  <si>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</si>
  <si>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</si>
  <si>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</si>
  <si>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</si>
  <si>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</si>
  <si>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</si>
  <si>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</si>
  <si>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</si>
  <si>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</si>
  <si>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</si>
  <si>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</si>
  <si>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</si>
  <si>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</si>
  <si>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</si>
  <si>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</si>
  <si>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</si>
  <si>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</si>
  <si>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</si>
  <si>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</si>
  <si>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</si>
  <si>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</si>
  <si>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</si>
  <si>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</si>
  <si>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</si>
  <si>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</si>
  <si>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</si>
  <si>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</si>
  <si>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</si>
  <si>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</si>
  <si>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</si>
  <si>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</si>
  <si>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</si>
  <si>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</si>
  <si>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</si>
  <si>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</si>
  <si>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</si>
  <si>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</si>
  <si>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</si>
  <si>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</si>
  <si>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</si>
  <si>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</si>
  <si>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</si>
  <si>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</si>
  <si>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</si>
  <si>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</si>
  <si>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</si>
  <si>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</si>
  <si>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</si>
  <si>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</si>
  <si>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</si>
  <si>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</si>
  <si>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</si>
  <si>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</si>
  <si>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</si>
  <si>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</si>
  <si>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</si>
  <si>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</si>
  <si>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</si>
  <si>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</si>
  <si>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</si>
  <si>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</si>
  <si>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</si>
  <si>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</si>
  <si>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</si>
  <si>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</si>
  <si>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</si>
  <si>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</si>
  <si>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</si>
  <si>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</si>
  <si>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</si>
  <si>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</si>
  <si>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</si>
  <si>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</si>
  <si>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</si>
  <si>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</si>
  <si>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</si>
  <si>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</si>
  <si>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</si>
  <si>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</si>
  <si>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</si>
  <si>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</si>
  <si>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</si>
  <si>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</si>
  <si>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</si>
  <si>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</si>
  <si>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</si>
  <si>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</si>
  <si>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TBC at a country level</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</si>
  <si>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</si>
  <si>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</si>
  <si>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</si>
  <si>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</si>
  <si>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</si>
  <si>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</si>
  <si>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</si>
  <si>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</si>
  <si>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</si>
  <si>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</si>
  <si>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</si>
  <si>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</si>
  <si>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</si>
  <si>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</si>
  <si>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</si>
  <si>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</si>
  <si>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</si>
  <si>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</si>
  <si>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</si>
  <si>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</si>
  <si>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</si>
  <si>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</si>
  <si>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</si>
  <si>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</si>
  <si>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</si>
  <si>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</si>
  <si>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</si>
  <si>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</si>
  <si>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</si>
  <si>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</si>
  <si>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</si>
  <si>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</si>
  <si>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</si>
  <si>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</si>
  <si>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</si>
  <si>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</si>
  <si>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</si>
  <si>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</si>
  <si>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</si>
  <si>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</si>
  <si>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</si>
  <si>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</si>
  <si>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</si>
  <si>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</si>
  <si>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</si>
  <si>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</si>
  <si>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</si>
  <si>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</si>
  <si>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</si>
  <si>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</si>
  <si>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</si>
  <si>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</si>
  <si>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</si>
  <si>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</si>
  <si>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</si>
  <si>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</si>
  <si>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</si>
  <si>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</si>
  <si>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</si>
  <si>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</si>
  <si>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</si>
  <si>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</si>
  <si>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</si>
  <si>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</si>
  <si>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</si>
  <si>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</si>
  <si>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</si>
  <si>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</si>
  <si>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</si>
  <si>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</si>
  <si>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</si>
  <si>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</si>
  <si>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</si>
  <si>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</si>
  <si>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</si>
  <si>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</si>
  <si>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</si>
  <si>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</si>
  <si>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</si>
  <si>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</si>
  <si>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</si>
  <si>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</si>
  <si>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</si>
  <si>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</si>
  <si>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</si>
  <si>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</si>
  <si>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</si>
  <si>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</si>
  <si>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</si>
  <si>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</si>
  <si>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</si>
  <si>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</si>
  <si>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</si>
  <si>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</si>
  <si>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</si>
  <si>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</si>
  <si>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</si>
  <si>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</si>
  <si>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</si>
  <si>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</si>
  <si>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</si>
  <si>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</si>
  <si>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</si>
  <si>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</si>
  <si>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</si>
  <si>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</si>
  <si>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</si>
  <si>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</si>
  <si>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</si>
  <si>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</si>
  <si>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</si>
  <si>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</si>
  <si>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</si>
  <si>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</si>
  <si>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</si>
  <si>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</si>
  <si>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</si>
  <si>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</si>
  <si>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</si>
  <si>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</si>
  <si>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</si>
  <si>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</si>
  <si>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</si>
  <si>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</si>
  <si>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</si>
  <si>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</si>
  <si>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</si>
  <si>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</si>
  <si>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</si>
  <si>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</si>
  <si>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</si>
  <si>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</si>
  <si>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</si>
  <si>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</si>
  <si>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</si>
  <si>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</si>
  <si>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</si>
  <si>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</si>
  <si>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</si>
  <si>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</si>
  <si>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</si>
  <si>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</si>
  <si>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</si>
  <si>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</si>
  <si>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</si>
  <si>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</si>
  <si>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</si>
  <si>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</si>
  <si>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</si>
  <si>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</si>
  <si>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Second home/Holiday houses</t>
  </si>
  <si>
    <t>M.7A.13.3</t>
  </si>
  <si>
    <t>Buy-to-let/Non-owner occupied</t>
  </si>
  <si>
    <t>M.7A.13.4</t>
  </si>
  <si>
    <t>Subsidised housing</t>
  </si>
  <si>
    <t>M.7A.13.5</t>
  </si>
  <si>
    <t>Agricultural</t>
  </si>
  <si>
    <t>M.7A.13.6</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</si>
  <si>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</si>
  <si>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</si>
  <si>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</si>
  <si>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</si>
  <si>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</si>
  <si>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</si>
  <si>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</si>
  <si>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</si>
  <si>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</si>
  <si>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</si>
  <si>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</si>
  <si>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</si>
  <si>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</si>
  <si>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</si>
  <si>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</si>
  <si>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</si>
  <si>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</si>
  <si>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</si>
  <si>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</si>
  <si>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</si>
  <si>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</si>
  <si>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</si>
  <si>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</si>
  <si>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</si>
  <si>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</si>
  <si>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</si>
  <si>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</si>
  <si>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</si>
  <si>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</si>
  <si>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</si>
  <si>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</si>
  <si>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</si>
  <si>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</si>
  <si>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</si>
  <si>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</si>
  <si>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</si>
  <si>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</si>
  <si>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</si>
  <si>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</si>
  <si>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</si>
  <si>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</si>
  <si>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</si>
  <si>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</si>
  <si>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</si>
  <si>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</si>
  <si>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</si>
  <si>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</si>
  <si>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</si>
  <si>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</si>
  <si>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</si>
  <si>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</si>
  <si>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</si>
  <si>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</si>
  <si>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</si>
  <si>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</si>
  <si>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</si>
  <si>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</si>
  <si>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</si>
  <si>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</si>
  <si>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</si>
  <si>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</si>
  <si>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</si>
  <si>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</si>
  <si>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</si>
  <si>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</si>
  <si>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</si>
  <si>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</si>
  <si>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</si>
  <si>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</si>
  <si>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</si>
  <si>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</si>
  <si>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</si>
  <si>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</si>
  <si>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</si>
  <si>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</si>
  <si>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</si>
  <si>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</si>
  <si>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</si>
  <si>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</si>
  <si>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</si>
  <si>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</si>
  <si>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</si>
  <si>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</si>
  <si>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</si>
  <si>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</si>
  <si>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</si>
  <si>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</si>
  <si>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</si>
  <si>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</si>
  <si>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</si>
  <si>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</si>
  <si>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</si>
  <si>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</si>
  <si>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</si>
  <si>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</si>
  <si>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</si>
  <si>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</si>
  <si>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</si>
  <si>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</si>
  <si>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</si>
  <si>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</si>
  <si>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</si>
  <si>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</si>
  <si>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</si>
  <si>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</si>
  <si>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</si>
  <si>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</si>
  <si>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</si>
  <si>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</si>
  <si>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</si>
  <si>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</si>
  <si>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</si>
  <si>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</si>
  <si>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</si>
  <si>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</si>
  <si>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</si>
  <si>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</si>
  <si>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</si>
  <si>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</si>
  <si>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</si>
  <si>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</si>
  <si>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</si>
  <si>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</si>
  <si>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</si>
  <si>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</si>
  <si>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</si>
  <si>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</si>
  <si>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</si>
  <si>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</si>
  <si>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</si>
  <si>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</si>
  <si>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</si>
  <si>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</si>
  <si>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</si>
  <si>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</si>
  <si>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</si>
  <si>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</si>
  <si>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</si>
  <si>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</si>
  <si>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</si>
  <si>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</si>
  <si>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</si>
  <si>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</si>
  <si>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Retained Covered Bonds</t>
  </si>
  <si>
    <t>EUR 10 Billion Mortgage Pandbrieven Programme</t>
  </si>
  <si>
    <t>Reporting Date</t>
  </si>
  <si>
    <t>Contact Details:</t>
  </si>
  <si>
    <t xml:space="preserve">Head of ALM Treasury
</t>
  </si>
  <si>
    <t>GOOSSE Philippe</t>
  </si>
  <si>
    <t>+ 32 2 565 22 62</t>
  </si>
  <si>
    <t>philippe.goosse@bnpparibasfortis.com</t>
  </si>
  <si>
    <t>Asset Based Funding</t>
  </si>
  <si>
    <t>VERRET Nancy</t>
  </si>
  <si>
    <t>+ 32 2 565 55 63</t>
  </si>
  <si>
    <t>nancy.verret@bnpparibasfortis.com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</si>
  <si>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</si>
  <si>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</si>
  <si>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</si>
  <si>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</si>
  <si>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</si>
  <si>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</si>
  <si>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</si>
  <si>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</si>
  <si>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</si>
  <si>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</si>
  <si>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Covered Bond Emmission</t>
  </si>
  <si>
    <t>Outstanding Series</t>
  </si>
  <si>
    <t>Totals</t>
  </si>
  <si>
    <t>Total Outstanding (in EUR):</t>
  </si>
  <si>
    <t>Current Weighted Average Fixed Coupon:</t>
  </si>
  <si>
    <t>Weighted Average Remaining Average Life*</t>
  </si>
  <si>
    <t>* At Reporting Date until Maturity Date</t>
  </si>
  <si>
    <t>Series</t>
  </si>
  <si>
    <t>ISIN</t>
  </si>
  <si>
    <t>Amount</t>
  </si>
  <si>
    <t>Issue Date</t>
  </si>
  <si>
    <t>Maturity Date</t>
  </si>
  <si>
    <t>Currency</t>
  </si>
  <si>
    <t>Coupon Type</t>
  </si>
  <si>
    <t>Coupon</t>
  </si>
  <si>
    <t>Day Count</t>
  </si>
  <si>
    <t>Next Interest Payment Date</t>
  </si>
  <si>
    <t>Remaining Average Life *</t>
  </si>
  <si>
    <t>BD@155374</t>
  </si>
  <si>
    <t>BE6312093121</t>
  </si>
  <si>
    <t>Fixed</t>
  </si>
  <si>
    <t>NACT</t>
  </si>
  <si>
    <t>BD@155375</t>
  </si>
  <si>
    <t>BE6312092115</t>
  </si>
  <si>
    <t>BD@167469</t>
  </si>
  <si>
    <t>BE0002700814</t>
  </si>
  <si>
    <t>BD@167470</t>
  </si>
  <si>
    <t>BE0002701820</t>
  </si>
  <si>
    <t>BD@178945</t>
  </si>
  <si>
    <t>BE0002762434</t>
  </si>
  <si>
    <t>Extended Maturity Date</t>
  </si>
  <si>
    <t>25/02/2027</t>
  </si>
  <si>
    <t>25/02/2030</t>
  </si>
  <si>
    <t>20/05/2028</t>
  </si>
  <si>
    <t>20/05/2031</t>
  </si>
  <si>
    <t>10/12/2028</t>
  </si>
  <si>
    <t>Ratings</t>
  </si>
  <si>
    <t>1. BNP Paribas Fortis Bank Senior Unsecured Ratings</t>
  </si>
  <si>
    <t>2. BNP Parisbas Fortis Mortgage Pandbrieven Ratings</t>
  </si>
  <si>
    <t>Rating Agency</t>
  </si>
  <si>
    <t>Long Term Rating</t>
  </si>
  <si>
    <t>Outlook</t>
  </si>
  <si>
    <t>Short Term Rating</t>
  </si>
  <si>
    <t>Fitch</t>
  </si>
  <si>
    <t>A+</t>
  </si>
  <si>
    <t>stable</t>
  </si>
  <si>
    <t>F1</t>
  </si>
  <si>
    <t>Moody's</t>
  </si>
  <si>
    <t>A2</t>
  </si>
  <si>
    <t>P-1</t>
  </si>
  <si>
    <t>Standard and Poor's</t>
  </si>
  <si>
    <t>A-1</t>
  </si>
  <si>
    <t>NR</t>
  </si>
  <si>
    <t>Aaa</t>
  </si>
  <si>
    <t>Test Summary</t>
  </si>
  <si>
    <t>(all amounts in EUR unless stated otherwise)</t>
  </si>
  <si>
    <t>1. Outstanding Mortgage Pandbrieven and Cover Assets</t>
  </si>
  <si>
    <t>Outstanding Mortgage Pandbrieven</t>
  </si>
  <si>
    <t>(I)</t>
  </si>
  <si>
    <t>(II)</t>
  </si>
  <si>
    <t>Nominal Balance Residential Mortgage Loans</t>
  </si>
  <si>
    <t>Nominal Balance Public Finance Exposures</t>
  </si>
  <si>
    <t>(III)</t>
  </si>
  <si>
    <t>Nominal Balance Financial Institution Exposures</t>
  </si>
  <si>
    <t>(IV)</t>
  </si>
  <si>
    <t>Nominal OC Level [(II)+(III)+(IV)]/(I)-1</t>
  </si>
  <si>
    <t>2. Residential Mortgage Loans Cover Test</t>
  </si>
  <si>
    <t>(V)</t>
  </si>
  <si>
    <t>Limit: 85%</t>
  </si>
  <si>
    <t>3. Total Asset Cover Test</t>
  </si>
  <si>
    <t>Value of Public Finance Exposures (definition Royal Decree)</t>
  </si>
  <si>
    <t>(VI)</t>
  </si>
  <si>
    <t>(VII)</t>
  </si>
  <si>
    <t>Value of Financial Institution Exposures (definition Royal Decree)</t>
  </si>
  <si>
    <t>Limit: 105%</t>
  </si>
  <si>
    <t>4. Interest and Principal Coverage Test</t>
  </si>
  <si>
    <t>(VIII)</t>
  </si>
  <si>
    <t>Interest Proceeds Cover Assets</t>
  </si>
  <si>
    <t>Total Interest Proceeds Residential Mortgage Loans</t>
  </si>
  <si>
    <t>Total Interest Proceeds Public Finance Exposures</t>
  </si>
  <si>
    <t>Total Interest Proceeds  Financial Institution Exposures</t>
  </si>
  <si>
    <t>Impact Derivatives</t>
  </si>
  <si>
    <t>(IX)</t>
  </si>
  <si>
    <t>Principal Proceeds Cover Assets</t>
  </si>
  <si>
    <t>Total Principal Proceeds Residential Mortgage Loans</t>
  </si>
  <si>
    <t>Total Principal Proceeds Public Finance Exposures</t>
  </si>
  <si>
    <t>Total Principal Proceeds Financial Institution Exposures</t>
  </si>
  <si>
    <t>Interest Requirement Covered Bonds</t>
  </si>
  <si>
    <t>(X)</t>
  </si>
  <si>
    <t>(XI)</t>
  </si>
  <si>
    <t>Costs, Fees and expenses Covered Bonds</t>
  </si>
  <si>
    <t>Principal Requirement Covered Bonds</t>
  </si>
  <si>
    <t>(XII)</t>
  </si>
  <si>
    <t>Total Surplus (+) / Deficit (-)  (VIII)+(IX)-(X)-(XI)-(XII)</t>
  </si>
  <si>
    <t>Passed</t>
  </si>
  <si>
    <t>&gt; &gt; &gt; Cover Test Royal Decree Art 5 paraf 3</t>
  </si>
  <si>
    <t>5. Liquidity Tests</t>
  </si>
  <si>
    <t>Cumulative Cash Inflow Next 180 Days</t>
  </si>
  <si>
    <t>(XIII)</t>
  </si>
  <si>
    <t>Cumulative Cash Outflow Next 180 Days</t>
  </si>
  <si>
    <t>(XIV)</t>
  </si>
  <si>
    <t>Liquidity Surplus (+) / Deficit (-) (XIII)+(XIV)</t>
  </si>
  <si>
    <t>&gt; &gt; &gt; Liquidity Test Royal Decree Art 7 paraf 1</t>
  </si>
  <si>
    <t>MtM Liquid Bonds minus ECB Haircut</t>
  </si>
  <si>
    <t>(XV)</t>
  </si>
  <si>
    <t>Interest Payable on Mortgage Pandbrieven next 3 months</t>
  </si>
  <si>
    <t>(XVI)</t>
  </si>
  <si>
    <t>Excess Coverage Interest Mortgage Pandbrieven by Liquid Bonds (XV)-(XVI)</t>
  </si>
  <si>
    <t>(XVII)</t>
  </si>
  <si>
    <t>Value of the Residential Loans (as defined in Royal Decree Art 6 Paraf 1)</t>
  </si>
  <si>
    <t>Ratio Value of Resid. Mortgage Loans / Mortgage Pandbrieven Issued (V) / (I)</t>
  </si>
  <si>
    <t>&gt; &gt; &gt; Cover Test Royal Decree Art 5 Paraf 1</t>
  </si>
  <si>
    <t>Ratio Value All Cover Assets / Mortgage Pandbrieven Issued [V+VI+VII]/I</t>
  </si>
  <si>
    <t>&gt; &gt; &gt; Cover Test Royal Decree Art 5 Paraf 2</t>
  </si>
  <si>
    <t>Cover Pool Summary</t>
  </si>
  <si>
    <t>Portfolio Cut-off Date</t>
  </si>
  <si>
    <t>1. Residential Mortgage Loans</t>
  </si>
  <si>
    <t>See Stratification Tables Mortgages for more details</t>
  </si>
  <si>
    <t>2. Registered Cash</t>
  </si>
  <si>
    <t>Registered Cash Proceeds under the Residential Mortgage Loans</t>
  </si>
  <si>
    <t>3. Public Sector Exposure (Liquid Bond Positions)</t>
  </si>
  <si>
    <t>4. Derivatives</t>
  </si>
  <si>
    <t>None</t>
  </si>
  <si>
    <t>Outstanding Balance of Residential Mortgage Loans at the Cut-off Date</t>
  </si>
  <si>
    <t xml:space="preserve">Principal Redemptions between Cut-off Date and Maturity Date
</t>
  </si>
  <si>
    <t>Interest Payments between Cut-off Date and Maturity Date</t>
  </si>
  <si>
    <t xml:space="preserve">Number of loans   </t>
  </si>
  <si>
    <t>Average Outstanding Balance per borrower</t>
  </si>
  <si>
    <t>Average Outstanding Balance per loan</t>
  </si>
  <si>
    <t>Weighted average Current Loan to Current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</si>
  <si>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</si>
  <si>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</si>
  <si>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</si>
  <si>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</si>
  <si>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</si>
  <si>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</si>
  <si>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</si>
  <si>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</si>
  <si>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</si>
  <si>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</si>
  <si>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Position</t>
  </si>
  <si>
    <t>BE0000341504</t>
  </si>
  <si>
    <t>BE0000351602</t>
  </si>
  <si>
    <t>Issuer Name(Liquid_Bonds_CB_DATASOURCE)</t>
  </si>
  <si>
    <t>Kingdom of Belgium</t>
  </si>
  <si>
    <t>Series(Liquid_Bonds_CB_DATASOURCE)</t>
  </si>
  <si>
    <t>BGB 0.8 22JUN2027 81</t>
  </si>
  <si>
    <t xml:space="preserve">BGB 0.0 22OCT2027 91 </t>
  </si>
  <si>
    <t>Nominal Amount</t>
  </si>
  <si>
    <t>F</t>
  </si>
  <si>
    <t>Standar &amp; Poor's Rating(Liquid_Bonds_CB_DATASOURCE)</t>
  </si>
  <si>
    <t>AA</t>
  </si>
  <si>
    <t>Fitch Rating(Liquid_Bonds_CB_DATASOURCE)</t>
  </si>
  <si>
    <t>AA-</t>
  </si>
  <si>
    <t>Moody's Rating(Liquid_Bonds_CB_DATASOURCE)</t>
  </si>
  <si>
    <t>Aa3</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</si>
  <si>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</si>
  <si>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</si>
  <si>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</si>
  <si>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</si>
  <si>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</si>
  <si>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</si>
  <si>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</si>
  <si>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</si>
  <si>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</si>
  <si>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</si>
  <si>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</si>
  <si>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</si>
  <si>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</si>
  <si>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13. Loan to Mortgage Inscription Ratio (LTM)</t>
  </si>
  <si>
    <t>14. Distribution of Average Life to Final Maturity (at 0% CPR)</t>
  </si>
  <si>
    <t>15. Distribution of Average Life To Interest Reset Date (at 0% CPR)</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</si>
  <si>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</si>
  <si>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</si>
  <si>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</si>
  <si>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</si>
  <si>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</si>
  <si>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</si>
  <si>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</si>
  <si>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</si>
  <si>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</si>
  <si>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</si>
  <si>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</si>
  <si>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</si>
  <si>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</si>
  <si>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</si>
  <si>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</si>
  <si>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</si>
  <si>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</si>
  <si>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</si>
  <si>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</si>
  <si>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</si>
  <si>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</si>
  <si>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</si>
  <si>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</si>
  <si>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</si>
  <si>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</si>
  <si>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&gt;21 and &lt;=22</t>
  </si>
  <si>
    <t>&gt;22 and &lt;=23</t>
  </si>
  <si>
    <t>&gt;23 and &lt;=24</t>
  </si>
  <si>
    <t>&gt;24 and &lt;=25</t>
  </si>
  <si>
    <t>&gt;31 and &lt;=32</t>
  </si>
  <si>
    <t>&gt;27 and &lt;=28</t>
  </si>
  <si>
    <t>&gt;30 and &lt;=31</t>
  </si>
  <si>
    <t>&gt;25 and &lt;=26</t>
  </si>
  <si>
    <t>&gt;28 and &lt;=29</t>
  </si>
  <si>
    <t>&lt;0</t>
  </si>
  <si>
    <t>&gt;26 and &lt;=27</t>
  </si>
  <si>
    <t>&gt;29 and &lt;=30</t>
  </si>
  <si>
    <t>&gt;33 and &lt;=34</t>
  </si>
  <si>
    <t>&gt;34 and &lt;=35</t>
  </si>
  <si>
    <t>&gt;35 and &lt;=36</t>
  </si>
  <si>
    <t>&gt;36 and &lt;=37</t>
  </si>
  <si>
    <t>&gt;39 and &lt;=40</t>
  </si>
  <si>
    <t>&gt;32 and &lt;=33</t>
  </si>
  <si>
    <t>&gt;40 and &lt;=41</t>
  </si>
  <si>
    <t>&gt;37 and &lt;=38</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</si>
  <si>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</si>
  <si>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</si>
  <si>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</si>
  <si>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</si>
  <si>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</si>
  <si>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</si>
  <si>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</si>
  <si>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</si>
  <si>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</si>
  <si>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</si>
  <si>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</si>
  <si>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</si>
  <si>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</si>
  <si>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</si>
  <si>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</si>
  <si>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</si>
  <si>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</si>
  <si>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</si>
  <si>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</si>
  <si>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</si>
  <si>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</si>
  <si>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6.5 - 7%</t>
  </si>
  <si>
    <t>8 - 8.5%</t>
  </si>
  <si>
    <t>8.5 - 9%</t>
  </si>
  <si>
    <t>9 - 9.5%</t>
  </si>
  <si>
    <t>7.5 - 8%</t>
  </si>
  <si>
    <t>Variable</t>
  </si>
  <si>
    <t>Variable With Cap</t>
  </si>
  <si>
    <t>2021</t>
  </si>
  <si>
    <t>2022</t>
  </si>
  <si>
    <t>2023</t>
  </si>
  <si>
    <t>2024</t>
  </si>
  <si>
    <t>2025</t>
  </si>
  <si>
    <t>2026</t>
  </si>
  <si>
    <t>2027</t>
  </si>
  <si>
    <t>2028</t>
  </si>
  <si>
    <t>2029</t>
  </si>
  <si>
    <t>2030</t>
  </si>
  <si>
    <t>2033</t>
  </si>
  <si>
    <t>2034</t>
  </si>
  <si>
    <t>2035</t>
  </si>
  <si>
    <t>Fixed To Maturity</t>
  </si>
  <si>
    <t>Monthly</t>
  </si>
  <si>
    <t>Twice A Year</t>
  </si>
  <si>
    <t>Annuity</t>
  </si>
  <si>
    <t>Interest only</t>
  </si>
  <si>
    <t>Linear</t>
  </si>
  <si>
    <t>1-10%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</si>
  <si>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</si>
  <si>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</si>
  <si>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</si>
  <si>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</si>
  <si>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</si>
  <si>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</si>
  <si>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</si>
  <si>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</si>
  <si>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</si>
  <si>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</si>
  <si>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</si>
  <si>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</si>
  <si>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</si>
  <si>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</si>
  <si>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</si>
  <si>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</si>
  <si>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</si>
  <si>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</si>
  <si>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</si>
  <si>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</si>
  <si>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</si>
  <si>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</si>
  <si>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</si>
  <si>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</si>
  <si>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</si>
  <si>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</si>
  <si>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</si>
  <si>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OUT_BKD_EUR(Loan Register)</t>
  </si>
  <si>
    <t>In % of the Portfolio Amount</t>
  </si>
  <si>
    <t>In % Number Of Borrowers</t>
  </si>
  <si>
    <t>0 - 30 Days</t>
  </si>
  <si>
    <t>30 - 60 Days</t>
  </si>
  <si>
    <t>60 - 90 Days</t>
  </si>
  <si>
    <t>&gt; 90 Days</t>
  </si>
  <si>
    <t>Cover Pool Performance</t>
  </si>
  <si>
    <t xml:space="preserve">1. Delinquencies (at cut-off date)
</t>
  </si>
  <si>
    <t>Performing</t>
  </si>
  <si>
    <t>Amortisation</t>
  </si>
  <si>
    <t>TIME</t>
  </si>
  <si>
    <t>LIABILITIES</t>
  </si>
  <si>
    <t>COVER LOAN ASSETS</t>
  </si>
  <si>
    <t>Cutt-off</t>
  </si>
  <si>
    <t>Maturity</t>
  </si>
  <si>
    <t>Month</t>
  </si>
  <si>
    <t>Days</t>
  </si>
  <si>
    <t>Covered bonds</t>
  </si>
  <si>
    <t>CPR 0%</t>
  </si>
  <si>
    <t>CPR 2%</t>
  </si>
  <si>
    <t>CPR 5%</t>
  </si>
  <si>
    <t>CPR 10%</t>
  </si>
  <si>
    <t>1/04/2021</t>
  </si>
  <si>
    <t>1/05/2021</t>
  </si>
  <si>
    <t>1/06/2021</t>
  </si>
  <si>
    <t>1/07/2021</t>
  </si>
  <si>
    <t>1/08/2021</t>
  </si>
  <si>
    <t>1/09/2021</t>
  </si>
  <si>
    <t>1/10/2021</t>
  </si>
  <si>
    <t>1/11/2021</t>
  </si>
  <si>
    <t>1/12/2021</t>
  </si>
  <si>
    <t>1/01/2022</t>
  </si>
  <si>
    <t>1/02/2022</t>
  </si>
  <si>
    <t>1/03/2022</t>
  </si>
  <si>
    <t>1/04/2022</t>
  </si>
  <si>
    <t>1/05/2022</t>
  </si>
  <si>
    <t>1/06/2022</t>
  </si>
  <si>
    <t>1/07/2022</t>
  </si>
  <si>
    <t>1/08/2022</t>
  </si>
  <si>
    <t>1/09/2022</t>
  </si>
  <si>
    <t>1/10/2022</t>
  </si>
  <si>
    <t>1/11/2022</t>
  </si>
  <si>
    <t>1/12/2022</t>
  </si>
  <si>
    <t>1/01/2023</t>
  </si>
  <si>
    <t>1/02/2023</t>
  </si>
  <si>
    <t>1/03/2023</t>
  </si>
  <si>
    <t>1/04/2023</t>
  </si>
  <si>
    <t>1/05/2023</t>
  </si>
  <si>
    <t>1/06/2023</t>
  </si>
  <si>
    <t>1/07/2023</t>
  </si>
  <si>
    <t>1/08/2023</t>
  </si>
  <si>
    <t>1/09/2023</t>
  </si>
  <si>
    <t>1/10/2023</t>
  </si>
  <si>
    <t>1/11/2023</t>
  </si>
  <si>
    <t>1/12/2023</t>
  </si>
  <si>
    <t>1/01/2024</t>
  </si>
  <si>
    <t>1/02/2024</t>
  </si>
  <si>
    <t>1/03/2024</t>
  </si>
  <si>
    <t>1/04/2024</t>
  </si>
  <si>
    <t>1/05/2024</t>
  </si>
  <si>
    <t>1/06/2024</t>
  </si>
  <si>
    <t>1/07/2024</t>
  </si>
  <si>
    <t>1/08/2024</t>
  </si>
  <si>
    <t>1/09/2024</t>
  </si>
  <si>
    <t>1/10/2024</t>
  </si>
  <si>
    <t>1/11/2024</t>
  </si>
  <si>
    <t>1/12/2024</t>
  </si>
  <si>
    <t>1/01/2025</t>
  </si>
  <si>
    <t>1/02/2025</t>
  </si>
  <si>
    <t>1/03/2025</t>
  </si>
  <si>
    <t>1/04/2025</t>
  </si>
  <si>
    <t>1/05/2025</t>
  </si>
  <si>
    <t>1/06/2025</t>
  </si>
  <si>
    <t>1/07/2025</t>
  </si>
  <si>
    <t>1/08/2025</t>
  </si>
  <si>
    <t>1/09/2025</t>
  </si>
  <si>
    <t>1/10/2025</t>
  </si>
  <si>
    <t>1/11/2025</t>
  </si>
  <si>
    <t>1/12/2025</t>
  </si>
  <si>
    <t>1/01/2026</t>
  </si>
  <si>
    <t>1/02/2026</t>
  </si>
  <si>
    <t>1/03/2026</t>
  </si>
  <si>
    <t>1/04/2026</t>
  </si>
  <si>
    <t>1/05/2026</t>
  </si>
  <si>
    <t>1/06/2026</t>
  </si>
  <si>
    <t>1/07/2026</t>
  </si>
  <si>
    <t>1/08/2026</t>
  </si>
  <si>
    <t>1/09/2026</t>
  </si>
  <si>
    <t>1/10/2026</t>
  </si>
  <si>
    <t>1/11/2026</t>
  </si>
  <si>
    <t>1/12/2026</t>
  </si>
  <si>
    <t>1/01/2027</t>
  </si>
  <si>
    <t>1/02/2027</t>
  </si>
  <si>
    <t>1/03/2027</t>
  </si>
  <si>
    <t>1/04/2027</t>
  </si>
  <si>
    <t>1/05/2027</t>
  </si>
  <si>
    <t>1/06/2027</t>
  </si>
  <si>
    <t>1/07/2027</t>
  </si>
  <si>
    <t>1/08/2027</t>
  </si>
  <si>
    <t>1/09/2027</t>
  </si>
  <si>
    <t>1/10/2027</t>
  </si>
  <si>
    <t>1/11/2027</t>
  </si>
  <si>
    <t>1/12/2027</t>
  </si>
  <si>
    <t>1/01/2028</t>
  </si>
  <si>
    <t>1/02/2028</t>
  </si>
  <si>
    <t>1/03/2028</t>
  </si>
  <si>
    <t>1/04/2028</t>
  </si>
  <si>
    <t>1/05/2028</t>
  </si>
  <si>
    <t>1/06/2028</t>
  </si>
  <si>
    <t>1/07/2028</t>
  </si>
  <si>
    <t>1/08/2028</t>
  </si>
  <si>
    <t>1/09/2028</t>
  </si>
  <si>
    <t>1/10/2028</t>
  </si>
  <si>
    <t>1/11/2028</t>
  </si>
  <si>
    <t>1/12/2028</t>
  </si>
  <si>
    <t>1/01/2029</t>
  </si>
  <si>
    <t>1/02/2029</t>
  </si>
  <si>
    <t>1/03/2029</t>
  </si>
  <si>
    <t>1/04/2029</t>
  </si>
  <si>
    <t>1/05/2029</t>
  </si>
  <si>
    <t>1/06/2029</t>
  </si>
  <si>
    <t>1/07/2029</t>
  </si>
  <si>
    <t>1/08/2029</t>
  </si>
  <si>
    <t>1/09/2029</t>
  </si>
  <si>
    <t>1/10/2029</t>
  </si>
  <si>
    <t>1/11/2029</t>
  </si>
  <si>
    <t>1/12/2029</t>
  </si>
  <si>
    <t>1/01/2030</t>
  </si>
  <si>
    <t>1/02/2030</t>
  </si>
  <si>
    <t>1/03/2030</t>
  </si>
  <si>
    <t>1/04/2030</t>
  </si>
  <si>
    <t>1/05/2030</t>
  </si>
  <si>
    <t>1/06/2030</t>
  </si>
  <si>
    <t>1/07/2030</t>
  </si>
  <si>
    <t>1/08/2030</t>
  </si>
  <si>
    <t>1/09/2030</t>
  </si>
  <si>
    <t>1/10/2030</t>
  </si>
  <si>
    <t>1/11/2030</t>
  </si>
  <si>
    <t>1/12/2030</t>
  </si>
  <si>
    <t>1/01/2031</t>
  </si>
  <si>
    <t>1/02/2031</t>
  </si>
  <si>
    <t>1/03/2031</t>
  </si>
  <si>
    <t>1/04/2031</t>
  </si>
  <si>
    <t>1/05/2031</t>
  </si>
  <si>
    <t>1/06/2031</t>
  </si>
  <si>
    <t>1/07/2031</t>
  </si>
  <si>
    <t>1/08/2031</t>
  </si>
  <si>
    <t>1/09/2031</t>
  </si>
  <si>
    <t>1/10/2031</t>
  </si>
  <si>
    <t>1/11/2031</t>
  </si>
  <si>
    <t>1/12/2031</t>
  </si>
  <si>
    <t>1/01/2032</t>
  </si>
  <si>
    <t>1/02/2032</t>
  </si>
  <si>
    <t>1/03/2032</t>
  </si>
  <si>
    <t>1/04/2032</t>
  </si>
  <si>
    <t>1/05/2032</t>
  </si>
  <si>
    <t>1/06/2032</t>
  </si>
  <si>
    <t>1/07/2032</t>
  </si>
  <si>
    <t>1/08/2032</t>
  </si>
  <si>
    <t>1/09/2032</t>
  </si>
  <si>
    <t>1/10/2032</t>
  </si>
  <si>
    <t>1/11/2032</t>
  </si>
  <si>
    <t>1/12/2032</t>
  </si>
  <si>
    <t>1/01/2033</t>
  </si>
  <si>
    <t>1/02/2033</t>
  </si>
  <si>
    <t>1/03/2033</t>
  </si>
  <si>
    <t>1/04/2033</t>
  </si>
  <si>
    <t>1/05/2033</t>
  </si>
  <si>
    <t>1/06/2033</t>
  </si>
  <si>
    <t>1/07/2033</t>
  </si>
  <si>
    <t>1/08/2033</t>
  </si>
  <si>
    <t>1/09/2033</t>
  </si>
  <si>
    <t>1/10/2033</t>
  </si>
  <si>
    <t>1/11/2033</t>
  </si>
  <si>
    <t>1/12/2033</t>
  </si>
  <si>
    <t>1/01/2034</t>
  </si>
  <si>
    <t>1/02/2034</t>
  </si>
  <si>
    <t>1/03/2034</t>
  </si>
  <si>
    <t>1/04/2034</t>
  </si>
  <si>
    <t>1/05/2034</t>
  </si>
  <si>
    <t>1/06/2034</t>
  </si>
  <si>
    <t>1/07/2034</t>
  </si>
  <si>
    <t>1/08/2034</t>
  </si>
  <si>
    <t>1/09/2034</t>
  </si>
  <si>
    <t>1/10/2034</t>
  </si>
  <si>
    <t>1/11/2034</t>
  </si>
  <si>
    <t>1/12/2034</t>
  </si>
  <si>
    <t>1/01/2035</t>
  </si>
  <si>
    <t>1/02/2035</t>
  </si>
  <si>
    <t>1/03/2035</t>
  </si>
  <si>
    <t>1/04/2035</t>
  </si>
  <si>
    <t>1/05/2035</t>
  </si>
  <si>
    <t>1/06/2035</t>
  </si>
  <si>
    <t>1/07/2035</t>
  </si>
  <si>
    <t>1/08/2035</t>
  </si>
  <si>
    <t>1/09/2035</t>
  </si>
  <si>
    <t>1/10/2035</t>
  </si>
  <si>
    <t>1/11/2035</t>
  </si>
  <si>
    <t>1/12/2035</t>
  </si>
  <si>
    <t>1/01/2036</t>
  </si>
  <si>
    <t>1/02/2036</t>
  </si>
  <si>
    <t>1/03/2036</t>
  </si>
  <si>
    <t>1/04/2036</t>
  </si>
  <si>
    <t>1/05/2036</t>
  </si>
  <si>
    <t>1/06/2036</t>
  </si>
  <si>
    <t>1/07/2036</t>
  </si>
  <si>
    <t>1/08/2036</t>
  </si>
  <si>
    <t>1/09/2036</t>
  </si>
  <si>
    <t>1/10/2036</t>
  </si>
  <si>
    <t>1/11/2036</t>
  </si>
  <si>
    <t>1/12/2036</t>
  </si>
  <si>
    <t>1/01/2037</t>
  </si>
  <si>
    <t>1/02/2037</t>
  </si>
  <si>
    <t>1/03/2037</t>
  </si>
  <si>
    <t>1/04/2037</t>
  </si>
  <si>
    <t>1/05/2037</t>
  </si>
  <si>
    <t>1/06/2037</t>
  </si>
  <si>
    <t>1/07/2037</t>
  </si>
  <si>
    <t>1/08/2037</t>
  </si>
  <si>
    <t>1/09/2037</t>
  </si>
  <si>
    <t>1/10/2037</t>
  </si>
  <si>
    <t>1/11/2037</t>
  </si>
  <si>
    <t>1/12/2037</t>
  </si>
  <si>
    <t>1/01/2038</t>
  </si>
  <si>
    <t>1/02/2038</t>
  </si>
  <si>
    <t>1/03/2038</t>
  </si>
  <si>
    <t>1/04/2038</t>
  </si>
  <si>
    <t>1/05/2038</t>
  </si>
  <si>
    <t>1/06/2038</t>
  </si>
  <si>
    <t>1/07/2038</t>
  </si>
  <si>
    <t>1/08/2038</t>
  </si>
  <si>
    <t>1/09/2038</t>
  </si>
  <si>
    <t>1/10/2038</t>
  </si>
  <si>
    <t>1/11/2038</t>
  </si>
  <si>
    <t>1/12/2038</t>
  </si>
  <si>
    <t>1/01/2039</t>
  </si>
  <si>
    <t>1/02/2039</t>
  </si>
  <si>
    <t>1/03/2039</t>
  </si>
  <si>
    <t>1/04/2039</t>
  </si>
  <si>
    <t>1/05/2039</t>
  </si>
  <si>
    <t>1/06/2039</t>
  </si>
  <si>
    <t>1/07/2039</t>
  </si>
  <si>
    <t>1/08/2039</t>
  </si>
  <si>
    <t>1/09/2039</t>
  </si>
  <si>
    <t>1/10/2039</t>
  </si>
  <si>
    <t>1/11/2039</t>
  </si>
  <si>
    <t>1/12/2039</t>
  </si>
  <si>
    <t>1/01/2040</t>
  </si>
  <si>
    <t>1/02/2040</t>
  </si>
  <si>
    <t>1/03/2040</t>
  </si>
  <si>
    <t>1/04/2040</t>
  </si>
  <si>
    <t>1/05/2040</t>
  </si>
  <si>
    <t>1/06/2040</t>
  </si>
  <si>
    <t>1/07/2040</t>
  </si>
  <si>
    <t>1/08/2040</t>
  </si>
  <si>
    <t>1/09/2040</t>
  </si>
  <si>
    <t>1/10/2040</t>
  </si>
  <si>
    <t>1/11/2040</t>
  </si>
  <si>
    <t>1/12/2040</t>
  </si>
  <si>
    <t>1/01/2041</t>
  </si>
  <si>
    <t>1/02/2041</t>
  </si>
  <si>
    <t>1/03/2041</t>
  </si>
  <si>
    <t>1/04/2041</t>
  </si>
  <si>
    <t>1/05/2041</t>
  </si>
  <si>
    <t>1/06/2041</t>
  </si>
  <si>
    <t>1/07/2041</t>
  </si>
  <si>
    <t>1/08/2041</t>
  </si>
  <si>
    <t>1/09/2041</t>
  </si>
  <si>
    <t>1/10/2041</t>
  </si>
  <si>
    <t>1/11/2041</t>
  </si>
  <si>
    <t>1/12/2041</t>
  </si>
  <si>
    <t>1/01/2042</t>
  </si>
  <si>
    <t>1/02/2042</t>
  </si>
  <si>
    <t>1/03/2042</t>
  </si>
  <si>
    <t>1/04/2042</t>
  </si>
  <si>
    <t>1/05/2042</t>
  </si>
  <si>
    <t>1/06/2042</t>
  </si>
  <si>
    <t>1/07/2042</t>
  </si>
  <si>
    <t>1/08/2042</t>
  </si>
  <si>
    <t>1/09/2042</t>
  </si>
  <si>
    <t>1/10/2042</t>
  </si>
  <si>
    <t>1/11/2042</t>
  </si>
  <si>
    <t>1/12/2042</t>
  </si>
  <si>
    <t>1/01/2043</t>
  </si>
  <si>
    <t>1/02/2043</t>
  </si>
  <si>
    <t>1/03/2043</t>
  </si>
  <si>
    <t>1/04/2043</t>
  </si>
  <si>
    <t>1/05/2043</t>
  </si>
  <si>
    <t>1/06/2043</t>
  </si>
  <si>
    <t>1/07/2043</t>
  </si>
  <si>
    <t>1/08/2043</t>
  </si>
  <si>
    <t>1/09/2043</t>
  </si>
  <si>
    <t>1/10/2043</t>
  </si>
  <si>
    <t>1/11/2043</t>
  </si>
  <si>
    <t>1/12/2043</t>
  </si>
  <si>
    <t>1/01/2044</t>
  </si>
  <si>
    <t>1/02/2044</t>
  </si>
  <si>
    <t>1/03/2044</t>
  </si>
  <si>
    <t>1/04/2044</t>
  </si>
  <si>
    <t>1/05/2044</t>
  </si>
  <si>
    <t>1/06/2044</t>
  </si>
  <si>
    <t>1/07/2044</t>
  </si>
  <si>
    <t>1/08/2044</t>
  </si>
  <si>
    <t>1/09/2044</t>
  </si>
  <si>
    <t>1/10/2044</t>
  </si>
  <si>
    <t>1/11/2044</t>
  </si>
  <si>
    <t>1/12/2044</t>
  </si>
  <si>
    <t>1/01/2045</t>
  </si>
  <si>
    <t>1/02/2045</t>
  </si>
  <si>
    <t>1/03/2045</t>
  </si>
  <si>
    <t>1/04/2045</t>
  </si>
  <si>
    <t>1/05/2045</t>
  </si>
  <si>
    <t>1/06/2045</t>
  </si>
  <si>
    <t>1/07/2045</t>
  </si>
  <si>
    <t>1/08/2045</t>
  </si>
  <si>
    <t>1/09/2045</t>
  </si>
  <si>
    <t>1/10/2045</t>
  </si>
  <si>
    <t>1/11/2045</t>
  </si>
  <si>
    <t>1/12/2045</t>
  </si>
  <si>
    <t>1/01/2046</t>
  </si>
  <si>
    <t>1/02/2046</t>
  </si>
  <si>
    <t>1/03/2046</t>
  </si>
  <si>
    <t>1/04/2046</t>
  </si>
  <si>
    <t>1/05/2046</t>
  </si>
  <si>
    <t>1/06/2046</t>
  </si>
  <si>
    <t>1/07/2046</t>
  </si>
  <si>
    <t>1/08/2046</t>
  </si>
  <si>
    <t>1/09/2046</t>
  </si>
  <si>
    <t>1/10/2046</t>
  </si>
  <si>
    <t>1/11/2046</t>
  </si>
  <si>
    <t>1/12/2046</t>
  </si>
  <si>
    <t>1/01/2047</t>
  </si>
  <si>
    <t>1/02/2047</t>
  </si>
  <si>
    <t>1/03/2047</t>
  </si>
  <si>
    <t>1/04/2047</t>
  </si>
  <si>
    <t>1/05/2047</t>
  </si>
  <si>
    <t>1/06/2047</t>
  </si>
  <si>
    <t>1/07/2047</t>
  </si>
  <si>
    <t>1/08/2047</t>
  </si>
  <si>
    <t>1/09/2047</t>
  </si>
  <si>
    <t>1/10/2047</t>
  </si>
  <si>
    <t>1/11/2047</t>
  </si>
  <si>
    <t>1/12/2047</t>
  </si>
  <si>
    <t>1/01/2048</t>
  </si>
  <si>
    <t>1/02/2048</t>
  </si>
  <si>
    <t>1/03/2048</t>
  </si>
  <si>
    <t>1/04/2048</t>
  </si>
  <si>
    <t>1/05/2048</t>
  </si>
  <si>
    <t>1/06/2048</t>
  </si>
  <si>
    <t>1/07/2048</t>
  </si>
  <si>
    <t>1/08/2048</t>
  </si>
  <si>
    <t>1/09/2048</t>
  </si>
  <si>
    <t>1/10/2048</t>
  </si>
  <si>
    <t>1/11/2048</t>
  </si>
  <si>
    <t>1/12/2048</t>
  </si>
  <si>
    <t>1/01/2049</t>
  </si>
  <si>
    <t>1/02/2049</t>
  </si>
  <si>
    <t>1/03/2049</t>
  </si>
  <si>
    <t>1/04/2049</t>
  </si>
  <si>
    <t>1/05/2049</t>
  </si>
  <si>
    <t>1/06/2049</t>
  </si>
  <si>
    <t>1/07/2049</t>
  </si>
  <si>
    <t>1/08/2049</t>
  </si>
  <si>
    <t>1/09/2049</t>
  </si>
  <si>
    <t>1/10/2049</t>
  </si>
  <si>
    <t>1/11/2049</t>
  </si>
  <si>
    <t>1/12/2049</t>
  </si>
  <si>
    <t>1/01/2050</t>
  </si>
  <si>
    <t>1/02/2050</t>
  </si>
  <si>
    <t>1/03/2050</t>
  </si>
  <si>
    <t>1/04/2050</t>
  </si>
  <si>
    <t>1/05/2050</t>
  </si>
  <si>
    <t>1/06/2050</t>
  </si>
  <si>
    <t>1/07/2050</t>
  </si>
  <si>
    <t>1/08/2050</t>
  </si>
  <si>
    <t>1/09/2050</t>
  </si>
  <si>
    <t>1/10/2050</t>
  </si>
  <si>
    <t>1/11/2050</t>
  </si>
  <si>
    <t>1/12/2050</t>
  </si>
  <si>
    <t>Outstanding Residential Mortgage Loans (0% CPR)</t>
  </si>
  <si>
    <t>Outstanding Residential Mortgage Loans (2% CPR)</t>
  </si>
  <si>
    <t>Outstanding Residential Mortgage Loans (5% CPR)</t>
  </si>
  <si>
    <t>Outstanding Residential Mortgage Loans (10% CPR)</t>
  </si>
  <si>
    <t>Covered bonds (until maturity date)</t>
  </si>
  <si>
    <t xml:space="preserve">Over-Collateralisation Test : (CB Value Loans + OLO) / CB </t>
  </si>
  <si>
    <t>85% Asset Coverage Test :  CB Value Loans / CB</t>
  </si>
  <si>
    <t xml:space="preserve">Cover Asset Adequacy Test </t>
  </si>
  <si>
    <t>Liquidity Test  (Cash Inflow next 180 Days / Cash Outflow next 180 Days)</t>
  </si>
  <si>
    <t>VARIABLE</t>
  </si>
  <si>
    <t>AMOUNT</t>
  </si>
  <si>
    <t>Value CB Loans</t>
  </si>
  <si>
    <t>Book Value OLO</t>
  </si>
  <si>
    <t xml:space="preserve">Cash Account   </t>
  </si>
  <si>
    <t>CB</t>
  </si>
  <si>
    <t>Cash Account(Cash_Account_CB_DATASOURCE)</t>
  </si>
  <si>
    <t>Outstanding Prinicpal Loans (1)</t>
  </si>
  <si>
    <t>Interest Loans (2)</t>
  </si>
  <si>
    <t>MTM OLO's (7)</t>
  </si>
  <si>
    <t>Cash Account (8)</t>
  </si>
  <si>
    <t>Interest Proceeds OLO's (9)</t>
  </si>
  <si>
    <t>CB Principal (3)</t>
  </si>
  <si>
    <t>CB Interest (4)</t>
  </si>
  <si>
    <t>Cost &amp; Fees (5)</t>
  </si>
  <si>
    <t>Cover Asset Adequacy Test: ((1) + (2)+(7) + (8) + (9) ) / ((3) + (4) + (5))</t>
  </si>
  <si>
    <t>Index of the maturity month(Covered Bonds)</t>
  </si>
  <si>
    <t>[C2 Liq] Interest cashflows_DC(Covered Bonds)</t>
  </si>
  <si>
    <t>[C1 Liq] Principal cashflows_DC(CF_Profile_Loans)</t>
  </si>
  <si>
    <t>[C2 Liq] Interest cashflows_DC(Securities)</t>
  </si>
  <si>
    <t>[C4 Liq] Client Interest_DC(CF_Profile_Loans)</t>
  </si>
  <si>
    <t>Loans 6 Months Capital (1)</t>
  </si>
  <si>
    <t>Loans 6 Months Interest (2)</t>
  </si>
  <si>
    <t>MTM OLO's  (3)</t>
  </si>
  <si>
    <t>Above contains Loans CF view</t>
  </si>
  <si>
    <t>Cash Account (7)</t>
  </si>
  <si>
    <t>CB 6 Months Interest (4)</t>
  </si>
  <si>
    <t>CB 6 Months Prinicpal (5)</t>
  </si>
  <si>
    <t>Cost &amp; Fees (6)</t>
  </si>
  <si>
    <t>Liquidity Test  (Cash Inflow next 180 Days / Cash Outflow next 180 Days) ((1) + (2) + (3)+(7) ) / ((4) + (5)+(6))</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</si>
  <si>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</si>
  <si>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</si>
  <si>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</si>
  <si>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</si>
  <si>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</si>
  <si>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</si>
  <si>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</si>
  <si>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</si>
  <si>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</si>
  <si>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</si>
  <si>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</si>
  <si>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</si>
  <si>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</si>
  <si>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</si>
  <si>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</si>
  <si>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</si>
  <si>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</si>
  <si>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</si>
  <si>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</si>
  <si>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</si>
  <si>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</si>
  <si>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</si>
  <si>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</si>
  <si>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</si>
  <si>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</si>
  <si>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</si>
  <si>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</si>
  <si>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</si>
  <si>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</si>
  <si>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</si>
  <si>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</si>
  <si>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</si>
  <si>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</si>
  <si>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</si>
  <si>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</si>
  <si>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</si>
  <si>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</si>
  <si>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</si>
  <si>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</si>
  <si>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</si>
  <si>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</si>
  <si>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</si>
  <si>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</si>
  <si>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</si>
  <si>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</si>
  <si>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</si>
  <si>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</si>
  <si>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</si>
  <si>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</si>
  <si>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</si>
  <si>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</si>
  <si>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</si>
  <si>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</si>
  <si>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</si>
  <si>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</si>
  <si>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</si>
  <si>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</si>
  <si>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</si>
  <si>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</si>
  <si>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</si>
  <si>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</si>
  <si>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</si>
  <si>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</si>
  <si>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</si>
  <si>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</si>
  <si>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</si>
  <si>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</si>
  <si>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</si>
  <si>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</si>
  <si>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</si>
  <si>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</si>
  <si>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</si>
  <si>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</si>
  <si>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</si>
  <si>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</si>
  <si>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</si>
  <si>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</si>
  <si>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</si>
  <si>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</si>
  <si>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</si>
  <si>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</si>
  <si>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</si>
  <si>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</si>
  <si>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</si>
  <si>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</si>
  <si>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</si>
  <si>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</si>
  <si>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</si>
  <si>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</si>
  <si>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</si>
  <si>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</si>
  <si>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</si>
  <si>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</si>
  <si>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</si>
  <si>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</si>
  <si>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</si>
  <si>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</si>
  <si>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</si>
  <si>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</si>
  <si>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</si>
  <si>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</si>
  <si>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</si>
  <si>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</si>
  <si>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</si>
  <si>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</si>
  <si>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</si>
  <si>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</si>
  <si>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</si>
  <si>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</si>
  <si>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</si>
  <si>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</si>
  <si>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</si>
  <si>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</si>
  <si>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</si>
  <si>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</si>
  <si>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</si>
  <si>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</si>
  <si>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</si>
  <si>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</si>
  <si>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</si>
  <si>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</si>
  <si>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</si>
  <si>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</si>
  <si>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</si>
  <si>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</si>
  <si>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</si>
  <si>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</si>
  <si>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</si>
  <si>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</si>
  <si>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</si>
  <si>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</si>
  <si>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</si>
  <si>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</si>
  <si>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</si>
  <si>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</si>
  <si>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</si>
  <si>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</si>
  <si>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</si>
  <si>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</si>
  <si>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</si>
  <si>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</si>
  <si>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</si>
  <si>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</si>
  <si>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</si>
  <si>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</si>
  <si>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</si>
  <si>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</si>
  <si>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</si>
  <si>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</si>
  <si>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</si>
  <si>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</si>
  <si>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</si>
  <si>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</si>
  <si>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</si>
  <si>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</si>
  <si>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</si>
  <si>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</si>
  <si>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</si>
  <si>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</si>
  <si>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</si>
  <si>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</si>
  <si>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</si>
  <si>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2021 Version</t>
  </si>
  <si>
    <t>BNP PARIBAS FORTIS</t>
  </si>
  <si>
    <t>Reporting Date: 31/3/2021</t>
  </si>
  <si>
    <t>Cut-off Date: 31/3/2021</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</si>
  <si>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</si>
  <si>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</si>
  <si>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</si>
  <si>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</si>
  <si>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</si>
  <si>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</si>
  <si>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</si>
  <si>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</si>
  <si>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</si>
  <si>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</si>
  <si>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Optional Sustainable M data</t>
  </si>
  <si>
    <t>Temp. Optional COVID 19 impact</t>
  </si>
  <si>
    <t xml:space="preserve">A. Harmonised Transparency Template - General Information </t>
  </si>
  <si>
    <t>HTT 2021</t>
  </si>
  <si>
    <t>2. Regulatory Summary</t>
  </si>
  <si>
    <t>`</t>
  </si>
  <si>
    <t>4. References to Capital Requirements Regulation (CRR) 129(7)</t>
  </si>
  <si>
    <t>G.1.1.1</t>
  </si>
  <si>
    <t>G.1.1.3</t>
  </si>
  <si>
    <t>Optional information e.g. Contact names</t>
  </si>
  <si>
    <t>Optional information e.g. Parent name</t>
  </si>
  <si>
    <t>OG.1.1.3</t>
  </si>
  <si>
    <t>OG.1.1.6</t>
  </si>
  <si>
    <t>OG.1.1.7</t>
  </si>
  <si>
    <t>OG.1.1.8</t>
  </si>
  <si>
    <t>G.2.1.3</t>
  </si>
  <si>
    <t>OG.2.1.6</t>
  </si>
  <si>
    <t>Total Cover Assets</t>
  </si>
  <si>
    <t>OG.3.1.4</t>
  </si>
  <si>
    <t xml:space="preserve">2. Over-collateralisation (OC) </t>
  </si>
  <si>
    <t>Legal / Regulatory</t>
  </si>
  <si>
    <t>Optional information e.g. Asset Coverage Test (ACT)</t>
  </si>
  <si>
    <t>Optional information e.g. OC (NPV basis)</t>
  </si>
  <si>
    <t>OG.3.2.5</t>
  </si>
  <si>
    <t>OG.3.2.6</t>
  </si>
  <si>
    <t>3. Cover Pool Composition</t>
  </si>
  <si>
    <t xml:space="preserve">Contractual </t>
  </si>
  <si>
    <t xml:space="preserve">Expected Upon Prepayments </t>
  </si>
  <si>
    <t>Weighted Average Life (in years)</t>
  </si>
  <si>
    <t>[Mark as ND1 if not relevant]</t>
  </si>
  <si>
    <t>o/w 0.5-1 y</t>
  </si>
  <si>
    <t>o/w 1.5-2 y</t>
  </si>
  <si>
    <t>OG.3.4.10</t>
  </si>
  <si>
    <t xml:space="preserve">Initial Maturity  </t>
  </si>
  <si>
    <t xml:space="preserve">% Total Initial Maturity </t>
  </si>
  <si>
    <t>6. Cover Assets - Currency</t>
  </si>
  <si>
    <t>JPY</t>
  </si>
  <si>
    <t>PLN</t>
  </si>
  <si>
    <t>G.3.6.17</t>
  </si>
  <si>
    <t>G.3.6.18</t>
  </si>
  <si>
    <t>G.3.7.17</t>
  </si>
  <si>
    <t>G.3.7.18</t>
  </si>
  <si>
    <t>OG.3.7.5</t>
  </si>
  <si>
    <t>OG.3.10.2</t>
  </si>
  <si>
    <t xml:space="preserve">11. Liquid Assets </t>
  </si>
  <si>
    <t xml:space="preserve">12. Bond List </t>
  </si>
  <si>
    <t xml:space="preserve">Bond list </t>
  </si>
  <si>
    <t xml:space="preserve">https://www.coveredbondlabel.com/issuer/131/ </t>
  </si>
  <si>
    <t>14. Sustainable or other special purpose strategy - optional</t>
  </si>
  <si>
    <t>G.3.14.1</t>
  </si>
  <si>
    <t>Cover pool involved in a sustainable/special purpose strategy? (Y/N)</t>
  </si>
  <si>
    <t>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</si>
  <si>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</si>
  <si>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</si>
  <si>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</si>
  <si>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</si>
  <si>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</si>
  <si>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</si>
  <si>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</si>
  <si>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</si>
  <si>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</si>
  <si>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</si>
  <si>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</si>
  <si>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</si>
  <si>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</si>
  <si>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</si>
  <si>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</si>
  <si>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</si>
  <si>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</si>
  <si>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</si>
  <si>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</si>
  <si>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</si>
  <si>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</si>
  <si>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</si>
  <si>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</si>
  <si>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</si>
  <si>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</si>
  <si>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</si>
  <si>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</si>
  <si>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</si>
  <si>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</si>
  <si>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</si>
  <si>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</si>
  <si>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</si>
  <si>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</si>
  <si>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</si>
  <si>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</si>
  <si>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</si>
  <si>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</si>
  <si>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</si>
  <si>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</si>
  <si>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</si>
  <si>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</si>
  <si>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</si>
  <si>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</si>
  <si>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</si>
  <si>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</si>
  <si>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</si>
  <si>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</si>
  <si>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</si>
  <si>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</si>
  <si>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(i)         Value of the cover pool outstanding covered bonds: </t>
  </si>
  <si>
    <t xml:space="preserve">(i)         Value of covered bonds: </t>
  </si>
  <si>
    <t xml:space="preserve">(ii)        Geographical distribution: </t>
  </si>
  <si>
    <t>(ii)        Type of cover assets:</t>
  </si>
  <si>
    <t xml:space="preserve">(ii)        Loan size: </t>
  </si>
  <si>
    <t xml:space="preserve">            (ii)        Interest rate risk - cover pool:</t>
  </si>
  <si>
    <t>(ii)        Currency risk - cover pool:</t>
  </si>
  <si>
    <t xml:space="preserve">          (ii)         Interest rate risk - covered bond:</t>
  </si>
  <si>
    <t>(ii)        Currency risk - covered bond:</t>
  </si>
  <si>
    <t xml:space="preserve">(iii)        Maturity structure of cover assets: </t>
  </si>
  <si>
    <t xml:space="preserve">(iii)        Maturity structure of covered bonds: </t>
  </si>
  <si>
    <t>(iv)        Percentage of loans more than ninety days past due:</t>
  </si>
  <si>
    <t>NPV Test (passed/failed)</t>
  </si>
  <si>
    <t>Interest Covereage Test (passe/failed)</t>
  </si>
  <si>
    <t>Paying Agent</t>
  </si>
  <si>
    <t>[Please insert currency]</t>
  </si>
  <si>
    <t>OM.7.1.11</t>
  </si>
  <si>
    <t>Optional information eg, Number of borrowers</t>
  </si>
  <si>
    <t>[For completion]</t>
  </si>
  <si>
    <t>Czechia</t>
  </si>
  <si>
    <t>5. Breakdown by regions of main country of origin</t>
  </si>
  <si>
    <t>M.7.5.32</t>
  </si>
  <si>
    <t>M.7.5.33</t>
  </si>
  <si>
    <t>M.7.5.34</t>
  </si>
  <si>
    <t>M.7.5.35</t>
  </si>
  <si>
    <t>M.7.5.36</t>
  </si>
  <si>
    <t>M.7.5.37</t>
  </si>
  <si>
    <t>M.7.5.38</t>
  </si>
  <si>
    <t>M.7.5.39</t>
  </si>
  <si>
    <t>M.7.5.40</t>
  </si>
  <si>
    <t>M.7.5.41</t>
  </si>
  <si>
    <t>M.7.5.42</t>
  </si>
  <si>
    <t>M.7.5.43</t>
  </si>
  <si>
    <t>M.7.5.44</t>
  </si>
  <si>
    <t>M.7.5.45</t>
  </si>
  <si>
    <t>M.7.5.46</t>
  </si>
  <si>
    <t>M.7.5.47</t>
  </si>
  <si>
    <t>M.7.5.48</t>
  </si>
  <si>
    <t>M.7.5.49</t>
  </si>
  <si>
    <t>M.7.5.50</t>
  </si>
  <si>
    <t>≥  12 - ≤ 24 months</t>
  </si>
  <si>
    <t>≥ 24 - ≤ 36 months</t>
  </si>
  <si>
    <t>≥ 36 - ≤ 60 months</t>
  </si>
  <si>
    <t>≥ 60 months</t>
  </si>
  <si>
    <t>% NPLs</t>
  </si>
  <si>
    <t>Owner occupied</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</si>
  <si>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</si>
  <si>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</si>
  <si>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</si>
  <si>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</si>
  <si>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</si>
  <si>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</si>
  <si>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</si>
  <si>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</si>
  <si>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</si>
  <si>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</si>
  <si>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</si>
  <si>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</si>
  <si>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</si>
  <si>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</si>
  <si>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</si>
  <si>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</si>
  <si>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</si>
  <si>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</si>
  <si>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</si>
  <si>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</si>
  <si>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</si>
  <si>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</si>
  <si>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</si>
  <si>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</si>
  <si>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</si>
  <si>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</si>
  <si>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</si>
  <si>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</si>
  <si>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</si>
  <si>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</si>
  <si>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</si>
  <si>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</si>
  <si>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</si>
  <si>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</si>
  <si>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</si>
  <si>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</si>
  <si>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</si>
  <si>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</si>
  <si>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</si>
  <si>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</si>
  <si>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</si>
  <si>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</si>
  <si>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</si>
  <si>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</si>
  <si>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</si>
  <si>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</si>
  <si>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</si>
  <si>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</si>
  <si>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</si>
  <si>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</si>
  <si>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</si>
  <si>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</si>
  <si>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</si>
  <si>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</si>
  <si>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</si>
  <si>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</si>
  <si>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</si>
  <si>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</si>
  <si>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</si>
  <si>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</si>
  <si>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</si>
  <si>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</si>
  <si>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</si>
  <si>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</si>
  <si>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</si>
  <si>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</si>
  <si>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</si>
  <si>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</si>
  <si>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</si>
  <si>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</si>
  <si>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</si>
  <si>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</si>
  <si>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</si>
  <si>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</si>
  <si>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</si>
  <si>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</si>
  <si>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</si>
  <si>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</si>
  <si>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</si>
  <si>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</si>
  <si>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</si>
  <si>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</si>
  <si>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</si>
  <si>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</si>
  <si>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</si>
  <si>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other</t>
  </si>
  <si>
    <t>M.2A.18.8</t>
  </si>
  <si>
    <t>OM.7A.18.1</t>
  </si>
  <si>
    <t>19. New Residential Property - optional</t>
  </si>
  <si>
    <t>M.2A.19.1</t>
  </si>
  <si>
    <t>New Property</t>
  </si>
  <si>
    <t>M.2A.19.2</t>
  </si>
  <si>
    <t>Existing property</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</si>
  <si>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</si>
  <si>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</si>
  <si>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</si>
  <si>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</si>
  <si>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</si>
  <si>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</si>
  <si>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</si>
  <si>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</si>
  <si>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</si>
  <si>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</si>
  <si>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</si>
  <si>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</si>
  <si>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</si>
  <si>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</si>
  <si>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</si>
  <si>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</si>
  <si>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</si>
  <si>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</si>
  <si>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</si>
  <si>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</si>
  <si>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</si>
  <si>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</si>
  <si>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</si>
  <si>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</si>
  <si>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</si>
  <si>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</si>
  <si>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</si>
  <si>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</si>
  <si>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</si>
  <si>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</si>
  <si>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</si>
  <si>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</si>
  <si>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</si>
  <si>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</si>
  <si>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</si>
  <si>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</si>
  <si>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</si>
  <si>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</si>
  <si>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</si>
  <si>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</si>
  <si>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</si>
  <si>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</si>
  <si>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</si>
  <si>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</si>
  <si>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</si>
  <si>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</si>
  <si>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</si>
  <si>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</si>
  <si>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7B Commercial Cover Pool</t>
  </si>
  <si>
    <t>20. Loan Size Information</t>
  </si>
  <si>
    <t>M.7B.20.1</t>
  </si>
  <si>
    <t>M.7B.20.2</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</si>
  <si>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</si>
  <si>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</si>
  <si>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</si>
  <si>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</si>
  <si>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</si>
  <si>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</si>
  <si>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</si>
  <si>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</si>
  <si>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</si>
  <si>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</si>
  <si>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</si>
  <si>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</si>
  <si>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</si>
  <si>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</si>
  <si>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</si>
  <si>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</si>
  <si>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</si>
  <si>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</si>
  <si>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</si>
  <si>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</si>
  <si>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</si>
  <si>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</si>
  <si>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</si>
  <si>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</si>
  <si>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</si>
  <si>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</si>
  <si>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</si>
  <si>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</si>
  <si>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</si>
  <si>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</si>
  <si>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</si>
  <si>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</si>
  <si>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</si>
  <si>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</si>
  <si>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</si>
  <si>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</si>
  <si>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</si>
  <si>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</si>
  <si>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</si>
  <si>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</si>
  <si>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</si>
  <si>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</si>
  <si>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</si>
  <si>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</si>
  <si>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22.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</si>
  <si>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</si>
  <si>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</si>
  <si>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</si>
  <si>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</si>
  <si>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</si>
  <si>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</si>
  <si>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</si>
  <si>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</si>
  <si>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</si>
  <si>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</si>
  <si>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</si>
  <si>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</si>
  <si>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</si>
  <si>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</si>
  <si>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</si>
  <si>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</si>
  <si>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</si>
  <si>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</si>
  <si>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</si>
  <si>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Breakdown by Type</t>
  </si>
  <si>
    <t>M.7B.23.1</t>
  </si>
  <si>
    <t>M.7B.23.2</t>
  </si>
  <si>
    <t>M.7B.23.3</t>
  </si>
  <si>
    <t>M.7B.23.4</t>
  </si>
  <si>
    <t>M.7B.23.5</t>
  </si>
  <si>
    <t>M.7B.23.6</t>
  </si>
  <si>
    <t>M.7B.23.7</t>
  </si>
  <si>
    <t>M.7B.23.8</t>
  </si>
  <si>
    <t xml:space="preserve">Hospital </t>
  </si>
  <si>
    <t>M.7B.23.9</t>
  </si>
  <si>
    <t xml:space="preserve">School </t>
  </si>
  <si>
    <t>M.7B.23.10</t>
  </si>
  <si>
    <t>other RE with a social relevant purpose</t>
  </si>
  <si>
    <t>M.7B.23.11</t>
  </si>
  <si>
    <t>M.7B.23.12</t>
  </si>
  <si>
    <t>M.7B.23.13</t>
  </si>
  <si>
    <t>OM.7B.23.1</t>
  </si>
  <si>
    <t>o/w Cultural purposes</t>
  </si>
  <si>
    <t>OM.7B.23.2</t>
  </si>
  <si>
    <t>OM.7B.23.3</t>
  </si>
  <si>
    <t>OM.7B.23.4</t>
  </si>
  <si>
    <t>OM.7B.23.5</t>
  </si>
  <si>
    <t>OM.7B.23.6</t>
  </si>
  <si>
    <t>OM.7B.23.7</t>
  </si>
  <si>
    <t>OM.7B.23.8</t>
  </si>
  <si>
    <t>OM.7B.23.9</t>
  </si>
  <si>
    <t>OM.7B.23.10</t>
  </si>
  <si>
    <t>OM.7B.23.11</t>
  </si>
  <si>
    <t>OM.7B.23.12</t>
  </si>
  <si>
    <t>OM.7B.23.13</t>
  </si>
  <si>
    <t>OM.7B.23.14</t>
  </si>
  <si>
    <t>24. EPC  Information of the financed CRE - optional</t>
  </si>
  <si>
    <t>Number of CRE</t>
  </si>
  <si>
    <t>% No. of CRE</t>
  </si>
  <si>
    <t>M.2B.24.1</t>
  </si>
  <si>
    <t>M.2B.24.2</t>
  </si>
  <si>
    <t>M.2B.24.3</t>
  </si>
  <si>
    <t>M.2B.24.4</t>
  </si>
  <si>
    <t>M.2B.24.5</t>
  </si>
  <si>
    <t>M.2B.24.6</t>
  </si>
  <si>
    <t>M.2B.24.7</t>
  </si>
  <si>
    <t>M.2B.24.8</t>
  </si>
  <si>
    <t>M.2B.24.9</t>
  </si>
  <si>
    <t>M.2B.24.10</t>
  </si>
  <si>
    <t>M.2B.24.11</t>
  </si>
  <si>
    <t>M.2B.24.12</t>
  </si>
  <si>
    <t>M.2B.24.13</t>
  </si>
  <si>
    <t>M.2B.24.14</t>
  </si>
  <si>
    <t>M.2B.24.15</t>
  </si>
  <si>
    <t>M.2B.24.16</t>
  </si>
  <si>
    <t>M.2B.24.17</t>
  </si>
  <si>
    <t>M.2B.24.18</t>
  </si>
  <si>
    <t>M.2B.24.19</t>
  </si>
  <si>
    <t>OM.2B.24.1</t>
  </si>
  <si>
    <t>OM.2B.24.2</t>
  </si>
  <si>
    <t>OM.2B.24.3</t>
  </si>
  <si>
    <t>25. Average energy use intensity (kWh/m2) - optional</t>
  </si>
  <si>
    <t>M.2B.25.1</t>
  </si>
  <si>
    <t>M.2B.25.2</t>
  </si>
  <si>
    <t>M.2B.25.3</t>
  </si>
  <si>
    <t>M.2B.25.4</t>
  </si>
  <si>
    <t>M.2B.25.5</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</si>
  <si>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</si>
  <si>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</si>
  <si>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</si>
  <si>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</si>
  <si>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</si>
  <si>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</si>
  <si>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</si>
  <si>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</si>
  <si>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</si>
  <si>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</si>
  <si>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</si>
  <si>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</si>
  <si>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</si>
  <si>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</si>
  <si>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</si>
  <si>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</si>
  <si>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</si>
  <si>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 - optional</t>
  </si>
  <si>
    <t>M.2B.26.1</t>
  </si>
  <si>
    <t>M.2B.26.2</t>
  </si>
  <si>
    <t>M.2B.26.3</t>
  </si>
  <si>
    <t>M.2B.26.4</t>
  </si>
  <si>
    <t>M.2B.26.5</t>
  </si>
  <si>
    <t>M.2B.26.6</t>
  </si>
  <si>
    <t>M.2B.26.7</t>
  </si>
  <si>
    <t>M.2B.26.8</t>
  </si>
  <si>
    <t>M.2B.26.9</t>
  </si>
  <si>
    <t>M.2B.26.10</t>
  </si>
  <si>
    <t>M.2B.26.11</t>
  </si>
  <si>
    <t>OM.2B.26.1</t>
  </si>
  <si>
    <t>27. New Commercial Property - optional</t>
  </si>
  <si>
    <t>M.2B.27.1</t>
  </si>
  <si>
    <t>M.2B.27.2</t>
  </si>
  <si>
    <t>Existing Property</t>
  </si>
  <si>
    <t>M.2B.27.3</t>
  </si>
  <si>
    <t>M.2B.27.4</t>
  </si>
  <si>
    <t>M.2B.27.5</t>
  </si>
  <si>
    <t>C. Harmonised Transparency Template - Glossary</t>
  </si>
  <si>
    <t>The definitions below reflect the national specificities</t>
  </si>
  <si>
    <t>1. Glossary - Standard Harmonised Items</t>
  </si>
  <si>
    <t>Definition</t>
  </si>
  <si>
    <t>HG.1.1</t>
  </si>
  <si>
    <t>OC Calculation: Actual</t>
  </si>
  <si>
    <t>The Actual OC is the ratio between G.3.1.1 and G.3.1.2</t>
  </si>
  <si>
    <t>HG.1.2</t>
  </si>
  <si>
    <t>OC Calculation: Legal minimum</t>
  </si>
  <si>
    <t>The legal minimum OC is 5%. However, this is not on a straight nominal basis, but takes into account a/o 80% of the property value. The calculation of the basis for the legal OC can be found in the Belgian Royal Decree on covered bonds (art.6).</t>
  </si>
  <si>
    <t>HG.1.3</t>
  </si>
  <si>
    <t>OC Calculation: Committed</t>
  </si>
  <si>
    <t>BNP Paribas Fortis commits to the legally required OC</t>
  </si>
  <si>
    <t>HG.1.4</t>
  </si>
  <si>
    <t>Interest Rate Types</t>
  </si>
  <si>
    <t>Cover Assets: fixed until maturity and fixed with a periodic reset. Covered Bonds: fixed</t>
  </si>
  <si>
    <t>HG.1.5</t>
  </si>
  <si>
    <t>Residual Life Buckets of Cover assets [i.e. how is the contractual and/or expected residual life defined? What assumptions eg, in terms of prepayments? etc.]</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</si>
  <si>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</si>
  <si>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HG.1.6</t>
  </si>
  <si>
    <t xml:space="preserve">Maturity Buckets of Covered Bonds [i.e. how is the contractual and/or expected maturity defined? What maturity structure (hard bullet, soft bullet, conditional pass through)? Under what conditions/circumstances? Etc.] </t>
  </si>
  <si>
    <t>At the moment, only soft bullet has been issued. We only take into account the Maturity Date, not the Extended Maturity Date</t>
  </si>
  <si>
    <t>HG.1.7</t>
  </si>
  <si>
    <t>LTVs: Definition</t>
  </si>
  <si>
    <t>As Belgium has general mortgages, we calculate LTV as the total borrower outstanding over the total borrower property value, resp. not indexed (M.7A.11) and indexed (M.7A.12)</t>
  </si>
  <si>
    <t>HG.1.8</t>
  </si>
  <si>
    <t>LTVs: Calculation of property/shipping value</t>
  </si>
  <si>
    <t>Property values are those used in the loan underwriting procedure</t>
  </si>
  <si>
    <t>HG.1.9</t>
  </si>
  <si>
    <t>LTVs: Applied property/shipping valuation techniques, including whether use of index, Automated Valuation Model (AVM) or on-site audits</t>
  </si>
  <si>
    <t>Yearly updates of the property values are done using a national index calculated by the national institute of statistics in Belgium (StatBel).</t>
  </si>
  <si>
    <t>HG.1.10</t>
  </si>
  <si>
    <t>LTVs: Frequency and time of last valuation</t>
  </si>
  <si>
    <t>Indexation is done on a yearly basis</t>
  </si>
  <si>
    <t>HG.1.11</t>
  </si>
  <si>
    <t>Explain how mortgage types are defined whether for residential housing, multi-family housing, commercial real estate, etc. Same for shipping where relecvant</t>
  </si>
  <si>
    <t>We filled in ND2 because the features of M.7A.13 refer to the underlying property and, because Belgium has general mortgages, it can not be applied to individual loans as all properties cover for all loans.</t>
  </si>
  <si>
    <t>HG.1.12</t>
  </si>
  <si>
    <t>Hedging Strategy (please explain how you address interest rate and currency risk)</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</si>
  <si>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</si>
  <si>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HG.1.13</t>
  </si>
  <si>
    <t>Non-performing loans</t>
  </si>
  <si>
    <t>Loans that are more than 90 days past due.</t>
  </si>
  <si>
    <t>HG.1.14</t>
  </si>
  <si>
    <t xml:space="preserve">Sustainability - strategy pursued in the cover pool </t>
  </si>
  <si>
    <t>HG.1.15</t>
  </si>
  <si>
    <t>Subsidised Housing  (definitions of affordable, social housing)</t>
  </si>
  <si>
    <t>HG.1.16</t>
  </si>
  <si>
    <t xml:space="preserve">New Property and Existing Property </t>
  </si>
  <si>
    <t>HG.1.17</t>
  </si>
  <si>
    <t>OHG.1.1</t>
  </si>
  <si>
    <t>NPV assumptions (when stated)</t>
  </si>
  <si>
    <t>OHG.1.2</t>
  </si>
  <si>
    <t>OHG.1.3</t>
  </si>
  <si>
    <t>OHG.1.4</t>
  </si>
  <si>
    <t>OHG.1.5</t>
  </si>
  <si>
    <t>2. Glossary - ESG items (optional)</t>
  </si>
  <si>
    <t>HG.2.1</t>
  </si>
  <si>
    <t>HG.2.2</t>
  </si>
  <si>
    <t>HG.2.3</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</si>
  <si>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</si>
  <si>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</si>
  <si>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</si>
  <si>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</si>
  <si>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</si>
  <si>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</si>
  <si>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</si>
  <si>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</si>
  <si>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</si>
  <si>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</si>
  <si>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</si>
  <si>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</si>
  <si>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</si>
  <si>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</si>
  <si>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</si>
  <si>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</si>
  <si>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</si>
  <si>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</si>
  <si>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</si>
  <si>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</si>
  <si>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</si>
  <si>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</si>
  <si>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</si>
  <si>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</si>
  <si>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</si>
  <si>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</si>
  <si>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</si>
  <si>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</si>
  <si>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</si>
  <si>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</si>
  <si>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</si>
  <si>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</si>
  <si>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</si>
  <si>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1-&lt;30 days</t>
  </si>
  <si>
    <t>Weighted Average Maturity (months)**</t>
  </si>
  <si>
    <t>FX</t>
  </si>
  <si>
    <t>Example Bank(LEI)</t>
  </si>
  <si>
    <t>Example Guarantor</t>
  </si>
  <si>
    <t>Example Bank</t>
  </si>
  <si>
    <t>** Weighted Average Maturity = Remaining Term to Maturity</t>
  </si>
  <si>
    <t>* Legal Entity Identifier (LEI) finder: http://www.lei-lookup.com/#!search</t>
  </si>
  <si>
    <t>ND4</t>
  </si>
  <si>
    <t>Confidential</t>
  </si>
  <si>
    <t>1. Additional information on the programme</t>
  </si>
  <si>
    <t>CONTENT OF TAB E</t>
  </si>
  <si>
    <t xml:space="preserve"> Reason for No Data in Worksheet E. </t>
  </si>
  <si>
    <t>E. Harmonised Transparency Template - Optional ECB - ECAIs Data Disclosure</t>
  </si>
  <si>
    <t>This addendum is optional</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</si>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</sst>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d\/mm\/yyyy"/>
    <numFmt numFmtId="165" formatCode="0.00\ %"/>
    <numFmt numFmtId="166" formatCode="#,##0;\-#,##0;0"/>
    <numFmt numFmtId="167" formatCode="mmm/yyyy"/>
    <numFmt numFmtId="168" formatCode="#,##0.0"/>
    <numFmt numFmtId="169" formatCode="0.0%"/>
    <numFmt numFmtId="170" formatCode="0.0"/>
  </numFmts>
  <fonts count="83" x14ac:knownFonts="1">
    <font>
      <sz val="10"/>
      <name val="Arial"/>
    </font>
    <font>
      <sz val="11"/>
      <color theme="1"/>
      <name val="Calibri"/>
      <family val="2"/>
      <scheme val="minor"/>
    </font>
    <font>
      <sz val="10"/>
      <name val="Arial"/>
      <family val="2"/>
    </font>
    <font>
      <b/>
      <sz val="12"/>
      <color indexed="8"/>
      <name val="Arial"/>
    </font>
    <font>
      <b/>
      <sz val="12"/>
      <name val="Arial"/>
    </font>
    <font>
      <sz val="10"/>
      <name val="Arial"/>
    </font>
    <font>
      <b/>
      <sz val="10"/>
      <color indexed="8"/>
      <name val="Arial"/>
    </font>
    <font>
      <i/>
      <sz val="10"/>
      <name val="Arial"/>
    </font>
    <font>
      <b/>
      <sz val="10"/>
      <name val="Arial"/>
    </font>
    <font>
      <u/>
      <sz val="10"/>
      <name val="Arial"/>
    </font>
    <font>
      <sz val="14"/>
      <color indexed="8"/>
      <name val="Arial"/>
    </font>
    <font>
      <sz val="14"/>
      <name val="Arial"/>
    </font>
    <font>
      <b/>
      <sz val="12"/>
      <color indexed="14"/>
      <name val="Arial"/>
    </font>
    <font>
      <u/>
      <sz val="10"/>
      <color indexed="8"/>
      <name val="Arial"/>
    </font>
    <font>
      <sz val="10"/>
      <color indexed="8"/>
      <name val="Arial"/>
    </font>
    <font>
      <b/>
      <sz val="10"/>
      <color indexed="12"/>
      <name val="Arial"/>
    </font>
    <font>
      <u/>
      <sz val="10"/>
      <color indexed="15"/>
      <name val="Arial"/>
    </font>
    <font>
      <sz val="8"/>
      <color indexed="8"/>
      <name val="Arial"/>
    </font>
    <font>
      <sz val="8"/>
      <name val="Arial"/>
    </font>
    <font>
      <b/>
      <sz val="8"/>
      <name val="Arial"/>
    </font>
    <font>
      <b/>
      <sz val="8"/>
      <color indexed="12"/>
      <name val="Arial"/>
    </font>
    <font>
      <u/>
      <sz val="8"/>
      <color indexed="15"/>
      <name val="Arial"/>
    </font>
    <font>
      <sz val="10"/>
      <color indexed="12"/>
      <name val="Arial"/>
    </font>
    <font>
      <b/>
      <i/>
      <u/>
      <sz val="18"/>
      <color indexed="8"/>
      <name val="Arial"/>
    </font>
    <font>
      <b/>
      <i/>
      <u/>
      <sz val="18"/>
      <color indexed="16"/>
      <name val="Arial"/>
    </font>
    <font>
      <sz val="10"/>
      <color indexed="17"/>
      <name val="Arial"/>
    </font>
    <font>
      <i/>
      <sz val="8"/>
      <color indexed="8"/>
      <name val="Arial"/>
    </font>
    <font>
      <i/>
      <sz val="8"/>
      <name val="Arial"/>
    </font>
    <font>
      <i/>
      <sz val="10"/>
      <color indexed="12"/>
      <name val="Arial"/>
    </font>
    <font>
      <i/>
      <sz val="10"/>
      <color indexed="8"/>
      <name val="Arial"/>
    </font>
    <font>
      <b/>
      <sz val="10"/>
      <color indexed="18"/>
      <name val="Arial"/>
    </font>
    <font>
      <b/>
      <sz val="8"/>
      <color indexed="8"/>
      <name val="Arial"/>
    </font>
    <font>
      <sz val="7"/>
      <color indexed="8"/>
      <name val="Arial"/>
    </font>
    <font>
      <sz val="7"/>
      <name val="Arial"/>
    </font>
    <font>
      <b/>
      <i/>
      <sz val="8"/>
      <color indexed="16"/>
      <name val="Arial"/>
    </font>
    <font>
      <b/>
      <i/>
      <sz val="10"/>
      <color indexed="21"/>
      <name val="Arial"/>
    </font>
    <font>
      <b/>
      <i/>
      <sz val="10"/>
      <name val="Arial"/>
    </font>
    <font>
      <b/>
      <i/>
      <sz val="10"/>
      <color indexed="16"/>
      <name val="Arial"/>
    </font>
    <font>
      <b/>
      <i/>
      <sz val="10"/>
      <color indexed="18"/>
      <name val="Arial"/>
    </font>
    <font>
      <b/>
      <sz val="7"/>
      <color indexed="8"/>
      <name val="Arial"/>
    </font>
    <font>
      <b/>
      <sz val="7"/>
      <name val="Arial"/>
    </font>
    <font>
      <b/>
      <sz val="7"/>
      <color indexed="12"/>
      <name val="Arial"/>
    </font>
    <font>
      <b/>
      <sz val="12"/>
      <color indexed="12"/>
      <name val="Arial"/>
    </font>
    <font>
      <sz val="10"/>
      <color indexed="18"/>
      <name val="Arial"/>
    </font>
    <font>
      <b/>
      <i/>
      <sz val="10"/>
      <color indexed="8"/>
      <name val="Arial"/>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i/>
      <sz val="11"/>
      <color rgb="FF0070C0"/>
      <name val="Calibri"/>
      <family val="2"/>
      <scheme val="minor"/>
    </font>
    <font>
      <b/>
      <sz val="11"/>
      <color rgb="FFFF0000"/>
      <name val="Calibri"/>
      <family val="2"/>
      <scheme val="minor"/>
    </font>
  </fonts>
  <fills count="21">
    <fill>
      <patternFill patternType="none"/>
    </fill>
    <fill>
      <patternFill patternType="gray125"/>
    </fill>
    <fill>
      <patternFill patternType="solid">
        <fgColor indexed="65"/>
        <bgColor indexed="64"/>
      </patternFill>
    </fill>
    <fill>
      <patternFill patternType="solid">
        <fgColor indexed="65"/>
        <bgColor indexed="8"/>
      </patternFill>
    </fill>
    <fill>
      <patternFill patternType="solid">
        <fgColor indexed="12"/>
        <bgColor indexed="8"/>
      </patternFill>
    </fill>
    <fill>
      <patternFill patternType="solid">
        <fgColor indexed="12"/>
        <bgColor indexed="10"/>
      </patternFill>
    </fill>
    <fill>
      <patternFill patternType="solid">
        <fgColor indexed="65"/>
        <bgColor indexed="10"/>
      </patternFill>
    </fill>
    <fill>
      <patternFill patternType="solid">
        <fgColor indexed="65"/>
        <bgColor indexed="12"/>
      </patternFill>
    </fill>
    <fill>
      <patternFill patternType="solid">
        <fgColor indexed="12"/>
        <bgColor indexed="64"/>
      </patternFill>
    </fill>
    <fill>
      <patternFill patternType="solid">
        <fgColor indexed="14"/>
        <bgColor indexed="64"/>
      </patternFill>
    </fill>
    <fill>
      <patternFill patternType="solid">
        <fgColor indexed="18"/>
        <bgColor indexed="18"/>
      </patternFill>
    </fill>
    <fill>
      <patternFill patternType="solid">
        <fgColor indexed="18"/>
        <bgColor indexed="8"/>
      </patternFill>
    </fill>
    <fill>
      <patternFill patternType="solid">
        <fgColor indexed="21"/>
        <bgColor indexed="64"/>
      </patternFill>
    </fill>
    <fill>
      <patternFill patternType="solid">
        <fgColor indexed="16"/>
        <bgColor indexed="64"/>
      </patternFill>
    </fill>
    <fill>
      <patternFill patternType="solid">
        <fgColor indexed="18"/>
        <bgColor indexed="64"/>
      </patternFill>
    </fill>
    <fill>
      <patternFill patternType="solid">
        <fgColor indexed="10"/>
        <bgColor indexed="12"/>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s>
  <borders count="37">
    <border>
      <left/>
      <right/>
      <top/>
      <bottom/>
      <diagonal/>
    </border>
    <border>
      <left/>
      <right/>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right style="thin">
        <color indexed="9"/>
      </right>
      <top/>
      <bottom style="thin">
        <color indexed="9"/>
      </bottom>
      <diagonal/>
    </border>
    <border>
      <left style="thin">
        <color indexed="9"/>
      </left>
      <right/>
      <top/>
      <bottom style="thin">
        <color indexed="9"/>
      </bottom>
      <diagonal/>
    </border>
    <border>
      <left/>
      <right style="thin">
        <color indexed="9"/>
      </right>
      <top style="thin">
        <color indexed="9"/>
      </top>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dotted">
        <color indexed="9"/>
      </left>
      <right/>
      <top/>
      <bottom/>
      <diagonal/>
    </border>
    <border>
      <left/>
      <right style="dotted">
        <color indexed="9"/>
      </right>
      <top/>
      <bottom/>
      <diagonal/>
    </border>
    <border>
      <left/>
      <right/>
      <top style="dotted">
        <color indexed="9"/>
      </top>
      <bottom/>
      <diagonal/>
    </border>
    <border>
      <left/>
      <right style="dotted">
        <color indexed="9"/>
      </right>
      <top style="dotted">
        <color indexed="9"/>
      </top>
      <bottom/>
      <diagonal/>
    </border>
    <border>
      <left style="dotted">
        <color indexed="9"/>
      </left>
      <right/>
      <top/>
      <bottom style="dotted">
        <color indexed="9"/>
      </bottom>
      <diagonal/>
    </border>
    <border>
      <left/>
      <right/>
      <top/>
      <bottom style="dotted">
        <color indexed="9"/>
      </bottom>
      <diagonal/>
    </border>
    <border>
      <left/>
      <right style="dotted">
        <color indexed="9"/>
      </right>
      <top/>
      <bottom style="dotted">
        <color indexed="9"/>
      </bottom>
      <diagonal/>
    </border>
    <border>
      <left style="dotted">
        <color indexed="9"/>
      </left>
      <right style="dotted">
        <color indexed="9"/>
      </right>
      <top style="dotted">
        <color indexed="9"/>
      </top>
      <bottom style="dotted">
        <color indexed="9"/>
      </bottom>
      <diagonal/>
    </border>
    <border>
      <left style="thin">
        <color indexed="9"/>
      </left>
      <right/>
      <top/>
      <bottom/>
      <diagonal/>
    </border>
    <border>
      <left/>
      <right/>
      <top style="dotted">
        <color indexed="9"/>
      </top>
      <bottom style="dotted">
        <color indexed="9"/>
      </bottom>
      <diagonal/>
    </border>
    <border>
      <left/>
      <right style="dotted">
        <color indexed="9"/>
      </right>
      <top style="dotted">
        <color indexed="9"/>
      </top>
      <bottom style="dotted">
        <color indexed="9"/>
      </bottom>
      <diagonal/>
    </border>
    <border>
      <left/>
      <right/>
      <top style="thin">
        <color indexed="9"/>
      </top>
      <bottom/>
      <diagonal/>
    </border>
    <border>
      <left/>
      <right style="thin">
        <color indexed="9"/>
      </right>
      <top/>
      <bottom/>
      <diagonal/>
    </border>
    <border>
      <left style="thin">
        <color indexed="9"/>
      </left>
      <right style="thin">
        <color indexed="9"/>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4">
    <xf numFmtId="0" fontId="0" fillId="0" borderId="0"/>
    <xf numFmtId="0" fontId="1" fillId="0" borderId="0"/>
    <xf numFmtId="0" fontId="66" fillId="0" borderId="0" applyNumberFormat="0" applyFill="0" applyBorder="0" applyAlignment="0" applyProtection="0"/>
    <xf numFmtId="9" fontId="1" fillId="0" borderId="0" applyFont="0" applyFill="0" applyBorder="0" applyAlignment="0" applyProtection="0"/>
  </cellStyleXfs>
  <cellXfs count="343">
    <xf numFmtId="0" fontId="2" fillId="0" borderId="0" xfId="0" applyFont="1"/>
    <xf numFmtId="0" fontId="0" fillId="0" borderId="0" xfId="0" applyNumberFormat="1" applyFont="1" applyFill="1" applyBorder="1" applyAlignment="1"/>
    <xf numFmtId="0" fontId="5" fillId="3" borderId="0" xfId="0" applyNumberFormat="1" applyFont="1" applyFill="1" applyBorder="1" applyAlignment="1">
      <alignment horizontal="center" vertical="center"/>
    </xf>
    <xf numFmtId="0" fontId="8" fillId="5" borderId="8" xfId="0" applyNumberFormat="1" applyFont="1" applyFill="1" applyBorder="1" applyAlignment="1">
      <alignment horizontal="left" vertical="center"/>
    </xf>
    <xf numFmtId="0" fontId="8" fillId="5" borderId="8"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19" fillId="5" borderId="8" xfId="0" applyNumberFormat="1" applyFont="1" applyFill="1" applyBorder="1" applyAlignment="1">
      <alignment horizontal="center" vertical="center"/>
    </xf>
    <xf numFmtId="0" fontId="19" fillId="5" borderId="8" xfId="0" applyNumberFormat="1" applyFont="1" applyFill="1" applyBorder="1" applyAlignment="1">
      <alignment horizontal="center" vertical="center" wrapText="1"/>
    </xf>
    <xf numFmtId="0" fontId="21" fillId="3" borderId="0" xfId="0" applyNumberFormat="1" applyFont="1" applyFill="1" applyBorder="1" applyAlignment="1">
      <alignment horizontal="center" vertical="center"/>
    </xf>
    <xf numFmtId="0" fontId="18" fillId="3" borderId="0" xfId="0" applyNumberFormat="1" applyFont="1" applyFill="1" applyBorder="1" applyAlignment="1">
      <alignment horizontal="center" vertical="center"/>
    </xf>
    <xf numFmtId="3" fontId="18" fillId="3" borderId="0" xfId="0" applyNumberFormat="1" applyFont="1" applyFill="1" applyBorder="1" applyAlignment="1">
      <alignment horizontal="center" vertical="center"/>
    </xf>
    <xf numFmtId="164" fontId="18" fillId="3" borderId="0" xfId="0" applyNumberFormat="1" applyFont="1" applyFill="1" applyBorder="1" applyAlignment="1">
      <alignment horizontal="center" vertical="center"/>
    </xf>
    <xf numFmtId="165" fontId="18" fillId="3" borderId="0" xfId="0" applyNumberFormat="1" applyFont="1" applyFill="1" applyBorder="1" applyAlignment="1">
      <alignment horizontal="center" vertical="center"/>
    </xf>
    <xf numFmtId="14" fontId="18" fillId="3" borderId="0" xfId="0" applyNumberFormat="1" applyFont="1" applyFill="1" applyBorder="1" applyAlignment="1">
      <alignment horizontal="center" vertical="center"/>
    </xf>
    <xf numFmtId="4" fontId="18" fillId="3" borderId="0" xfId="0" applyNumberFormat="1" applyFont="1" applyFill="1" applyBorder="1" applyAlignment="1">
      <alignment horizontal="center" vertical="center"/>
    </xf>
    <xf numFmtId="0" fontId="8" fillId="7" borderId="8" xfId="0" applyNumberFormat="1" applyFont="1" applyFill="1" applyBorder="1" applyAlignment="1">
      <alignment horizontal="center" vertical="center"/>
    </xf>
    <xf numFmtId="0" fontId="8" fillId="7" borderId="8" xfId="0" applyNumberFormat="1" applyFont="1" applyFill="1" applyBorder="1" applyAlignment="1">
      <alignment horizontal="right" vertical="center"/>
    </xf>
    <xf numFmtId="0" fontId="8" fillId="7" borderId="0" xfId="0" applyNumberFormat="1" applyFont="1" applyFill="1" applyBorder="1" applyAlignment="1">
      <alignment horizontal="center" vertical="center"/>
    </xf>
    <xf numFmtId="165" fontId="5" fillId="7" borderId="0" xfId="0" applyNumberFormat="1" applyFont="1" applyFill="1" applyBorder="1" applyAlignment="1">
      <alignment horizontal="right" vertical="center"/>
    </xf>
    <xf numFmtId="0" fontId="18" fillId="2" borderId="0" xfId="0" applyNumberFormat="1" applyFont="1" applyFill="1" applyBorder="1" applyAlignment="1">
      <alignment horizontal="center" vertical="center"/>
    </xf>
    <xf numFmtId="0" fontId="8" fillId="3" borderId="0" xfId="0" applyNumberFormat="1" applyFont="1" applyFill="1" applyBorder="1" applyAlignment="1">
      <alignment horizontal="right" vertical="center"/>
    </xf>
    <xf numFmtId="0" fontId="19" fillId="3" borderId="0" xfId="0" applyNumberFormat="1" applyFont="1" applyFill="1" applyBorder="1" applyAlignment="1">
      <alignment horizontal="center" vertical="center"/>
    </xf>
    <xf numFmtId="0" fontId="18" fillId="3" borderId="21" xfId="0" applyNumberFormat="1" applyFont="1" applyFill="1" applyBorder="1" applyAlignment="1">
      <alignment horizontal="center" vertical="center"/>
    </xf>
    <xf numFmtId="0" fontId="33" fillId="3" borderId="0" xfId="0" applyNumberFormat="1" applyFont="1" applyFill="1" applyBorder="1" applyAlignment="1">
      <alignment horizontal="center" vertical="center"/>
    </xf>
    <xf numFmtId="0" fontId="34" fillId="4" borderId="8" xfId="0" applyNumberFormat="1" applyFont="1" applyFill="1" applyBorder="1" applyAlignment="1">
      <alignment horizontal="center" vertical="center"/>
    </xf>
    <xf numFmtId="0" fontId="8" fillId="4" borderId="8" xfId="0" applyNumberFormat="1" applyFont="1" applyFill="1" applyBorder="1" applyAlignment="1">
      <alignment horizontal="left" vertical="center"/>
    </xf>
    <xf numFmtId="0" fontId="15" fillId="5" borderId="8" xfId="0" applyNumberFormat="1" applyFont="1" applyFill="1" applyBorder="1" applyAlignment="1">
      <alignment horizontal="center" vertical="center"/>
    </xf>
    <xf numFmtId="164" fontId="17" fillId="3" borderId="0" xfId="0" applyNumberFormat="1" applyFont="1" applyFill="1" applyBorder="1" applyAlignment="1">
      <alignment horizontal="left" vertical="center"/>
    </xf>
    <xf numFmtId="164" fontId="18" fillId="3" borderId="0" xfId="0" applyNumberFormat="1" applyFont="1" applyFill="1" applyBorder="1" applyAlignment="1">
      <alignment horizontal="left" vertical="center"/>
    </xf>
    <xf numFmtId="3" fontId="17" fillId="3" borderId="0" xfId="0" applyNumberFormat="1" applyFont="1" applyFill="1" applyBorder="1" applyAlignment="1">
      <alignment horizontal="center" vertical="center"/>
    </xf>
    <xf numFmtId="0" fontId="39" fillId="4" borderId="8" xfId="0" applyNumberFormat="1" applyFont="1" applyFill="1" applyBorder="1" applyAlignment="1">
      <alignment horizontal="center" vertical="center"/>
    </xf>
    <xf numFmtId="0" fontId="40" fillId="4" borderId="8" xfId="0" applyNumberFormat="1" applyFont="1" applyFill="1" applyBorder="1" applyAlignment="1">
      <alignment horizontal="center" vertical="center"/>
    </xf>
    <xf numFmtId="3" fontId="40" fillId="4" borderId="8" xfId="0" applyNumberFormat="1" applyFont="1" applyFill="1" applyBorder="1" applyAlignment="1">
      <alignment horizontal="right" vertical="center"/>
    </xf>
    <xf numFmtId="0" fontId="6" fillId="15" borderId="2" xfId="0" applyNumberFormat="1" applyFont="1" applyFill="1" applyBorder="1" applyAlignment="1">
      <alignment horizontal="left" vertical="center"/>
    </xf>
    <xf numFmtId="4" fontId="5" fillId="3" borderId="2" xfId="0" applyNumberFormat="1" applyFont="1" applyFill="1" applyBorder="1" applyAlignment="1">
      <alignment horizontal="right" vertical="center"/>
    </xf>
    <xf numFmtId="3" fontId="5" fillId="3" borderId="3" xfId="0" applyNumberFormat="1" applyFont="1" applyFill="1" applyBorder="1" applyAlignment="1">
      <alignment horizontal="right" vertical="center"/>
    </xf>
    <xf numFmtId="165" fontId="5" fillId="11" borderId="4" xfId="0" applyNumberFormat="1" applyFont="1" applyFill="1" applyBorder="1" applyAlignment="1">
      <alignment horizontal="right" vertical="center"/>
    </xf>
    <xf numFmtId="0" fontId="8" fillId="5" borderId="8" xfId="0" applyNumberFormat="1" applyFont="1" applyFill="1" applyBorder="1" applyAlignment="1">
      <alignment horizontal="left" vertical="center"/>
    </xf>
    <xf numFmtId="0" fontId="15" fillId="5" borderId="8" xfId="0" applyNumberFormat="1" applyFont="1" applyFill="1" applyBorder="1" applyAlignment="1">
      <alignment vertical="center"/>
    </xf>
    <xf numFmtId="0" fontId="5" fillId="3" borderId="0" xfId="0" applyNumberFormat="1" applyFont="1" applyFill="1" applyBorder="1" applyAlignment="1">
      <alignment horizontal="left" vertical="center"/>
    </xf>
    <xf numFmtId="0" fontId="14" fillId="3" borderId="0" xfId="0" applyNumberFormat="1" applyFont="1" applyFill="1" applyBorder="1" applyAlignment="1">
      <alignment vertical="center"/>
    </xf>
    <xf numFmtId="0" fontId="8" fillId="5" borderId="8" xfId="0" applyNumberFormat="1" applyFont="1" applyFill="1" applyBorder="1" applyAlignment="1">
      <alignment horizontal="center" vertical="center"/>
    </xf>
    <xf numFmtId="0" fontId="16" fillId="3" borderId="0" xfId="0" applyNumberFormat="1" applyFont="1" applyFill="1" applyBorder="1" applyAlignment="1">
      <alignment horizontal="left" vertical="center"/>
    </xf>
    <xf numFmtId="0" fontId="8" fillId="5" borderId="8" xfId="0" applyNumberFormat="1" applyFont="1" applyFill="1" applyBorder="1" applyAlignment="1">
      <alignment horizontal="left" vertical="top" wrapText="1"/>
    </xf>
    <xf numFmtId="0" fontId="5" fillId="3" borderId="0" xfId="0" applyNumberFormat="1" applyFont="1" applyFill="1" applyBorder="1" applyAlignment="1">
      <alignment horizontal="left" vertical="center" wrapText="1"/>
    </xf>
    <xf numFmtId="0" fontId="16" fillId="3" borderId="0" xfId="0" applyNumberFormat="1" applyFont="1" applyFill="1" applyBorder="1" applyAlignment="1">
      <alignment horizontal="left" vertical="center" wrapText="1"/>
    </xf>
    <xf numFmtId="0" fontId="11" fillId="2" borderId="0" xfId="0" applyNumberFormat="1" applyFont="1" applyFill="1" applyBorder="1" applyAlignment="1">
      <alignment horizontal="left" vertical="center"/>
    </xf>
    <xf numFmtId="0" fontId="10" fillId="2" borderId="0" xfId="0" applyNumberFormat="1" applyFont="1" applyFill="1" applyBorder="1" applyAlignment="1">
      <alignment vertical="center"/>
    </xf>
    <xf numFmtId="0" fontId="3" fillId="9" borderId="0" xfId="0" applyNumberFormat="1" applyFont="1" applyFill="1" applyBorder="1" applyAlignment="1">
      <alignment horizontal="left" vertical="center"/>
    </xf>
    <xf numFmtId="0" fontId="12" fillId="9" borderId="0" xfId="0" applyNumberFormat="1" applyFont="1" applyFill="1" applyBorder="1" applyAlignment="1">
      <alignment vertical="center"/>
    </xf>
    <xf numFmtId="0" fontId="4" fillId="2" borderId="2" xfId="0" applyNumberFormat="1" applyFont="1" applyFill="1" applyBorder="1" applyAlignment="1">
      <alignment horizontal="left" vertical="center"/>
    </xf>
    <xf numFmtId="0" fontId="3" fillId="2" borderId="8" xfId="0" applyNumberFormat="1" applyFont="1" applyFill="1" applyBorder="1" applyAlignment="1">
      <alignment vertical="center"/>
    </xf>
    <xf numFmtId="0" fontId="3" fillId="2" borderId="9" xfId="0" applyNumberFormat="1" applyFont="1" applyFill="1" applyBorder="1" applyAlignment="1">
      <alignment vertical="center"/>
    </xf>
    <xf numFmtId="0" fontId="9" fillId="2" borderId="0" xfId="0" applyNumberFormat="1" applyFont="1" applyFill="1" applyBorder="1" applyAlignment="1">
      <alignment horizontal="left" vertical="center"/>
    </xf>
    <xf numFmtId="0" fontId="13" fillId="2" borderId="0" xfId="0" applyNumberFormat="1" applyFont="1" applyFill="1" applyBorder="1" applyAlignment="1">
      <alignment vertical="center"/>
    </xf>
    <xf numFmtId="164" fontId="5" fillId="3" borderId="0" xfId="0" applyNumberFormat="1" applyFont="1" applyFill="1" applyBorder="1" applyAlignment="1">
      <alignment horizontal="left" vertical="center"/>
    </xf>
    <xf numFmtId="3" fontId="19" fillId="7" borderId="8" xfId="0" applyNumberFormat="1" applyFont="1" applyFill="1" applyBorder="1" applyAlignment="1">
      <alignment horizontal="center" vertical="center"/>
    </xf>
    <xf numFmtId="0" fontId="20" fillId="7" borderId="8" xfId="0" applyNumberFormat="1" applyFont="1" applyFill="1" applyBorder="1" applyAlignment="1">
      <alignment vertical="center"/>
    </xf>
    <xf numFmtId="0" fontId="8" fillId="7" borderId="8" xfId="0" applyNumberFormat="1" applyFont="1" applyFill="1" applyBorder="1" applyAlignment="1">
      <alignment horizontal="center" vertical="center"/>
    </xf>
    <xf numFmtId="0" fontId="15" fillId="7" borderId="8" xfId="0" applyNumberFormat="1" applyFont="1" applyFill="1" applyBorder="1" applyAlignment="1">
      <alignment vertical="center"/>
    </xf>
    <xf numFmtId="4" fontId="5" fillId="7" borderId="0" xfId="0" applyNumberFormat="1" applyFont="1" applyFill="1" applyBorder="1" applyAlignment="1">
      <alignment horizontal="right" vertical="center"/>
    </xf>
    <xf numFmtId="0" fontId="22" fillId="7" borderId="0" xfId="0" applyNumberFormat="1" applyFont="1" applyFill="1" applyBorder="1" applyAlignment="1">
      <alignment vertical="center"/>
    </xf>
    <xf numFmtId="3" fontId="18" fillId="3" borderId="0" xfId="0" applyNumberFormat="1" applyFont="1" applyFill="1" applyBorder="1" applyAlignment="1">
      <alignment horizontal="center" vertical="center"/>
    </xf>
    <xf numFmtId="0" fontId="17" fillId="3" borderId="0" xfId="0" applyNumberFormat="1" applyFont="1" applyFill="1" applyBorder="1" applyAlignment="1">
      <alignment vertical="center"/>
    </xf>
    <xf numFmtId="164" fontId="18" fillId="3" borderId="0" xfId="0" applyNumberFormat="1" applyFont="1" applyFill="1" applyBorder="1" applyAlignment="1">
      <alignment horizontal="center" vertical="center"/>
    </xf>
    <xf numFmtId="0" fontId="18" fillId="3" borderId="0" xfId="0" applyNumberFormat="1" applyFont="1" applyFill="1" applyBorder="1" applyAlignment="1">
      <alignment horizontal="center" vertical="center"/>
    </xf>
    <xf numFmtId="0" fontId="5" fillId="2" borderId="0" xfId="0" applyNumberFormat="1" applyFont="1" applyFill="1" applyBorder="1" applyAlignment="1">
      <alignment horizontal="left" vertical="center"/>
    </xf>
    <xf numFmtId="0" fontId="14" fillId="2" borderId="0" xfId="0" applyNumberFormat="1" applyFont="1" applyFill="1" applyBorder="1" applyAlignment="1">
      <alignment vertical="center"/>
    </xf>
    <xf numFmtId="0" fontId="18" fillId="2" borderId="0" xfId="0" applyNumberFormat="1" applyFont="1" applyFill="1" applyBorder="1" applyAlignment="1">
      <alignment horizontal="left" vertical="center"/>
    </xf>
    <xf numFmtId="0" fontId="17" fillId="2" borderId="0" xfId="0" applyNumberFormat="1" applyFont="1" applyFill="1" applyBorder="1" applyAlignment="1">
      <alignment vertical="center"/>
    </xf>
    <xf numFmtId="0" fontId="19" fillId="5" borderId="8" xfId="0" applyNumberFormat="1" applyFont="1" applyFill="1" applyBorder="1" applyAlignment="1">
      <alignment horizontal="center" vertical="center"/>
    </xf>
    <xf numFmtId="0" fontId="20" fillId="5" borderId="8" xfId="0" applyNumberFormat="1" applyFont="1" applyFill="1" applyBorder="1" applyAlignment="1">
      <alignment vertical="center"/>
    </xf>
    <xf numFmtId="0" fontId="19" fillId="5" borderId="8" xfId="0" applyNumberFormat="1" applyFont="1" applyFill="1" applyBorder="1" applyAlignment="1">
      <alignment horizontal="center" vertical="center" wrapText="1"/>
    </xf>
    <xf numFmtId="3" fontId="5" fillId="2" borderId="0" xfId="0" applyNumberFormat="1" applyFont="1" applyFill="1" applyBorder="1" applyAlignment="1">
      <alignment horizontal="right" vertical="center"/>
    </xf>
    <xf numFmtId="0" fontId="5" fillId="3" borderId="0" xfId="0" applyNumberFormat="1" applyFont="1" applyFill="1" applyBorder="1" applyAlignment="1">
      <alignment horizontal="center" vertical="center"/>
    </xf>
    <xf numFmtId="0" fontId="8" fillId="2" borderId="2" xfId="0" applyNumberFormat="1" applyFont="1" applyFill="1" applyBorder="1" applyAlignment="1">
      <alignment horizontal="left" vertical="center"/>
    </xf>
    <xf numFmtId="0" fontId="6" fillId="2" borderId="8" xfId="0" applyNumberFormat="1" applyFont="1" applyFill="1" applyBorder="1" applyAlignment="1">
      <alignment vertical="center"/>
    </xf>
    <xf numFmtId="0" fontId="6" fillId="2" borderId="9" xfId="0" applyNumberFormat="1" applyFont="1" applyFill="1" applyBorder="1" applyAlignment="1">
      <alignment vertical="center"/>
    </xf>
    <xf numFmtId="0" fontId="5" fillId="3" borderId="17" xfId="0" applyNumberFormat="1" applyFont="1" applyFill="1" applyBorder="1" applyAlignment="1">
      <alignment horizontal="left" vertical="center"/>
    </xf>
    <xf numFmtId="0" fontId="14" fillId="3" borderId="19" xfId="0" applyNumberFormat="1" applyFont="1" applyFill="1" applyBorder="1" applyAlignment="1">
      <alignment vertical="center"/>
    </xf>
    <xf numFmtId="0" fontId="14" fillId="3" borderId="20" xfId="0" applyNumberFormat="1" applyFont="1" applyFill="1" applyBorder="1" applyAlignment="1">
      <alignment vertical="center"/>
    </xf>
    <xf numFmtId="0" fontId="8" fillId="3" borderId="0" xfId="0" applyNumberFormat="1" applyFont="1" applyFill="1" applyBorder="1" applyAlignment="1">
      <alignment horizontal="right" vertical="center"/>
    </xf>
    <xf numFmtId="0" fontId="6" fillId="3" borderId="0" xfId="0" applyNumberFormat="1" applyFont="1" applyFill="1" applyBorder="1" applyAlignment="1">
      <alignment vertical="center"/>
    </xf>
    <xf numFmtId="0" fontId="6" fillId="11" borderId="17" xfId="0" applyNumberFormat="1" applyFont="1" applyFill="1" applyBorder="1" applyAlignment="1">
      <alignment horizontal="center" vertical="center"/>
    </xf>
    <xf numFmtId="0" fontId="30" fillId="11" borderId="19" xfId="0" applyNumberFormat="1" applyFont="1" applyFill="1" applyBorder="1" applyAlignment="1">
      <alignment vertical="center"/>
    </xf>
    <xf numFmtId="0" fontId="30" fillId="11" borderId="20" xfId="0" applyNumberFormat="1" applyFont="1" applyFill="1" applyBorder="1" applyAlignment="1">
      <alignment vertical="center"/>
    </xf>
    <xf numFmtId="3" fontId="5" fillId="7" borderId="0" xfId="0" applyNumberFormat="1" applyFont="1" applyFill="1" applyBorder="1" applyAlignment="1">
      <alignment horizontal="right" vertical="center"/>
    </xf>
    <xf numFmtId="3" fontId="5" fillId="3" borderId="0" xfId="0" applyNumberFormat="1" applyFont="1" applyFill="1" applyBorder="1" applyAlignment="1">
      <alignment horizontal="right" vertical="center"/>
    </xf>
    <xf numFmtId="166" fontId="5" fillId="3" borderId="0" xfId="0" applyNumberFormat="1" applyFont="1" applyFill="1" applyBorder="1" applyAlignment="1">
      <alignment horizontal="right" vertical="center"/>
    </xf>
    <xf numFmtId="0" fontId="5" fillId="3" borderId="0" xfId="0" applyNumberFormat="1" applyFont="1" applyFill="1" applyBorder="1" applyAlignment="1">
      <alignment horizontal="right" vertical="center"/>
    </xf>
    <xf numFmtId="165" fontId="5" fillId="3" borderId="0" xfId="0" applyNumberFormat="1" applyFont="1" applyFill="1" applyBorder="1" applyAlignment="1">
      <alignment horizontal="right" vertical="center"/>
    </xf>
    <xf numFmtId="0" fontId="27" fillId="2" borderId="0" xfId="0" applyNumberFormat="1" applyFont="1" applyFill="1" applyBorder="1" applyAlignment="1">
      <alignment horizontal="left" vertical="center"/>
    </xf>
    <xf numFmtId="0" fontId="26" fillId="2" borderId="0" xfId="0" applyNumberFormat="1" applyFont="1" applyFill="1" applyBorder="1" applyAlignment="1">
      <alignment vertical="center"/>
    </xf>
    <xf numFmtId="0" fontId="5" fillId="2" borderId="17" xfId="0" applyNumberFormat="1" applyFont="1" applyFill="1" applyBorder="1" applyAlignment="1">
      <alignment horizontal="left" vertical="center"/>
    </xf>
    <xf numFmtId="0" fontId="14" fillId="2" borderId="19" xfId="0" applyNumberFormat="1" applyFont="1" applyFill="1" applyBorder="1" applyAlignment="1">
      <alignment vertical="center"/>
    </xf>
    <xf numFmtId="0" fontId="14" fillId="2" borderId="20" xfId="0" applyNumberFormat="1" applyFont="1" applyFill="1" applyBorder="1" applyAlignment="1">
      <alignment vertical="center"/>
    </xf>
    <xf numFmtId="0" fontId="4" fillId="2" borderId="15" xfId="0" applyNumberFormat="1" applyFont="1" applyFill="1" applyBorder="1" applyAlignment="1">
      <alignment horizontal="center" vertical="center"/>
    </xf>
    <xf numFmtId="0" fontId="3" fillId="2" borderId="15" xfId="0" applyNumberFormat="1" applyFont="1" applyFill="1" applyBorder="1" applyAlignment="1">
      <alignment vertical="center"/>
    </xf>
    <xf numFmtId="0" fontId="6" fillId="10" borderId="17" xfId="0" applyNumberFormat="1" applyFont="1" applyFill="1" applyBorder="1" applyAlignment="1">
      <alignment horizontal="center" vertical="center"/>
    </xf>
    <xf numFmtId="0" fontId="30" fillId="10" borderId="19" xfId="0" applyNumberFormat="1" applyFont="1" applyFill="1" applyBorder="1" applyAlignment="1">
      <alignment vertical="center"/>
    </xf>
    <xf numFmtId="0" fontId="30" fillId="10" borderId="20" xfId="0" applyNumberFormat="1" applyFont="1" applyFill="1" applyBorder="1" applyAlignment="1">
      <alignment vertical="center"/>
    </xf>
    <xf numFmtId="0" fontId="7" fillId="2" borderId="0" xfId="0" applyNumberFormat="1" applyFont="1" applyFill="1" applyBorder="1" applyAlignment="1">
      <alignment horizontal="left" vertical="center"/>
    </xf>
    <xf numFmtId="0" fontId="29" fillId="2" borderId="0" xfId="0" applyNumberFormat="1" applyFont="1" applyFill="1" applyBorder="1" applyAlignment="1">
      <alignment vertical="center"/>
    </xf>
    <xf numFmtId="0" fontId="5" fillId="2" borderId="0" xfId="0" applyNumberFormat="1" applyFont="1" applyFill="1" applyBorder="1" applyAlignment="1">
      <alignment horizontal="right" vertical="center"/>
    </xf>
    <xf numFmtId="3" fontId="7" fillId="2" borderId="0" xfId="0" applyNumberFormat="1" applyFont="1" applyFill="1" applyBorder="1" applyAlignment="1">
      <alignment horizontal="right" vertical="center"/>
    </xf>
    <xf numFmtId="0" fontId="4" fillId="2" borderId="7" xfId="0" applyNumberFormat="1" applyFont="1" applyFill="1" applyBorder="1" applyAlignment="1">
      <alignment horizontal="center" vertical="center"/>
    </xf>
    <xf numFmtId="0" fontId="3" fillId="2" borderId="18" xfId="0" applyNumberFormat="1" applyFont="1" applyFill="1" applyBorder="1" applyAlignment="1">
      <alignment vertical="center"/>
    </xf>
    <xf numFmtId="0" fontId="3" fillId="2" borderId="5" xfId="0" applyNumberFormat="1" applyFont="1" applyFill="1" applyBorder="1" applyAlignment="1">
      <alignment vertical="center"/>
    </xf>
    <xf numFmtId="0" fontId="7" fillId="8" borderId="17" xfId="0" applyNumberFormat="1" applyFont="1" applyFill="1" applyBorder="1" applyAlignment="1">
      <alignment horizontal="center" vertical="center" wrapText="1"/>
    </xf>
    <xf numFmtId="0" fontId="28" fillId="8" borderId="12" xfId="0" applyNumberFormat="1" applyFont="1" applyFill="1" applyBorder="1" applyAlignment="1">
      <alignment vertical="center"/>
    </xf>
    <xf numFmtId="0" fontId="28" fillId="8" borderId="13" xfId="0" applyNumberFormat="1" applyFont="1" applyFill="1" applyBorder="1" applyAlignment="1">
      <alignment vertical="center"/>
    </xf>
    <xf numFmtId="0" fontId="28" fillId="8" borderId="10" xfId="0" applyNumberFormat="1" applyFont="1" applyFill="1" applyBorder="1" applyAlignment="1">
      <alignment vertical="center"/>
    </xf>
    <xf numFmtId="0" fontId="28" fillId="8" borderId="0" xfId="0" applyNumberFormat="1" applyFont="1" applyFill="1" applyBorder="1" applyAlignment="1">
      <alignment vertical="center"/>
    </xf>
    <xf numFmtId="0" fontId="28" fillId="8" borderId="11" xfId="0" applyNumberFormat="1" applyFont="1" applyFill="1" applyBorder="1" applyAlignment="1">
      <alignment vertical="center"/>
    </xf>
    <xf numFmtId="0" fontId="28" fillId="8" borderId="14" xfId="0" applyNumberFormat="1" applyFont="1" applyFill="1" applyBorder="1" applyAlignment="1">
      <alignment vertical="center"/>
    </xf>
    <xf numFmtId="0" fontId="28" fillId="8" borderId="15" xfId="0" applyNumberFormat="1" applyFont="1" applyFill="1" applyBorder="1" applyAlignment="1">
      <alignment vertical="center"/>
    </xf>
    <xf numFmtId="0" fontId="28" fillId="8" borderId="16" xfId="0" applyNumberFormat="1" applyFont="1" applyFill="1" applyBorder="1" applyAlignment="1">
      <alignment vertical="center"/>
    </xf>
    <xf numFmtId="165" fontId="5" fillId="0" borderId="0" xfId="0" applyNumberFormat="1" applyFont="1" applyFill="1" applyBorder="1" applyAlignment="1">
      <alignment horizontal="right" vertical="center"/>
    </xf>
    <xf numFmtId="0" fontId="25" fillId="0" borderId="0" xfId="0" applyNumberFormat="1" applyFont="1" applyFill="1" applyBorder="1" applyAlignment="1">
      <alignment vertical="center"/>
    </xf>
    <xf numFmtId="0" fontId="5" fillId="0" borderId="0" xfId="0" applyNumberFormat="1" applyFont="1" applyFill="1" applyBorder="1" applyAlignment="1">
      <alignment horizontal="left" vertical="center"/>
    </xf>
    <xf numFmtId="0" fontId="24" fillId="2" borderId="0" xfId="0" applyNumberFormat="1" applyFont="1" applyFill="1" applyBorder="1" applyAlignment="1">
      <alignment horizontal="center" vertical="center"/>
    </xf>
    <xf numFmtId="0" fontId="23" fillId="2" borderId="0" xfId="0" applyNumberFormat="1" applyFont="1" applyFill="1" applyBorder="1" applyAlignment="1">
      <alignment vertical="center"/>
    </xf>
    <xf numFmtId="3" fontId="5" fillId="0" borderId="0" xfId="0" applyNumberFormat="1" applyFont="1" applyFill="1" applyBorder="1" applyAlignment="1">
      <alignment horizontal="right" vertical="center"/>
    </xf>
    <xf numFmtId="0" fontId="18" fillId="6" borderId="23" xfId="0" applyNumberFormat="1" applyFont="1" applyFill="1" applyBorder="1" applyAlignment="1">
      <alignment horizontal="left" vertical="center"/>
    </xf>
    <xf numFmtId="0" fontId="17" fillId="6" borderId="22" xfId="0" applyNumberFormat="1" applyFont="1" applyFill="1" applyBorder="1" applyAlignment="1">
      <alignment vertical="center"/>
    </xf>
    <xf numFmtId="165" fontId="18" fillId="3" borderId="0" xfId="0" applyNumberFormat="1" applyFont="1" applyFill="1" applyBorder="1" applyAlignment="1">
      <alignment horizontal="center" vertical="center"/>
    </xf>
    <xf numFmtId="0" fontId="18" fillId="6" borderId="23" xfId="0" applyNumberFormat="1" applyFont="1" applyFill="1" applyBorder="1" applyAlignment="1">
      <alignment horizontal="left" vertical="center" wrapText="1"/>
    </xf>
    <xf numFmtId="0" fontId="33" fillId="3" borderId="0" xfId="0" applyNumberFormat="1" applyFont="1" applyFill="1" applyBorder="1" applyAlignment="1">
      <alignment horizontal="center" vertical="center"/>
    </xf>
    <xf numFmtId="0" fontId="32" fillId="3" borderId="0" xfId="0" applyNumberFormat="1" applyFont="1" applyFill="1" applyBorder="1" applyAlignment="1">
      <alignment vertical="center"/>
    </xf>
    <xf numFmtId="0" fontId="18" fillId="6" borderId="3" xfId="0" applyNumberFormat="1" applyFont="1" applyFill="1" applyBorder="1" applyAlignment="1">
      <alignment horizontal="left" vertical="center"/>
    </xf>
    <xf numFmtId="0" fontId="17" fillId="6" borderId="6" xfId="0" applyNumberFormat="1" applyFont="1" applyFill="1" applyBorder="1" applyAlignment="1">
      <alignment vertical="center"/>
    </xf>
    <xf numFmtId="0" fontId="18" fillId="3" borderId="21" xfId="0" applyNumberFormat="1" applyFont="1" applyFill="1" applyBorder="1" applyAlignment="1">
      <alignment horizontal="center" vertical="center"/>
    </xf>
    <xf numFmtId="0" fontId="17" fillId="3" borderId="21" xfId="0" applyNumberFormat="1" applyFont="1" applyFill="1" applyBorder="1" applyAlignment="1">
      <alignment vertical="center"/>
    </xf>
    <xf numFmtId="0" fontId="5" fillId="3" borderId="1" xfId="0" applyNumberFormat="1" applyFont="1" applyFill="1" applyBorder="1" applyAlignment="1">
      <alignment horizontal="left" vertical="center"/>
    </xf>
    <xf numFmtId="0" fontId="14" fillId="3" borderId="1" xfId="0" applyNumberFormat="1" applyFont="1" applyFill="1" applyBorder="1" applyAlignment="1">
      <alignment vertical="center"/>
    </xf>
    <xf numFmtId="2" fontId="5" fillId="3" borderId="1" xfId="0" applyNumberFormat="1" applyFont="1" applyFill="1" applyBorder="1" applyAlignment="1">
      <alignment horizontal="right" vertical="center"/>
    </xf>
    <xf numFmtId="0" fontId="19" fillId="3" borderId="0" xfId="0" applyNumberFormat="1" applyFont="1" applyFill="1" applyBorder="1" applyAlignment="1">
      <alignment horizontal="center" vertical="center"/>
    </xf>
    <xf numFmtId="0" fontId="31" fillId="3" borderId="0" xfId="0" applyNumberFormat="1" applyFont="1" applyFill="1" applyBorder="1" applyAlignment="1">
      <alignment vertical="center"/>
    </xf>
    <xf numFmtId="2" fontId="5" fillId="3" borderId="0" xfId="0" applyNumberFormat="1" applyFont="1" applyFill="1" applyBorder="1" applyAlignment="1">
      <alignment horizontal="right" vertical="center"/>
    </xf>
    <xf numFmtId="0" fontId="18" fillId="3" borderId="0" xfId="0" applyNumberFormat="1" applyFont="1" applyFill="1" applyBorder="1" applyAlignment="1">
      <alignment horizontal="left" vertical="center"/>
    </xf>
    <xf numFmtId="4" fontId="5" fillId="3" borderId="0" xfId="0" applyNumberFormat="1" applyFont="1" applyFill="1" applyBorder="1" applyAlignment="1">
      <alignment horizontal="right" vertical="center"/>
    </xf>
    <xf numFmtId="4" fontId="5" fillId="3" borderId="0" xfId="0" applyNumberFormat="1" applyFont="1" applyFill="1" applyBorder="1" applyAlignment="1">
      <alignment horizontal="right" vertical="center" wrapText="1"/>
    </xf>
    <xf numFmtId="0" fontId="5" fillId="3" borderId="21" xfId="0" applyNumberFormat="1" applyFont="1" applyFill="1" applyBorder="1" applyAlignment="1">
      <alignment horizontal="left" vertical="center" wrapText="1"/>
    </xf>
    <xf numFmtId="0" fontId="14" fillId="3" borderId="21" xfId="0" applyNumberFormat="1" applyFont="1" applyFill="1" applyBorder="1" applyAlignment="1">
      <alignment vertical="center"/>
    </xf>
    <xf numFmtId="4" fontId="5" fillId="3" borderId="21" xfId="0" applyNumberFormat="1" applyFont="1" applyFill="1" applyBorder="1" applyAlignment="1">
      <alignment horizontal="right" vertical="center" wrapText="1"/>
    </xf>
    <xf numFmtId="0" fontId="5" fillId="3" borderId="0" xfId="0" applyNumberFormat="1" applyFont="1" applyFill="1" applyBorder="1" applyAlignment="1">
      <alignment horizontal="left" vertical="top" wrapText="1"/>
    </xf>
    <xf numFmtId="4" fontId="18" fillId="3" borderId="0" xfId="0" applyNumberFormat="1" applyFont="1" applyFill="1" applyBorder="1" applyAlignment="1">
      <alignment horizontal="center" vertical="center"/>
    </xf>
    <xf numFmtId="0" fontId="19" fillId="4" borderId="8" xfId="0" applyNumberFormat="1" applyFont="1" applyFill="1" applyBorder="1" applyAlignment="1">
      <alignment horizontal="center" vertical="center"/>
    </xf>
    <xf numFmtId="0" fontId="20" fillId="4" borderId="8" xfId="0" applyNumberFormat="1" applyFont="1" applyFill="1" applyBorder="1" applyAlignment="1">
      <alignment vertical="center"/>
    </xf>
    <xf numFmtId="4" fontId="19" fillId="4" borderId="8" xfId="0" applyNumberFormat="1" applyFont="1" applyFill="1" applyBorder="1" applyAlignment="1">
      <alignment horizontal="center" vertical="center"/>
    </xf>
    <xf numFmtId="165" fontId="19" fillId="4" borderId="8" xfId="0" applyNumberFormat="1" applyFont="1" applyFill="1" applyBorder="1" applyAlignment="1">
      <alignment horizontal="center" vertical="center"/>
    </xf>
    <xf numFmtId="3" fontId="19" fillId="4" borderId="8" xfId="0" applyNumberFormat="1" applyFont="1" applyFill="1" applyBorder="1" applyAlignment="1">
      <alignment horizontal="center" vertical="center"/>
    </xf>
    <xf numFmtId="1" fontId="18" fillId="3" borderId="0" xfId="0" applyNumberFormat="1" applyFont="1" applyFill="1" applyBorder="1" applyAlignment="1">
      <alignment horizontal="center" vertical="center"/>
    </xf>
    <xf numFmtId="0" fontId="19" fillId="4" borderId="8" xfId="0" applyNumberFormat="1" applyFont="1" applyFill="1" applyBorder="1" applyAlignment="1">
      <alignment horizontal="left" vertical="center"/>
    </xf>
    <xf numFmtId="0" fontId="19" fillId="5" borderId="8" xfId="0" applyNumberFormat="1" applyFont="1" applyFill="1" applyBorder="1" applyAlignment="1">
      <alignment horizontal="left" vertical="center"/>
    </xf>
    <xf numFmtId="4" fontId="5" fillId="3" borderId="0" xfId="0" applyNumberFormat="1" applyFont="1" applyFill="1" applyBorder="1" applyAlignment="1">
      <alignment horizontal="center" vertical="center"/>
    </xf>
    <xf numFmtId="165" fontId="5" fillId="3" borderId="0" xfId="0" applyNumberFormat="1" applyFont="1" applyFill="1" applyBorder="1" applyAlignment="1">
      <alignment horizontal="center" vertical="center"/>
    </xf>
    <xf numFmtId="3" fontId="5" fillId="3" borderId="0" xfId="0" applyNumberFormat="1" applyFont="1" applyFill="1" applyBorder="1" applyAlignment="1">
      <alignment horizontal="center" vertical="center"/>
    </xf>
    <xf numFmtId="4" fontId="8" fillId="4" borderId="8" xfId="0" applyNumberFormat="1" applyFont="1" applyFill="1" applyBorder="1" applyAlignment="1">
      <alignment horizontal="center" vertical="center"/>
    </xf>
    <xf numFmtId="0" fontId="15" fillId="4" borderId="8" xfId="0" applyNumberFormat="1" applyFont="1" applyFill="1" applyBorder="1" applyAlignment="1">
      <alignment vertical="center"/>
    </xf>
    <xf numFmtId="165" fontId="8" fillId="4" borderId="8" xfId="0" applyNumberFormat="1" applyFont="1" applyFill="1" applyBorder="1" applyAlignment="1">
      <alignment horizontal="center" vertical="center"/>
    </xf>
    <xf numFmtId="3" fontId="8" fillId="4" borderId="8" xfId="0" applyNumberFormat="1" applyFont="1" applyFill="1" applyBorder="1" applyAlignment="1">
      <alignment horizontal="center" vertical="center"/>
    </xf>
    <xf numFmtId="0" fontId="8" fillId="2" borderId="2" xfId="0" applyNumberFormat="1" applyFont="1" applyFill="1" applyBorder="1" applyAlignment="1">
      <alignment horizontal="left" vertical="top" wrapText="1"/>
    </xf>
    <xf numFmtId="0" fontId="40" fillId="4" borderId="8" xfId="0" applyNumberFormat="1" applyFont="1" applyFill="1" applyBorder="1" applyAlignment="1">
      <alignment horizontal="right" vertical="center" wrapText="1"/>
    </xf>
    <xf numFmtId="0" fontId="41" fillId="4" borderId="8" xfId="0" applyNumberFormat="1" applyFont="1" applyFill="1" applyBorder="1" applyAlignment="1">
      <alignment vertical="center"/>
    </xf>
    <xf numFmtId="3" fontId="40" fillId="4" borderId="8" xfId="0" applyNumberFormat="1" applyFont="1" applyFill="1" applyBorder="1" applyAlignment="1">
      <alignment horizontal="right" vertical="center"/>
    </xf>
    <xf numFmtId="3" fontId="18" fillId="3" borderId="0" xfId="0" applyNumberFormat="1" applyFont="1" applyFill="1" applyBorder="1" applyAlignment="1">
      <alignment horizontal="right" vertical="center" wrapText="1"/>
    </xf>
    <xf numFmtId="0" fontId="8" fillId="5" borderId="8" xfId="0" applyNumberFormat="1" applyFont="1" applyFill="1" applyBorder="1" applyAlignment="1">
      <alignment horizontal="center" vertical="center" wrapText="1"/>
    </xf>
    <xf numFmtId="0" fontId="36" fillId="12" borderId="2" xfId="0" applyNumberFormat="1" applyFont="1" applyFill="1" applyBorder="1" applyAlignment="1">
      <alignment horizontal="center" vertical="center"/>
    </xf>
    <xf numFmtId="0" fontId="35" fillId="12" borderId="8" xfId="0" applyNumberFormat="1" applyFont="1" applyFill="1" applyBorder="1" applyAlignment="1">
      <alignment vertical="center"/>
    </xf>
    <xf numFmtId="0" fontId="35" fillId="12" borderId="9" xfId="0" applyNumberFormat="1" applyFont="1" applyFill="1" applyBorder="1" applyAlignment="1">
      <alignment vertical="center"/>
    </xf>
    <xf numFmtId="0" fontId="36" fillId="13" borderId="2" xfId="0" applyNumberFormat="1" applyFont="1" applyFill="1" applyBorder="1" applyAlignment="1">
      <alignment horizontal="center" vertical="center"/>
    </xf>
    <xf numFmtId="0" fontId="37" fillId="13" borderId="8" xfId="0" applyNumberFormat="1" applyFont="1" applyFill="1" applyBorder="1" applyAlignment="1">
      <alignment vertical="center"/>
    </xf>
    <xf numFmtId="0" fontId="37" fillId="13" borderId="9" xfId="0" applyNumberFormat="1" applyFont="1" applyFill="1" applyBorder="1" applyAlignment="1">
      <alignment vertical="center"/>
    </xf>
    <xf numFmtId="0" fontId="36" fillId="14" borderId="2" xfId="0" applyNumberFormat="1" applyFont="1" applyFill="1" applyBorder="1" applyAlignment="1">
      <alignment horizontal="center" vertical="center"/>
    </xf>
    <xf numFmtId="0" fontId="38" fillId="14" borderId="8" xfId="0" applyNumberFormat="1" applyFont="1" applyFill="1" applyBorder="1" applyAlignment="1">
      <alignment vertical="center"/>
    </xf>
    <xf numFmtId="0" fontId="38" fillId="14" borderId="9" xfId="0" applyNumberFormat="1" applyFont="1" applyFill="1" applyBorder="1" applyAlignment="1">
      <alignment vertical="center"/>
    </xf>
    <xf numFmtId="167" fontId="5" fillId="3" borderId="0" xfId="0" applyNumberFormat="1" applyFont="1" applyFill="1" applyBorder="1" applyAlignment="1">
      <alignment horizontal="left" vertical="center"/>
    </xf>
    <xf numFmtId="0" fontId="5" fillId="3" borderId="2" xfId="0" applyNumberFormat="1" applyFont="1" applyFill="1" applyBorder="1" applyAlignment="1">
      <alignment horizontal="left" vertical="center"/>
    </xf>
    <xf numFmtId="0" fontId="14" fillId="3" borderId="8" xfId="0" applyNumberFormat="1" applyFont="1" applyFill="1" applyBorder="1" applyAlignment="1">
      <alignment vertical="center"/>
    </xf>
    <xf numFmtId="0" fontId="14" fillId="3" borderId="9" xfId="0" applyNumberFormat="1" applyFont="1" applyFill="1" applyBorder="1" applyAlignment="1">
      <alignment vertical="center"/>
    </xf>
    <xf numFmtId="0" fontId="5" fillId="3" borderId="3" xfId="0" applyNumberFormat="1" applyFont="1" applyFill="1" applyBorder="1" applyAlignment="1">
      <alignment horizontal="right" vertical="center"/>
    </xf>
    <xf numFmtId="0" fontId="14" fillId="3" borderId="6" xfId="0" applyNumberFormat="1" applyFont="1" applyFill="1" applyBorder="1" applyAlignment="1">
      <alignment vertical="center"/>
    </xf>
    <xf numFmtId="0" fontId="8" fillId="3" borderId="7" xfId="0" applyNumberFormat="1" applyFont="1" applyFill="1" applyBorder="1" applyAlignment="1">
      <alignment horizontal="left" vertical="center"/>
    </xf>
    <xf numFmtId="0" fontId="6" fillId="3" borderId="8" xfId="0" applyNumberFormat="1" applyFont="1" applyFill="1" applyBorder="1" applyAlignment="1">
      <alignment vertical="center"/>
    </xf>
    <xf numFmtId="0" fontId="5" fillId="3" borderId="4" xfId="0" applyNumberFormat="1" applyFont="1" applyFill="1" applyBorder="1" applyAlignment="1">
      <alignment horizontal="right" vertical="center"/>
    </xf>
    <xf numFmtId="0" fontId="14" fillId="3" borderId="4" xfId="0" applyNumberFormat="1" applyFont="1" applyFill="1" applyBorder="1" applyAlignment="1">
      <alignment vertical="center"/>
    </xf>
    <xf numFmtId="0" fontId="7" fillId="3" borderId="3" xfId="0" applyNumberFormat="1" applyFont="1" applyFill="1" applyBorder="1" applyAlignment="1">
      <alignment horizontal="right" vertical="center"/>
    </xf>
    <xf numFmtId="0" fontId="29" fillId="3" borderId="6" xfId="0" applyNumberFormat="1" applyFont="1" applyFill="1" applyBorder="1" applyAlignment="1">
      <alignment vertical="center"/>
    </xf>
    <xf numFmtId="3" fontId="36" fillId="3" borderId="3" xfId="0" applyNumberFormat="1" applyFont="1" applyFill="1" applyBorder="1" applyAlignment="1">
      <alignment horizontal="right" vertical="center"/>
    </xf>
    <xf numFmtId="0" fontId="44" fillId="3" borderId="6" xfId="0" applyNumberFormat="1" applyFont="1" applyFill="1" applyBorder="1" applyAlignment="1">
      <alignment vertical="center"/>
    </xf>
    <xf numFmtId="4" fontId="5" fillId="3" borderId="2" xfId="0" applyNumberFormat="1" applyFont="1" applyFill="1" applyBorder="1" applyAlignment="1">
      <alignment horizontal="center" vertical="center"/>
    </xf>
    <xf numFmtId="0" fontId="6" fillId="15" borderId="2" xfId="0" applyNumberFormat="1" applyFont="1" applyFill="1" applyBorder="1" applyAlignment="1">
      <alignment horizontal="left" vertical="center"/>
    </xf>
    <xf numFmtId="0" fontId="15" fillId="15" borderId="9" xfId="0" applyNumberFormat="1" applyFont="1" applyFill="1" applyBorder="1" applyAlignment="1">
      <alignment vertical="center"/>
    </xf>
    <xf numFmtId="0" fontId="5" fillId="6" borderId="2" xfId="0" applyNumberFormat="1" applyFont="1" applyFill="1" applyBorder="1" applyAlignment="1">
      <alignment horizontal="left" vertical="center"/>
    </xf>
    <xf numFmtId="0" fontId="14" fillId="6" borderId="8" xfId="0" applyNumberFormat="1" applyFont="1" applyFill="1" applyBorder="1" applyAlignment="1">
      <alignment vertical="center"/>
    </xf>
    <xf numFmtId="0" fontId="14" fillId="6" borderId="9" xfId="0" applyNumberFormat="1" applyFont="1" applyFill="1" applyBorder="1" applyAlignment="1">
      <alignment vertical="center"/>
    </xf>
    <xf numFmtId="3" fontId="5" fillId="3" borderId="2" xfId="0" applyNumberFormat="1" applyFont="1" applyFill="1" applyBorder="1" applyAlignment="1">
      <alignment horizontal="right" vertical="center"/>
    </xf>
    <xf numFmtId="0" fontId="8" fillId="3" borderId="0" xfId="0" applyNumberFormat="1" applyFont="1" applyFill="1" applyBorder="1" applyAlignment="1">
      <alignment horizontal="left" vertical="center"/>
    </xf>
    <xf numFmtId="165" fontId="5" fillId="11" borderId="0" xfId="0" applyNumberFormat="1" applyFont="1" applyFill="1" applyBorder="1" applyAlignment="1">
      <alignment horizontal="right" vertical="center"/>
    </xf>
    <xf numFmtId="0" fontId="43" fillId="11" borderId="0" xfId="0" applyNumberFormat="1" applyFont="1" applyFill="1" applyBorder="1" applyAlignment="1">
      <alignment vertical="center"/>
    </xf>
    <xf numFmtId="0" fontId="15" fillId="15" borderId="8" xfId="0" applyNumberFormat="1" applyFont="1" applyFill="1" applyBorder="1" applyAlignment="1">
      <alignment vertical="center"/>
    </xf>
    <xf numFmtId="0" fontId="8" fillId="6" borderId="2" xfId="0" applyNumberFormat="1" applyFont="1" applyFill="1" applyBorder="1" applyAlignment="1">
      <alignment horizontal="center" vertical="center"/>
    </xf>
    <xf numFmtId="0" fontId="6" fillId="6" borderId="8" xfId="0" applyNumberFormat="1" applyFont="1" applyFill="1" applyBorder="1" applyAlignment="1">
      <alignment vertical="center"/>
    </xf>
    <xf numFmtId="0" fontId="6" fillId="6" borderId="9" xfId="0" applyNumberFormat="1" applyFont="1" applyFill="1" applyBorder="1" applyAlignment="1">
      <alignment vertical="center"/>
    </xf>
    <xf numFmtId="0" fontId="8" fillId="3" borderId="2" xfId="0" applyNumberFormat="1" applyFont="1" applyFill="1" applyBorder="1" applyAlignment="1">
      <alignment horizontal="left" vertical="center"/>
    </xf>
    <xf numFmtId="0" fontId="6" fillId="3" borderId="9" xfId="0" applyNumberFormat="1" applyFont="1" applyFill="1" applyBorder="1" applyAlignment="1">
      <alignment vertical="center"/>
    </xf>
    <xf numFmtId="165" fontId="5" fillId="11" borderId="9" xfId="0" applyNumberFormat="1" applyFont="1" applyFill="1" applyBorder="1" applyAlignment="1">
      <alignment horizontal="right" vertical="center"/>
    </xf>
    <xf numFmtId="0" fontId="43" fillId="11" borderId="9" xfId="0" applyNumberFormat="1" applyFont="1" applyFill="1" applyBorder="1" applyAlignment="1">
      <alignment vertical="center"/>
    </xf>
    <xf numFmtId="0" fontId="4" fillId="8" borderId="2" xfId="0" applyNumberFormat="1" applyFont="1" applyFill="1" applyBorder="1" applyAlignment="1">
      <alignment horizontal="left" vertical="center"/>
    </xf>
    <xf numFmtId="0" fontId="42" fillId="8" borderId="8" xfId="0" applyNumberFormat="1" applyFont="1" applyFill="1" applyBorder="1" applyAlignment="1">
      <alignment vertical="center"/>
    </xf>
    <xf numFmtId="0" fontId="42" fillId="8" borderId="9" xfId="0" applyNumberFormat="1" applyFont="1" applyFill="1" applyBorder="1" applyAlignment="1">
      <alignment vertical="center"/>
    </xf>
    <xf numFmtId="0" fontId="49" fillId="0" borderId="0" xfId="1" applyFont="1" applyAlignment="1">
      <alignment horizontal="left" vertical="center"/>
    </xf>
    <xf numFmtId="0" fontId="1" fillId="0" borderId="0" xfId="1"/>
    <xf numFmtId="0" fontId="50" fillId="0" borderId="0" xfId="1" applyFont="1" applyAlignment="1">
      <alignment horizontal="center" vertical="center"/>
    </xf>
    <xf numFmtId="0" fontId="51" fillId="0" borderId="0" xfId="1" applyFont="1" applyAlignment="1">
      <alignment vertical="center" wrapText="1"/>
    </xf>
    <xf numFmtId="0" fontId="52" fillId="0" borderId="0" xfId="1" applyFont="1" applyAlignment="1">
      <alignment horizontal="left" vertical="center" wrapText="1"/>
    </xf>
    <xf numFmtId="0" fontId="53" fillId="0" borderId="0" xfId="1" applyFont="1" applyAlignment="1">
      <alignment wrapText="1"/>
    </xf>
    <xf numFmtId="0" fontId="51" fillId="0" borderId="0" xfId="1" applyFont="1" applyAlignment="1">
      <alignment horizontal="left" vertical="center" wrapText="1"/>
    </xf>
    <xf numFmtId="0" fontId="55" fillId="0" borderId="0" xfId="1" applyFont="1" applyAlignment="1">
      <alignment vertical="center" wrapText="1"/>
    </xf>
    <xf numFmtId="0" fontId="56" fillId="0" borderId="0" xfId="1" applyFont="1" applyAlignment="1">
      <alignment horizontal="left" vertical="center" wrapText="1"/>
    </xf>
    <xf numFmtId="0" fontId="56" fillId="0" borderId="0" xfId="1" applyFont="1" applyAlignment="1">
      <alignment wrapText="1"/>
    </xf>
    <xf numFmtId="0" fontId="53" fillId="0" borderId="0" xfId="1" applyFont="1" applyAlignment="1">
      <alignment vertical="center" wrapText="1"/>
    </xf>
    <xf numFmtId="0" fontId="57" fillId="0" borderId="0" xfId="1" applyFont="1" applyAlignment="1">
      <alignment vertical="center" wrapText="1"/>
    </xf>
    <xf numFmtId="0" fontId="56" fillId="0" borderId="0" xfId="1" applyFont="1" applyAlignment="1">
      <alignment vertical="center" wrapText="1"/>
    </xf>
    <xf numFmtId="0" fontId="59" fillId="0" borderId="24" xfId="1" applyFont="1" applyBorder="1"/>
    <xf numFmtId="0" fontId="59" fillId="0" borderId="25" xfId="1" applyFont="1" applyBorder="1"/>
    <xf numFmtId="0" fontId="59" fillId="0" borderId="26" xfId="1" applyFont="1" applyBorder="1"/>
    <xf numFmtId="0" fontId="59" fillId="0" borderId="27" xfId="1" applyFont="1" applyBorder="1"/>
    <xf numFmtId="0" fontId="59" fillId="0" borderId="0" xfId="1" applyFont="1"/>
    <xf numFmtId="0" fontId="59" fillId="0" borderId="28" xfId="1" applyFont="1" applyBorder="1"/>
    <xf numFmtId="0" fontId="60" fillId="0" borderId="0" xfId="1" applyFont="1" applyAlignment="1">
      <alignment horizontal="center"/>
    </xf>
    <xf numFmtId="0" fontId="49" fillId="0" borderId="0" xfId="1" applyFont="1" applyAlignment="1">
      <alignment horizontal="center" vertical="center"/>
    </xf>
    <xf numFmtId="0" fontId="61" fillId="0" borderId="0" xfId="1" applyFont="1" applyAlignment="1">
      <alignment horizontal="center" vertical="center"/>
    </xf>
    <xf numFmtId="0" fontId="62" fillId="0" borderId="0" xfId="1" applyFont="1" applyAlignment="1">
      <alignment horizontal="center" vertical="center"/>
    </xf>
    <xf numFmtId="0" fontId="63" fillId="0" borderId="0" xfId="1" applyFont="1" applyAlignment="1">
      <alignment horizontal="center" vertical="center"/>
    </xf>
    <xf numFmtId="0" fontId="64" fillId="0" borderId="0" xfId="1" applyFont="1" applyAlignment="1">
      <alignment horizontal="center"/>
    </xf>
    <xf numFmtId="0" fontId="65" fillId="0" borderId="0" xfId="1" applyFont="1"/>
    <xf numFmtId="0" fontId="47" fillId="16" borderId="0" xfId="2" applyFont="1" applyFill="1" applyAlignment="1">
      <alignment horizontal="center"/>
    </xf>
    <xf numFmtId="0" fontId="47" fillId="0" borderId="0" xfId="2" applyFont="1"/>
    <xf numFmtId="0" fontId="47" fillId="0" borderId="0" xfId="2" applyFont="1"/>
    <xf numFmtId="0" fontId="47" fillId="17" borderId="0" xfId="1" applyFont="1" applyFill="1" applyAlignment="1">
      <alignment horizontal="center"/>
    </xf>
    <xf numFmtId="0" fontId="1" fillId="0" borderId="0" xfId="1"/>
    <xf numFmtId="0" fontId="47" fillId="17" borderId="0" xfId="2" applyFont="1" applyFill="1" applyAlignment="1">
      <alignment horizontal="center"/>
    </xf>
    <xf numFmtId="0" fontId="59" fillId="0" borderId="29" xfId="1" applyFont="1" applyBorder="1"/>
    <xf numFmtId="0" fontId="59" fillId="0" borderId="30" xfId="1" applyFont="1" applyBorder="1"/>
    <xf numFmtId="0" fontId="59" fillId="0" borderId="31" xfId="1" applyFont="1" applyBorder="1"/>
    <xf numFmtId="0" fontId="1" fillId="0" borderId="0" xfId="1" applyAlignment="1">
      <alignment horizontal="center" vertical="center" wrapText="1"/>
    </xf>
    <xf numFmtId="0" fontId="61" fillId="0" borderId="0" xfId="1" applyFont="1" applyAlignment="1">
      <alignment horizontal="center" vertical="center"/>
    </xf>
    <xf numFmtId="0" fontId="1" fillId="0" borderId="32" xfId="1" applyBorder="1" applyAlignment="1">
      <alignment horizontal="center" vertical="center" wrapText="1"/>
    </xf>
    <xf numFmtId="0" fontId="67" fillId="0" borderId="0" xfId="1" applyFont="1" applyAlignment="1">
      <alignment vertical="center" wrapText="1"/>
    </xf>
    <xf numFmtId="0" fontId="67" fillId="17" borderId="0" xfId="1" applyFont="1" applyFill="1" applyAlignment="1">
      <alignment horizontal="center" vertical="center" wrapText="1"/>
    </xf>
    <xf numFmtId="0" fontId="68" fillId="0" borderId="33" xfId="1" applyFont="1" applyBorder="1" applyAlignment="1">
      <alignment horizontal="center" vertical="center" wrapText="1"/>
    </xf>
    <xf numFmtId="0" fontId="68" fillId="0" borderId="0" xfId="1" applyFont="1" applyAlignment="1">
      <alignment horizontal="center" vertical="center" wrapText="1"/>
    </xf>
    <xf numFmtId="0" fontId="67" fillId="0" borderId="0" xfId="1" applyFont="1" applyAlignment="1">
      <alignment horizontal="center" vertical="center" wrapText="1"/>
    </xf>
    <xf numFmtId="0" fontId="67" fillId="16" borderId="34" xfId="1" applyFont="1" applyFill="1" applyBorder="1" applyAlignment="1">
      <alignment horizontal="center" vertical="center" wrapText="1"/>
    </xf>
    <xf numFmtId="0" fontId="69" fillId="0" borderId="0" xfId="1" applyFont="1" applyAlignment="1">
      <alignment horizontal="center" vertical="center" wrapText="1"/>
    </xf>
    <xf numFmtId="0" fontId="66" fillId="0" borderId="35" xfId="2" quotePrefix="1" applyBorder="1" applyAlignment="1">
      <alignment horizontal="center" vertical="center" wrapText="1"/>
    </xf>
    <xf numFmtId="0" fontId="66" fillId="0" borderId="35" xfId="2" applyBorder="1" applyAlignment="1">
      <alignment horizontal="center" vertical="center" wrapText="1"/>
    </xf>
    <xf numFmtId="0" fontId="66" fillId="0" borderId="36" xfId="2" quotePrefix="1" applyBorder="1" applyAlignment="1">
      <alignment horizontal="center" vertical="center" wrapText="1"/>
    </xf>
    <xf numFmtId="0" fontId="66" fillId="0" borderId="0" xfId="2" quotePrefix="1" applyAlignment="1">
      <alignment horizontal="center" vertical="center" wrapText="1"/>
    </xf>
    <xf numFmtId="0" fontId="67" fillId="16" borderId="0" xfId="1" applyFont="1" applyFill="1" applyAlignment="1">
      <alignment horizontal="center" vertical="center" wrapText="1"/>
    </xf>
    <xf numFmtId="0" fontId="69" fillId="16" borderId="0" xfId="1" applyFont="1" applyFill="1" applyAlignment="1">
      <alignment horizontal="center" vertical="center" wrapText="1"/>
    </xf>
    <xf numFmtId="0" fontId="1" fillId="16" borderId="0" xfId="1" applyFill="1" applyAlignment="1">
      <alignment horizontal="center" vertical="center" wrapText="1"/>
    </xf>
    <xf numFmtId="0" fontId="70" fillId="0" borderId="0" xfId="1" applyFont="1" applyAlignment="1">
      <alignment horizontal="center" vertical="center" wrapText="1"/>
    </xf>
    <xf numFmtId="14" fontId="68" fillId="0" borderId="0" xfId="1" applyNumberFormat="1" applyFont="1" applyAlignment="1">
      <alignment horizontal="center" vertical="center" wrapText="1"/>
    </xf>
    <xf numFmtId="0" fontId="71" fillId="0" borderId="0" xfId="1" applyFont="1" applyAlignment="1">
      <alignment horizontal="center" vertical="center" wrapText="1"/>
    </xf>
    <xf numFmtId="0" fontId="72" fillId="0" borderId="0" xfId="2" quotePrefix="1" applyFont="1" applyAlignment="1">
      <alignment horizontal="center" vertical="center" wrapText="1"/>
    </xf>
    <xf numFmtId="0" fontId="68" fillId="0" borderId="0" xfId="1" quotePrefix="1" applyFont="1" applyAlignment="1">
      <alignment horizontal="center" vertical="center" wrapText="1"/>
    </xf>
    <xf numFmtId="0" fontId="70" fillId="0" borderId="0" xfId="1" quotePrefix="1" applyFont="1" applyAlignment="1">
      <alignment horizontal="center" vertical="center" wrapText="1"/>
    </xf>
    <xf numFmtId="0" fontId="70" fillId="18" borderId="0" xfId="1" applyFont="1" applyFill="1" applyAlignment="1">
      <alignment horizontal="center" vertical="center" wrapText="1"/>
    </xf>
    <xf numFmtId="0" fontId="73" fillId="18" borderId="0" xfId="1" quotePrefix="1" applyFont="1" applyFill="1" applyAlignment="1">
      <alignment horizontal="center" vertical="center" wrapText="1"/>
    </xf>
    <xf numFmtId="0" fontId="69" fillId="18" borderId="0" xfId="1" applyFont="1" applyFill="1" applyAlignment="1">
      <alignment horizontal="center" vertical="center" wrapText="1"/>
    </xf>
    <xf numFmtId="0" fontId="46" fillId="18" borderId="0" xfId="1" applyFont="1" applyFill="1" applyAlignment="1">
      <alignment horizontal="center" vertical="center" wrapText="1"/>
    </xf>
    <xf numFmtId="168" fontId="68" fillId="0" borderId="0" xfId="1" applyNumberFormat="1" applyFont="1" applyAlignment="1">
      <alignment horizontal="center" vertical="center" wrapText="1"/>
    </xf>
    <xf numFmtId="0" fontId="71" fillId="0" borderId="0" xfId="1" quotePrefix="1" applyFont="1" applyAlignment="1">
      <alignment horizontal="center" vertical="center" wrapText="1"/>
    </xf>
    <xf numFmtId="0" fontId="48" fillId="0" borderId="0" xfId="1" applyFont="1" applyAlignment="1">
      <alignment horizontal="center" vertical="center" wrapText="1"/>
    </xf>
    <xf numFmtId="0" fontId="70" fillId="18" borderId="0" xfId="1" quotePrefix="1" applyFont="1" applyFill="1" applyAlignment="1">
      <alignment horizontal="center" vertical="center" wrapText="1"/>
    </xf>
    <xf numFmtId="9" fontId="68" fillId="0" borderId="0" xfId="3" applyFont="1" applyAlignment="1">
      <alignment horizontal="center" vertical="center" wrapText="1"/>
    </xf>
    <xf numFmtId="169" fontId="68" fillId="0" borderId="0" xfId="3" applyNumberFormat="1" applyFont="1" applyAlignment="1">
      <alignment horizontal="center" vertical="center" wrapText="1"/>
    </xf>
    <xf numFmtId="3" fontId="68" fillId="0" borderId="0" xfId="1" quotePrefix="1" applyNumberFormat="1" applyFont="1" applyAlignment="1">
      <alignment horizontal="center" vertical="center" wrapText="1"/>
    </xf>
    <xf numFmtId="169" fontId="68" fillId="0" borderId="0" xfId="1" quotePrefix="1" applyNumberFormat="1" applyFont="1" applyAlignment="1">
      <alignment horizontal="center" vertical="center" wrapText="1"/>
    </xf>
    <xf numFmtId="10" fontId="68" fillId="0" borderId="0" xfId="1" quotePrefix="1" applyNumberFormat="1" applyFont="1" applyAlignment="1">
      <alignment horizontal="center" vertical="center" wrapText="1"/>
    </xf>
    <xf numFmtId="0" fontId="68" fillId="0" borderId="0" xfId="1" quotePrefix="1" applyFont="1" applyAlignment="1">
      <alignment horizontal="right" vertical="center" wrapText="1"/>
    </xf>
    <xf numFmtId="168" fontId="68" fillId="0" borderId="0" xfId="1" quotePrefix="1" applyNumberFormat="1" applyFont="1" applyAlignment="1">
      <alignment horizontal="center" vertical="center" wrapText="1"/>
    </xf>
    <xf numFmtId="169" fontId="68" fillId="0" borderId="0" xfId="3" quotePrefix="1" applyNumberFormat="1" applyFont="1" applyAlignment="1">
      <alignment horizontal="center" vertical="center" wrapText="1"/>
    </xf>
    <xf numFmtId="0" fontId="71" fillId="0" borderId="0" xfId="1" applyFont="1" applyAlignment="1">
      <alignment horizontal="right" vertical="center" wrapText="1"/>
    </xf>
    <xf numFmtId="168" fontId="48" fillId="0" borderId="0" xfId="1" applyNumberFormat="1" applyFont="1" applyAlignment="1">
      <alignment horizontal="center" vertical="center" wrapText="1"/>
    </xf>
    <xf numFmtId="9" fontId="68" fillId="0" borderId="0" xfId="3" quotePrefix="1" applyFont="1" applyAlignment="1">
      <alignment horizontal="center" vertical="center" wrapText="1"/>
    </xf>
    <xf numFmtId="0" fontId="74" fillId="18" borderId="0" xfId="1" applyFont="1" applyFill="1" applyAlignment="1">
      <alignment horizontal="center" vertical="center" wrapText="1"/>
    </xf>
    <xf numFmtId="170" fontId="68" fillId="0" borderId="0" xfId="1" applyNumberFormat="1" applyFont="1" applyAlignment="1">
      <alignment horizontal="center" vertical="center" wrapText="1"/>
    </xf>
    <xf numFmtId="0" fontId="46" fillId="0" borderId="0" xfId="1" quotePrefix="1" applyFont="1" applyAlignment="1">
      <alignment horizontal="center" vertical="center" wrapText="1"/>
    </xf>
    <xf numFmtId="0" fontId="46" fillId="0" borderId="0" xfId="1" applyFont="1" applyAlignment="1">
      <alignment horizontal="center" vertical="center" wrapText="1"/>
    </xf>
    <xf numFmtId="0" fontId="1" fillId="0" borderId="0" xfId="1" quotePrefix="1" applyAlignment="1">
      <alignment horizontal="center" vertical="center" wrapText="1"/>
    </xf>
    <xf numFmtId="0" fontId="1" fillId="0" borderId="0" xfId="1" quotePrefix="1" applyAlignment="1">
      <alignment horizontal="right" vertical="center" wrapText="1"/>
    </xf>
    <xf numFmtId="0" fontId="75" fillId="0" borderId="0" xfId="1" quotePrefix="1" applyFont="1" applyAlignment="1">
      <alignment horizontal="right" vertical="center" wrapText="1"/>
    </xf>
    <xf numFmtId="169" fontId="46" fillId="0" borderId="0" xfId="1" quotePrefix="1" applyNumberFormat="1" applyFont="1" applyAlignment="1">
      <alignment horizontal="center" vertical="center" wrapText="1"/>
    </xf>
    <xf numFmtId="169" fontId="46" fillId="0" borderId="0" xfId="1" applyNumberFormat="1" applyFont="1" applyAlignment="1">
      <alignment horizontal="center" vertical="center" wrapText="1"/>
    </xf>
    <xf numFmtId="170" fontId="70" fillId="0" borderId="0" xfId="1" applyNumberFormat="1" applyFont="1" applyAlignment="1">
      <alignment horizontal="center" vertical="center" wrapText="1"/>
    </xf>
    <xf numFmtId="0" fontId="73" fillId="18" borderId="0" xfId="1" applyFont="1" applyFill="1" applyAlignment="1">
      <alignment horizontal="center" vertical="center" wrapText="1"/>
    </xf>
    <xf numFmtId="2" fontId="68" fillId="0" borderId="0" xfId="1" applyNumberFormat="1" applyFont="1" applyAlignment="1">
      <alignment horizontal="center" vertical="center" wrapText="1"/>
    </xf>
    <xf numFmtId="9" fontId="0" fillId="0" borderId="0" xfId="3" quotePrefix="1" applyFont="1" applyAlignment="1">
      <alignment horizontal="center" vertical="center" wrapText="1"/>
    </xf>
    <xf numFmtId="0" fontId="1" fillId="0" borderId="0" xfId="1" applyAlignment="1">
      <alignment horizontal="right" vertical="center" wrapText="1"/>
    </xf>
    <xf numFmtId="168" fontId="1" fillId="0" borderId="0" xfId="1" applyNumberFormat="1" applyAlignment="1">
      <alignment horizontal="center" vertical="center" wrapText="1"/>
    </xf>
    <xf numFmtId="169" fontId="0" fillId="0" borderId="0" xfId="3" quotePrefix="1" applyNumberFormat="1" applyFont="1" applyAlignment="1">
      <alignment horizontal="center" vertical="center" wrapText="1"/>
    </xf>
    <xf numFmtId="0" fontId="71" fillId="0" borderId="0" xfId="1" quotePrefix="1" applyFont="1" applyAlignment="1">
      <alignment horizontal="right" vertical="center" wrapText="1"/>
    </xf>
    <xf numFmtId="168" fontId="71" fillId="0" borderId="0" xfId="1" quotePrefix="1" applyNumberFormat="1" applyFont="1" applyAlignment="1">
      <alignment horizontal="right" vertical="center" wrapText="1"/>
    </xf>
    <xf numFmtId="0" fontId="66" fillId="0" borderId="0" xfId="2" applyAlignment="1">
      <alignment horizontal="center" vertical="center" wrapText="1"/>
    </xf>
    <xf numFmtId="0" fontId="1" fillId="0" borderId="0" xfId="1" applyAlignment="1">
      <alignment horizontal="center"/>
    </xf>
    <xf numFmtId="0" fontId="68" fillId="0" borderId="0" xfId="1" applyFont="1" applyAlignment="1" applyProtection="1">
      <alignment horizontal="center" vertical="center" wrapText="1"/>
      <protection locked="0"/>
    </xf>
    <xf numFmtId="0" fontId="76" fillId="0" borderId="0" xfId="1" applyFont="1" applyAlignment="1">
      <alignment horizontal="left" vertical="center"/>
    </xf>
    <xf numFmtId="0" fontId="76" fillId="0" borderId="0" xfId="1" applyFont="1" applyAlignment="1">
      <alignment horizontal="center" vertical="center" wrapText="1"/>
    </xf>
    <xf numFmtId="0" fontId="77" fillId="0" borderId="0" xfId="1" applyFont="1" applyAlignment="1">
      <alignment horizontal="center" vertical="center" wrapText="1"/>
    </xf>
    <xf numFmtId="0" fontId="78" fillId="0" borderId="0" xfId="1" applyFont="1" applyAlignment="1">
      <alignment horizontal="center" vertical="center" wrapText="1"/>
    </xf>
    <xf numFmtId="0" fontId="66" fillId="0" borderId="0" xfId="2" applyAlignment="1">
      <alignment horizontal="center"/>
    </xf>
    <xf numFmtId="0" fontId="66" fillId="0" borderId="35" xfId="2" quotePrefix="1" applyBorder="1" applyAlignment="1">
      <alignment horizontal="right" vertical="center" wrapText="1"/>
    </xf>
    <xf numFmtId="0" fontId="66" fillId="0" borderId="36" xfId="2" quotePrefix="1" applyBorder="1" applyAlignment="1">
      <alignment horizontal="right" vertical="center" wrapText="1"/>
    </xf>
    <xf numFmtId="0" fontId="68" fillId="0" borderId="0" xfId="1" applyFont="1" applyAlignment="1">
      <alignment horizontal="right" vertical="center" wrapText="1"/>
    </xf>
    <xf numFmtId="1" fontId="68" fillId="0" borderId="0" xfId="1" applyNumberFormat="1" applyFont="1" applyAlignment="1">
      <alignment horizontal="center" vertical="center" wrapText="1"/>
    </xf>
    <xf numFmtId="10" fontId="68" fillId="0" borderId="0" xfId="3" applyNumberFormat="1" applyFont="1" applyAlignment="1">
      <alignment horizontal="center" vertical="center" wrapText="1"/>
    </xf>
    <xf numFmtId="169" fontId="68" fillId="0" borderId="0" xfId="1" applyNumberFormat="1" applyFont="1" applyAlignment="1">
      <alignment horizontal="center" vertical="center" wrapText="1"/>
    </xf>
    <xf numFmtId="0" fontId="79" fillId="0" borderId="0" xfId="1" applyFont="1" applyAlignment="1">
      <alignment horizontal="center" vertical="center" wrapText="1"/>
    </xf>
    <xf numFmtId="169" fontId="79" fillId="0" borderId="0" xfId="3" applyNumberFormat="1" applyFont="1" applyAlignment="1">
      <alignment horizontal="center" vertical="center" wrapText="1"/>
    </xf>
    <xf numFmtId="169" fontId="0" fillId="0" borderId="0" xfId="3" applyNumberFormat="1" applyFont="1" applyAlignment="1">
      <alignment horizontal="center" vertical="center" wrapText="1"/>
    </xf>
    <xf numFmtId="9" fontId="71" fillId="0" borderId="0" xfId="3" applyFont="1" applyAlignment="1">
      <alignment horizontal="center" vertical="center" wrapText="1"/>
    </xf>
    <xf numFmtId="0" fontId="70" fillId="19" borderId="0" xfId="1" applyFont="1" applyFill="1" applyAlignment="1">
      <alignment horizontal="center" vertical="center" wrapText="1"/>
    </xf>
    <xf numFmtId="0" fontId="80" fillId="19" borderId="0" xfId="1" quotePrefix="1" applyFont="1" applyFill="1" applyAlignment="1">
      <alignment horizontal="center" vertical="center" wrapText="1"/>
    </xf>
    <xf numFmtId="0" fontId="46" fillId="19" borderId="0" xfId="1" applyFont="1" applyFill="1" applyAlignment="1">
      <alignment horizontal="center" vertical="center" wrapText="1"/>
    </xf>
    <xf numFmtId="0" fontId="73" fillId="0" borderId="0" xfId="1" quotePrefix="1" applyFont="1" applyAlignment="1">
      <alignment horizontal="center" vertical="center" wrapText="1"/>
    </xf>
    <xf numFmtId="3" fontId="68" fillId="0" borderId="0" xfId="1" applyNumberFormat="1" applyFont="1" applyAlignment="1">
      <alignment horizontal="center" vertical="center" wrapText="1"/>
    </xf>
    <xf numFmtId="169" fontId="48" fillId="0" borderId="0" xfId="3" applyNumberFormat="1" applyFont="1" applyAlignment="1">
      <alignment horizontal="center" vertical="center" wrapText="1"/>
    </xf>
    <xf numFmtId="0" fontId="1" fillId="0" borderId="0" xfId="1" quotePrefix="1" applyAlignment="1">
      <alignment horizontal="center"/>
    </xf>
    <xf numFmtId="0" fontId="1" fillId="0" borderId="0" xfId="1" applyAlignment="1">
      <alignment horizontal="left" vertical="center"/>
    </xf>
    <xf numFmtId="0" fontId="1" fillId="0" borderId="0" xfId="1" applyAlignment="1">
      <alignment horizontal="left" vertical="center" wrapText="1"/>
    </xf>
    <xf numFmtId="0" fontId="45" fillId="16" borderId="0" xfId="1" applyFont="1" applyFill="1" applyAlignment="1">
      <alignment horizontal="center" vertical="center" wrapText="1"/>
    </xf>
    <xf numFmtId="0" fontId="69" fillId="0" borderId="0" xfId="1" quotePrefix="1" applyFont="1" applyAlignment="1">
      <alignment horizontal="center" vertical="center" wrapText="1"/>
    </xf>
    <xf numFmtId="0" fontId="68" fillId="20" borderId="0" xfId="1" quotePrefix="1" applyFont="1" applyFill="1" applyAlignment="1">
      <alignment horizontal="center" vertical="center" wrapText="1"/>
    </xf>
    <xf numFmtId="10" fontId="81" fillId="0" borderId="0" xfId="1" applyNumberFormat="1" applyFont="1" applyAlignment="1">
      <alignment horizontal="center" vertical="center" wrapText="1"/>
    </xf>
    <xf numFmtId="14" fontId="81" fillId="0" borderId="0" xfId="1" applyNumberFormat="1" applyFont="1" applyAlignment="1">
      <alignment horizontal="center" vertical="center" wrapText="1"/>
    </xf>
    <xf numFmtId="0" fontId="81" fillId="0" borderId="0" xfId="1" applyFont="1" applyAlignment="1">
      <alignment horizontal="center" vertical="center" wrapText="1"/>
    </xf>
    <xf numFmtId="0" fontId="70" fillId="0" borderId="0" xfId="1" applyFont="1" applyAlignment="1">
      <alignment horizontal="left" vertical="center" wrapText="1"/>
    </xf>
    <xf numFmtId="0" fontId="70" fillId="0" borderId="0" xfId="1" quotePrefix="1" applyFont="1" applyAlignment="1">
      <alignment horizontal="left" vertical="center" wrapText="1"/>
    </xf>
    <xf numFmtId="0" fontId="82" fillId="0" borderId="0" xfId="1" applyFont="1" applyAlignment="1">
      <alignment horizontal="left" vertical="center" wrapText="1"/>
    </xf>
  </cellXfs>
  <cellStyles count="4">
    <cellStyle name="Hyperlink 2" xfId="2" xr:uid="{CC6EC2A7-6CCA-4B60-995D-74A1A54396AA}"/>
    <cellStyle name="Normal" xfId="0" builtinId="0"/>
    <cellStyle name="Normal 2" xfId="1" xr:uid="{B498E925-6288-4A21-961E-444FE92307D0}"/>
    <cellStyle name="Percent 2" xfId="3" xr:uid="{F8A8AA59-BF36-43F5-A1D1-4F0D49F29DDE}"/>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000080"/>
      <rgbColor rgb="00FF8000"/>
      <rgbColor rgb="00C0C0C0"/>
      <rgbColor rgb="00808080"/>
      <rgbColor rgb="0000915A"/>
      <rgbColor rgb="000000FF"/>
      <rgbColor rgb="00FF0000"/>
      <rgbColor rgb="00D8B8B8"/>
      <rgbColor rgb="00008000"/>
      <rgbColor rgb="00E3E3E3"/>
      <rgbColor rgb="006699FF"/>
      <rgbColor rgb="00FFFF00"/>
      <rgbColor rgb="00BBFFBB"/>
      <rgbColor rgb="007F0000"/>
      <rgbColor rgb="00008888"/>
      <rgbColor rgb="00FFAA00"/>
      <rgbColor rgb="0080FFFF"/>
      <rgbColor rgb="00FF80FF"/>
      <rgbColor rgb="008080FF"/>
      <rgbColor rgb="000080C0"/>
      <rgbColor rgb="00FF8040"/>
      <rgbColor rgb="0000FF00"/>
      <rgbColor rgb="00800000"/>
      <rgbColor rgb="00804000"/>
      <rgbColor rgb="0080804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4"/>
      <c:rotY val="65"/>
      <c:rAngAx val="0"/>
      <c:perspective val="0"/>
    </c:view3D>
    <c:floor>
      <c:thickness val="0"/>
    </c:floor>
    <c:sideWall>
      <c:thickness val="0"/>
    </c:sideWall>
    <c:backWall>
      <c:thickness val="0"/>
    </c:backWall>
    <c:plotArea>
      <c:layout>
        <c:manualLayout>
          <c:layoutTarget val="inner"/>
          <c:xMode val="edge"/>
          <c:yMode val="edge"/>
          <c:x val="0.37662365219520633"/>
          <c:y val="0.2453705090391422"/>
          <c:w val="0.24775242903026834"/>
          <c:h val="0.51157436318538141"/>
        </c:manualLayout>
      </c:layout>
      <c:pie3DChart>
        <c:varyColors val="1"/>
        <c:ser>
          <c:idx val="0"/>
          <c:order val="0"/>
          <c:tx>
            <c:strRef>
              <c:f>_Hidden11!$B$1:$B$1</c:f>
              <c:strCache>
                <c:ptCount val="1"/>
                <c:pt idx="0">
                  <c:v>OUT_BKD_EUR(Loan Register)</c:v>
                </c:pt>
              </c:strCache>
            </c:strRef>
          </c:tx>
          <c:spPr>
            <a:solidFill>
              <a:srgbClr val="008888"/>
            </a:solidFill>
            <a:ln w="12700">
              <a:solidFill>
                <a:srgbClr val="000000"/>
              </a:solidFill>
              <a:prstDash val="solid"/>
            </a:ln>
          </c:spPr>
          <c:dPt>
            <c:idx val="0"/>
            <c:bubble3D val="0"/>
            <c:spPr>
              <a:solidFill>
                <a:srgbClr val="6699FF"/>
              </a:solidFill>
              <a:ln w="3175">
                <a:solidFill>
                  <a:srgbClr val="000000"/>
                </a:solidFill>
                <a:prstDash val="solid"/>
              </a:ln>
            </c:spPr>
            <c:extLst>
              <c:ext xmlns:c16="http://schemas.microsoft.com/office/drawing/2014/chart" uri="{C3380CC4-5D6E-409C-BE32-E72D297353CC}">
                <c16:uniqueId val="{00000000-3F38-41FF-8385-71BE4EA098E5}"/>
              </c:ext>
            </c:extLst>
          </c:dPt>
          <c:dPt>
            <c:idx val="1"/>
            <c:bubble3D val="0"/>
            <c:spPr>
              <a:solidFill>
                <a:srgbClr val="FF8000"/>
              </a:solidFill>
              <a:ln w="3175">
                <a:solidFill>
                  <a:srgbClr val="000000"/>
                </a:solidFill>
                <a:prstDash val="solid"/>
              </a:ln>
            </c:spPr>
            <c:extLst>
              <c:ext xmlns:c16="http://schemas.microsoft.com/office/drawing/2014/chart" uri="{C3380CC4-5D6E-409C-BE32-E72D297353CC}">
                <c16:uniqueId val="{00000001-3F38-41FF-8385-71BE4EA098E5}"/>
              </c:ext>
            </c:extLst>
          </c:dPt>
          <c:dPt>
            <c:idx val="2"/>
            <c:bubble3D val="0"/>
            <c:spPr>
              <a:solidFill>
                <a:srgbClr val="FFFF00"/>
              </a:solidFill>
              <a:ln w="3175">
                <a:solidFill>
                  <a:srgbClr val="000000"/>
                </a:solidFill>
                <a:prstDash val="solid"/>
              </a:ln>
            </c:spPr>
            <c:extLst>
              <c:ext xmlns:c16="http://schemas.microsoft.com/office/drawing/2014/chart" uri="{C3380CC4-5D6E-409C-BE32-E72D297353CC}">
                <c16:uniqueId val="{00000002-3F38-41FF-8385-71BE4EA098E5}"/>
              </c:ext>
            </c:extLst>
          </c:dPt>
          <c:dPt>
            <c:idx val="3"/>
            <c:bubble3D val="0"/>
            <c:spPr>
              <a:solidFill>
                <a:srgbClr val="BBFFBB"/>
              </a:solidFill>
              <a:ln w="3175">
                <a:solidFill>
                  <a:srgbClr val="000000"/>
                </a:solidFill>
                <a:prstDash val="solid"/>
              </a:ln>
            </c:spPr>
            <c:extLst>
              <c:ext xmlns:c16="http://schemas.microsoft.com/office/drawing/2014/chart" uri="{C3380CC4-5D6E-409C-BE32-E72D297353CC}">
                <c16:uniqueId val="{00000003-3F38-41FF-8385-71BE4EA098E5}"/>
              </c:ext>
            </c:extLst>
          </c:dPt>
          <c:dPt>
            <c:idx val="4"/>
            <c:bubble3D val="0"/>
            <c:spPr>
              <a:solidFill>
                <a:srgbClr val="7F0000"/>
              </a:solidFill>
              <a:ln w="3175">
                <a:solidFill>
                  <a:srgbClr val="000000"/>
                </a:solidFill>
                <a:prstDash val="solid"/>
              </a:ln>
            </c:spPr>
            <c:extLst>
              <c:ext xmlns:c16="http://schemas.microsoft.com/office/drawing/2014/chart" uri="{C3380CC4-5D6E-409C-BE32-E72D297353CC}">
                <c16:uniqueId val="{00000004-3F38-41FF-8385-71BE4EA098E5}"/>
              </c:ext>
            </c:extLst>
          </c:dPt>
          <c:dPt>
            <c:idx val="5"/>
            <c:bubble3D val="0"/>
            <c:spPr>
              <a:solidFill>
                <a:srgbClr val="00915A"/>
              </a:solidFill>
              <a:ln w="3175">
                <a:solidFill>
                  <a:srgbClr val="000000"/>
                </a:solidFill>
                <a:prstDash val="solid"/>
              </a:ln>
            </c:spPr>
            <c:extLst>
              <c:ext xmlns:c16="http://schemas.microsoft.com/office/drawing/2014/chart" uri="{C3380CC4-5D6E-409C-BE32-E72D297353CC}">
                <c16:uniqueId val="{00000005-3F38-41FF-8385-71BE4EA098E5}"/>
              </c:ext>
            </c:extLst>
          </c:dPt>
          <c:dPt>
            <c:idx val="6"/>
            <c:bubble3D val="0"/>
            <c:spPr>
              <a:solidFill>
                <a:srgbClr val="008888"/>
              </a:solidFill>
              <a:ln w="3175">
                <a:solidFill>
                  <a:srgbClr val="000000"/>
                </a:solidFill>
                <a:prstDash val="solid"/>
              </a:ln>
            </c:spPr>
            <c:extLst>
              <c:ext xmlns:c16="http://schemas.microsoft.com/office/drawing/2014/chart" uri="{C3380CC4-5D6E-409C-BE32-E72D297353CC}">
                <c16:uniqueId val="{00000006-3F38-41FF-8385-71BE4EA098E5}"/>
              </c:ext>
            </c:extLst>
          </c:dPt>
          <c:dPt>
            <c:idx val="7"/>
            <c:bubble3D val="0"/>
            <c:spPr>
              <a:solidFill>
                <a:srgbClr val="FFAA00"/>
              </a:solidFill>
              <a:ln w="3175">
                <a:solidFill>
                  <a:srgbClr val="000000"/>
                </a:solidFill>
                <a:prstDash val="solid"/>
              </a:ln>
            </c:spPr>
            <c:extLst>
              <c:ext xmlns:c16="http://schemas.microsoft.com/office/drawing/2014/chart" uri="{C3380CC4-5D6E-409C-BE32-E72D297353CC}">
                <c16:uniqueId val="{00000007-3F38-41FF-8385-71BE4EA098E5}"/>
              </c:ext>
            </c:extLst>
          </c:dPt>
          <c:dPt>
            <c:idx val="8"/>
            <c:bubble3D val="0"/>
            <c:spPr>
              <a:solidFill>
                <a:srgbClr val="80FFFF"/>
              </a:solidFill>
              <a:ln w="3175">
                <a:solidFill>
                  <a:srgbClr val="000000"/>
                </a:solidFill>
                <a:prstDash val="solid"/>
              </a:ln>
            </c:spPr>
            <c:extLst>
              <c:ext xmlns:c16="http://schemas.microsoft.com/office/drawing/2014/chart" uri="{C3380CC4-5D6E-409C-BE32-E72D297353CC}">
                <c16:uniqueId val="{00000008-3F38-41FF-8385-71BE4EA098E5}"/>
              </c:ext>
            </c:extLst>
          </c:dPt>
          <c:dPt>
            <c:idx val="9"/>
            <c:bubble3D val="0"/>
            <c:spPr>
              <a:solidFill>
                <a:srgbClr val="FF80FF"/>
              </a:solidFill>
              <a:ln w="3175">
                <a:solidFill>
                  <a:srgbClr val="000000"/>
                </a:solidFill>
                <a:prstDash val="solid"/>
              </a:ln>
            </c:spPr>
            <c:extLst>
              <c:ext xmlns:c16="http://schemas.microsoft.com/office/drawing/2014/chart" uri="{C3380CC4-5D6E-409C-BE32-E72D297353CC}">
                <c16:uniqueId val="{00000009-3F38-41FF-8385-71BE4EA098E5}"/>
              </c:ext>
            </c:extLst>
          </c:dPt>
          <c:dPt>
            <c:idx val="10"/>
            <c:bubble3D val="0"/>
            <c:spPr>
              <a:solidFill>
                <a:srgbClr val="8080FF"/>
              </a:solidFill>
              <a:ln w="3175">
                <a:solidFill>
                  <a:srgbClr val="000000"/>
                </a:solidFill>
                <a:prstDash val="solid"/>
              </a:ln>
            </c:spPr>
            <c:extLst>
              <c:ext xmlns:c16="http://schemas.microsoft.com/office/drawing/2014/chart" uri="{C3380CC4-5D6E-409C-BE32-E72D297353CC}">
                <c16:uniqueId val="{0000000A-3F38-41FF-8385-71BE4EA098E5}"/>
              </c:ext>
            </c:extLst>
          </c:dPt>
          <c:dPt>
            <c:idx val="11"/>
            <c:bubble3D val="0"/>
            <c:spPr>
              <a:solidFill>
                <a:srgbClr val="0080C0"/>
              </a:solidFill>
              <a:ln w="3175">
                <a:solidFill>
                  <a:srgbClr val="000000"/>
                </a:solidFill>
                <a:prstDash val="solid"/>
              </a:ln>
            </c:spPr>
            <c:extLst>
              <c:ext xmlns:c16="http://schemas.microsoft.com/office/drawing/2014/chart" uri="{C3380CC4-5D6E-409C-BE32-E72D297353CC}">
                <c16:uniqueId val="{0000000B-3F38-41FF-8385-71BE4EA098E5}"/>
              </c:ext>
            </c:extLst>
          </c:dPt>
          <c:dLbls>
            <c:numFmt formatCode="0\ %"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_Hidden11!$A$2:$A$13</c:f>
              <c:strCache>
                <c:ptCount val="12"/>
                <c:pt idx="0">
                  <c:v>Other</c:v>
                </c:pt>
                <c:pt idx="1">
                  <c:v>Luxembourg</c:v>
                </c:pt>
                <c:pt idx="2">
                  <c:v>Namur</c:v>
                </c:pt>
                <c:pt idx="3">
                  <c:v>Brabant Wallon</c:v>
                </c:pt>
                <c:pt idx="4">
                  <c:v>Hainaut</c:v>
                </c:pt>
                <c:pt idx="5">
                  <c:v>Liège</c:v>
                </c:pt>
                <c:pt idx="6">
                  <c:v>Limburg</c:v>
                </c:pt>
                <c:pt idx="7">
                  <c:v>Brussels</c:v>
                </c:pt>
                <c:pt idx="8">
                  <c:v>West-Vlaanderen</c:v>
                </c:pt>
                <c:pt idx="9">
                  <c:v>Vlaams-Brabant</c:v>
                </c:pt>
                <c:pt idx="10">
                  <c:v>Oost-Vlaanderen</c:v>
                </c:pt>
                <c:pt idx="11">
                  <c:v>Antwerpen</c:v>
                </c:pt>
              </c:strCache>
            </c:strRef>
          </c:cat>
          <c:val>
            <c:numRef>
              <c:f>_Hidden11!$B$2:$B$13</c:f>
              <c:numCache>
                <c:formatCode>General</c:formatCode>
                <c:ptCount val="12"/>
                <c:pt idx="0">
                  <c:v>46193753.589999981</c:v>
                </c:pt>
                <c:pt idx="1">
                  <c:v>409966086.94999957</c:v>
                </c:pt>
                <c:pt idx="2">
                  <c:v>666925802.07000065</c:v>
                </c:pt>
                <c:pt idx="3">
                  <c:v>784008013.88999772</c:v>
                </c:pt>
                <c:pt idx="4">
                  <c:v>1047308261.2999969</c:v>
                </c:pt>
                <c:pt idx="5">
                  <c:v>1143416976.7899969</c:v>
                </c:pt>
                <c:pt idx="6">
                  <c:v>1245703288.74999</c:v>
                </c:pt>
                <c:pt idx="7">
                  <c:v>1347812002.589999</c:v>
                </c:pt>
                <c:pt idx="8">
                  <c:v>1721457089.5900049</c:v>
                </c:pt>
                <c:pt idx="9">
                  <c:v>2211288351.9600005</c:v>
                </c:pt>
                <c:pt idx="10">
                  <c:v>2413243598.9399972</c:v>
                </c:pt>
                <c:pt idx="11">
                  <c:v>2424758588.3300147</c:v>
                </c:pt>
              </c:numCache>
            </c:numRef>
          </c:val>
          <c:extLst>
            <c:ext xmlns:c16="http://schemas.microsoft.com/office/drawing/2014/chart" uri="{C3380CC4-5D6E-409C-BE32-E72D297353CC}">
              <c16:uniqueId val="{0000000C-3F38-41FF-8385-71BE4EA098E5}"/>
            </c:ext>
          </c:extLst>
        </c:ser>
        <c:dLbls>
          <c:showLegendKey val="0"/>
          <c:showVal val="0"/>
          <c:showCatName val="1"/>
          <c:showSerName val="0"/>
          <c:showPercent val="1"/>
          <c:showBubbleSize val="0"/>
          <c:showLeaderLines val="1"/>
        </c:dLbls>
      </c:pie3DChart>
      <c:spPr>
        <a:noFill/>
        <a:ln w="25400">
          <a:noFill/>
        </a:ln>
      </c:spPr>
    </c:plotArea>
    <c:plotVisOnly val="0"/>
    <c:dispBlanksAs val="zero"/>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per  Interest Payment Frequency</a:t>
            </a:r>
          </a:p>
        </c:rich>
      </c:tx>
      <c:layout>
        <c:manualLayout>
          <c:xMode val="edge"/>
          <c:yMode val="edge"/>
          <c:x val="7.6555059694162911E-3"/>
          <c:y val="9.8315011281263506E-2"/>
        </c:manualLayout>
      </c:layout>
      <c:overlay val="0"/>
      <c:spPr>
        <a:noFill/>
        <a:ln w="3175">
          <a:solidFill>
            <a:srgbClr val="000000"/>
          </a:solidFill>
          <a:prstDash val="solid"/>
        </a:ln>
      </c:spPr>
    </c:title>
    <c:autoTitleDeleted val="0"/>
    <c:plotArea>
      <c:layout>
        <c:manualLayout>
          <c:layoutTarget val="inner"/>
          <c:xMode val="edge"/>
          <c:yMode val="edge"/>
          <c:x val="0.44784709921085303"/>
          <c:y val="0.42696804899291579"/>
          <c:w val="0.10430626883329697"/>
          <c:h val="0.30618103513307776"/>
        </c:manualLayout>
      </c:layout>
      <c:pieChart>
        <c:varyColors val="1"/>
        <c:ser>
          <c:idx val="0"/>
          <c:order val="0"/>
          <c:tx>
            <c:strRef>
              <c:f>_Hidden20!$B$1:$B$1</c:f>
              <c:strCache>
                <c:ptCount val="1"/>
              </c:strCache>
            </c:strRef>
          </c:tx>
          <c:spPr>
            <a:solidFill>
              <a:srgbClr val="008888"/>
            </a:solidFill>
            <a:ln w="12700">
              <a:solidFill>
                <a:srgbClr val="000000"/>
              </a:solidFill>
              <a:prstDash val="solid"/>
            </a:ln>
          </c:spPr>
          <c:dPt>
            <c:idx val="0"/>
            <c:bubble3D val="0"/>
            <c:spPr>
              <a:solidFill>
                <a:srgbClr val="FFFF00"/>
              </a:solidFill>
              <a:ln w="3175">
                <a:solidFill>
                  <a:srgbClr val="000000"/>
                </a:solidFill>
                <a:prstDash val="solid"/>
              </a:ln>
            </c:spPr>
            <c:extLst>
              <c:ext xmlns:c16="http://schemas.microsoft.com/office/drawing/2014/chart" uri="{C3380CC4-5D6E-409C-BE32-E72D297353CC}">
                <c16:uniqueId val="{00000000-392A-4709-AE66-1921FDB00F92}"/>
              </c:ext>
            </c:extLst>
          </c:dPt>
          <c:dPt>
            <c:idx val="1"/>
            <c:bubble3D val="0"/>
            <c:spPr>
              <a:solidFill>
                <a:srgbClr val="00915A"/>
              </a:solidFill>
              <a:ln w="12700">
                <a:solidFill>
                  <a:srgbClr val="000000"/>
                </a:solidFill>
                <a:prstDash val="solid"/>
              </a:ln>
            </c:spPr>
            <c:extLst>
              <c:ext xmlns:c16="http://schemas.microsoft.com/office/drawing/2014/chart" uri="{C3380CC4-5D6E-409C-BE32-E72D297353CC}">
                <c16:uniqueId val="{00000001-392A-4709-AE66-1921FDB00F92}"/>
              </c:ext>
            </c:extLst>
          </c:dPt>
          <c:dLbls>
            <c:numFmt formatCode="0.00\ %"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_Hidden20!$A$2:$A$3</c:f>
              <c:strCache>
                <c:ptCount val="2"/>
                <c:pt idx="0">
                  <c:v>Twice A Year</c:v>
                </c:pt>
                <c:pt idx="1">
                  <c:v>Monthly</c:v>
                </c:pt>
              </c:strCache>
            </c:strRef>
          </c:cat>
          <c:val>
            <c:numRef>
              <c:f>_Hidden20!$B$2:$B$3</c:f>
              <c:numCache>
                <c:formatCode>General</c:formatCode>
                <c:ptCount val="2"/>
                <c:pt idx="0">
                  <c:v>8.9122462066230149E-6</c:v>
                </c:pt>
                <c:pt idx="1">
                  <c:v>0.99999108775379342</c:v>
                </c:pt>
              </c:numCache>
            </c:numRef>
          </c:val>
          <c:extLst>
            <c:ext xmlns:c16="http://schemas.microsoft.com/office/drawing/2014/chart" uri="{C3380CC4-5D6E-409C-BE32-E72D297353CC}">
              <c16:uniqueId val="{00000002-392A-4709-AE66-1921FDB00F92}"/>
            </c:ext>
          </c:extLst>
        </c:ser>
        <c:dLbls>
          <c:showLegendKey val="0"/>
          <c:showVal val="0"/>
          <c:showCatName val="1"/>
          <c:showSerName val="0"/>
          <c:showPercent val="1"/>
          <c:showBubbleSize val="0"/>
          <c:showLeaderLines val="1"/>
        </c:dLbls>
        <c:firstSliceAng val="90"/>
      </c:pieChart>
      <c:spPr>
        <a:noFill/>
        <a:ln w="25400">
          <a:noFill/>
        </a:ln>
      </c:spPr>
    </c:plotArea>
    <c:plotVisOnly val="0"/>
    <c:dispBlanksAs val="zero"/>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per Repayment Type</a:t>
            </a:r>
          </a:p>
        </c:rich>
      </c:tx>
      <c:layout>
        <c:manualLayout>
          <c:xMode val="edge"/>
          <c:yMode val="edge"/>
          <c:x val="9.9626491866278925E-3"/>
          <c:y val="6.4516129032258063E-2"/>
        </c:manualLayout>
      </c:layout>
      <c:overlay val="0"/>
      <c:spPr>
        <a:noFill/>
        <a:ln w="3175">
          <a:solidFill>
            <a:srgbClr val="000000"/>
          </a:solidFill>
          <a:prstDash val="solid"/>
        </a:ln>
      </c:spPr>
    </c:title>
    <c:autoTitleDeleted val="0"/>
    <c:plotArea>
      <c:layout>
        <c:manualLayout>
          <c:layoutTarget val="inner"/>
          <c:xMode val="edge"/>
          <c:yMode val="edge"/>
          <c:x val="0.43960189535995575"/>
          <c:y val="0.43988269794721407"/>
          <c:w val="0.12079712138786319"/>
          <c:h val="0.28445747800586513"/>
        </c:manualLayout>
      </c:layout>
      <c:pieChart>
        <c:varyColors val="1"/>
        <c:ser>
          <c:idx val="0"/>
          <c:order val="0"/>
          <c:tx>
            <c:strRef>
              <c:f>_Hidden21!$B$1:$B$1</c:f>
              <c:strCache>
                <c:ptCount val="1"/>
                <c:pt idx="0">
                  <c:v>OUT_BKD_EUR(Loan Register)</c:v>
                </c:pt>
              </c:strCache>
            </c:strRef>
          </c:tx>
          <c:spPr>
            <a:solidFill>
              <a:srgbClr val="008888"/>
            </a:solidFill>
            <a:ln w="12700">
              <a:solidFill>
                <a:srgbClr val="000000"/>
              </a:solidFill>
              <a:prstDash val="solid"/>
            </a:ln>
          </c:spPr>
          <c:dPt>
            <c:idx val="0"/>
            <c:bubble3D val="0"/>
            <c:spPr>
              <a:solidFill>
                <a:srgbClr val="FFFF00"/>
              </a:solidFill>
              <a:ln w="12700">
                <a:solidFill>
                  <a:srgbClr val="000000"/>
                </a:solidFill>
                <a:prstDash val="solid"/>
              </a:ln>
            </c:spPr>
            <c:extLst>
              <c:ext xmlns:c16="http://schemas.microsoft.com/office/drawing/2014/chart" uri="{C3380CC4-5D6E-409C-BE32-E72D297353CC}">
                <c16:uniqueId val="{00000000-C97C-48CC-A534-2FA6E2D182E9}"/>
              </c:ext>
            </c:extLst>
          </c:dPt>
          <c:dPt>
            <c:idx val="1"/>
            <c:bubble3D val="0"/>
            <c:spPr>
              <a:solidFill>
                <a:srgbClr val="FF8040"/>
              </a:solidFill>
              <a:ln w="12700">
                <a:solidFill>
                  <a:srgbClr val="000000"/>
                </a:solidFill>
                <a:prstDash val="solid"/>
              </a:ln>
            </c:spPr>
            <c:extLst>
              <c:ext xmlns:c16="http://schemas.microsoft.com/office/drawing/2014/chart" uri="{C3380CC4-5D6E-409C-BE32-E72D297353CC}">
                <c16:uniqueId val="{00000001-C97C-48CC-A534-2FA6E2D182E9}"/>
              </c:ext>
            </c:extLst>
          </c:dPt>
          <c:dPt>
            <c:idx val="2"/>
            <c:bubble3D val="0"/>
            <c:spPr>
              <a:solidFill>
                <a:srgbClr val="00915A"/>
              </a:solidFill>
              <a:ln w="3175">
                <a:solidFill>
                  <a:srgbClr val="008000"/>
                </a:solidFill>
                <a:prstDash val="solid"/>
              </a:ln>
            </c:spPr>
            <c:extLst>
              <c:ext xmlns:c16="http://schemas.microsoft.com/office/drawing/2014/chart" uri="{C3380CC4-5D6E-409C-BE32-E72D297353CC}">
                <c16:uniqueId val="{00000002-C97C-48CC-A534-2FA6E2D182E9}"/>
              </c:ext>
            </c:extLst>
          </c:dPt>
          <c:dLbls>
            <c:numFmt formatCode="0\ %"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_Hidden21!$A$2:$A$4</c:f>
              <c:strCache>
                <c:ptCount val="3"/>
                <c:pt idx="0">
                  <c:v>Linear</c:v>
                </c:pt>
                <c:pt idx="1">
                  <c:v>Interest only</c:v>
                </c:pt>
                <c:pt idx="2">
                  <c:v>Annuity</c:v>
                </c:pt>
              </c:strCache>
            </c:strRef>
          </c:cat>
          <c:val>
            <c:numRef>
              <c:f>_Hidden21!$B$2:$B$4</c:f>
              <c:numCache>
                <c:formatCode>General</c:formatCode>
                <c:ptCount val="3"/>
                <c:pt idx="0">
                  <c:v>167236800.84999961</c:v>
                </c:pt>
                <c:pt idx="1">
                  <c:v>737213851.76999974</c:v>
                </c:pt>
                <c:pt idx="2">
                  <c:v>14557631162.129961</c:v>
                </c:pt>
              </c:numCache>
            </c:numRef>
          </c:val>
          <c:extLst>
            <c:ext xmlns:c16="http://schemas.microsoft.com/office/drawing/2014/chart" uri="{C3380CC4-5D6E-409C-BE32-E72D297353CC}">
              <c16:uniqueId val="{00000003-C97C-48CC-A534-2FA6E2D182E9}"/>
            </c:ext>
          </c:extLst>
        </c:ser>
        <c:dLbls>
          <c:showLegendKey val="0"/>
          <c:showVal val="0"/>
          <c:showCatName val="1"/>
          <c:showSerName val="0"/>
          <c:showPercent val="1"/>
          <c:showBubbleSize val="0"/>
          <c:showLeaderLines val="1"/>
        </c:dLbls>
        <c:firstSliceAng val="90"/>
      </c:pieChart>
      <c:spPr>
        <a:noFill/>
        <a:ln w="25400">
          <a:noFill/>
        </a:ln>
      </c:spPr>
    </c:plotArea>
    <c:plotVisOnly val="0"/>
    <c:dispBlanksAs val="zero"/>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Current LTV Distribution</a:t>
            </a:r>
          </a:p>
        </c:rich>
      </c:tx>
      <c:layout>
        <c:manualLayout>
          <c:xMode val="edge"/>
          <c:yMode val="edge"/>
          <c:x val="0.19416391403288363"/>
          <c:y val="4.3478260869565216E-2"/>
        </c:manualLayout>
      </c:layout>
      <c:overlay val="0"/>
      <c:spPr>
        <a:noFill/>
        <a:ln w="3175">
          <a:solidFill>
            <a:srgbClr val="000000"/>
          </a:solidFill>
          <a:prstDash val="solid"/>
        </a:ln>
      </c:spPr>
    </c:title>
    <c:autoTitleDeleted val="0"/>
    <c:plotArea>
      <c:layout>
        <c:manualLayout>
          <c:layoutTarget val="inner"/>
          <c:xMode val="edge"/>
          <c:yMode val="edge"/>
          <c:x val="9.3153785345256312E-2"/>
          <c:y val="0.17391304347826086"/>
          <c:w val="0.88439979339833708"/>
          <c:h val="0.64521739130434785"/>
        </c:manualLayout>
      </c:layout>
      <c:barChart>
        <c:barDir val="col"/>
        <c:grouping val="clustered"/>
        <c:varyColors val="0"/>
        <c:ser>
          <c:idx val="0"/>
          <c:order val="0"/>
          <c:tx>
            <c:strRef>
              <c:f>_Hidden22!$B$1:$B$1</c:f>
              <c:strCache>
                <c:ptCount val="1"/>
              </c:strCache>
            </c:strRef>
          </c:tx>
          <c:spPr>
            <a:solidFill>
              <a:srgbClr val="00915A"/>
            </a:solidFill>
            <a:ln w="3175">
              <a:solidFill>
                <a:srgbClr val="008000"/>
              </a:solidFill>
              <a:prstDash val="solid"/>
            </a:ln>
          </c:spPr>
          <c:invertIfNegative val="0"/>
          <c:cat>
            <c:strRef>
              <c:f>_Hidden22!$A$2:$A$15</c:f>
              <c:strCache>
                <c:ptCount val="14"/>
                <c:pt idx="0">
                  <c:v>0</c:v>
                </c:pt>
                <c:pt idx="1">
                  <c:v>1-10%</c:v>
                </c:pt>
                <c:pt idx="2">
                  <c:v>11-20%</c:v>
                </c:pt>
                <c:pt idx="3">
                  <c:v>21-30%</c:v>
                </c:pt>
                <c:pt idx="4">
                  <c:v>31-40%</c:v>
                </c:pt>
                <c:pt idx="5">
                  <c:v>41-50%</c:v>
                </c:pt>
                <c:pt idx="6">
                  <c:v>51-60%</c:v>
                </c:pt>
                <c:pt idx="7">
                  <c:v>61-70%</c:v>
                </c:pt>
                <c:pt idx="8">
                  <c:v>71-80%</c:v>
                </c:pt>
                <c:pt idx="9">
                  <c:v>81-90%</c:v>
                </c:pt>
                <c:pt idx="10">
                  <c:v>91-100%</c:v>
                </c:pt>
                <c:pt idx="11">
                  <c:v>101-110%</c:v>
                </c:pt>
                <c:pt idx="12">
                  <c:v>111-120%</c:v>
                </c:pt>
                <c:pt idx="13">
                  <c:v>&gt;120%</c:v>
                </c:pt>
              </c:strCache>
            </c:strRef>
          </c:cat>
          <c:val>
            <c:numRef>
              <c:f>_Hidden22!$B$2:$B$15</c:f>
              <c:numCache>
                <c:formatCode>General</c:formatCode>
                <c:ptCount val="14"/>
                <c:pt idx="0">
                  <c:v>1.118905574118495E-3</c:v>
                </c:pt>
                <c:pt idx="1">
                  <c:v>9.2314368114929865E-2</c:v>
                </c:pt>
                <c:pt idx="2">
                  <c:v>7.6378681626391123E-2</c:v>
                </c:pt>
                <c:pt idx="3">
                  <c:v>8.498741097634302E-2</c:v>
                </c:pt>
                <c:pt idx="4">
                  <c:v>9.2820707082334614E-2</c:v>
                </c:pt>
                <c:pt idx="5">
                  <c:v>9.7968658448370702E-2</c:v>
                </c:pt>
                <c:pt idx="6">
                  <c:v>9.9636674494269023E-2</c:v>
                </c:pt>
                <c:pt idx="7">
                  <c:v>0.11124583964360581</c:v>
                </c:pt>
                <c:pt idx="8">
                  <c:v>0.11952468834481352</c:v>
                </c:pt>
                <c:pt idx="9">
                  <c:v>0.11938330610623815</c:v>
                </c:pt>
                <c:pt idx="10">
                  <c:v>8.0933469417179882E-2</c:v>
                </c:pt>
                <c:pt idx="11">
                  <c:v>4.7822774866875563E-3</c:v>
                </c:pt>
                <c:pt idx="12">
                  <c:v>2.7367778813350021E-3</c:v>
                </c:pt>
                <c:pt idx="13">
                  <c:v>1.6168234803383249E-2</c:v>
                </c:pt>
              </c:numCache>
            </c:numRef>
          </c:val>
          <c:extLst>
            <c:ext xmlns:c16="http://schemas.microsoft.com/office/drawing/2014/chart" uri="{C3380CC4-5D6E-409C-BE32-E72D297353CC}">
              <c16:uniqueId val="{00000000-E362-4855-A0FE-D1D2A4D62FBB}"/>
            </c:ext>
          </c:extLst>
        </c:ser>
        <c:dLbls>
          <c:showLegendKey val="0"/>
          <c:showVal val="0"/>
          <c:showCatName val="0"/>
          <c:showSerName val="0"/>
          <c:showPercent val="0"/>
          <c:showBubbleSize val="0"/>
        </c:dLbls>
        <c:gapWidth val="80"/>
        <c:axId val="898326160"/>
        <c:axId val="1"/>
      </c:barChart>
      <c:catAx>
        <c:axId val="898326160"/>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898326160"/>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Loan To Mortgage Inscription Distribution</a:t>
            </a:r>
          </a:p>
        </c:rich>
      </c:tx>
      <c:layout>
        <c:manualLayout>
          <c:xMode val="edge"/>
          <c:yMode val="edge"/>
          <c:x val="9.0909292678650298E-3"/>
          <c:y val="4.4145873320537425E-2"/>
        </c:manualLayout>
      </c:layout>
      <c:overlay val="0"/>
      <c:spPr>
        <a:noFill/>
        <a:ln w="3175">
          <a:solidFill>
            <a:srgbClr val="000000"/>
          </a:solidFill>
          <a:prstDash val="solid"/>
        </a:ln>
      </c:spPr>
    </c:title>
    <c:autoTitleDeleted val="0"/>
    <c:plotArea>
      <c:layout>
        <c:manualLayout>
          <c:layoutTarget val="inner"/>
          <c:xMode val="edge"/>
          <c:yMode val="edge"/>
          <c:x val="9.4318391154099679E-2"/>
          <c:y val="0.18809980806142035"/>
          <c:w val="0.88295650514139101"/>
          <c:h val="0.58733205374280228"/>
        </c:manualLayout>
      </c:layout>
      <c:barChart>
        <c:barDir val="col"/>
        <c:grouping val="clustered"/>
        <c:varyColors val="0"/>
        <c:ser>
          <c:idx val="0"/>
          <c:order val="0"/>
          <c:tx>
            <c:strRef>
              <c:f>_Hidden23!$B$1:$B$1</c:f>
              <c:strCache>
                <c:ptCount val="1"/>
              </c:strCache>
            </c:strRef>
          </c:tx>
          <c:spPr>
            <a:solidFill>
              <a:srgbClr val="00915A"/>
            </a:solidFill>
            <a:ln w="3175">
              <a:solidFill>
                <a:srgbClr val="008000"/>
              </a:solidFill>
              <a:prstDash val="solid"/>
            </a:ln>
          </c:spPr>
          <c:invertIfNegative val="0"/>
          <c:cat>
            <c:strRef>
              <c:f>_Hidden23!$A$2:$A$15</c:f>
              <c:strCache>
                <c:ptCount val="14"/>
                <c:pt idx="0">
                  <c:v>1-20%</c:v>
                </c:pt>
                <c:pt idx="1">
                  <c:v>21-40%</c:v>
                </c:pt>
                <c:pt idx="2">
                  <c:v>41-60%</c:v>
                </c:pt>
                <c:pt idx="3">
                  <c:v>61-80%</c:v>
                </c:pt>
                <c:pt idx="4">
                  <c:v>81-100%</c:v>
                </c:pt>
                <c:pt idx="5">
                  <c:v>101-120%</c:v>
                </c:pt>
                <c:pt idx="6">
                  <c:v>121-140%</c:v>
                </c:pt>
                <c:pt idx="7">
                  <c:v>141-160%</c:v>
                </c:pt>
                <c:pt idx="8">
                  <c:v>161-180%</c:v>
                </c:pt>
                <c:pt idx="9">
                  <c:v>181-200%</c:v>
                </c:pt>
                <c:pt idx="10">
                  <c:v>201-300%</c:v>
                </c:pt>
                <c:pt idx="11">
                  <c:v>301-400%</c:v>
                </c:pt>
                <c:pt idx="12">
                  <c:v>401-500%</c:v>
                </c:pt>
                <c:pt idx="13">
                  <c:v>&gt;500%</c:v>
                </c:pt>
              </c:strCache>
            </c:strRef>
          </c:cat>
          <c:val>
            <c:numRef>
              <c:f>_Hidden23!$B$2:$B$15</c:f>
              <c:numCache>
                <c:formatCode>General</c:formatCode>
                <c:ptCount val="14"/>
                <c:pt idx="0">
                  <c:v>1.7359458990441227E-2</c:v>
                </c:pt>
                <c:pt idx="1">
                  <c:v>2.7179852158659337E-2</c:v>
                </c:pt>
                <c:pt idx="2">
                  <c:v>4.9247147610718786E-2</c:v>
                </c:pt>
                <c:pt idx="3">
                  <c:v>9.5591316858770398E-2</c:v>
                </c:pt>
                <c:pt idx="4">
                  <c:v>0.19566179230302511</c:v>
                </c:pt>
                <c:pt idx="5">
                  <c:v>4.7683461092326539E-2</c:v>
                </c:pt>
                <c:pt idx="6">
                  <c:v>4.8533026869909464E-2</c:v>
                </c:pt>
                <c:pt idx="7">
                  <c:v>5.304601149293936E-2</c:v>
                </c:pt>
                <c:pt idx="8">
                  <c:v>5.8642153376463925E-2</c:v>
                </c:pt>
                <c:pt idx="9">
                  <c:v>5.7734627769102591E-2</c:v>
                </c:pt>
                <c:pt idx="10">
                  <c:v>0.16760137586892596</c:v>
                </c:pt>
                <c:pt idx="11">
                  <c:v>7.3166942977289554E-2</c:v>
                </c:pt>
                <c:pt idx="12">
                  <c:v>2.9925461600429519E-2</c:v>
                </c:pt>
                <c:pt idx="13">
                  <c:v>7.8627371030998233E-2</c:v>
                </c:pt>
              </c:numCache>
            </c:numRef>
          </c:val>
          <c:extLst>
            <c:ext xmlns:c16="http://schemas.microsoft.com/office/drawing/2014/chart" uri="{C3380CC4-5D6E-409C-BE32-E72D297353CC}">
              <c16:uniqueId val="{00000000-46D1-46A7-892B-96ABD9F435CD}"/>
            </c:ext>
          </c:extLst>
        </c:ser>
        <c:dLbls>
          <c:showLegendKey val="0"/>
          <c:showVal val="0"/>
          <c:showCatName val="0"/>
          <c:showSerName val="0"/>
          <c:showPercent val="0"/>
          <c:showBubbleSize val="0"/>
        </c:dLbls>
        <c:gapWidth val="80"/>
        <c:axId val="898321896"/>
        <c:axId val="1"/>
      </c:barChart>
      <c:catAx>
        <c:axId val="898321896"/>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9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898321896"/>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of Average Life to Final Maturity</a:t>
            </a:r>
          </a:p>
        </c:rich>
      </c:tx>
      <c:layout>
        <c:manualLayout>
          <c:xMode val="edge"/>
          <c:yMode val="edge"/>
          <c:x val="0.22727278331971654"/>
          <c:y val="3.0612277581780967E-2"/>
        </c:manualLayout>
      </c:layout>
      <c:overlay val="0"/>
      <c:spPr>
        <a:noFill/>
        <a:ln w="3175">
          <a:solidFill>
            <a:srgbClr val="000000"/>
          </a:solidFill>
          <a:prstDash val="solid"/>
        </a:ln>
      </c:spPr>
    </c:title>
    <c:autoTitleDeleted val="0"/>
    <c:plotArea>
      <c:layout>
        <c:manualLayout>
          <c:layoutTarget val="inner"/>
          <c:xMode val="edge"/>
          <c:yMode val="edge"/>
          <c:x val="9.7979822142277795E-2"/>
          <c:y val="0.15306138790890483"/>
          <c:w val="0.8818183992805001"/>
          <c:h val="0.63994237420961164"/>
        </c:manualLayout>
      </c:layout>
      <c:barChart>
        <c:barDir val="col"/>
        <c:grouping val="clustered"/>
        <c:varyColors val="0"/>
        <c:ser>
          <c:idx val="0"/>
          <c:order val="0"/>
          <c:tx>
            <c:strRef>
              <c:f>_Hidden24!$B$1:$B$1</c:f>
              <c:strCache>
                <c:ptCount val="1"/>
              </c:strCache>
            </c:strRef>
          </c:tx>
          <c:spPr>
            <a:solidFill>
              <a:srgbClr val="00915A"/>
            </a:solidFill>
            <a:ln w="25400">
              <a:noFill/>
            </a:ln>
          </c:spPr>
          <c:invertIfNegative val="0"/>
          <c:cat>
            <c:strRef>
              <c:f>_Hidden24!$A$2:$A$18</c:f>
              <c:strCache>
                <c:ptCount val="17"/>
                <c:pt idx="0">
                  <c:v>&gt;=0 and &lt;=1</c:v>
                </c:pt>
                <c:pt idx="1">
                  <c:v>&gt;1 and &lt;=2</c:v>
                </c:pt>
                <c:pt idx="2">
                  <c:v>&gt;2 and &lt;=3</c:v>
                </c:pt>
                <c:pt idx="3">
                  <c:v>&gt;3 and &lt;=4</c:v>
                </c:pt>
                <c:pt idx="4">
                  <c:v>&gt;4 and &lt;=5</c:v>
                </c:pt>
                <c:pt idx="5">
                  <c:v>&gt;5 and &lt;=6</c:v>
                </c:pt>
                <c:pt idx="6">
                  <c:v>&gt;6 and &lt;=7</c:v>
                </c:pt>
                <c:pt idx="7">
                  <c:v>&gt;7 and &lt;=8</c:v>
                </c:pt>
                <c:pt idx="8">
                  <c:v>&gt;8 and &lt;=9</c:v>
                </c:pt>
                <c:pt idx="9">
                  <c:v>&gt;9 and &lt;=10</c:v>
                </c:pt>
                <c:pt idx="10">
                  <c:v>&gt;10 and &lt;=11</c:v>
                </c:pt>
                <c:pt idx="11">
                  <c:v>&gt;11 and &lt;=12</c:v>
                </c:pt>
                <c:pt idx="12">
                  <c:v>&gt;12 and &lt;=13</c:v>
                </c:pt>
                <c:pt idx="13">
                  <c:v>&gt;13 and &lt;=14</c:v>
                </c:pt>
                <c:pt idx="14">
                  <c:v>&gt;14 and &lt;=15</c:v>
                </c:pt>
                <c:pt idx="15">
                  <c:v>&gt;15 and &lt;=16</c:v>
                </c:pt>
                <c:pt idx="16">
                  <c:v>&gt;17 and &lt;=18</c:v>
                </c:pt>
              </c:strCache>
            </c:strRef>
          </c:cat>
          <c:val>
            <c:numRef>
              <c:f>_Hidden24!$B$2:$B$18</c:f>
              <c:numCache>
                <c:formatCode>General</c:formatCode>
                <c:ptCount val="17"/>
                <c:pt idx="0">
                  <c:v>2.0366745878914509E-2</c:v>
                </c:pt>
                <c:pt idx="1">
                  <c:v>2.7452794547049356E-2</c:v>
                </c:pt>
                <c:pt idx="2">
                  <c:v>4.3713333077517867E-2</c:v>
                </c:pt>
                <c:pt idx="3">
                  <c:v>5.3233036348624897E-2</c:v>
                </c:pt>
                <c:pt idx="4">
                  <c:v>7.9149500207828002E-2</c:v>
                </c:pt>
                <c:pt idx="5">
                  <c:v>7.4269048293647832E-2</c:v>
                </c:pt>
                <c:pt idx="6">
                  <c:v>9.7825426646435176E-2</c:v>
                </c:pt>
                <c:pt idx="7">
                  <c:v>8.6519377656108232E-2</c:v>
                </c:pt>
                <c:pt idx="8">
                  <c:v>9.922722130382132E-2</c:v>
                </c:pt>
                <c:pt idx="9">
                  <c:v>0.15664173408586821</c:v>
                </c:pt>
                <c:pt idx="10">
                  <c:v>6.6530271270371588E-2</c:v>
                </c:pt>
                <c:pt idx="11">
                  <c:v>6.7918251520840245E-2</c:v>
                </c:pt>
                <c:pt idx="12">
                  <c:v>0.12247675107846512</c:v>
                </c:pt>
                <c:pt idx="13">
                  <c:v>2.98532130815441E-3</c:v>
                </c:pt>
                <c:pt idx="14">
                  <c:v>1.2012473994466638E-3</c:v>
                </c:pt>
                <c:pt idx="15">
                  <c:v>4.8007890004299623E-4</c:v>
                </c:pt>
                <c:pt idx="16">
                  <c:v>9.8604768637660332E-6</c:v>
                </c:pt>
              </c:numCache>
            </c:numRef>
          </c:val>
          <c:extLst>
            <c:ext xmlns:c16="http://schemas.microsoft.com/office/drawing/2014/chart" uri="{C3380CC4-5D6E-409C-BE32-E72D297353CC}">
              <c16:uniqueId val="{00000000-70AD-4554-A919-F2307D386B1D}"/>
            </c:ext>
          </c:extLst>
        </c:ser>
        <c:dLbls>
          <c:showLegendKey val="0"/>
          <c:showVal val="0"/>
          <c:showCatName val="0"/>
          <c:showSerName val="0"/>
          <c:showPercent val="0"/>
          <c:showBubbleSize val="0"/>
        </c:dLbls>
        <c:gapWidth val="80"/>
        <c:axId val="898331408"/>
        <c:axId val="1"/>
      </c:barChart>
      <c:catAx>
        <c:axId val="898331408"/>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9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898331408"/>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of Average Life To Interest Reset Date</a:t>
            </a:r>
          </a:p>
        </c:rich>
      </c:tx>
      <c:layout>
        <c:manualLayout>
          <c:xMode val="edge"/>
          <c:yMode val="edge"/>
          <c:x val="0.20309477756286268"/>
          <c:y val="2.9447905689055951E-2"/>
        </c:manualLayout>
      </c:layout>
      <c:overlay val="0"/>
      <c:spPr>
        <a:noFill/>
        <a:ln w="3175">
          <a:solidFill>
            <a:srgbClr val="000000"/>
          </a:solidFill>
          <a:prstDash val="solid"/>
        </a:ln>
      </c:spPr>
    </c:title>
    <c:autoTitleDeleted val="0"/>
    <c:plotArea>
      <c:layout>
        <c:manualLayout>
          <c:layoutTarget val="inner"/>
          <c:xMode val="edge"/>
          <c:yMode val="edge"/>
          <c:x val="8.0270793036750485E-2"/>
          <c:y val="0.13496956774150642"/>
          <c:w val="0.90038684719535789"/>
          <c:h val="0.75951056756356805"/>
        </c:manualLayout>
      </c:layout>
      <c:barChart>
        <c:barDir val="col"/>
        <c:grouping val="clustered"/>
        <c:varyColors val="0"/>
        <c:ser>
          <c:idx val="0"/>
          <c:order val="0"/>
          <c:tx>
            <c:strRef>
              <c:f>_Hidden25!$B$1:$B$1</c:f>
              <c:strCache>
                <c:ptCount val="1"/>
              </c:strCache>
            </c:strRef>
          </c:tx>
          <c:spPr>
            <a:solidFill>
              <a:srgbClr val="00915A"/>
            </a:solidFill>
            <a:ln w="25400">
              <a:noFill/>
            </a:ln>
          </c:spPr>
          <c:invertIfNegative val="0"/>
          <c:cat>
            <c:strRef>
              <c:f>_Hidden25!$A$2:$A$9</c:f>
              <c:strCache>
                <c:ptCount val="8"/>
                <c:pt idx="0">
                  <c:v>Fixed To Maturity</c:v>
                </c:pt>
                <c:pt idx="1">
                  <c:v>&gt;=0 and &lt;=1</c:v>
                </c:pt>
                <c:pt idx="2">
                  <c:v>&gt;1 and &lt;=2</c:v>
                </c:pt>
                <c:pt idx="3">
                  <c:v>&gt;2 and &lt;=3</c:v>
                </c:pt>
                <c:pt idx="4">
                  <c:v>&gt;3 and &lt;=4</c:v>
                </c:pt>
                <c:pt idx="5">
                  <c:v>&gt;4 and &lt;=5</c:v>
                </c:pt>
                <c:pt idx="6">
                  <c:v>&gt;6 and &lt;=7</c:v>
                </c:pt>
                <c:pt idx="7">
                  <c:v>&gt;7 and &lt;=8</c:v>
                </c:pt>
              </c:strCache>
            </c:strRef>
          </c:cat>
          <c:val>
            <c:numRef>
              <c:f>_Hidden25!$B$2:$B$9</c:f>
              <c:numCache>
                <c:formatCode>General</c:formatCode>
                <c:ptCount val="8"/>
                <c:pt idx="0">
                  <c:v>0.81889873099567057</c:v>
                </c:pt>
                <c:pt idx="1">
                  <c:v>8.5366113314757269E-2</c:v>
                </c:pt>
                <c:pt idx="2">
                  <c:v>4.2156219483212999E-2</c:v>
                </c:pt>
                <c:pt idx="3">
                  <c:v>1.4012013619234752E-2</c:v>
                </c:pt>
                <c:pt idx="4">
                  <c:v>7.131791232976502E-3</c:v>
                </c:pt>
                <c:pt idx="5">
                  <c:v>6.7687392431309192E-3</c:v>
                </c:pt>
                <c:pt idx="6">
                  <c:v>2.0476239495639786E-2</c:v>
                </c:pt>
                <c:pt idx="7">
                  <c:v>5.1901526153771043E-3</c:v>
                </c:pt>
              </c:numCache>
            </c:numRef>
          </c:val>
          <c:extLst>
            <c:ext xmlns:c16="http://schemas.microsoft.com/office/drawing/2014/chart" uri="{C3380CC4-5D6E-409C-BE32-E72D297353CC}">
              <c16:uniqueId val="{00000000-D282-4533-BB96-35F4BC222303}"/>
            </c:ext>
          </c:extLst>
        </c:ser>
        <c:dLbls>
          <c:showLegendKey val="0"/>
          <c:showVal val="0"/>
          <c:showCatName val="0"/>
          <c:showSerName val="0"/>
          <c:showPercent val="0"/>
          <c:showBubbleSize val="0"/>
        </c:dLbls>
        <c:gapWidth val="80"/>
        <c:axId val="898337968"/>
        <c:axId val="1"/>
      </c:barChart>
      <c:catAx>
        <c:axId val="898337968"/>
        <c:scaling>
          <c:orientation val="minMax"/>
        </c:scaling>
        <c:delete val="0"/>
        <c:axPos val="b"/>
        <c:numFmt formatCode="0.00" sourceLinked="0"/>
        <c:majorTickMark val="out"/>
        <c:minorTickMark val="none"/>
        <c:tickLblPos val="low"/>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898337968"/>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Delinquency Outstanding in Euro</a:t>
            </a:r>
          </a:p>
        </c:rich>
      </c:tx>
      <c:layout>
        <c:manualLayout>
          <c:xMode val="edge"/>
          <c:yMode val="edge"/>
          <c:x val="8.6223173667738573E-2"/>
          <c:y val="4.1055836051583264E-2"/>
        </c:manualLayout>
      </c:layout>
      <c:overlay val="0"/>
      <c:spPr>
        <a:noFill/>
        <a:ln w="3175">
          <a:solidFill>
            <a:srgbClr val="000000"/>
          </a:solidFill>
          <a:prstDash val="solid"/>
        </a:ln>
      </c:spPr>
    </c:title>
    <c:autoTitleDeleted val="0"/>
    <c:plotArea>
      <c:layout>
        <c:manualLayout>
          <c:layoutTarget val="inner"/>
          <c:xMode val="edge"/>
          <c:yMode val="edge"/>
          <c:x val="0.12089988481672038"/>
          <c:y val="0.15395938519343724"/>
          <c:w val="0.86035731985852182"/>
          <c:h val="0.75366784751835003"/>
        </c:manualLayout>
      </c:layout>
      <c:barChart>
        <c:barDir val="col"/>
        <c:grouping val="clustered"/>
        <c:varyColors val="0"/>
        <c:ser>
          <c:idx val="0"/>
          <c:order val="0"/>
          <c:tx>
            <c:strRef>
              <c:f>_Hidden27!$B$1:$B$1</c:f>
              <c:strCache>
                <c:ptCount val="1"/>
                <c:pt idx="0">
                  <c:v>OUT_BKD_EUR(Loan Register)</c:v>
                </c:pt>
              </c:strCache>
            </c:strRef>
          </c:tx>
          <c:spPr>
            <a:solidFill>
              <a:srgbClr val="00915A"/>
            </a:solidFill>
            <a:ln w="25400">
              <a:noFill/>
            </a:ln>
          </c:spPr>
          <c:invertIfNegative val="0"/>
          <c:dLbls>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_Hidden27!$A$2:$A$5</c:f>
              <c:strCache>
                <c:ptCount val="4"/>
                <c:pt idx="0">
                  <c:v>0 - 30 Days</c:v>
                </c:pt>
                <c:pt idx="1">
                  <c:v>30 - 60 Days</c:v>
                </c:pt>
                <c:pt idx="2">
                  <c:v>60 - 90 Days</c:v>
                </c:pt>
                <c:pt idx="3">
                  <c:v>&gt; 90 Days</c:v>
                </c:pt>
              </c:strCache>
            </c:strRef>
          </c:cat>
          <c:val>
            <c:numRef>
              <c:f>_Hidden27!$B$2:$B$5</c:f>
              <c:numCache>
                <c:formatCode>General</c:formatCode>
                <c:ptCount val="4"/>
                <c:pt idx="0">
                  <c:v>11409374.530000001</c:v>
                </c:pt>
                <c:pt idx="1">
                  <c:v>3278828.7300000009</c:v>
                </c:pt>
                <c:pt idx="2">
                  <c:v>1816420.37</c:v>
                </c:pt>
                <c:pt idx="3">
                  <c:v>256693.26</c:v>
                </c:pt>
              </c:numCache>
            </c:numRef>
          </c:val>
          <c:extLst>
            <c:ext xmlns:c16="http://schemas.microsoft.com/office/drawing/2014/chart" uri="{C3380CC4-5D6E-409C-BE32-E72D297353CC}">
              <c16:uniqueId val="{00000000-7F64-4105-8158-E2AB392D5AA6}"/>
            </c:ext>
          </c:extLst>
        </c:ser>
        <c:ser>
          <c:idx val="1"/>
          <c:order val="1"/>
          <c:tx>
            <c:strRef>
              <c:f>_Hidden27!$C$1:$C$1</c:f>
              <c:strCache>
                <c:ptCount val="1"/>
              </c:strCache>
            </c:strRef>
          </c:tx>
          <c:spPr>
            <a:solidFill>
              <a:srgbClr val="00FF00"/>
            </a:solidFill>
            <a:ln w="3175">
              <a:solidFill>
                <a:srgbClr val="000000"/>
              </a:solidFill>
              <a:prstDash val="solid"/>
            </a:ln>
          </c:spPr>
          <c:invertIfNegative val="0"/>
          <c:dLbls>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_Hidden27!$A$2:$A$5</c:f>
              <c:strCache>
                <c:ptCount val="4"/>
                <c:pt idx="0">
                  <c:v>0 - 30 Days</c:v>
                </c:pt>
                <c:pt idx="1">
                  <c:v>30 - 60 Days</c:v>
                </c:pt>
                <c:pt idx="2">
                  <c:v>60 - 90 Days</c:v>
                </c:pt>
                <c:pt idx="3">
                  <c:v>&gt; 90 Days</c:v>
                </c:pt>
              </c:strCache>
            </c:strRef>
          </c:cat>
          <c:val>
            <c:numRef>
              <c:f>_Hidden27!$C$2:$C$5</c:f>
              <c:numCache>
                <c:formatCode>General</c:formatCode>
                <c:ptCount val="4"/>
                <c:pt idx="0">
                  <c:v>102</c:v>
                </c:pt>
                <c:pt idx="1">
                  <c:v>37</c:v>
                </c:pt>
                <c:pt idx="2">
                  <c:v>23</c:v>
                </c:pt>
                <c:pt idx="3">
                  <c:v>2</c:v>
                </c:pt>
              </c:numCache>
            </c:numRef>
          </c:val>
          <c:extLst>
            <c:ext xmlns:c16="http://schemas.microsoft.com/office/drawing/2014/chart" uri="{C3380CC4-5D6E-409C-BE32-E72D297353CC}">
              <c16:uniqueId val="{00000001-7F64-4105-8158-E2AB392D5AA6}"/>
            </c:ext>
          </c:extLst>
        </c:ser>
        <c:dLbls>
          <c:showLegendKey val="0"/>
          <c:showVal val="0"/>
          <c:showCatName val="0"/>
          <c:showSerName val="0"/>
          <c:showPercent val="0"/>
          <c:showBubbleSize val="0"/>
        </c:dLbls>
        <c:gapWidth val="100"/>
        <c:axId val="898339280"/>
        <c:axId val="1"/>
      </c:barChart>
      <c:catAx>
        <c:axId val="898339280"/>
        <c:scaling>
          <c:orientation val="minMax"/>
        </c:scaling>
        <c:delete val="0"/>
        <c:axPos val="b"/>
        <c:majorGridlines>
          <c:spPr>
            <a:ln w="3175">
              <a:solidFill>
                <a:srgbClr val="000000"/>
              </a:solidFill>
              <a:prstDash val="solid"/>
            </a:ln>
          </c:spPr>
        </c:majorGridlines>
        <c:numFmt formatCode="0.00" sourceLinked="0"/>
        <c:majorTickMark val="out"/>
        <c:minorTickMark val="none"/>
        <c:tickLblPos val="low"/>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898339280"/>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Amortisation profiles  (all amounts in EUR)
</a:t>
            </a:r>
          </a:p>
        </c:rich>
      </c:tx>
      <c:layout>
        <c:manualLayout>
          <c:xMode val="edge"/>
          <c:yMode val="edge"/>
          <c:x val="5.1216437275338053E-3"/>
          <c:y val="3.8054987929743211E-2"/>
        </c:manualLayout>
      </c:layout>
      <c:overlay val="0"/>
      <c:spPr>
        <a:noFill/>
        <a:ln w="3175">
          <a:solidFill>
            <a:srgbClr val="000000"/>
          </a:solidFill>
          <a:prstDash val="solid"/>
        </a:ln>
      </c:spPr>
    </c:title>
    <c:autoTitleDeleted val="0"/>
    <c:plotArea>
      <c:layout>
        <c:manualLayout>
          <c:layoutTarget val="inner"/>
          <c:xMode val="edge"/>
          <c:yMode val="edge"/>
          <c:x val="0.10499369641444301"/>
          <c:y val="0.15327703471702125"/>
          <c:w val="0.88220313206769796"/>
          <c:h val="0.72938726865341152"/>
        </c:manualLayout>
      </c:layout>
      <c:areaChart>
        <c:grouping val="standard"/>
        <c:varyColors val="0"/>
        <c:ser>
          <c:idx val="0"/>
          <c:order val="0"/>
          <c:tx>
            <c:strRef>
              <c:f>_Hidden30!$B$1:$B$1</c:f>
              <c:strCache>
                <c:ptCount val="1"/>
                <c:pt idx="0">
                  <c:v>Outstanding Residential Mortgage Loans (0% CPR)</c:v>
                </c:pt>
              </c:strCache>
            </c:strRef>
          </c:tx>
          <c:spPr>
            <a:solidFill>
              <a:srgbClr val="800000"/>
            </a:solidFill>
            <a:ln w="25400">
              <a:noFill/>
            </a:ln>
          </c:spPr>
          <c:cat>
            <c:strRef>
              <c:f>_Hidden30!$A$2:$A$358</c:f>
              <c:strCache>
                <c:ptCount val="357"/>
                <c:pt idx="0">
                  <c:v>1/04/2021</c:v>
                </c:pt>
                <c:pt idx="1">
                  <c:v>1/05/2021</c:v>
                </c:pt>
                <c:pt idx="2">
                  <c:v>1/06/2021</c:v>
                </c:pt>
                <c:pt idx="3">
                  <c:v>1/07/2021</c:v>
                </c:pt>
                <c:pt idx="4">
                  <c:v>1/08/2021</c:v>
                </c:pt>
                <c:pt idx="5">
                  <c:v>1/09/2021</c:v>
                </c:pt>
                <c:pt idx="6">
                  <c:v>1/10/2021</c:v>
                </c:pt>
                <c:pt idx="7">
                  <c:v>1/11/2021</c:v>
                </c:pt>
                <c:pt idx="8">
                  <c:v>1/12/2021</c:v>
                </c:pt>
                <c:pt idx="9">
                  <c:v>1/01/2022</c:v>
                </c:pt>
                <c:pt idx="10">
                  <c:v>1/02/2022</c:v>
                </c:pt>
                <c:pt idx="11">
                  <c:v>1/03/2022</c:v>
                </c:pt>
                <c:pt idx="12">
                  <c:v>1/04/2022</c:v>
                </c:pt>
                <c:pt idx="13">
                  <c:v>1/05/2022</c:v>
                </c:pt>
                <c:pt idx="14">
                  <c:v>1/06/2022</c:v>
                </c:pt>
                <c:pt idx="15">
                  <c:v>1/07/2022</c:v>
                </c:pt>
                <c:pt idx="16">
                  <c:v>1/08/2022</c:v>
                </c:pt>
                <c:pt idx="17">
                  <c:v>1/09/2022</c:v>
                </c:pt>
                <c:pt idx="18">
                  <c:v>1/10/2022</c:v>
                </c:pt>
                <c:pt idx="19">
                  <c:v>1/11/2022</c:v>
                </c:pt>
                <c:pt idx="20">
                  <c:v>1/12/2022</c:v>
                </c:pt>
                <c:pt idx="21">
                  <c:v>1/01/2023</c:v>
                </c:pt>
                <c:pt idx="22">
                  <c:v>1/02/2023</c:v>
                </c:pt>
                <c:pt idx="23">
                  <c:v>1/03/2023</c:v>
                </c:pt>
                <c:pt idx="24">
                  <c:v>1/04/2023</c:v>
                </c:pt>
                <c:pt idx="25">
                  <c:v>1/05/2023</c:v>
                </c:pt>
                <c:pt idx="26">
                  <c:v>1/06/2023</c:v>
                </c:pt>
                <c:pt idx="27">
                  <c:v>1/07/2023</c:v>
                </c:pt>
                <c:pt idx="28">
                  <c:v>1/08/2023</c:v>
                </c:pt>
                <c:pt idx="29">
                  <c:v>1/09/2023</c:v>
                </c:pt>
                <c:pt idx="30">
                  <c:v>1/10/2023</c:v>
                </c:pt>
                <c:pt idx="31">
                  <c:v>1/11/2023</c:v>
                </c:pt>
                <c:pt idx="32">
                  <c:v>1/12/2023</c:v>
                </c:pt>
                <c:pt idx="33">
                  <c:v>1/01/2024</c:v>
                </c:pt>
                <c:pt idx="34">
                  <c:v>1/02/2024</c:v>
                </c:pt>
                <c:pt idx="35">
                  <c:v>1/03/2024</c:v>
                </c:pt>
                <c:pt idx="36">
                  <c:v>1/04/2024</c:v>
                </c:pt>
                <c:pt idx="37">
                  <c:v>1/05/2024</c:v>
                </c:pt>
                <c:pt idx="38">
                  <c:v>1/06/2024</c:v>
                </c:pt>
                <c:pt idx="39">
                  <c:v>1/07/2024</c:v>
                </c:pt>
                <c:pt idx="40">
                  <c:v>1/08/2024</c:v>
                </c:pt>
                <c:pt idx="41">
                  <c:v>1/09/2024</c:v>
                </c:pt>
                <c:pt idx="42">
                  <c:v>1/10/2024</c:v>
                </c:pt>
                <c:pt idx="43">
                  <c:v>1/11/2024</c:v>
                </c:pt>
                <c:pt idx="44">
                  <c:v>1/12/2024</c:v>
                </c:pt>
                <c:pt idx="45">
                  <c:v>1/01/2025</c:v>
                </c:pt>
                <c:pt idx="46">
                  <c:v>1/02/2025</c:v>
                </c:pt>
                <c:pt idx="47">
                  <c:v>1/03/2025</c:v>
                </c:pt>
                <c:pt idx="48">
                  <c:v>1/04/2025</c:v>
                </c:pt>
                <c:pt idx="49">
                  <c:v>1/05/2025</c:v>
                </c:pt>
                <c:pt idx="50">
                  <c:v>1/06/2025</c:v>
                </c:pt>
                <c:pt idx="51">
                  <c:v>1/07/2025</c:v>
                </c:pt>
                <c:pt idx="52">
                  <c:v>1/08/2025</c:v>
                </c:pt>
                <c:pt idx="53">
                  <c:v>1/09/2025</c:v>
                </c:pt>
                <c:pt idx="54">
                  <c:v>1/10/2025</c:v>
                </c:pt>
                <c:pt idx="55">
                  <c:v>1/11/2025</c:v>
                </c:pt>
                <c:pt idx="56">
                  <c:v>1/12/2025</c:v>
                </c:pt>
                <c:pt idx="57">
                  <c:v>1/01/2026</c:v>
                </c:pt>
                <c:pt idx="58">
                  <c:v>1/02/2026</c:v>
                </c:pt>
                <c:pt idx="59">
                  <c:v>1/03/2026</c:v>
                </c:pt>
                <c:pt idx="60">
                  <c:v>1/04/2026</c:v>
                </c:pt>
                <c:pt idx="61">
                  <c:v>1/05/2026</c:v>
                </c:pt>
                <c:pt idx="62">
                  <c:v>1/06/2026</c:v>
                </c:pt>
                <c:pt idx="63">
                  <c:v>1/07/2026</c:v>
                </c:pt>
                <c:pt idx="64">
                  <c:v>1/08/2026</c:v>
                </c:pt>
                <c:pt idx="65">
                  <c:v>1/09/2026</c:v>
                </c:pt>
                <c:pt idx="66">
                  <c:v>1/10/2026</c:v>
                </c:pt>
                <c:pt idx="67">
                  <c:v>1/11/2026</c:v>
                </c:pt>
                <c:pt idx="68">
                  <c:v>1/12/2026</c:v>
                </c:pt>
                <c:pt idx="69">
                  <c:v>1/01/2027</c:v>
                </c:pt>
                <c:pt idx="70">
                  <c:v>1/02/2027</c:v>
                </c:pt>
                <c:pt idx="71">
                  <c:v>1/03/2027</c:v>
                </c:pt>
                <c:pt idx="72">
                  <c:v>1/04/2027</c:v>
                </c:pt>
                <c:pt idx="73">
                  <c:v>1/05/2027</c:v>
                </c:pt>
                <c:pt idx="74">
                  <c:v>1/06/2027</c:v>
                </c:pt>
                <c:pt idx="75">
                  <c:v>1/07/2027</c:v>
                </c:pt>
                <c:pt idx="76">
                  <c:v>1/08/2027</c:v>
                </c:pt>
                <c:pt idx="77">
                  <c:v>1/09/2027</c:v>
                </c:pt>
                <c:pt idx="78">
                  <c:v>1/10/2027</c:v>
                </c:pt>
                <c:pt idx="79">
                  <c:v>1/11/2027</c:v>
                </c:pt>
                <c:pt idx="80">
                  <c:v>1/12/2027</c:v>
                </c:pt>
                <c:pt idx="81">
                  <c:v>1/01/2028</c:v>
                </c:pt>
                <c:pt idx="82">
                  <c:v>1/02/2028</c:v>
                </c:pt>
                <c:pt idx="83">
                  <c:v>1/03/2028</c:v>
                </c:pt>
                <c:pt idx="84">
                  <c:v>1/04/2028</c:v>
                </c:pt>
                <c:pt idx="85">
                  <c:v>1/05/2028</c:v>
                </c:pt>
                <c:pt idx="86">
                  <c:v>1/06/2028</c:v>
                </c:pt>
                <c:pt idx="87">
                  <c:v>1/07/2028</c:v>
                </c:pt>
                <c:pt idx="88">
                  <c:v>1/08/2028</c:v>
                </c:pt>
                <c:pt idx="89">
                  <c:v>1/09/2028</c:v>
                </c:pt>
                <c:pt idx="90">
                  <c:v>1/10/2028</c:v>
                </c:pt>
                <c:pt idx="91">
                  <c:v>1/11/2028</c:v>
                </c:pt>
                <c:pt idx="92">
                  <c:v>1/12/2028</c:v>
                </c:pt>
                <c:pt idx="93">
                  <c:v>1/01/2029</c:v>
                </c:pt>
                <c:pt idx="94">
                  <c:v>1/02/2029</c:v>
                </c:pt>
                <c:pt idx="95">
                  <c:v>1/03/2029</c:v>
                </c:pt>
                <c:pt idx="96">
                  <c:v>1/04/2029</c:v>
                </c:pt>
                <c:pt idx="97">
                  <c:v>1/05/2029</c:v>
                </c:pt>
                <c:pt idx="98">
                  <c:v>1/06/2029</c:v>
                </c:pt>
                <c:pt idx="99">
                  <c:v>1/07/2029</c:v>
                </c:pt>
                <c:pt idx="100">
                  <c:v>1/08/2029</c:v>
                </c:pt>
                <c:pt idx="101">
                  <c:v>1/09/2029</c:v>
                </c:pt>
                <c:pt idx="102">
                  <c:v>1/10/2029</c:v>
                </c:pt>
                <c:pt idx="103">
                  <c:v>1/11/2029</c:v>
                </c:pt>
                <c:pt idx="104">
                  <c:v>1/12/2029</c:v>
                </c:pt>
                <c:pt idx="105">
                  <c:v>1/01/2030</c:v>
                </c:pt>
                <c:pt idx="106">
                  <c:v>1/02/2030</c:v>
                </c:pt>
                <c:pt idx="107">
                  <c:v>1/03/2030</c:v>
                </c:pt>
                <c:pt idx="108">
                  <c:v>1/04/2030</c:v>
                </c:pt>
                <c:pt idx="109">
                  <c:v>1/05/2030</c:v>
                </c:pt>
                <c:pt idx="110">
                  <c:v>1/06/2030</c:v>
                </c:pt>
                <c:pt idx="111">
                  <c:v>1/07/2030</c:v>
                </c:pt>
                <c:pt idx="112">
                  <c:v>1/08/2030</c:v>
                </c:pt>
                <c:pt idx="113">
                  <c:v>1/09/2030</c:v>
                </c:pt>
                <c:pt idx="114">
                  <c:v>1/10/2030</c:v>
                </c:pt>
                <c:pt idx="115">
                  <c:v>1/11/2030</c:v>
                </c:pt>
                <c:pt idx="116">
                  <c:v>1/12/2030</c:v>
                </c:pt>
                <c:pt idx="117">
                  <c:v>1/01/2031</c:v>
                </c:pt>
                <c:pt idx="118">
                  <c:v>1/02/2031</c:v>
                </c:pt>
                <c:pt idx="119">
                  <c:v>1/03/2031</c:v>
                </c:pt>
                <c:pt idx="120">
                  <c:v>1/04/2031</c:v>
                </c:pt>
                <c:pt idx="121">
                  <c:v>1/05/2031</c:v>
                </c:pt>
                <c:pt idx="122">
                  <c:v>1/06/2031</c:v>
                </c:pt>
                <c:pt idx="123">
                  <c:v>1/07/2031</c:v>
                </c:pt>
                <c:pt idx="124">
                  <c:v>1/08/2031</c:v>
                </c:pt>
                <c:pt idx="125">
                  <c:v>1/09/2031</c:v>
                </c:pt>
                <c:pt idx="126">
                  <c:v>1/10/2031</c:v>
                </c:pt>
                <c:pt idx="127">
                  <c:v>1/11/2031</c:v>
                </c:pt>
                <c:pt idx="128">
                  <c:v>1/12/2031</c:v>
                </c:pt>
                <c:pt idx="129">
                  <c:v>1/01/2032</c:v>
                </c:pt>
                <c:pt idx="130">
                  <c:v>1/02/2032</c:v>
                </c:pt>
                <c:pt idx="131">
                  <c:v>1/03/2032</c:v>
                </c:pt>
                <c:pt idx="132">
                  <c:v>1/04/2032</c:v>
                </c:pt>
                <c:pt idx="133">
                  <c:v>1/05/2032</c:v>
                </c:pt>
                <c:pt idx="134">
                  <c:v>1/06/2032</c:v>
                </c:pt>
                <c:pt idx="135">
                  <c:v>1/07/2032</c:v>
                </c:pt>
                <c:pt idx="136">
                  <c:v>1/08/2032</c:v>
                </c:pt>
                <c:pt idx="137">
                  <c:v>1/09/2032</c:v>
                </c:pt>
                <c:pt idx="138">
                  <c:v>1/10/2032</c:v>
                </c:pt>
                <c:pt idx="139">
                  <c:v>1/11/2032</c:v>
                </c:pt>
                <c:pt idx="140">
                  <c:v>1/12/2032</c:v>
                </c:pt>
                <c:pt idx="141">
                  <c:v>1/01/2033</c:v>
                </c:pt>
                <c:pt idx="142">
                  <c:v>1/02/2033</c:v>
                </c:pt>
                <c:pt idx="143">
                  <c:v>1/03/2033</c:v>
                </c:pt>
                <c:pt idx="144">
                  <c:v>1/04/2033</c:v>
                </c:pt>
                <c:pt idx="145">
                  <c:v>1/05/2033</c:v>
                </c:pt>
                <c:pt idx="146">
                  <c:v>1/06/2033</c:v>
                </c:pt>
                <c:pt idx="147">
                  <c:v>1/07/2033</c:v>
                </c:pt>
                <c:pt idx="148">
                  <c:v>1/08/2033</c:v>
                </c:pt>
                <c:pt idx="149">
                  <c:v>1/09/2033</c:v>
                </c:pt>
                <c:pt idx="150">
                  <c:v>1/10/2033</c:v>
                </c:pt>
                <c:pt idx="151">
                  <c:v>1/11/2033</c:v>
                </c:pt>
                <c:pt idx="152">
                  <c:v>1/12/2033</c:v>
                </c:pt>
                <c:pt idx="153">
                  <c:v>1/01/2034</c:v>
                </c:pt>
                <c:pt idx="154">
                  <c:v>1/02/2034</c:v>
                </c:pt>
                <c:pt idx="155">
                  <c:v>1/03/2034</c:v>
                </c:pt>
                <c:pt idx="156">
                  <c:v>1/04/2034</c:v>
                </c:pt>
                <c:pt idx="157">
                  <c:v>1/05/2034</c:v>
                </c:pt>
                <c:pt idx="158">
                  <c:v>1/06/2034</c:v>
                </c:pt>
                <c:pt idx="159">
                  <c:v>1/07/2034</c:v>
                </c:pt>
                <c:pt idx="160">
                  <c:v>1/08/2034</c:v>
                </c:pt>
                <c:pt idx="161">
                  <c:v>1/09/2034</c:v>
                </c:pt>
                <c:pt idx="162">
                  <c:v>1/10/2034</c:v>
                </c:pt>
                <c:pt idx="163">
                  <c:v>1/11/2034</c:v>
                </c:pt>
                <c:pt idx="164">
                  <c:v>1/12/2034</c:v>
                </c:pt>
                <c:pt idx="165">
                  <c:v>1/01/2035</c:v>
                </c:pt>
                <c:pt idx="166">
                  <c:v>1/02/2035</c:v>
                </c:pt>
                <c:pt idx="167">
                  <c:v>1/03/2035</c:v>
                </c:pt>
                <c:pt idx="168">
                  <c:v>1/04/2035</c:v>
                </c:pt>
                <c:pt idx="169">
                  <c:v>1/05/2035</c:v>
                </c:pt>
                <c:pt idx="170">
                  <c:v>1/06/2035</c:v>
                </c:pt>
                <c:pt idx="171">
                  <c:v>1/07/2035</c:v>
                </c:pt>
                <c:pt idx="172">
                  <c:v>1/08/2035</c:v>
                </c:pt>
                <c:pt idx="173">
                  <c:v>1/09/2035</c:v>
                </c:pt>
                <c:pt idx="174">
                  <c:v>1/10/2035</c:v>
                </c:pt>
                <c:pt idx="175">
                  <c:v>1/11/2035</c:v>
                </c:pt>
                <c:pt idx="176">
                  <c:v>1/12/2035</c:v>
                </c:pt>
                <c:pt idx="177">
                  <c:v>1/01/2036</c:v>
                </c:pt>
                <c:pt idx="178">
                  <c:v>1/02/2036</c:v>
                </c:pt>
                <c:pt idx="179">
                  <c:v>1/03/2036</c:v>
                </c:pt>
                <c:pt idx="180">
                  <c:v>1/04/2036</c:v>
                </c:pt>
                <c:pt idx="181">
                  <c:v>1/05/2036</c:v>
                </c:pt>
                <c:pt idx="182">
                  <c:v>1/06/2036</c:v>
                </c:pt>
                <c:pt idx="183">
                  <c:v>1/07/2036</c:v>
                </c:pt>
                <c:pt idx="184">
                  <c:v>1/08/2036</c:v>
                </c:pt>
                <c:pt idx="185">
                  <c:v>1/09/2036</c:v>
                </c:pt>
                <c:pt idx="186">
                  <c:v>1/10/2036</c:v>
                </c:pt>
                <c:pt idx="187">
                  <c:v>1/11/2036</c:v>
                </c:pt>
                <c:pt idx="188">
                  <c:v>1/12/2036</c:v>
                </c:pt>
                <c:pt idx="189">
                  <c:v>1/01/2037</c:v>
                </c:pt>
                <c:pt idx="190">
                  <c:v>1/02/2037</c:v>
                </c:pt>
                <c:pt idx="191">
                  <c:v>1/03/2037</c:v>
                </c:pt>
                <c:pt idx="192">
                  <c:v>1/04/2037</c:v>
                </c:pt>
                <c:pt idx="193">
                  <c:v>1/05/2037</c:v>
                </c:pt>
                <c:pt idx="194">
                  <c:v>1/06/2037</c:v>
                </c:pt>
                <c:pt idx="195">
                  <c:v>1/07/2037</c:v>
                </c:pt>
                <c:pt idx="196">
                  <c:v>1/08/2037</c:v>
                </c:pt>
                <c:pt idx="197">
                  <c:v>1/09/2037</c:v>
                </c:pt>
                <c:pt idx="198">
                  <c:v>1/10/2037</c:v>
                </c:pt>
                <c:pt idx="199">
                  <c:v>1/11/2037</c:v>
                </c:pt>
                <c:pt idx="200">
                  <c:v>1/12/2037</c:v>
                </c:pt>
                <c:pt idx="201">
                  <c:v>1/01/2038</c:v>
                </c:pt>
                <c:pt idx="202">
                  <c:v>1/02/2038</c:v>
                </c:pt>
                <c:pt idx="203">
                  <c:v>1/03/2038</c:v>
                </c:pt>
                <c:pt idx="204">
                  <c:v>1/04/2038</c:v>
                </c:pt>
                <c:pt idx="205">
                  <c:v>1/05/2038</c:v>
                </c:pt>
                <c:pt idx="206">
                  <c:v>1/06/2038</c:v>
                </c:pt>
                <c:pt idx="207">
                  <c:v>1/07/2038</c:v>
                </c:pt>
                <c:pt idx="208">
                  <c:v>1/08/2038</c:v>
                </c:pt>
                <c:pt idx="209">
                  <c:v>1/09/2038</c:v>
                </c:pt>
                <c:pt idx="210">
                  <c:v>1/10/2038</c:v>
                </c:pt>
                <c:pt idx="211">
                  <c:v>1/11/2038</c:v>
                </c:pt>
                <c:pt idx="212">
                  <c:v>1/12/2038</c:v>
                </c:pt>
                <c:pt idx="213">
                  <c:v>1/01/2039</c:v>
                </c:pt>
                <c:pt idx="214">
                  <c:v>1/02/2039</c:v>
                </c:pt>
                <c:pt idx="215">
                  <c:v>1/03/2039</c:v>
                </c:pt>
                <c:pt idx="216">
                  <c:v>1/04/2039</c:v>
                </c:pt>
                <c:pt idx="217">
                  <c:v>1/05/2039</c:v>
                </c:pt>
                <c:pt idx="218">
                  <c:v>1/06/2039</c:v>
                </c:pt>
                <c:pt idx="219">
                  <c:v>1/07/2039</c:v>
                </c:pt>
                <c:pt idx="220">
                  <c:v>1/08/2039</c:v>
                </c:pt>
                <c:pt idx="221">
                  <c:v>1/09/2039</c:v>
                </c:pt>
                <c:pt idx="222">
                  <c:v>1/10/2039</c:v>
                </c:pt>
                <c:pt idx="223">
                  <c:v>1/11/2039</c:v>
                </c:pt>
                <c:pt idx="224">
                  <c:v>1/12/2039</c:v>
                </c:pt>
                <c:pt idx="225">
                  <c:v>1/01/2040</c:v>
                </c:pt>
                <c:pt idx="226">
                  <c:v>1/02/2040</c:v>
                </c:pt>
                <c:pt idx="227">
                  <c:v>1/03/2040</c:v>
                </c:pt>
                <c:pt idx="228">
                  <c:v>1/04/2040</c:v>
                </c:pt>
                <c:pt idx="229">
                  <c:v>1/05/2040</c:v>
                </c:pt>
                <c:pt idx="230">
                  <c:v>1/06/2040</c:v>
                </c:pt>
                <c:pt idx="231">
                  <c:v>1/07/2040</c:v>
                </c:pt>
                <c:pt idx="232">
                  <c:v>1/08/2040</c:v>
                </c:pt>
                <c:pt idx="233">
                  <c:v>1/09/2040</c:v>
                </c:pt>
                <c:pt idx="234">
                  <c:v>1/10/2040</c:v>
                </c:pt>
                <c:pt idx="235">
                  <c:v>1/11/2040</c:v>
                </c:pt>
                <c:pt idx="236">
                  <c:v>1/12/2040</c:v>
                </c:pt>
                <c:pt idx="237">
                  <c:v>1/01/2041</c:v>
                </c:pt>
                <c:pt idx="238">
                  <c:v>1/02/2041</c:v>
                </c:pt>
                <c:pt idx="239">
                  <c:v>1/03/2041</c:v>
                </c:pt>
                <c:pt idx="240">
                  <c:v>1/04/2041</c:v>
                </c:pt>
                <c:pt idx="241">
                  <c:v>1/05/2041</c:v>
                </c:pt>
                <c:pt idx="242">
                  <c:v>1/06/2041</c:v>
                </c:pt>
                <c:pt idx="243">
                  <c:v>1/07/2041</c:v>
                </c:pt>
                <c:pt idx="244">
                  <c:v>1/08/2041</c:v>
                </c:pt>
                <c:pt idx="245">
                  <c:v>1/09/2041</c:v>
                </c:pt>
                <c:pt idx="246">
                  <c:v>1/10/2041</c:v>
                </c:pt>
                <c:pt idx="247">
                  <c:v>1/11/2041</c:v>
                </c:pt>
                <c:pt idx="248">
                  <c:v>1/12/2041</c:v>
                </c:pt>
                <c:pt idx="249">
                  <c:v>1/01/2042</c:v>
                </c:pt>
                <c:pt idx="250">
                  <c:v>1/02/2042</c:v>
                </c:pt>
                <c:pt idx="251">
                  <c:v>1/03/2042</c:v>
                </c:pt>
                <c:pt idx="252">
                  <c:v>1/04/2042</c:v>
                </c:pt>
                <c:pt idx="253">
                  <c:v>1/05/2042</c:v>
                </c:pt>
                <c:pt idx="254">
                  <c:v>1/06/2042</c:v>
                </c:pt>
                <c:pt idx="255">
                  <c:v>1/07/2042</c:v>
                </c:pt>
                <c:pt idx="256">
                  <c:v>1/08/2042</c:v>
                </c:pt>
                <c:pt idx="257">
                  <c:v>1/09/2042</c:v>
                </c:pt>
                <c:pt idx="258">
                  <c:v>1/10/2042</c:v>
                </c:pt>
                <c:pt idx="259">
                  <c:v>1/11/2042</c:v>
                </c:pt>
                <c:pt idx="260">
                  <c:v>1/12/2042</c:v>
                </c:pt>
                <c:pt idx="261">
                  <c:v>1/01/2043</c:v>
                </c:pt>
                <c:pt idx="262">
                  <c:v>1/02/2043</c:v>
                </c:pt>
                <c:pt idx="263">
                  <c:v>1/03/2043</c:v>
                </c:pt>
                <c:pt idx="264">
                  <c:v>1/04/2043</c:v>
                </c:pt>
                <c:pt idx="265">
                  <c:v>1/05/2043</c:v>
                </c:pt>
                <c:pt idx="266">
                  <c:v>1/06/2043</c:v>
                </c:pt>
                <c:pt idx="267">
                  <c:v>1/07/2043</c:v>
                </c:pt>
                <c:pt idx="268">
                  <c:v>1/08/2043</c:v>
                </c:pt>
                <c:pt idx="269">
                  <c:v>1/09/2043</c:v>
                </c:pt>
                <c:pt idx="270">
                  <c:v>1/10/2043</c:v>
                </c:pt>
                <c:pt idx="271">
                  <c:v>1/11/2043</c:v>
                </c:pt>
                <c:pt idx="272">
                  <c:v>1/12/2043</c:v>
                </c:pt>
                <c:pt idx="273">
                  <c:v>1/01/2044</c:v>
                </c:pt>
                <c:pt idx="274">
                  <c:v>1/02/2044</c:v>
                </c:pt>
                <c:pt idx="275">
                  <c:v>1/03/2044</c:v>
                </c:pt>
                <c:pt idx="276">
                  <c:v>1/04/2044</c:v>
                </c:pt>
                <c:pt idx="277">
                  <c:v>1/05/2044</c:v>
                </c:pt>
                <c:pt idx="278">
                  <c:v>1/06/2044</c:v>
                </c:pt>
                <c:pt idx="279">
                  <c:v>1/07/2044</c:v>
                </c:pt>
                <c:pt idx="280">
                  <c:v>1/08/2044</c:v>
                </c:pt>
                <c:pt idx="281">
                  <c:v>1/09/2044</c:v>
                </c:pt>
                <c:pt idx="282">
                  <c:v>1/10/2044</c:v>
                </c:pt>
                <c:pt idx="283">
                  <c:v>1/11/2044</c:v>
                </c:pt>
                <c:pt idx="284">
                  <c:v>1/12/2044</c:v>
                </c:pt>
                <c:pt idx="285">
                  <c:v>1/01/2045</c:v>
                </c:pt>
                <c:pt idx="286">
                  <c:v>1/02/2045</c:v>
                </c:pt>
                <c:pt idx="287">
                  <c:v>1/03/2045</c:v>
                </c:pt>
                <c:pt idx="288">
                  <c:v>1/04/2045</c:v>
                </c:pt>
                <c:pt idx="289">
                  <c:v>1/05/2045</c:v>
                </c:pt>
                <c:pt idx="290">
                  <c:v>1/06/2045</c:v>
                </c:pt>
                <c:pt idx="291">
                  <c:v>1/07/2045</c:v>
                </c:pt>
                <c:pt idx="292">
                  <c:v>1/08/2045</c:v>
                </c:pt>
                <c:pt idx="293">
                  <c:v>1/09/2045</c:v>
                </c:pt>
                <c:pt idx="294">
                  <c:v>1/10/2045</c:v>
                </c:pt>
                <c:pt idx="295">
                  <c:v>1/11/2045</c:v>
                </c:pt>
                <c:pt idx="296">
                  <c:v>1/12/2045</c:v>
                </c:pt>
                <c:pt idx="297">
                  <c:v>1/01/2046</c:v>
                </c:pt>
                <c:pt idx="298">
                  <c:v>1/02/2046</c:v>
                </c:pt>
                <c:pt idx="299">
                  <c:v>1/03/2046</c:v>
                </c:pt>
                <c:pt idx="300">
                  <c:v>1/04/2046</c:v>
                </c:pt>
                <c:pt idx="301">
                  <c:v>1/05/2046</c:v>
                </c:pt>
                <c:pt idx="302">
                  <c:v>1/06/2046</c:v>
                </c:pt>
                <c:pt idx="303">
                  <c:v>1/07/2046</c:v>
                </c:pt>
                <c:pt idx="304">
                  <c:v>1/08/2046</c:v>
                </c:pt>
                <c:pt idx="305">
                  <c:v>1/09/2046</c:v>
                </c:pt>
                <c:pt idx="306">
                  <c:v>1/10/2046</c:v>
                </c:pt>
                <c:pt idx="307">
                  <c:v>1/11/2046</c:v>
                </c:pt>
                <c:pt idx="308">
                  <c:v>1/12/2046</c:v>
                </c:pt>
                <c:pt idx="309">
                  <c:v>1/01/2047</c:v>
                </c:pt>
                <c:pt idx="310">
                  <c:v>1/02/2047</c:v>
                </c:pt>
                <c:pt idx="311">
                  <c:v>1/03/2047</c:v>
                </c:pt>
                <c:pt idx="312">
                  <c:v>1/04/2047</c:v>
                </c:pt>
                <c:pt idx="313">
                  <c:v>1/05/2047</c:v>
                </c:pt>
                <c:pt idx="314">
                  <c:v>1/06/2047</c:v>
                </c:pt>
                <c:pt idx="315">
                  <c:v>1/07/2047</c:v>
                </c:pt>
                <c:pt idx="316">
                  <c:v>1/08/2047</c:v>
                </c:pt>
                <c:pt idx="317">
                  <c:v>1/09/2047</c:v>
                </c:pt>
                <c:pt idx="318">
                  <c:v>1/10/2047</c:v>
                </c:pt>
                <c:pt idx="319">
                  <c:v>1/11/2047</c:v>
                </c:pt>
                <c:pt idx="320">
                  <c:v>1/12/2047</c:v>
                </c:pt>
                <c:pt idx="321">
                  <c:v>1/01/2048</c:v>
                </c:pt>
                <c:pt idx="322">
                  <c:v>1/02/2048</c:v>
                </c:pt>
                <c:pt idx="323">
                  <c:v>1/03/2048</c:v>
                </c:pt>
                <c:pt idx="324">
                  <c:v>1/04/2048</c:v>
                </c:pt>
                <c:pt idx="325">
                  <c:v>1/05/2048</c:v>
                </c:pt>
                <c:pt idx="326">
                  <c:v>1/06/2048</c:v>
                </c:pt>
                <c:pt idx="327">
                  <c:v>1/07/2048</c:v>
                </c:pt>
                <c:pt idx="328">
                  <c:v>1/08/2048</c:v>
                </c:pt>
                <c:pt idx="329">
                  <c:v>1/09/2048</c:v>
                </c:pt>
                <c:pt idx="330">
                  <c:v>1/10/2048</c:v>
                </c:pt>
                <c:pt idx="331">
                  <c:v>1/11/2048</c:v>
                </c:pt>
                <c:pt idx="332">
                  <c:v>1/12/2048</c:v>
                </c:pt>
                <c:pt idx="333">
                  <c:v>1/01/2049</c:v>
                </c:pt>
                <c:pt idx="334">
                  <c:v>1/02/2049</c:v>
                </c:pt>
                <c:pt idx="335">
                  <c:v>1/03/2049</c:v>
                </c:pt>
                <c:pt idx="336">
                  <c:v>1/04/2049</c:v>
                </c:pt>
                <c:pt idx="337">
                  <c:v>1/05/2049</c:v>
                </c:pt>
                <c:pt idx="338">
                  <c:v>1/06/2049</c:v>
                </c:pt>
                <c:pt idx="339">
                  <c:v>1/07/2049</c:v>
                </c:pt>
                <c:pt idx="340">
                  <c:v>1/08/2049</c:v>
                </c:pt>
                <c:pt idx="341">
                  <c:v>1/09/2049</c:v>
                </c:pt>
                <c:pt idx="342">
                  <c:v>1/10/2049</c:v>
                </c:pt>
                <c:pt idx="343">
                  <c:v>1/11/2049</c:v>
                </c:pt>
                <c:pt idx="344">
                  <c:v>1/12/2049</c:v>
                </c:pt>
                <c:pt idx="345">
                  <c:v>1/01/2050</c:v>
                </c:pt>
                <c:pt idx="346">
                  <c:v>1/02/2050</c:v>
                </c:pt>
                <c:pt idx="347">
                  <c:v>1/03/2050</c:v>
                </c:pt>
                <c:pt idx="348">
                  <c:v>1/04/2050</c:v>
                </c:pt>
                <c:pt idx="349">
                  <c:v>1/05/2050</c:v>
                </c:pt>
                <c:pt idx="350">
                  <c:v>1/06/2050</c:v>
                </c:pt>
                <c:pt idx="351">
                  <c:v>1/07/2050</c:v>
                </c:pt>
                <c:pt idx="352">
                  <c:v>1/08/2050</c:v>
                </c:pt>
                <c:pt idx="353">
                  <c:v>1/09/2050</c:v>
                </c:pt>
                <c:pt idx="354">
                  <c:v>1/10/2050</c:v>
                </c:pt>
                <c:pt idx="355">
                  <c:v>1/11/2050</c:v>
                </c:pt>
                <c:pt idx="356">
                  <c:v>1/12/2050</c:v>
                </c:pt>
              </c:strCache>
            </c:strRef>
          </c:cat>
          <c:val>
            <c:numRef>
              <c:f>_Hidden30!$B$2:$B$358</c:f>
              <c:numCache>
                <c:formatCode>General</c:formatCode>
                <c:ptCount val="357"/>
                <c:pt idx="0">
                  <c:v>15364574998.657188</c:v>
                </c:pt>
                <c:pt idx="1">
                  <c:v>15268535631.982691</c:v>
                </c:pt>
                <c:pt idx="2">
                  <c:v>15170583428.535597</c:v>
                </c:pt>
                <c:pt idx="3">
                  <c:v>15071843522.259956</c:v>
                </c:pt>
                <c:pt idx="4">
                  <c:v>14974656325.37812</c:v>
                </c:pt>
                <c:pt idx="5">
                  <c:v>14878259200.962151</c:v>
                </c:pt>
                <c:pt idx="6">
                  <c:v>14781226146.127998</c:v>
                </c:pt>
                <c:pt idx="7">
                  <c:v>14682186042.174541</c:v>
                </c:pt>
                <c:pt idx="8">
                  <c:v>14585401202.753881</c:v>
                </c:pt>
                <c:pt idx="9">
                  <c:v>14490343889.853781</c:v>
                </c:pt>
                <c:pt idx="10">
                  <c:v>14393269476.18819</c:v>
                </c:pt>
                <c:pt idx="11">
                  <c:v>14296152101.891479</c:v>
                </c:pt>
                <c:pt idx="12">
                  <c:v>14198183132.483526</c:v>
                </c:pt>
                <c:pt idx="13">
                  <c:v>14104108208.643396</c:v>
                </c:pt>
                <c:pt idx="14">
                  <c:v>14008612487.116829</c:v>
                </c:pt>
                <c:pt idx="15">
                  <c:v>13912241719.674093</c:v>
                </c:pt>
                <c:pt idx="16">
                  <c:v>13815069220.378944</c:v>
                </c:pt>
                <c:pt idx="17">
                  <c:v>13718291315.315525</c:v>
                </c:pt>
                <c:pt idx="18">
                  <c:v>13622743985.696136</c:v>
                </c:pt>
                <c:pt idx="19">
                  <c:v>13526812960.278635</c:v>
                </c:pt>
                <c:pt idx="20">
                  <c:v>13430449936.991453</c:v>
                </c:pt>
                <c:pt idx="21">
                  <c:v>13335421021.764898</c:v>
                </c:pt>
                <c:pt idx="22">
                  <c:v>13239409680.226095</c:v>
                </c:pt>
                <c:pt idx="23">
                  <c:v>13142441921.237076</c:v>
                </c:pt>
                <c:pt idx="24">
                  <c:v>13049142668.853254</c:v>
                </c:pt>
                <c:pt idx="25">
                  <c:v>12950465243.237406</c:v>
                </c:pt>
                <c:pt idx="26">
                  <c:v>12853174802.562189</c:v>
                </c:pt>
                <c:pt idx="27">
                  <c:v>12756200947.847071</c:v>
                </c:pt>
                <c:pt idx="28">
                  <c:v>12660841802.388556</c:v>
                </c:pt>
                <c:pt idx="29">
                  <c:v>12563007089.439444</c:v>
                </c:pt>
                <c:pt idx="30">
                  <c:v>12468889194.476252</c:v>
                </c:pt>
                <c:pt idx="31">
                  <c:v>12371489967.779764</c:v>
                </c:pt>
                <c:pt idx="32">
                  <c:v>12272567894.811037</c:v>
                </c:pt>
                <c:pt idx="33">
                  <c:v>12177174887.100737</c:v>
                </c:pt>
                <c:pt idx="34">
                  <c:v>12081489812.132872</c:v>
                </c:pt>
                <c:pt idx="35">
                  <c:v>11985874714.960764</c:v>
                </c:pt>
                <c:pt idx="36">
                  <c:v>11891456503.060122</c:v>
                </c:pt>
                <c:pt idx="37">
                  <c:v>11795542231.021687</c:v>
                </c:pt>
                <c:pt idx="38">
                  <c:v>11694978248.699848</c:v>
                </c:pt>
                <c:pt idx="39">
                  <c:v>11595085443.06134</c:v>
                </c:pt>
                <c:pt idx="40">
                  <c:v>11501724139.264631</c:v>
                </c:pt>
                <c:pt idx="41">
                  <c:v>11404105538.568939</c:v>
                </c:pt>
                <c:pt idx="42">
                  <c:v>11302143118.134315</c:v>
                </c:pt>
                <c:pt idx="43">
                  <c:v>11202736171.031034</c:v>
                </c:pt>
                <c:pt idx="44">
                  <c:v>11101727678.004349</c:v>
                </c:pt>
                <c:pt idx="45">
                  <c:v>11004336301.015169</c:v>
                </c:pt>
                <c:pt idx="46">
                  <c:v>10907026976.23951</c:v>
                </c:pt>
                <c:pt idx="47">
                  <c:v>10812962511.098291</c:v>
                </c:pt>
                <c:pt idx="48">
                  <c:v>10720531842.023897</c:v>
                </c:pt>
                <c:pt idx="49">
                  <c:v>10625213670.259777</c:v>
                </c:pt>
                <c:pt idx="50">
                  <c:v>10529155665.744171</c:v>
                </c:pt>
                <c:pt idx="51">
                  <c:v>10435197188.842764</c:v>
                </c:pt>
                <c:pt idx="52">
                  <c:v>10344606766.200676</c:v>
                </c:pt>
                <c:pt idx="53">
                  <c:v>10251119487.036448</c:v>
                </c:pt>
                <c:pt idx="54">
                  <c:v>10165113882.800314</c:v>
                </c:pt>
                <c:pt idx="55">
                  <c:v>10079284194.290932</c:v>
                </c:pt>
                <c:pt idx="56">
                  <c:v>9981818089.1918182</c:v>
                </c:pt>
                <c:pt idx="57">
                  <c:v>9895012276.8706589</c:v>
                </c:pt>
                <c:pt idx="58">
                  <c:v>9808746139.9071484</c:v>
                </c:pt>
                <c:pt idx="59">
                  <c:v>9722499631.1330967</c:v>
                </c:pt>
                <c:pt idx="60">
                  <c:v>9637175096.7601051</c:v>
                </c:pt>
                <c:pt idx="61">
                  <c:v>9552019839.251894</c:v>
                </c:pt>
                <c:pt idx="62">
                  <c:v>9466148661.9899197</c:v>
                </c:pt>
                <c:pt idx="63">
                  <c:v>9380996700.5680428</c:v>
                </c:pt>
                <c:pt idx="64">
                  <c:v>9295801621.8095322</c:v>
                </c:pt>
                <c:pt idx="65">
                  <c:v>9211559954.6297607</c:v>
                </c:pt>
                <c:pt idx="66">
                  <c:v>9127506224.4503937</c:v>
                </c:pt>
                <c:pt idx="67">
                  <c:v>9041097932.644331</c:v>
                </c:pt>
                <c:pt idx="68">
                  <c:v>8955493457.2212849</c:v>
                </c:pt>
                <c:pt idx="69">
                  <c:v>8871800179.924593</c:v>
                </c:pt>
                <c:pt idx="70">
                  <c:v>8788881476.1968117</c:v>
                </c:pt>
                <c:pt idx="71">
                  <c:v>8706867071.2935658</c:v>
                </c:pt>
                <c:pt idx="72">
                  <c:v>8624896515.4065132</c:v>
                </c:pt>
                <c:pt idx="73">
                  <c:v>8543113745.6853132</c:v>
                </c:pt>
                <c:pt idx="74">
                  <c:v>8461884369.5886984</c:v>
                </c:pt>
                <c:pt idx="75">
                  <c:v>8381551175.4304562</c:v>
                </c:pt>
                <c:pt idx="76">
                  <c:v>8300655005.9195375</c:v>
                </c:pt>
                <c:pt idx="77">
                  <c:v>8220226587.7246819</c:v>
                </c:pt>
                <c:pt idx="78">
                  <c:v>8139250025.2387114</c:v>
                </c:pt>
                <c:pt idx="79">
                  <c:v>8059517952.7463789</c:v>
                </c:pt>
                <c:pt idx="80">
                  <c:v>7979425325.377758</c:v>
                </c:pt>
                <c:pt idx="81">
                  <c:v>7899262195.7933645</c:v>
                </c:pt>
                <c:pt idx="82">
                  <c:v>7819398540.8878136</c:v>
                </c:pt>
                <c:pt idx="83">
                  <c:v>7738800332.0262489</c:v>
                </c:pt>
                <c:pt idx="84">
                  <c:v>7658598780.4945364</c:v>
                </c:pt>
                <c:pt idx="85">
                  <c:v>7578710990.7697973</c:v>
                </c:pt>
                <c:pt idx="86">
                  <c:v>7498602093.5787764</c:v>
                </c:pt>
                <c:pt idx="87">
                  <c:v>7421976376.4842033</c:v>
                </c:pt>
                <c:pt idx="88">
                  <c:v>7344102557.6181269</c:v>
                </c:pt>
                <c:pt idx="89">
                  <c:v>7266721276.3115215</c:v>
                </c:pt>
                <c:pt idx="90">
                  <c:v>7191284805.2849607</c:v>
                </c:pt>
                <c:pt idx="91">
                  <c:v>7117109407.7172861</c:v>
                </c:pt>
                <c:pt idx="92">
                  <c:v>7042144685.0727339</c:v>
                </c:pt>
                <c:pt idx="93">
                  <c:v>6967375996.2215338</c:v>
                </c:pt>
                <c:pt idx="94">
                  <c:v>6891948838.9407921</c:v>
                </c:pt>
                <c:pt idx="95">
                  <c:v>6818109277.2402163</c:v>
                </c:pt>
                <c:pt idx="96">
                  <c:v>6745892677.188694</c:v>
                </c:pt>
                <c:pt idx="97">
                  <c:v>6669746369.4988928</c:v>
                </c:pt>
                <c:pt idx="98">
                  <c:v>6595395906.2629833</c:v>
                </c:pt>
                <c:pt idx="99">
                  <c:v>6523400155.7221355</c:v>
                </c:pt>
                <c:pt idx="100">
                  <c:v>6452531327.1593056</c:v>
                </c:pt>
                <c:pt idx="101">
                  <c:v>6377747079.3543596</c:v>
                </c:pt>
                <c:pt idx="102">
                  <c:v>6308255105.8771057</c:v>
                </c:pt>
                <c:pt idx="103">
                  <c:v>6237274962.6733847</c:v>
                </c:pt>
                <c:pt idx="104">
                  <c:v>6167078666.8835011</c:v>
                </c:pt>
                <c:pt idx="105">
                  <c:v>6099234580.884819</c:v>
                </c:pt>
                <c:pt idx="106">
                  <c:v>6032279145.7748957</c:v>
                </c:pt>
                <c:pt idx="107">
                  <c:v>5964048492.1787024</c:v>
                </c:pt>
                <c:pt idx="108">
                  <c:v>5898239453.1929474</c:v>
                </c:pt>
                <c:pt idx="109">
                  <c:v>5829597215.1350794</c:v>
                </c:pt>
                <c:pt idx="110">
                  <c:v>5764978084.6605053</c:v>
                </c:pt>
                <c:pt idx="111">
                  <c:v>5700262241.8126774</c:v>
                </c:pt>
                <c:pt idx="112">
                  <c:v>5635399090.8881092</c:v>
                </c:pt>
                <c:pt idx="113">
                  <c:v>5571801488.1176348</c:v>
                </c:pt>
                <c:pt idx="114">
                  <c:v>5508090500.6599665</c:v>
                </c:pt>
                <c:pt idx="115">
                  <c:v>5445293323.3892012</c:v>
                </c:pt>
                <c:pt idx="116">
                  <c:v>5382339906.8002729</c:v>
                </c:pt>
                <c:pt idx="117">
                  <c:v>5319359566.8982067</c:v>
                </c:pt>
                <c:pt idx="118">
                  <c:v>5257091984.3192234</c:v>
                </c:pt>
                <c:pt idx="119">
                  <c:v>5194554125.0915565</c:v>
                </c:pt>
                <c:pt idx="120">
                  <c:v>5132624748.6442823</c:v>
                </c:pt>
                <c:pt idx="121">
                  <c:v>5071020161.647253</c:v>
                </c:pt>
                <c:pt idx="122">
                  <c:v>5009828268.9867029</c:v>
                </c:pt>
                <c:pt idx="123">
                  <c:v>4948859502.0821857</c:v>
                </c:pt>
                <c:pt idx="124">
                  <c:v>4889025118.0990191</c:v>
                </c:pt>
                <c:pt idx="125">
                  <c:v>4828815864.2956896</c:v>
                </c:pt>
                <c:pt idx="126">
                  <c:v>4768576390.9075212</c:v>
                </c:pt>
                <c:pt idx="127">
                  <c:v>4709495598.9247503</c:v>
                </c:pt>
                <c:pt idx="128">
                  <c:v>4651005921.7211628</c:v>
                </c:pt>
                <c:pt idx="129">
                  <c:v>4592996686.8032064</c:v>
                </c:pt>
                <c:pt idx="130">
                  <c:v>4534704206.2900419</c:v>
                </c:pt>
                <c:pt idx="131">
                  <c:v>4476230839.7536278</c:v>
                </c:pt>
                <c:pt idx="132">
                  <c:v>4419022710.3176222</c:v>
                </c:pt>
                <c:pt idx="133">
                  <c:v>4362071275.7195368</c:v>
                </c:pt>
                <c:pt idx="134">
                  <c:v>4305221806.6803751</c:v>
                </c:pt>
                <c:pt idx="135">
                  <c:v>4248725434.849966</c:v>
                </c:pt>
                <c:pt idx="136">
                  <c:v>4191952157.2580242</c:v>
                </c:pt>
                <c:pt idx="137">
                  <c:v>4135271438.9786</c:v>
                </c:pt>
                <c:pt idx="138">
                  <c:v>4079598111.2971292</c:v>
                </c:pt>
                <c:pt idx="139">
                  <c:v>4024640917.2542129</c:v>
                </c:pt>
                <c:pt idx="140">
                  <c:v>3970020599.6989551</c:v>
                </c:pt>
                <c:pt idx="141">
                  <c:v>3915436278.0043502</c:v>
                </c:pt>
                <c:pt idx="142">
                  <c:v>3861134638.2838082</c:v>
                </c:pt>
                <c:pt idx="143">
                  <c:v>3807847780.5573969</c:v>
                </c:pt>
                <c:pt idx="144">
                  <c:v>3753430010.8638358</c:v>
                </c:pt>
                <c:pt idx="145">
                  <c:v>3700840194.1934299</c:v>
                </c:pt>
                <c:pt idx="146">
                  <c:v>3648552321.4925089</c:v>
                </c:pt>
                <c:pt idx="147">
                  <c:v>3595935587.0074339</c:v>
                </c:pt>
                <c:pt idx="148">
                  <c:v>3544670039.89465</c:v>
                </c:pt>
                <c:pt idx="149">
                  <c:v>3493552197.81284</c:v>
                </c:pt>
                <c:pt idx="150">
                  <c:v>3442001299.2277331</c:v>
                </c:pt>
                <c:pt idx="151">
                  <c:v>3391653558.4047642</c:v>
                </c:pt>
                <c:pt idx="152">
                  <c:v>3341604776.6504021</c:v>
                </c:pt>
                <c:pt idx="153">
                  <c:v>3292248498.5156531</c:v>
                </c:pt>
                <c:pt idx="154">
                  <c:v>3242289442.831068</c:v>
                </c:pt>
                <c:pt idx="155">
                  <c:v>3192942669.8058462</c:v>
                </c:pt>
                <c:pt idx="156">
                  <c:v>3143958574.3107572</c:v>
                </c:pt>
                <c:pt idx="157">
                  <c:v>3094903507.3217969</c:v>
                </c:pt>
                <c:pt idx="158">
                  <c:v>3046575779.6737981</c:v>
                </c:pt>
                <c:pt idx="159">
                  <c:v>2999078429.2985482</c:v>
                </c:pt>
                <c:pt idx="160">
                  <c:v>2951786205.029489</c:v>
                </c:pt>
                <c:pt idx="161">
                  <c:v>2905284021.5060019</c:v>
                </c:pt>
                <c:pt idx="162">
                  <c:v>2859590868.851851</c:v>
                </c:pt>
                <c:pt idx="163">
                  <c:v>2813959580.5513368</c:v>
                </c:pt>
                <c:pt idx="164">
                  <c:v>2769433289.7166929</c:v>
                </c:pt>
                <c:pt idx="165">
                  <c:v>2724864940.79494</c:v>
                </c:pt>
                <c:pt idx="166">
                  <c:v>2681624740.1945119</c:v>
                </c:pt>
                <c:pt idx="167">
                  <c:v>2639066304.5535069</c:v>
                </c:pt>
                <c:pt idx="168">
                  <c:v>2596605416.793788</c:v>
                </c:pt>
                <c:pt idx="169">
                  <c:v>2554678298.9736338</c:v>
                </c:pt>
                <c:pt idx="170">
                  <c:v>2512994649.968524</c:v>
                </c:pt>
                <c:pt idx="171">
                  <c:v>2471450095.679544</c:v>
                </c:pt>
                <c:pt idx="172">
                  <c:v>2430229402.292933</c:v>
                </c:pt>
                <c:pt idx="173">
                  <c:v>2389195701.9425611</c:v>
                </c:pt>
                <c:pt idx="174">
                  <c:v>2348698960.5223122</c:v>
                </c:pt>
                <c:pt idx="175">
                  <c:v>2308288492.2033148</c:v>
                </c:pt>
                <c:pt idx="176">
                  <c:v>2268368207.2867732</c:v>
                </c:pt>
                <c:pt idx="177">
                  <c:v>2228740856.488656</c:v>
                </c:pt>
                <c:pt idx="178">
                  <c:v>2189319879.1875782</c:v>
                </c:pt>
                <c:pt idx="179">
                  <c:v>2149249210.3121748</c:v>
                </c:pt>
                <c:pt idx="180">
                  <c:v>2109983846.8256929</c:v>
                </c:pt>
                <c:pt idx="181">
                  <c:v>2069913637.1848011</c:v>
                </c:pt>
                <c:pt idx="182">
                  <c:v>2031365558.9972529</c:v>
                </c:pt>
                <c:pt idx="183">
                  <c:v>1992944119.7905591</c:v>
                </c:pt>
                <c:pt idx="184">
                  <c:v>1955363976.0566299</c:v>
                </c:pt>
                <c:pt idx="185">
                  <c:v>1918145945.092495</c:v>
                </c:pt>
                <c:pt idx="186">
                  <c:v>1881024628.527787</c:v>
                </c:pt>
                <c:pt idx="187">
                  <c:v>1844384937.5072269</c:v>
                </c:pt>
                <c:pt idx="188">
                  <c:v>1808016304.427773</c:v>
                </c:pt>
                <c:pt idx="189">
                  <c:v>1772384901.8282599</c:v>
                </c:pt>
                <c:pt idx="190">
                  <c:v>1737149138.4053049</c:v>
                </c:pt>
                <c:pt idx="191">
                  <c:v>1702112382.184253</c:v>
                </c:pt>
                <c:pt idx="192">
                  <c:v>1667273633.9672389</c:v>
                </c:pt>
                <c:pt idx="193">
                  <c:v>1632932967.355938</c:v>
                </c:pt>
                <c:pt idx="194">
                  <c:v>1598691527.3544409</c:v>
                </c:pt>
                <c:pt idx="195">
                  <c:v>1564803051.0491731</c:v>
                </c:pt>
                <c:pt idx="196">
                  <c:v>1530750498.0584741</c:v>
                </c:pt>
                <c:pt idx="197">
                  <c:v>1497509571.5611911</c:v>
                </c:pt>
                <c:pt idx="198">
                  <c:v>1464357456.1446109</c:v>
                </c:pt>
                <c:pt idx="199">
                  <c:v>1431718254.701694</c:v>
                </c:pt>
                <c:pt idx="200">
                  <c:v>1399268956.5108149</c:v>
                </c:pt>
                <c:pt idx="201">
                  <c:v>1366695061.0180621</c:v>
                </c:pt>
                <c:pt idx="202">
                  <c:v>1335374850.5726769</c:v>
                </c:pt>
                <c:pt idx="203">
                  <c:v>1304415809.944952</c:v>
                </c:pt>
                <c:pt idx="204">
                  <c:v>1273897680.1681881</c:v>
                </c:pt>
                <c:pt idx="205">
                  <c:v>1242745697.6312909</c:v>
                </c:pt>
                <c:pt idx="206">
                  <c:v>1212737569.6350319</c:v>
                </c:pt>
                <c:pt idx="207">
                  <c:v>1183474802.3240769</c:v>
                </c:pt>
                <c:pt idx="208">
                  <c:v>1154660634.2168319</c:v>
                </c:pt>
                <c:pt idx="209">
                  <c:v>1125999384.506192</c:v>
                </c:pt>
                <c:pt idx="210">
                  <c:v>1098040431.618803</c:v>
                </c:pt>
                <c:pt idx="211">
                  <c:v>1070202845.19412</c:v>
                </c:pt>
                <c:pt idx="212">
                  <c:v>1042763405.858656</c:v>
                </c:pt>
                <c:pt idx="213">
                  <c:v>1015434268.918224</c:v>
                </c:pt>
                <c:pt idx="214">
                  <c:v>988695417.27609301</c:v>
                </c:pt>
                <c:pt idx="215">
                  <c:v>962188895.22485304</c:v>
                </c:pt>
                <c:pt idx="216">
                  <c:v>935938384.00064397</c:v>
                </c:pt>
                <c:pt idx="217">
                  <c:v>909644035.636531</c:v>
                </c:pt>
                <c:pt idx="218">
                  <c:v>884133186.02844906</c:v>
                </c:pt>
                <c:pt idx="219">
                  <c:v>858292405.42859101</c:v>
                </c:pt>
                <c:pt idx="220">
                  <c:v>833559651.58964705</c:v>
                </c:pt>
                <c:pt idx="221">
                  <c:v>808532724.79932106</c:v>
                </c:pt>
                <c:pt idx="222">
                  <c:v>785225800.98194003</c:v>
                </c:pt>
                <c:pt idx="223">
                  <c:v>762956299.48800302</c:v>
                </c:pt>
                <c:pt idx="224">
                  <c:v>741343872.07477903</c:v>
                </c:pt>
                <c:pt idx="225">
                  <c:v>721608714.49279904</c:v>
                </c:pt>
                <c:pt idx="226">
                  <c:v>702339875.26016402</c:v>
                </c:pt>
                <c:pt idx="227">
                  <c:v>683222762.35711205</c:v>
                </c:pt>
                <c:pt idx="228">
                  <c:v>664951512.87855101</c:v>
                </c:pt>
                <c:pt idx="229">
                  <c:v>647096552.15513599</c:v>
                </c:pt>
                <c:pt idx="230">
                  <c:v>629588315.90991104</c:v>
                </c:pt>
                <c:pt idx="231">
                  <c:v>612582454.90918803</c:v>
                </c:pt>
                <c:pt idx="232">
                  <c:v>596012702.81595099</c:v>
                </c:pt>
                <c:pt idx="233">
                  <c:v>580094501.10887504</c:v>
                </c:pt>
                <c:pt idx="234">
                  <c:v>564260693.79564404</c:v>
                </c:pt>
                <c:pt idx="235">
                  <c:v>548599077.63237</c:v>
                </c:pt>
                <c:pt idx="236">
                  <c:v>533098752.70509201</c:v>
                </c:pt>
                <c:pt idx="237">
                  <c:v>517727388.11184698</c:v>
                </c:pt>
                <c:pt idx="238">
                  <c:v>502406462.04748398</c:v>
                </c:pt>
                <c:pt idx="239">
                  <c:v>486979325.20727998</c:v>
                </c:pt>
                <c:pt idx="240">
                  <c:v>471844660.95631099</c:v>
                </c:pt>
                <c:pt idx="241">
                  <c:v>456722362.36386299</c:v>
                </c:pt>
                <c:pt idx="242">
                  <c:v>441905190.58015901</c:v>
                </c:pt>
                <c:pt idx="243">
                  <c:v>427285611.41023701</c:v>
                </c:pt>
                <c:pt idx="244">
                  <c:v>413081746.35066301</c:v>
                </c:pt>
                <c:pt idx="245">
                  <c:v>399016892.007801</c:v>
                </c:pt>
                <c:pt idx="246">
                  <c:v>385049774.74400502</c:v>
                </c:pt>
                <c:pt idx="247">
                  <c:v>371516099.43776399</c:v>
                </c:pt>
                <c:pt idx="248">
                  <c:v>358133082.60887402</c:v>
                </c:pt>
                <c:pt idx="249">
                  <c:v>345003659.95270997</c:v>
                </c:pt>
                <c:pt idx="250">
                  <c:v>332352076.74005699</c:v>
                </c:pt>
                <c:pt idx="251">
                  <c:v>319968765.52139199</c:v>
                </c:pt>
                <c:pt idx="252">
                  <c:v>307431968.21911699</c:v>
                </c:pt>
                <c:pt idx="253">
                  <c:v>295195432.914428</c:v>
                </c:pt>
                <c:pt idx="254">
                  <c:v>283276627.727485</c:v>
                </c:pt>
                <c:pt idx="255">
                  <c:v>271649862.09068102</c:v>
                </c:pt>
                <c:pt idx="256">
                  <c:v>259969702.06229499</c:v>
                </c:pt>
                <c:pt idx="257">
                  <c:v>248613572.00812</c:v>
                </c:pt>
                <c:pt idx="258">
                  <c:v>237241881.77935499</c:v>
                </c:pt>
                <c:pt idx="259">
                  <c:v>226222947.08242899</c:v>
                </c:pt>
                <c:pt idx="260">
                  <c:v>215378049.16961399</c:v>
                </c:pt>
                <c:pt idx="261">
                  <c:v>204636825.026411</c:v>
                </c:pt>
                <c:pt idx="262">
                  <c:v>193975328.95061499</c:v>
                </c:pt>
                <c:pt idx="263">
                  <c:v>183636876.85373899</c:v>
                </c:pt>
                <c:pt idx="264">
                  <c:v>173490399.177169</c:v>
                </c:pt>
                <c:pt idx="265">
                  <c:v>163499558.13035101</c:v>
                </c:pt>
                <c:pt idx="266">
                  <c:v>153696146.46969801</c:v>
                </c:pt>
                <c:pt idx="267">
                  <c:v>144114917.654405</c:v>
                </c:pt>
                <c:pt idx="268">
                  <c:v>134767107.40396699</c:v>
                </c:pt>
                <c:pt idx="269">
                  <c:v>125686973.763459</c:v>
                </c:pt>
                <c:pt idx="270">
                  <c:v>116558045.244592</c:v>
                </c:pt>
                <c:pt idx="271">
                  <c:v>108092999.46673299</c:v>
                </c:pt>
                <c:pt idx="272">
                  <c:v>99843787.387343004</c:v>
                </c:pt>
                <c:pt idx="273">
                  <c:v>91785759.835555002</c:v>
                </c:pt>
                <c:pt idx="274">
                  <c:v>83876767.992073998</c:v>
                </c:pt>
                <c:pt idx="275">
                  <c:v>76122725.451934993</c:v>
                </c:pt>
                <c:pt idx="276">
                  <c:v>68540206.960926995</c:v>
                </c:pt>
                <c:pt idx="277">
                  <c:v>61073109.195573002</c:v>
                </c:pt>
                <c:pt idx="278">
                  <c:v>53886585.312886</c:v>
                </c:pt>
                <c:pt idx="279">
                  <c:v>47010703.079161003</c:v>
                </c:pt>
                <c:pt idx="280">
                  <c:v>40498008.073361002</c:v>
                </c:pt>
                <c:pt idx="281">
                  <c:v>34355915.539021</c:v>
                </c:pt>
                <c:pt idx="282">
                  <c:v>28639692.113163002</c:v>
                </c:pt>
                <c:pt idx="283">
                  <c:v>23493079.286961</c:v>
                </c:pt>
                <c:pt idx="284">
                  <c:v>19090412.392753001</c:v>
                </c:pt>
                <c:pt idx="285">
                  <c:v>16342461.230281999</c:v>
                </c:pt>
                <c:pt idx="286">
                  <c:v>13809426.07791</c:v>
                </c:pt>
                <c:pt idx="287">
                  <c:v>11536870.603137</c:v>
                </c:pt>
                <c:pt idx="288">
                  <c:v>9524457.6488060001</c:v>
                </c:pt>
                <c:pt idx="289">
                  <c:v>7682863.5239340002</c:v>
                </c:pt>
                <c:pt idx="290">
                  <c:v>6105856.7451860001</c:v>
                </c:pt>
                <c:pt idx="291">
                  <c:v>5175927.003455</c:v>
                </c:pt>
                <c:pt idx="292">
                  <c:v>4583430.2233429998</c:v>
                </c:pt>
                <c:pt idx="293">
                  <c:v>4277625.3590820003</c:v>
                </c:pt>
                <c:pt idx="294">
                  <c:v>4042629.5232310002</c:v>
                </c:pt>
                <c:pt idx="295">
                  <c:v>3850938.3030070001</c:v>
                </c:pt>
                <c:pt idx="296">
                  <c:v>3674834.4232970001</c:v>
                </c:pt>
                <c:pt idx="297">
                  <c:v>3456385.294801</c:v>
                </c:pt>
                <c:pt idx="298">
                  <c:v>3303548.002053</c:v>
                </c:pt>
                <c:pt idx="299">
                  <c:v>3155069.2343600001</c:v>
                </c:pt>
                <c:pt idx="300">
                  <c:v>3009331.1526139998</c:v>
                </c:pt>
                <c:pt idx="301">
                  <c:v>2866936.7964920001</c:v>
                </c:pt>
                <c:pt idx="302">
                  <c:v>2727941.8756630002</c:v>
                </c:pt>
                <c:pt idx="303">
                  <c:v>2595598.4606079999</c:v>
                </c:pt>
                <c:pt idx="304">
                  <c:v>2402467.6313479999</c:v>
                </c:pt>
                <c:pt idx="305">
                  <c:v>2279014.7381799999</c:v>
                </c:pt>
                <c:pt idx="306">
                  <c:v>2157947.4706720002</c:v>
                </c:pt>
                <c:pt idx="307">
                  <c:v>2039708.5375689999</c:v>
                </c:pt>
                <c:pt idx="308">
                  <c:v>1925581.0276339999</c:v>
                </c:pt>
                <c:pt idx="309">
                  <c:v>1817125.670317</c:v>
                </c:pt>
                <c:pt idx="310">
                  <c:v>1714239.8459640001</c:v>
                </c:pt>
                <c:pt idx="311">
                  <c:v>1612826.2345459999</c:v>
                </c:pt>
                <c:pt idx="312">
                  <c:v>1518461.926094</c:v>
                </c:pt>
                <c:pt idx="313">
                  <c:v>1425645.2605729999</c:v>
                </c:pt>
                <c:pt idx="314">
                  <c:v>1335848.0681769999</c:v>
                </c:pt>
                <c:pt idx="315">
                  <c:v>1255142.3785560001</c:v>
                </c:pt>
                <c:pt idx="316">
                  <c:v>1175364.5626670001</c:v>
                </c:pt>
                <c:pt idx="317">
                  <c:v>1098635.7497139999</c:v>
                </c:pt>
                <c:pt idx="318">
                  <c:v>1026109.850375</c:v>
                </c:pt>
                <c:pt idx="319">
                  <c:v>955035.90427000006</c:v>
                </c:pt>
                <c:pt idx="320">
                  <c:v>887225.68144199997</c:v>
                </c:pt>
                <c:pt idx="321">
                  <c:v>822729.82184700004</c:v>
                </c:pt>
                <c:pt idx="322">
                  <c:v>760130.53586800001</c:v>
                </c:pt>
                <c:pt idx="323">
                  <c:v>699374.35325100005</c:v>
                </c:pt>
                <c:pt idx="324">
                  <c:v>640990.54412099998</c:v>
                </c:pt>
                <c:pt idx="325">
                  <c:v>583751.08885199996</c:v>
                </c:pt>
                <c:pt idx="326">
                  <c:v>532698.48418300005</c:v>
                </c:pt>
                <c:pt idx="327">
                  <c:v>488062.145235</c:v>
                </c:pt>
                <c:pt idx="328">
                  <c:v>447462.49626799999</c:v>
                </c:pt>
                <c:pt idx="329">
                  <c:v>407833.37825100002</c:v>
                </c:pt>
                <c:pt idx="330">
                  <c:v>372377.06748199998</c:v>
                </c:pt>
                <c:pt idx="331">
                  <c:v>337688.24002600001</c:v>
                </c:pt>
                <c:pt idx="332">
                  <c:v>307302.93910900003</c:v>
                </c:pt>
                <c:pt idx="333">
                  <c:v>278563.55913900002</c:v>
                </c:pt>
                <c:pt idx="334">
                  <c:v>250751.97029900001</c:v>
                </c:pt>
                <c:pt idx="335">
                  <c:v>223374.44</c:v>
                </c:pt>
                <c:pt idx="336">
                  <c:v>197580.07</c:v>
                </c:pt>
                <c:pt idx="337">
                  <c:v>171928.8</c:v>
                </c:pt>
                <c:pt idx="338">
                  <c:v>148042.46</c:v>
                </c:pt>
                <c:pt idx="339">
                  <c:v>124906.08</c:v>
                </c:pt>
                <c:pt idx="340">
                  <c:v>103501.04</c:v>
                </c:pt>
                <c:pt idx="341">
                  <c:v>84709.25</c:v>
                </c:pt>
                <c:pt idx="342">
                  <c:v>65892.34</c:v>
                </c:pt>
                <c:pt idx="343">
                  <c:v>47662.21</c:v>
                </c:pt>
                <c:pt idx="344">
                  <c:v>35545.089999999997</c:v>
                </c:pt>
                <c:pt idx="345">
                  <c:v>29895.87</c:v>
                </c:pt>
                <c:pt idx="346">
                  <c:v>24745</c:v>
                </c:pt>
                <c:pt idx="347">
                  <c:v>20489.259999999998</c:v>
                </c:pt>
                <c:pt idx="348">
                  <c:v>16226.2</c:v>
                </c:pt>
                <c:pt idx="349">
                  <c:v>11954.73</c:v>
                </c:pt>
                <c:pt idx="350">
                  <c:v>8941.58</c:v>
                </c:pt>
                <c:pt idx="351">
                  <c:v>5923.02</c:v>
                </c:pt>
                <c:pt idx="352">
                  <c:v>2894.54</c:v>
                </c:pt>
                <c:pt idx="353">
                  <c:v>2174.5</c:v>
                </c:pt>
                <c:pt idx="354">
                  <c:v>1452.07</c:v>
                </c:pt>
                <c:pt idx="355">
                  <c:v>727.24</c:v>
                </c:pt>
                <c:pt idx="356">
                  <c:v>0</c:v>
                </c:pt>
              </c:numCache>
            </c:numRef>
          </c:val>
          <c:extLst>
            <c:ext xmlns:c16="http://schemas.microsoft.com/office/drawing/2014/chart" uri="{C3380CC4-5D6E-409C-BE32-E72D297353CC}">
              <c16:uniqueId val="{00000000-3E79-431F-BD3D-28113DFFC197}"/>
            </c:ext>
          </c:extLst>
        </c:ser>
        <c:ser>
          <c:idx val="1"/>
          <c:order val="1"/>
          <c:tx>
            <c:strRef>
              <c:f>_Hidden30!$C$1:$C$1</c:f>
              <c:strCache>
                <c:ptCount val="1"/>
                <c:pt idx="0">
                  <c:v>Outstanding Residential Mortgage Loans (2% CPR)</c:v>
                </c:pt>
              </c:strCache>
            </c:strRef>
          </c:tx>
          <c:spPr>
            <a:solidFill>
              <a:srgbClr val="804000"/>
            </a:solidFill>
            <a:ln w="25400">
              <a:noFill/>
            </a:ln>
          </c:spPr>
          <c:cat>
            <c:strRef>
              <c:f>_Hidden30!$A$2:$A$358</c:f>
              <c:strCache>
                <c:ptCount val="357"/>
                <c:pt idx="0">
                  <c:v>1/04/2021</c:v>
                </c:pt>
                <c:pt idx="1">
                  <c:v>1/05/2021</c:v>
                </c:pt>
                <c:pt idx="2">
                  <c:v>1/06/2021</c:v>
                </c:pt>
                <c:pt idx="3">
                  <c:v>1/07/2021</c:v>
                </c:pt>
                <c:pt idx="4">
                  <c:v>1/08/2021</c:v>
                </c:pt>
                <c:pt idx="5">
                  <c:v>1/09/2021</c:v>
                </c:pt>
                <c:pt idx="6">
                  <c:v>1/10/2021</c:v>
                </c:pt>
                <c:pt idx="7">
                  <c:v>1/11/2021</c:v>
                </c:pt>
                <c:pt idx="8">
                  <c:v>1/12/2021</c:v>
                </c:pt>
                <c:pt idx="9">
                  <c:v>1/01/2022</c:v>
                </c:pt>
                <c:pt idx="10">
                  <c:v>1/02/2022</c:v>
                </c:pt>
                <c:pt idx="11">
                  <c:v>1/03/2022</c:v>
                </c:pt>
                <c:pt idx="12">
                  <c:v>1/04/2022</c:v>
                </c:pt>
                <c:pt idx="13">
                  <c:v>1/05/2022</c:v>
                </c:pt>
                <c:pt idx="14">
                  <c:v>1/06/2022</c:v>
                </c:pt>
                <c:pt idx="15">
                  <c:v>1/07/2022</c:v>
                </c:pt>
                <c:pt idx="16">
                  <c:v>1/08/2022</c:v>
                </c:pt>
                <c:pt idx="17">
                  <c:v>1/09/2022</c:v>
                </c:pt>
                <c:pt idx="18">
                  <c:v>1/10/2022</c:v>
                </c:pt>
                <c:pt idx="19">
                  <c:v>1/11/2022</c:v>
                </c:pt>
                <c:pt idx="20">
                  <c:v>1/12/2022</c:v>
                </c:pt>
                <c:pt idx="21">
                  <c:v>1/01/2023</c:v>
                </c:pt>
                <c:pt idx="22">
                  <c:v>1/02/2023</c:v>
                </c:pt>
                <c:pt idx="23">
                  <c:v>1/03/2023</c:v>
                </c:pt>
                <c:pt idx="24">
                  <c:v>1/04/2023</c:v>
                </c:pt>
                <c:pt idx="25">
                  <c:v>1/05/2023</c:v>
                </c:pt>
                <c:pt idx="26">
                  <c:v>1/06/2023</c:v>
                </c:pt>
                <c:pt idx="27">
                  <c:v>1/07/2023</c:v>
                </c:pt>
                <c:pt idx="28">
                  <c:v>1/08/2023</c:v>
                </c:pt>
                <c:pt idx="29">
                  <c:v>1/09/2023</c:v>
                </c:pt>
                <c:pt idx="30">
                  <c:v>1/10/2023</c:v>
                </c:pt>
                <c:pt idx="31">
                  <c:v>1/11/2023</c:v>
                </c:pt>
                <c:pt idx="32">
                  <c:v>1/12/2023</c:v>
                </c:pt>
                <c:pt idx="33">
                  <c:v>1/01/2024</c:v>
                </c:pt>
                <c:pt idx="34">
                  <c:v>1/02/2024</c:v>
                </c:pt>
                <c:pt idx="35">
                  <c:v>1/03/2024</c:v>
                </c:pt>
                <c:pt idx="36">
                  <c:v>1/04/2024</c:v>
                </c:pt>
                <c:pt idx="37">
                  <c:v>1/05/2024</c:v>
                </c:pt>
                <c:pt idx="38">
                  <c:v>1/06/2024</c:v>
                </c:pt>
                <c:pt idx="39">
                  <c:v>1/07/2024</c:v>
                </c:pt>
                <c:pt idx="40">
                  <c:v>1/08/2024</c:v>
                </c:pt>
                <c:pt idx="41">
                  <c:v>1/09/2024</c:v>
                </c:pt>
                <c:pt idx="42">
                  <c:v>1/10/2024</c:v>
                </c:pt>
                <c:pt idx="43">
                  <c:v>1/11/2024</c:v>
                </c:pt>
                <c:pt idx="44">
                  <c:v>1/12/2024</c:v>
                </c:pt>
                <c:pt idx="45">
                  <c:v>1/01/2025</c:v>
                </c:pt>
                <c:pt idx="46">
                  <c:v>1/02/2025</c:v>
                </c:pt>
                <c:pt idx="47">
                  <c:v>1/03/2025</c:v>
                </c:pt>
                <c:pt idx="48">
                  <c:v>1/04/2025</c:v>
                </c:pt>
                <c:pt idx="49">
                  <c:v>1/05/2025</c:v>
                </c:pt>
                <c:pt idx="50">
                  <c:v>1/06/2025</c:v>
                </c:pt>
                <c:pt idx="51">
                  <c:v>1/07/2025</c:v>
                </c:pt>
                <c:pt idx="52">
                  <c:v>1/08/2025</c:v>
                </c:pt>
                <c:pt idx="53">
                  <c:v>1/09/2025</c:v>
                </c:pt>
                <c:pt idx="54">
                  <c:v>1/10/2025</c:v>
                </c:pt>
                <c:pt idx="55">
                  <c:v>1/11/2025</c:v>
                </c:pt>
                <c:pt idx="56">
                  <c:v>1/12/2025</c:v>
                </c:pt>
                <c:pt idx="57">
                  <c:v>1/01/2026</c:v>
                </c:pt>
                <c:pt idx="58">
                  <c:v>1/02/2026</c:v>
                </c:pt>
                <c:pt idx="59">
                  <c:v>1/03/2026</c:v>
                </c:pt>
                <c:pt idx="60">
                  <c:v>1/04/2026</c:v>
                </c:pt>
                <c:pt idx="61">
                  <c:v>1/05/2026</c:v>
                </c:pt>
                <c:pt idx="62">
                  <c:v>1/06/2026</c:v>
                </c:pt>
                <c:pt idx="63">
                  <c:v>1/07/2026</c:v>
                </c:pt>
                <c:pt idx="64">
                  <c:v>1/08/2026</c:v>
                </c:pt>
                <c:pt idx="65">
                  <c:v>1/09/2026</c:v>
                </c:pt>
                <c:pt idx="66">
                  <c:v>1/10/2026</c:v>
                </c:pt>
                <c:pt idx="67">
                  <c:v>1/11/2026</c:v>
                </c:pt>
                <c:pt idx="68">
                  <c:v>1/12/2026</c:v>
                </c:pt>
                <c:pt idx="69">
                  <c:v>1/01/2027</c:v>
                </c:pt>
                <c:pt idx="70">
                  <c:v>1/02/2027</c:v>
                </c:pt>
                <c:pt idx="71">
                  <c:v>1/03/2027</c:v>
                </c:pt>
                <c:pt idx="72">
                  <c:v>1/04/2027</c:v>
                </c:pt>
                <c:pt idx="73">
                  <c:v>1/05/2027</c:v>
                </c:pt>
                <c:pt idx="74">
                  <c:v>1/06/2027</c:v>
                </c:pt>
                <c:pt idx="75">
                  <c:v>1/07/2027</c:v>
                </c:pt>
                <c:pt idx="76">
                  <c:v>1/08/2027</c:v>
                </c:pt>
                <c:pt idx="77">
                  <c:v>1/09/2027</c:v>
                </c:pt>
                <c:pt idx="78">
                  <c:v>1/10/2027</c:v>
                </c:pt>
                <c:pt idx="79">
                  <c:v>1/11/2027</c:v>
                </c:pt>
                <c:pt idx="80">
                  <c:v>1/12/2027</c:v>
                </c:pt>
                <c:pt idx="81">
                  <c:v>1/01/2028</c:v>
                </c:pt>
                <c:pt idx="82">
                  <c:v>1/02/2028</c:v>
                </c:pt>
                <c:pt idx="83">
                  <c:v>1/03/2028</c:v>
                </c:pt>
                <c:pt idx="84">
                  <c:v>1/04/2028</c:v>
                </c:pt>
                <c:pt idx="85">
                  <c:v>1/05/2028</c:v>
                </c:pt>
                <c:pt idx="86">
                  <c:v>1/06/2028</c:v>
                </c:pt>
                <c:pt idx="87">
                  <c:v>1/07/2028</c:v>
                </c:pt>
                <c:pt idx="88">
                  <c:v>1/08/2028</c:v>
                </c:pt>
                <c:pt idx="89">
                  <c:v>1/09/2028</c:v>
                </c:pt>
                <c:pt idx="90">
                  <c:v>1/10/2028</c:v>
                </c:pt>
                <c:pt idx="91">
                  <c:v>1/11/2028</c:v>
                </c:pt>
                <c:pt idx="92">
                  <c:v>1/12/2028</c:v>
                </c:pt>
                <c:pt idx="93">
                  <c:v>1/01/2029</c:v>
                </c:pt>
                <c:pt idx="94">
                  <c:v>1/02/2029</c:v>
                </c:pt>
                <c:pt idx="95">
                  <c:v>1/03/2029</c:v>
                </c:pt>
                <c:pt idx="96">
                  <c:v>1/04/2029</c:v>
                </c:pt>
                <c:pt idx="97">
                  <c:v>1/05/2029</c:v>
                </c:pt>
                <c:pt idx="98">
                  <c:v>1/06/2029</c:v>
                </c:pt>
                <c:pt idx="99">
                  <c:v>1/07/2029</c:v>
                </c:pt>
                <c:pt idx="100">
                  <c:v>1/08/2029</c:v>
                </c:pt>
                <c:pt idx="101">
                  <c:v>1/09/2029</c:v>
                </c:pt>
                <c:pt idx="102">
                  <c:v>1/10/2029</c:v>
                </c:pt>
                <c:pt idx="103">
                  <c:v>1/11/2029</c:v>
                </c:pt>
                <c:pt idx="104">
                  <c:v>1/12/2029</c:v>
                </c:pt>
                <c:pt idx="105">
                  <c:v>1/01/2030</c:v>
                </c:pt>
                <c:pt idx="106">
                  <c:v>1/02/2030</c:v>
                </c:pt>
                <c:pt idx="107">
                  <c:v>1/03/2030</c:v>
                </c:pt>
                <c:pt idx="108">
                  <c:v>1/04/2030</c:v>
                </c:pt>
                <c:pt idx="109">
                  <c:v>1/05/2030</c:v>
                </c:pt>
                <c:pt idx="110">
                  <c:v>1/06/2030</c:v>
                </c:pt>
                <c:pt idx="111">
                  <c:v>1/07/2030</c:v>
                </c:pt>
                <c:pt idx="112">
                  <c:v>1/08/2030</c:v>
                </c:pt>
                <c:pt idx="113">
                  <c:v>1/09/2030</c:v>
                </c:pt>
                <c:pt idx="114">
                  <c:v>1/10/2030</c:v>
                </c:pt>
                <c:pt idx="115">
                  <c:v>1/11/2030</c:v>
                </c:pt>
                <c:pt idx="116">
                  <c:v>1/12/2030</c:v>
                </c:pt>
                <c:pt idx="117">
                  <c:v>1/01/2031</c:v>
                </c:pt>
                <c:pt idx="118">
                  <c:v>1/02/2031</c:v>
                </c:pt>
                <c:pt idx="119">
                  <c:v>1/03/2031</c:v>
                </c:pt>
                <c:pt idx="120">
                  <c:v>1/04/2031</c:v>
                </c:pt>
                <c:pt idx="121">
                  <c:v>1/05/2031</c:v>
                </c:pt>
                <c:pt idx="122">
                  <c:v>1/06/2031</c:v>
                </c:pt>
                <c:pt idx="123">
                  <c:v>1/07/2031</c:v>
                </c:pt>
                <c:pt idx="124">
                  <c:v>1/08/2031</c:v>
                </c:pt>
                <c:pt idx="125">
                  <c:v>1/09/2031</c:v>
                </c:pt>
                <c:pt idx="126">
                  <c:v>1/10/2031</c:v>
                </c:pt>
                <c:pt idx="127">
                  <c:v>1/11/2031</c:v>
                </c:pt>
                <c:pt idx="128">
                  <c:v>1/12/2031</c:v>
                </c:pt>
                <c:pt idx="129">
                  <c:v>1/01/2032</c:v>
                </c:pt>
                <c:pt idx="130">
                  <c:v>1/02/2032</c:v>
                </c:pt>
                <c:pt idx="131">
                  <c:v>1/03/2032</c:v>
                </c:pt>
                <c:pt idx="132">
                  <c:v>1/04/2032</c:v>
                </c:pt>
                <c:pt idx="133">
                  <c:v>1/05/2032</c:v>
                </c:pt>
                <c:pt idx="134">
                  <c:v>1/06/2032</c:v>
                </c:pt>
                <c:pt idx="135">
                  <c:v>1/07/2032</c:v>
                </c:pt>
                <c:pt idx="136">
                  <c:v>1/08/2032</c:v>
                </c:pt>
                <c:pt idx="137">
                  <c:v>1/09/2032</c:v>
                </c:pt>
                <c:pt idx="138">
                  <c:v>1/10/2032</c:v>
                </c:pt>
                <c:pt idx="139">
                  <c:v>1/11/2032</c:v>
                </c:pt>
                <c:pt idx="140">
                  <c:v>1/12/2032</c:v>
                </c:pt>
                <c:pt idx="141">
                  <c:v>1/01/2033</c:v>
                </c:pt>
                <c:pt idx="142">
                  <c:v>1/02/2033</c:v>
                </c:pt>
                <c:pt idx="143">
                  <c:v>1/03/2033</c:v>
                </c:pt>
                <c:pt idx="144">
                  <c:v>1/04/2033</c:v>
                </c:pt>
                <c:pt idx="145">
                  <c:v>1/05/2033</c:v>
                </c:pt>
                <c:pt idx="146">
                  <c:v>1/06/2033</c:v>
                </c:pt>
                <c:pt idx="147">
                  <c:v>1/07/2033</c:v>
                </c:pt>
                <c:pt idx="148">
                  <c:v>1/08/2033</c:v>
                </c:pt>
                <c:pt idx="149">
                  <c:v>1/09/2033</c:v>
                </c:pt>
                <c:pt idx="150">
                  <c:v>1/10/2033</c:v>
                </c:pt>
                <c:pt idx="151">
                  <c:v>1/11/2033</c:v>
                </c:pt>
                <c:pt idx="152">
                  <c:v>1/12/2033</c:v>
                </c:pt>
                <c:pt idx="153">
                  <c:v>1/01/2034</c:v>
                </c:pt>
                <c:pt idx="154">
                  <c:v>1/02/2034</c:v>
                </c:pt>
                <c:pt idx="155">
                  <c:v>1/03/2034</c:v>
                </c:pt>
                <c:pt idx="156">
                  <c:v>1/04/2034</c:v>
                </c:pt>
                <c:pt idx="157">
                  <c:v>1/05/2034</c:v>
                </c:pt>
                <c:pt idx="158">
                  <c:v>1/06/2034</c:v>
                </c:pt>
                <c:pt idx="159">
                  <c:v>1/07/2034</c:v>
                </c:pt>
                <c:pt idx="160">
                  <c:v>1/08/2034</c:v>
                </c:pt>
                <c:pt idx="161">
                  <c:v>1/09/2034</c:v>
                </c:pt>
                <c:pt idx="162">
                  <c:v>1/10/2034</c:v>
                </c:pt>
                <c:pt idx="163">
                  <c:v>1/11/2034</c:v>
                </c:pt>
                <c:pt idx="164">
                  <c:v>1/12/2034</c:v>
                </c:pt>
                <c:pt idx="165">
                  <c:v>1/01/2035</c:v>
                </c:pt>
                <c:pt idx="166">
                  <c:v>1/02/2035</c:v>
                </c:pt>
                <c:pt idx="167">
                  <c:v>1/03/2035</c:v>
                </c:pt>
                <c:pt idx="168">
                  <c:v>1/04/2035</c:v>
                </c:pt>
                <c:pt idx="169">
                  <c:v>1/05/2035</c:v>
                </c:pt>
                <c:pt idx="170">
                  <c:v>1/06/2035</c:v>
                </c:pt>
                <c:pt idx="171">
                  <c:v>1/07/2035</c:v>
                </c:pt>
                <c:pt idx="172">
                  <c:v>1/08/2035</c:v>
                </c:pt>
                <c:pt idx="173">
                  <c:v>1/09/2035</c:v>
                </c:pt>
                <c:pt idx="174">
                  <c:v>1/10/2035</c:v>
                </c:pt>
                <c:pt idx="175">
                  <c:v>1/11/2035</c:v>
                </c:pt>
                <c:pt idx="176">
                  <c:v>1/12/2035</c:v>
                </c:pt>
                <c:pt idx="177">
                  <c:v>1/01/2036</c:v>
                </c:pt>
                <c:pt idx="178">
                  <c:v>1/02/2036</c:v>
                </c:pt>
                <c:pt idx="179">
                  <c:v>1/03/2036</c:v>
                </c:pt>
                <c:pt idx="180">
                  <c:v>1/04/2036</c:v>
                </c:pt>
                <c:pt idx="181">
                  <c:v>1/05/2036</c:v>
                </c:pt>
                <c:pt idx="182">
                  <c:v>1/06/2036</c:v>
                </c:pt>
                <c:pt idx="183">
                  <c:v>1/07/2036</c:v>
                </c:pt>
                <c:pt idx="184">
                  <c:v>1/08/2036</c:v>
                </c:pt>
                <c:pt idx="185">
                  <c:v>1/09/2036</c:v>
                </c:pt>
                <c:pt idx="186">
                  <c:v>1/10/2036</c:v>
                </c:pt>
                <c:pt idx="187">
                  <c:v>1/11/2036</c:v>
                </c:pt>
                <c:pt idx="188">
                  <c:v>1/12/2036</c:v>
                </c:pt>
                <c:pt idx="189">
                  <c:v>1/01/2037</c:v>
                </c:pt>
                <c:pt idx="190">
                  <c:v>1/02/2037</c:v>
                </c:pt>
                <c:pt idx="191">
                  <c:v>1/03/2037</c:v>
                </c:pt>
                <c:pt idx="192">
                  <c:v>1/04/2037</c:v>
                </c:pt>
                <c:pt idx="193">
                  <c:v>1/05/2037</c:v>
                </c:pt>
                <c:pt idx="194">
                  <c:v>1/06/2037</c:v>
                </c:pt>
                <c:pt idx="195">
                  <c:v>1/07/2037</c:v>
                </c:pt>
                <c:pt idx="196">
                  <c:v>1/08/2037</c:v>
                </c:pt>
                <c:pt idx="197">
                  <c:v>1/09/2037</c:v>
                </c:pt>
                <c:pt idx="198">
                  <c:v>1/10/2037</c:v>
                </c:pt>
                <c:pt idx="199">
                  <c:v>1/11/2037</c:v>
                </c:pt>
                <c:pt idx="200">
                  <c:v>1/12/2037</c:v>
                </c:pt>
                <c:pt idx="201">
                  <c:v>1/01/2038</c:v>
                </c:pt>
                <c:pt idx="202">
                  <c:v>1/02/2038</c:v>
                </c:pt>
                <c:pt idx="203">
                  <c:v>1/03/2038</c:v>
                </c:pt>
                <c:pt idx="204">
                  <c:v>1/04/2038</c:v>
                </c:pt>
                <c:pt idx="205">
                  <c:v>1/05/2038</c:v>
                </c:pt>
                <c:pt idx="206">
                  <c:v>1/06/2038</c:v>
                </c:pt>
                <c:pt idx="207">
                  <c:v>1/07/2038</c:v>
                </c:pt>
                <c:pt idx="208">
                  <c:v>1/08/2038</c:v>
                </c:pt>
                <c:pt idx="209">
                  <c:v>1/09/2038</c:v>
                </c:pt>
                <c:pt idx="210">
                  <c:v>1/10/2038</c:v>
                </c:pt>
                <c:pt idx="211">
                  <c:v>1/11/2038</c:v>
                </c:pt>
                <c:pt idx="212">
                  <c:v>1/12/2038</c:v>
                </c:pt>
                <c:pt idx="213">
                  <c:v>1/01/2039</c:v>
                </c:pt>
                <c:pt idx="214">
                  <c:v>1/02/2039</c:v>
                </c:pt>
                <c:pt idx="215">
                  <c:v>1/03/2039</c:v>
                </c:pt>
                <c:pt idx="216">
                  <c:v>1/04/2039</c:v>
                </c:pt>
                <c:pt idx="217">
                  <c:v>1/05/2039</c:v>
                </c:pt>
                <c:pt idx="218">
                  <c:v>1/06/2039</c:v>
                </c:pt>
                <c:pt idx="219">
                  <c:v>1/07/2039</c:v>
                </c:pt>
                <c:pt idx="220">
                  <c:v>1/08/2039</c:v>
                </c:pt>
                <c:pt idx="221">
                  <c:v>1/09/2039</c:v>
                </c:pt>
                <c:pt idx="222">
                  <c:v>1/10/2039</c:v>
                </c:pt>
                <c:pt idx="223">
                  <c:v>1/11/2039</c:v>
                </c:pt>
                <c:pt idx="224">
                  <c:v>1/12/2039</c:v>
                </c:pt>
                <c:pt idx="225">
                  <c:v>1/01/2040</c:v>
                </c:pt>
                <c:pt idx="226">
                  <c:v>1/02/2040</c:v>
                </c:pt>
                <c:pt idx="227">
                  <c:v>1/03/2040</c:v>
                </c:pt>
                <c:pt idx="228">
                  <c:v>1/04/2040</c:v>
                </c:pt>
                <c:pt idx="229">
                  <c:v>1/05/2040</c:v>
                </c:pt>
                <c:pt idx="230">
                  <c:v>1/06/2040</c:v>
                </c:pt>
                <c:pt idx="231">
                  <c:v>1/07/2040</c:v>
                </c:pt>
                <c:pt idx="232">
                  <c:v>1/08/2040</c:v>
                </c:pt>
                <c:pt idx="233">
                  <c:v>1/09/2040</c:v>
                </c:pt>
                <c:pt idx="234">
                  <c:v>1/10/2040</c:v>
                </c:pt>
                <c:pt idx="235">
                  <c:v>1/11/2040</c:v>
                </c:pt>
                <c:pt idx="236">
                  <c:v>1/12/2040</c:v>
                </c:pt>
                <c:pt idx="237">
                  <c:v>1/01/2041</c:v>
                </c:pt>
                <c:pt idx="238">
                  <c:v>1/02/2041</c:v>
                </c:pt>
                <c:pt idx="239">
                  <c:v>1/03/2041</c:v>
                </c:pt>
                <c:pt idx="240">
                  <c:v>1/04/2041</c:v>
                </c:pt>
                <c:pt idx="241">
                  <c:v>1/05/2041</c:v>
                </c:pt>
                <c:pt idx="242">
                  <c:v>1/06/2041</c:v>
                </c:pt>
                <c:pt idx="243">
                  <c:v>1/07/2041</c:v>
                </c:pt>
                <c:pt idx="244">
                  <c:v>1/08/2041</c:v>
                </c:pt>
                <c:pt idx="245">
                  <c:v>1/09/2041</c:v>
                </c:pt>
                <c:pt idx="246">
                  <c:v>1/10/2041</c:v>
                </c:pt>
                <c:pt idx="247">
                  <c:v>1/11/2041</c:v>
                </c:pt>
                <c:pt idx="248">
                  <c:v>1/12/2041</c:v>
                </c:pt>
                <c:pt idx="249">
                  <c:v>1/01/2042</c:v>
                </c:pt>
                <c:pt idx="250">
                  <c:v>1/02/2042</c:v>
                </c:pt>
                <c:pt idx="251">
                  <c:v>1/03/2042</c:v>
                </c:pt>
                <c:pt idx="252">
                  <c:v>1/04/2042</c:v>
                </c:pt>
                <c:pt idx="253">
                  <c:v>1/05/2042</c:v>
                </c:pt>
                <c:pt idx="254">
                  <c:v>1/06/2042</c:v>
                </c:pt>
                <c:pt idx="255">
                  <c:v>1/07/2042</c:v>
                </c:pt>
                <c:pt idx="256">
                  <c:v>1/08/2042</c:v>
                </c:pt>
                <c:pt idx="257">
                  <c:v>1/09/2042</c:v>
                </c:pt>
                <c:pt idx="258">
                  <c:v>1/10/2042</c:v>
                </c:pt>
                <c:pt idx="259">
                  <c:v>1/11/2042</c:v>
                </c:pt>
                <c:pt idx="260">
                  <c:v>1/12/2042</c:v>
                </c:pt>
                <c:pt idx="261">
                  <c:v>1/01/2043</c:v>
                </c:pt>
                <c:pt idx="262">
                  <c:v>1/02/2043</c:v>
                </c:pt>
                <c:pt idx="263">
                  <c:v>1/03/2043</c:v>
                </c:pt>
                <c:pt idx="264">
                  <c:v>1/04/2043</c:v>
                </c:pt>
                <c:pt idx="265">
                  <c:v>1/05/2043</c:v>
                </c:pt>
                <c:pt idx="266">
                  <c:v>1/06/2043</c:v>
                </c:pt>
                <c:pt idx="267">
                  <c:v>1/07/2043</c:v>
                </c:pt>
                <c:pt idx="268">
                  <c:v>1/08/2043</c:v>
                </c:pt>
                <c:pt idx="269">
                  <c:v>1/09/2043</c:v>
                </c:pt>
                <c:pt idx="270">
                  <c:v>1/10/2043</c:v>
                </c:pt>
                <c:pt idx="271">
                  <c:v>1/11/2043</c:v>
                </c:pt>
                <c:pt idx="272">
                  <c:v>1/12/2043</c:v>
                </c:pt>
                <c:pt idx="273">
                  <c:v>1/01/2044</c:v>
                </c:pt>
                <c:pt idx="274">
                  <c:v>1/02/2044</c:v>
                </c:pt>
                <c:pt idx="275">
                  <c:v>1/03/2044</c:v>
                </c:pt>
                <c:pt idx="276">
                  <c:v>1/04/2044</c:v>
                </c:pt>
                <c:pt idx="277">
                  <c:v>1/05/2044</c:v>
                </c:pt>
                <c:pt idx="278">
                  <c:v>1/06/2044</c:v>
                </c:pt>
                <c:pt idx="279">
                  <c:v>1/07/2044</c:v>
                </c:pt>
                <c:pt idx="280">
                  <c:v>1/08/2044</c:v>
                </c:pt>
                <c:pt idx="281">
                  <c:v>1/09/2044</c:v>
                </c:pt>
                <c:pt idx="282">
                  <c:v>1/10/2044</c:v>
                </c:pt>
                <c:pt idx="283">
                  <c:v>1/11/2044</c:v>
                </c:pt>
                <c:pt idx="284">
                  <c:v>1/12/2044</c:v>
                </c:pt>
                <c:pt idx="285">
                  <c:v>1/01/2045</c:v>
                </c:pt>
                <c:pt idx="286">
                  <c:v>1/02/2045</c:v>
                </c:pt>
                <c:pt idx="287">
                  <c:v>1/03/2045</c:v>
                </c:pt>
                <c:pt idx="288">
                  <c:v>1/04/2045</c:v>
                </c:pt>
                <c:pt idx="289">
                  <c:v>1/05/2045</c:v>
                </c:pt>
                <c:pt idx="290">
                  <c:v>1/06/2045</c:v>
                </c:pt>
                <c:pt idx="291">
                  <c:v>1/07/2045</c:v>
                </c:pt>
                <c:pt idx="292">
                  <c:v>1/08/2045</c:v>
                </c:pt>
                <c:pt idx="293">
                  <c:v>1/09/2045</c:v>
                </c:pt>
                <c:pt idx="294">
                  <c:v>1/10/2045</c:v>
                </c:pt>
                <c:pt idx="295">
                  <c:v>1/11/2045</c:v>
                </c:pt>
                <c:pt idx="296">
                  <c:v>1/12/2045</c:v>
                </c:pt>
                <c:pt idx="297">
                  <c:v>1/01/2046</c:v>
                </c:pt>
                <c:pt idx="298">
                  <c:v>1/02/2046</c:v>
                </c:pt>
                <c:pt idx="299">
                  <c:v>1/03/2046</c:v>
                </c:pt>
                <c:pt idx="300">
                  <c:v>1/04/2046</c:v>
                </c:pt>
                <c:pt idx="301">
                  <c:v>1/05/2046</c:v>
                </c:pt>
                <c:pt idx="302">
                  <c:v>1/06/2046</c:v>
                </c:pt>
                <c:pt idx="303">
                  <c:v>1/07/2046</c:v>
                </c:pt>
                <c:pt idx="304">
                  <c:v>1/08/2046</c:v>
                </c:pt>
                <c:pt idx="305">
                  <c:v>1/09/2046</c:v>
                </c:pt>
                <c:pt idx="306">
                  <c:v>1/10/2046</c:v>
                </c:pt>
                <c:pt idx="307">
                  <c:v>1/11/2046</c:v>
                </c:pt>
                <c:pt idx="308">
                  <c:v>1/12/2046</c:v>
                </c:pt>
                <c:pt idx="309">
                  <c:v>1/01/2047</c:v>
                </c:pt>
                <c:pt idx="310">
                  <c:v>1/02/2047</c:v>
                </c:pt>
                <c:pt idx="311">
                  <c:v>1/03/2047</c:v>
                </c:pt>
                <c:pt idx="312">
                  <c:v>1/04/2047</c:v>
                </c:pt>
                <c:pt idx="313">
                  <c:v>1/05/2047</c:v>
                </c:pt>
                <c:pt idx="314">
                  <c:v>1/06/2047</c:v>
                </c:pt>
                <c:pt idx="315">
                  <c:v>1/07/2047</c:v>
                </c:pt>
                <c:pt idx="316">
                  <c:v>1/08/2047</c:v>
                </c:pt>
                <c:pt idx="317">
                  <c:v>1/09/2047</c:v>
                </c:pt>
                <c:pt idx="318">
                  <c:v>1/10/2047</c:v>
                </c:pt>
                <c:pt idx="319">
                  <c:v>1/11/2047</c:v>
                </c:pt>
                <c:pt idx="320">
                  <c:v>1/12/2047</c:v>
                </c:pt>
                <c:pt idx="321">
                  <c:v>1/01/2048</c:v>
                </c:pt>
                <c:pt idx="322">
                  <c:v>1/02/2048</c:v>
                </c:pt>
                <c:pt idx="323">
                  <c:v>1/03/2048</c:v>
                </c:pt>
                <c:pt idx="324">
                  <c:v>1/04/2048</c:v>
                </c:pt>
                <c:pt idx="325">
                  <c:v>1/05/2048</c:v>
                </c:pt>
                <c:pt idx="326">
                  <c:v>1/06/2048</c:v>
                </c:pt>
                <c:pt idx="327">
                  <c:v>1/07/2048</c:v>
                </c:pt>
                <c:pt idx="328">
                  <c:v>1/08/2048</c:v>
                </c:pt>
                <c:pt idx="329">
                  <c:v>1/09/2048</c:v>
                </c:pt>
                <c:pt idx="330">
                  <c:v>1/10/2048</c:v>
                </c:pt>
                <c:pt idx="331">
                  <c:v>1/11/2048</c:v>
                </c:pt>
                <c:pt idx="332">
                  <c:v>1/12/2048</c:v>
                </c:pt>
                <c:pt idx="333">
                  <c:v>1/01/2049</c:v>
                </c:pt>
                <c:pt idx="334">
                  <c:v>1/02/2049</c:v>
                </c:pt>
                <c:pt idx="335">
                  <c:v>1/03/2049</c:v>
                </c:pt>
                <c:pt idx="336">
                  <c:v>1/04/2049</c:v>
                </c:pt>
                <c:pt idx="337">
                  <c:v>1/05/2049</c:v>
                </c:pt>
                <c:pt idx="338">
                  <c:v>1/06/2049</c:v>
                </c:pt>
                <c:pt idx="339">
                  <c:v>1/07/2049</c:v>
                </c:pt>
                <c:pt idx="340">
                  <c:v>1/08/2049</c:v>
                </c:pt>
                <c:pt idx="341">
                  <c:v>1/09/2049</c:v>
                </c:pt>
                <c:pt idx="342">
                  <c:v>1/10/2049</c:v>
                </c:pt>
                <c:pt idx="343">
                  <c:v>1/11/2049</c:v>
                </c:pt>
                <c:pt idx="344">
                  <c:v>1/12/2049</c:v>
                </c:pt>
                <c:pt idx="345">
                  <c:v>1/01/2050</c:v>
                </c:pt>
                <c:pt idx="346">
                  <c:v>1/02/2050</c:v>
                </c:pt>
                <c:pt idx="347">
                  <c:v>1/03/2050</c:v>
                </c:pt>
                <c:pt idx="348">
                  <c:v>1/04/2050</c:v>
                </c:pt>
                <c:pt idx="349">
                  <c:v>1/05/2050</c:v>
                </c:pt>
                <c:pt idx="350">
                  <c:v>1/06/2050</c:v>
                </c:pt>
                <c:pt idx="351">
                  <c:v>1/07/2050</c:v>
                </c:pt>
                <c:pt idx="352">
                  <c:v>1/08/2050</c:v>
                </c:pt>
                <c:pt idx="353">
                  <c:v>1/09/2050</c:v>
                </c:pt>
                <c:pt idx="354">
                  <c:v>1/10/2050</c:v>
                </c:pt>
                <c:pt idx="355">
                  <c:v>1/11/2050</c:v>
                </c:pt>
                <c:pt idx="356">
                  <c:v>1/12/2050</c:v>
                </c:pt>
              </c:strCache>
            </c:strRef>
          </c:cat>
          <c:val>
            <c:numRef>
              <c:f>_Hidden30!$C$2:$C$358</c:f>
              <c:numCache>
                <c:formatCode>General</c:formatCode>
                <c:ptCount val="357"/>
                <c:pt idx="0">
                  <c:v>15338515542.451458</c:v>
                </c:pt>
                <c:pt idx="1">
                  <c:v>15217619693.25119</c:v>
                </c:pt>
                <c:pt idx="2">
                  <c:v>15094349501.760904</c:v>
                </c:pt>
                <c:pt idx="3">
                  <c:v>14971491063.909296</c:v>
                </c:pt>
                <c:pt idx="4">
                  <c:v>14849721948.364901</c:v>
                </c:pt>
                <c:pt idx="5">
                  <c:v>14729104975.694702</c:v>
                </c:pt>
                <c:pt idx="6">
                  <c:v>14609025895.145819</c:v>
                </c:pt>
                <c:pt idx="7">
                  <c:v>14486527634.861494</c:v>
                </c:pt>
                <c:pt idx="8">
                  <c:v>14367411034.259331</c:v>
                </c:pt>
                <c:pt idx="9">
                  <c:v>14249565049.140993</c:v>
                </c:pt>
                <c:pt idx="10">
                  <c:v>14130097265.488087</c:v>
                </c:pt>
                <c:pt idx="11">
                  <c:v>14013253485.173582</c:v>
                </c:pt>
                <c:pt idx="12">
                  <c:v>13893618528.912506</c:v>
                </c:pt>
                <c:pt idx="13">
                  <c:v>13778907624.17952</c:v>
                </c:pt>
                <c:pt idx="14">
                  <c:v>13662401948.436953</c:v>
                </c:pt>
                <c:pt idx="15">
                  <c:v>13546141613.68775</c:v>
                </c:pt>
                <c:pt idx="16">
                  <c:v>13428711421.093311</c:v>
                </c:pt>
                <c:pt idx="17">
                  <c:v>13312023509.659504</c:v>
                </c:pt>
                <c:pt idx="18">
                  <c:v>13197607559.12677</c:v>
                </c:pt>
                <c:pt idx="19">
                  <c:v>13082443843.228354</c:v>
                </c:pt>
                <c:pt idx="20">
                  <c:v>12967925801.809689</c:v>
                </c:pt>
                <c:pt idx="21">
                  <c:v>12854330600.548077</c:v>
                </c:pt>
                <c:pt idx="22">
                  <c:v>12740138048.602394</c:v>
                </c:pt>
                <c:pt idx="23">
                  <c:v>12627451299.140123</c:v>
                </c:pt>
                <c:pt idx="24">
                  <c:v>12516542956.407646</c:v>
                </c:pt>
                <c:pt idx="25">
                  <c:v>12401503661.499693</c:v>
                </c:pt>
                <c:pt idx="26">
                  <c:v>12287461446.799776</c:v>
                </c:pt>
                <c:pt idx="27">
                  <c:v>12174739196.140364</c:v>
                </c:pt>
                <c:pt idx="28">
                  <c:v>12063231880.710047</c:v>
                </c:pt>
                <c:pt idx="29">
                  <c:v>11949713075.336658</c:v>
                </c:pt>
                <c:pt idx="30">
                  <c:v>11840722379.416348</c:v>
                </c:pt>
                <c:pt idx="31">
                  <c:v>11728304134.68961</c:v>
                </c:pt>
                <c:pt idx="32">
                  <c:v>11615427967.75186</c:v>
                </c:pt>
                <c:pt idx="33">
                  <c:v>11505595324.56855</c:v>
                </c:pt>
                <c:pt idx="34">
                  <c:v>11395826344.748209</c:v>
                </c:pt>
                <c:pt idx="35">
                  <c:v>11287698641.706018</c:v>
                </c:pt>
                <c:pt idx="36">
                  <c:v>11179786321.666723</c:v>
                </c:pt>
                <c:pt idx="37">
                  <c:v>11071409683.011122</c:v>
                </c:pt>
                <c:pt idx="38">
                  <c:v>10958401522.306461</c:v>
                </c:pt>
                <c:pt idx="39">
                  <c:v>10846966638.530483</c:v>
                </c:pt>
                <c:pt idx="40">
                  <c:v>10741379910.309692</c:v>
                </c:pt>
                <c:pt idx="41">
                  <c:v>10632151028.274681</c:v>
                </c:pt>
                <c:pt idx="42">
                  <c:v>10519794886.164726</c:v>
                </c:pt>
                <c:pt idx="43">
                  <c:v>10409583590.188108</c:v>
                </c:pt>
                <c:pt idx="44">
                  <c:v>10298794183.916159</c:v>
                </c:pt>
                <c:pt idx="45">
                  <c:v>10191132366.430702</c:v>
                </c:pt>
                <c:pt idx="46">
                  <c:v>10083881987.358629</c:v>
                </c:pt>
                <c:pt idx="47">
                  <c:v>9981600583.5321903</c:v>
                </c:pt>
                <c:pt idx="48">
                  <c:v>9879491691.5903397</c:v>
                </c:pt>
                <c:pt idx="49">
                  <c:v>9775579274.9209137</c:v>
                </c:pt>
                <c:pt idx="50">
                  <c:v>9670772238.7269783</c:v>
                </c:pt>
                <c:pt idx="51">
                  <c:v>9568741652.3326054</c:v>
                </c:pt>
                <c:pt idx="52">
                  <c:v>9469584732.1811657</c:v>
                </c:pt>
                <c:pt idx="53">
                  <c:v>9368089319.2362061</c:v>
                </c:pt>
                <c:pt idx="54">
                  <c:v>9274244390.8259983</c:v>
                </c:pt>
                <c:pt idx="55">
                  <c:v>9180339817.6832905</c:v>
                </c:pt>
                <c:pt idx="56">
                  <c:v>9076643494.0083599</c:v>
                </c:pt>
                <c:pt idx="57">
                  <c:v>8982448654.5921707</c:v>
                </c:pt>
                <c:pt idx="58">
                  <c:v>8889036300.6277084</c:v>
                </c:pt>
                <c:pt idx="59">
                  <c:v>8797377808.6114559</c:v>
                </c:pt>
                <c:pt idx="60">
                  <c:v>8705382074.4623623</c:v>
                </c:pt>
                <c:pt idx="61">
                  <c:v>8614297440.1381416</c:v>
                </c:pt>
                <c:pt idx="62">
                  <c:v>8522377101.9153156</c:v>
                </c:pt>
                <c:pt idx="63">
                  <c:v>8431851905.7249794</c:v>
                </c:pt>
                <c:pt idx="64">
                  <c:v>8341105475.4835501</c:v>
                </c:pt>
                <c:pt idx="65">
                  <c:v>8251496658.3853827</c:v>
                </c:pt>
                <c:pt idx="66">
                  <c:v>8162782846.6718349</c:v>
                </c:pt>
                <c:pt idx="67">
                  <c:v>8071793780.9238548</c:v>
                </c:pt>
                <c:pt idx="68">
                  <c:v>7982243387.1177731</c:v>
                </c:pt>
                <c:pt idx="69">
                  <c:v>7894233635.0852242</c:v>
                </c:pt>
                <c:pt idx="70">
                  <c:v>7807187518.7265787</c:v>
                </c:pt>
                <c:pt idx="71">
                  <c:v>7722484406.4191284</c:v>
                </c:pt>
                <c:pt idx="72">
                  <c:v>7636806698.3544369</c:v>
                </c:pt>
                <c:pt idx="73">
                  <c:v>7551976921.3587675</c:v>
                </c:pt>
                <c:pt idx="74">
                  <c:v>7467484518.1673088</c:v>
                </c:pt>
                <c:pt idx="75">
                  <c:v>7384450877.2717743</c:v>
                </c:pt>
                <c:pt idx="76">
                  <c:v>7300774723.2209597</c:v>
                </c:pt>
                <c:pt idx="77">
                  <c:v>7217771877.6152267</c:v>
                </c:pt>
                <c:pt idx="78">
                  <c:v>7134939794.1537018</c:v>
                </c:pt>
                <c:pt idx="79">
                  <c:v>7053063101.3793221</c:v>
                </c:pt>
                <c:pt idx="80">
                  <c:v>6971510366.3058567</c:v>
                </c:pt>
                <c:pt idx="81">
                  <c:v>6889767571.7441359</c:v>
                </c:pt>
                <c:pt idx="82">
                  <c:v>6808542766.099617</c:v>
                </c:pt>
                <c:pt idx="83">
                  <c:v>6727671912.34237</c:v>
                </c:pt>
                <c:pt idx="84">
                  <c:v>6646656880.1334972</c:v>
                </c:pt>
                <c:pt idx="85">
                  <c:v>6566528715.2997942</c:v>
                </c:pt>
                <c:pt idx="86">
                  <c:v>6486099247.1032295</c:v>
                </c:pt>
                <c:pt idx="87">
                  <c:v>6409282422.7920141</c:v>
                </c:pt>
                <c:pt idx="88">
                  <c:v>6331277562.992425</c:v>
                </c:pt>
                <c:pt idx="89">
                  <c:v>6253942761.39536</c:v>
                </c:pt>
                <c:pt idx="90">
                  <c:v>6178861333.0079241</c:v>
                </c:pt>
                <c:pt idx="91">
                  <c:v>6104756991.8949165</c:v>
                </c:pt>
                <c:pt idx="92">
                  <c:v>6030540562.039732</c:v>
                </c:pt>
                <c:pt idx="93">
                  <c:v>5956392749.1997595</c:v>
                </c:pt>
                <c:pt idx="94">
                  <c:v>5881917140.5623741</c:v>
                </c:pt>
                <c:pt idx="95">
                  <c:v>5809984021.1173019</c:v>
                </c:pt>
                <c:pt idx="96">
                  <c:v>5738695574.7749453</c:v>
                </c:pt>
                <c:pt idx="97">
                  <c:v>5664605101.1097107</c:v>
                </c:pt>
                <c:pt idx="98">
                  <c:v>5591958880.0159054</c:v>
                </c:pt>
                <c:pt idx="99">
                  <c:v>5521838225.5971289</c:v>
                </c:pt>
                <c:pt idx="100">
                  <c:v>5452586450.2736654</c:v>
                </c:pt>
                <c:pt idx="101">
                  <c:v>5380250665.3549681</c:v>
                </c:pt>
                <c:pt idx="102">
                  <c:v>5312892463.4867334</c:v>
                </c:pt>
                <c:pt idx="103">
                  <c:v>5244202419.7358723</c:v>
                </c:pt>
                <c:pt idx="104">
                  <c:v>5176671487.1910791</c:v>
                </c:pt>
                <c:pt idx="105">
                  <c:v>5111039450.309207</c:v>
                </c:pt>
                <c:pt idx="106">
                  <c:v>5046358564.5190334</c:v>
                </c:pt>
                <c:pt idx="107">
                  <c:v>4981635690.4294624</c:v>
                </c:pt>
                <c:pt idx="108">
                  <c:v>4918310887.3165102</c:v>
                </c:pt>
                <c:pt idx="109">
                  <c:v>4853093814.9499035</c:v>
                </c:pt>
                <c:pt idx="110">
                  <c:v>4791158931.1592083</c:v>
                </c:pt>
                <c:pt idx="111">
                  <c:v>4729598918.2366152</c:v>
                </c:pt>
                <c:pt idx="112">
                  <c:v>4667850452.1404762</c:v>
                </c:pt>
                <c:pt idx="113">
                  <c:v>4607344327.1912565</c:v>
                </c:pt>
                <c:pt idx="114">
                  <c:v>4547185411.2066565</c:v>
                </c:pt>
                <c:pt idx="115">
                  <c:v>4487718979.6305513</c:v>
                </c:pt>
                <c:pt idx="116">
                  <c:v>4428555135.0357599</c:v>
                </c:pt>
                <c:pt idx="117">
                  <c:v>4369312043.8757715</c:v>
                </c:pt>
                <c:pt idx="118">
                  <c:v>4310841639.1294508</c:v>
                </c:pt>
                <c:pt idx="119">
                  <c:v>4253034365.4461145</c:v>
                </c:pt>
                <c:pt idx="120">
                  <c:v>4195202307.571032</c:v>
                </c:pt>
                <c:pt idx="121">
                  <c:v>4138045796.7282524</c:v>
                </c:pt>
                <c:pt idx="122">
                  <c:v>4081178345.3013668</c:v>
                </c:pt>
                <c:pt idx="123">
                  <c:v>4024893741.6998963</c:v>
                </c:pt>
                <c:pt idx="124">
                  <c:v>3969486621.3911858</c:v>
                </c:pt>
                <c:pt idx="125">
                  <c:v>3913952024.6913428</c:v>
                </c:pt>
                <c:pt idx="126">
                  <c:v>3858781233.3554029</c:v>
                </c:pt>
                <c:pt idx="127">
                  <c:v>3804508755.4044294</c:v>
                </c:pt>
                <c:pt idx="128">
                  <c:v>3751091390.842103</c:v>
                </c:pt>
                <c:pt idx="129">
                  <c:v>3698023477.9293976</c:v>
                </c:pt>
                <c:pt idx="130">
                  <c:v>3644897121.9099169</c:v>
                </c:pt>
                <c:pt idx="131">
                  <c:v>3592188578.9778132</c:v>
                </c:pt>
                <c:pt idx="132">
                  <c:v>3540264133.3214397</c:v>
                </c:pt>
                <c:pt idx="133">
                  <c:v>3488901831.5793338</c:v>
                </c:pt>
                <c:pt idx="134">
                  <c:v>3437591782.8231912</c:v>
                </c:pt>
                <c:pt idx="135">
                  <c:v>3386912665.6178279</c:v>
                </c:pt>
                <c:pt idx="136">
                  <c:v>3335987602.3781796</c:v>
                </c:pt>
                <c:pt idx="137">
                  <c:v>3285299075.9475102</c:v>
                </c:pt>
                <c:pt idx="138">
                  <c:v>3235749047.9407082</c:v>
                </c:pt>
                <c:pt idx="139">
                  <c:v>3186745397.7598829</c:v>
                </c:pt>
                <c:pt idx="140">
                  <c:v>3138336802.2937083</c:v>
                </c:pt>
                <c:pt idx="141">
                  <c:v>3089937740.7562308</c:v>
                </c:pt>
                <c:pt idx="142">
                  <c:v>3041916533.3028159</c:v>
                </c:pt>
                <c:pt idx="143">
                  <c:v>2995339472.2015834</c:v>
                </c:pt>
                <c:pt idx="144">
                  <c:v>2947525504.8740911</c:v>
                </c:pt>
                <c:pt idx="145">
                  <c:v>2901457023.9973044</c:v>
                </c:pt>
                <c:pt idx="146">
                  <c:v>2855611798.12152</c:v>
                </c:pt>
                <c:pt idx="147">
                  <c:v>2809810642.7156024</c:v>
                </c:pt>
                <c:pt idx="148">
                  <c:v>2765054800.6392169</c:v>
                </c:pt>
                <c:pt idx="149">
                  <c:v>2720557717.4592118</c:v>
                </c:pt>
                <c:pt idx="150">
                  <c:v>2676013486.2778916</c:v>
                </c:pt>
                <c:pt idx="151">
                  <c:v>2632397875.5534754</c:v>
                </c:pt>
                <c:pt idx="152">
                  <c:v>2589295940.0889263</c:v>
                </c:pt>
                <c:pt idx="153">
                  <c:v>2546724666.0587487</c:v>
                </c:pt>
                <c:pt idx="154">
                  <c:v>2503824862.7504106</c:v>
                </c:pt>
                <c:pt idx="155">
                  <c:v>2461939686.1798677</c:v>
                </c:pt>
                <c:pt idx="156">
                  <c:v>2420058601.4807281</c:v>
                </c:pt>
                <c:pt idx="157">
                  <c:v>2378388197.3074722</c:v>
                </c:pt>
                <c:pt idx="158">
                  <c:v>2337278111.9740162</c:v>
                </c:pt>
                <c:pt idx="159">
                  <c:v>2297062386.6002269</c:v>
                </c:pt>
                <c:pt idx="160">
                  <c:v>2257005644.0352921</c:v>
                </c:pt>
                <c:pt idx="161">
                  <c:v>2217681231.2809467</c:v>
                </c:pt>
                <c:pt idx="162">
                  <c:v>2179219555.2074676</c:v>
                </c:pt>
                <c:pt idx="163">
                  <c:v>2140808003.8866789</c:v>
                </c:pt>
                <c:pt idx="164">
                  <c:v>2103474897.0056887</c:v>
                </c:pt>
                <c:pt idx="165">
                  <c:v>2066113547.4982097</c:v>
                </c:pt>
                <c:pt idx="166">
                  <c:v>2029878235.1811635</c:v>
                </c:pt>
                <c:pt idx="167">
                  <c:v>1994602724.8119774</c:v>
                </c:pt>
                <c:pt idx="168">
                  <c:v>1959182279.9542661</c:v>
                </c:pt>
                <c:pt idx="169">
                  <c:v>1924383677.4732735</c:v>
                </c:pt>
                <c:pt idx="170">
                  <c:v>1889773648.5659759</c:v>
                </c:pt>
                <c:pt idx="171">
                  <c:v>1855481508.7291517</c:v>
                </c:pt>
                <c:pt idx="172">
                  <c:v>1821439854.8299472</c:v>
                </c:pt>
                <c:pt idx="173">
                  <c:v>1787648249.9181664</c:v>
                </c:pt>
                <c:pt idx="174">
                  <c:v>1754463183.5656645</c:v>
                </c:pt>
                <c:pt idx="175">
                  <c:v>1721352319.6922994</c:v>
                </c:pt>
                <c:pt idx="176">
                  <c:v>1688806122.6016405</c:v>
                </c:pt>
                <c:pt idx="177">
                  <c:v>1656489153.7983801</c:v>
                </c:pt>
                <c:pt idx="178">
                  <c:v>1624430075.6705015</c:v>
                </c:pt>
                <c:pt idx="179">
                  <c:v>1592168101.3794119</c:v>
                </c:pt>
                <c:pt idx="180">
                  <c:v>1560429142.0382655</c:v>
                </c:pt>
                <c:pt idx="181">
                  <c:v>1528282739.163686</c:v>
                </c:pt>
                <c:pt idx="182">
                  <c:v>1497277665.0052035</c:v>
                </c:pt>
                <c:pt idx="183">
                  <c:v>1466546856.6806791</c:v>
                </c:pt>
                <c:pt idx="184">
                  <c:v>1436452305.274318</c:v>
                </c:pt>
                <c:pt idx="185">
                  <c:v>1406721184.8963683</c:v>
                </c:pt>
                <c:pt idx="186">
                  <c:v>1377233005.5225501</c:v>
                </c:pt>
                <c:pt idx="187">
                  <c:v>1348116071.2634304</c:v>
                </c:pt>
                <c:pt idx="188">
                  <c:v>1319363976.8643296</c:v>
                </c:pt>
                <c:pt idx="189">
                  <c:v>1291169029.9371388</c:v>
                </c:pt>
                <c:pt idx="190">
                  <c:v>1263353660.3847153</c:v>
                </c:pt>
                <c:pt idx="191">
                  <c:v>1235976438.3305204</c:v>
                </c:pt>
                <c:pt idx="192">
                  <c:v>1208625136.1165142</c:v>
                </c:pt>
                <c:pt idx="193">
                  <c:v>1181788221.7549284</c:v>
                </c:pt>
                <c:pt idx="194">
                  <c:v>1155044595.9566333</c:v>
                </c:pt>
                <c:pt idx="195">
                  <c:v>1128704674.9164555</c:v>
                </c:pt>
                <c:pt idx="196">
                  <c:v>1102269595.1559281</c:v>
                </c:pt>
                <c:pt idx="197">
                  <c:v>1076504388.5365062</c:v>
                </c:pt>
                <c:pt idx="198">
                  <c:v>1050944691.7709742</c:v>
                </c:pt>
                <c:pt idx="199">
                  <c:v>1025777336.3169299</c:v>
                </c:pt>
                <c:pt idx="200">
                  <c:v>1000882962.8453366</c:v>
                </c:pt>
                <c:pt idx="201">
                  <c:v>975925130.71934295</c:v>
                </c:pt>
                <c:pt idx="202">
                  <c:v>951942788.98548687</c:v>
                </c:pt>
                <c:pt idx="203">
                  <c:v>928448529.21037531</c:v>
                </c:pt>
                <c:pt idx="204">
                  <c:v>905188659.67116153</c:v>
                </c:pt>
                <c:pt idx="205">
                  <c:v>881603663.74256277</c:v>
                </c:pt>
                <c:pt idx="206">
                  <c:v>858856741.5483681</c:v>
                </c:pt>
                <c:pt idx="207">
                  <c:v>836757229.21215761</c:v>
                </c:pt>
                <c:pt idx="208">
                  <c:v>814999976.49423039</c:v>
                </c:pt>
                <c:pt idx="209">
                  <c:v>793421872.62780941</c:v>
                </c:pt>
                <c:pt idx="210">
                  <c:v>772450943.1586256</c:v>
                </c:pt>
                <c:pt idx="211">
                  <c:v>751590801.47018635</c:v>
                </c:pt>
                <c:pt idx="212">
                  <c:v>731118371.99185336</c:v>
                </c:pt>
                <c:pt idx="213">
                  <c:v>710749414.0658623</c:v>
                </c:pt>
                <c:pt idx="214">
                  <c:v>690859914.69637942</c:v>
                </c:pt>
                <c:pt idx="215">
                  <c:v>671308176.39177895</c:v>
                </c:pt>
                <c:pt idx="216">
                  <c:v>651885969.95402312</c:v>
                </c:pt>
                <c:pt idx="217">
                  <c:v>632531869.9316479</c:v>
                </c:pt>
                <c:pt idx="218">
                  <c:v>613749861.51760125</c:v>
                </c:pt>
                <c:pt idx="219">
                  <c:v>594833672.29580641</c:v>
                </c:pt>
                <c:pt idx="220">
                  <c:v>576712996.91613281</c:v>
                </c:pt>
                <c:pt idx="221">
                  <c:v>558448894.84815753</c:v>
                </c:pt>
                <c:pt idx="222">
                  <c:v>541460718.29401851</c:v>
                </c:pt>
                <c:pt idx="223">
                  <c:v>525212236.82710129</c:v>
                </c:pt>
                <c:pt idx="224">
                  <c:v>509496770.23205984</c:v>
                </c:pt>
                <c:pt idx="225">
                  <c:v>495092425.02279681</c:v>
                </c:pt>
                <c:pt idx="226">
                  <c:v>481054872.06972992</c:v>
                </c:pt>
                <c:pt idx="227">
                  <c:v>467218423.84919971</c:v>
                </c:pt>
                <c:pt idx="228">
                  <c:v>453952477.397946</c:v>
                </c:pt>
                <c:pt idx="229">
                  <c:v>441038049.00427043</c:v>
                </c:pt>
                <c:pt idx="230">
                  <c:v>428377262.49445772</c:v>
                </c:pt>
                <c:pt idx="231">
                  <c:v>416122180.7860108</c:v>
                </c:pt>
                <c:pt idx="232">
                  <c:v>404179802.10011649</c:v>
                </c:pt>
                <c:pt idx="233">
                  <c:v>392717829.39156914</c:v>
                </c:pt>
                <c:pt idx="234">
                  <c:v>381371494.67163545</c:v>
                </c:pt>
                <c:pt idx="235">
                  <c:v>370157269.18582195</c:v>
                </c:pt>
                <c:pt idx="236">
                  <c:v>359108294.38507384</c:v>
                </c:pt>
                <c:pt idx="237">
                  <c:v>348162256.88581604</c:v>
                </c:pt>
                <c:pt idx="238">
                  <c:v>337286178.39546609</c:v>
                </c:pt>
                <c:pt idx="239">
                  <c:v>326428428.69193739</c:v>
                </c:pt>
                <c:pt idx="240">
                  <c:v>315747030.7883479</c:v>
                </c:pt>
                <c:pt idx="241">
                  <c:v>305125895.28971368</c:v>
                </c:pt>
                <c:pt idx="242">
                  <c:v>294726150.83307332</c:v>
                </c:pt>
                <c:pt idx="243">
                  <c:v>284507944.66381258</c:v>
                </c:pt>
                <c:pt idx="244">
                  <c:v>274583801.41221827</c:v>
                </c:pt>
                <c:pt idx="245">
                  <c:v>264784750.40426034</c:v>
                </c:pt>
                <c:pt idx="246">
                  <c:v>255096865.30652902</c:v>
                </c:pt>
                <c:pt idx="247">
                  <c:v>245713300.599534</c:v>
                </c:pt>
                <c:pt idx="248">
                  <c:v>236473254.56952086</c:v>
                </c:pt>
                <c:pt idx="249">
                  <c:v>227417598.44736403</c:v>
                </c:pt>
                <c:pt idx="250">
                  <c:v>218706425.52086651</c:v>
                </c:pt>
                <c:pt idx="251">
                  <c:v>210234920.28948739</c:v>
                </c:pt>
                <c:pt idx="252">
                  <c:v>201655036.50507599</c:v>
                </c:pt>
                <c:pt idx="253">
                  <c:v>193310855.27083403</c:v>
                </c:pt>
                <c:pt idx="254">
                  <c:v>185191108.39117354</c:v>
                </c:pt>
                <c:pt idx="255">
                  <c:v>177298653.17307535</c:v>
                </c:pt>
                <c:pt idx="256">
                  <c:v>169387540.90592945</c:v>
                </c:pt>
                <c:pt idx="257">
                  <c:v>161713523.25240651</c:v>
                </c:pt>
                <c:pt idx="258">
                  <c:v>154063381.65607759</c:v>
                </c:pt>
                <c:pt idx="259">
                  <c:v>146658588.54047549</c:v>
                </c:pt>
                <c:pt idx="260">
                  <c:v>139398738.78884318</c:v>
                </c:pt>
                <c:pt idx="261">
                  <c:v>132222076.60280584</c:v>
                </c:pt>
                <c:pt idx="262">
                  <c:v>125120785.06978084</c:v>
                </c:pt>
                <c:pt idx="263">
                  <c:v>118270650.29190803</c:v>
                </c:pt>
                <c:pt idx="264">
                  <c:v>111546336.66143943</c:v>
                </c:pt>
                <c:pt idx="265">
                  <c:v>104950136.89286435</c:v>
                </c:pt>
                <c:pt idx="266">
                  <c:v>98490010.556270823</c:v>
                </c:pt>
                <c:pt idx="267">
                  <c:v>92198680.024911553</c:v>
                </c:pt>
                <c:pt idx="268">
                  <c:v>86072110.390837476</c:v>
                </c:pt>
                <c:pt idx="269">
                  <c:v>80136725.624438599</c:v>
                </c:pt>
                <c:pt idx="270">
                  <c:v>74194231.268188581</c:v>
                </c:pt>
                <c:pt idx="271">
                  <c:v>68689164.091816574</c:v>
                </c:pt>
                <c:pt idx="272">
                  <c:v>63342947.786735363</c:v>
                </c:pt>
                <c:pt idx="273">
                  <c:v>58132006.040408075</c:v>
                </c:pt>
                <c:pt idx="274">
                  <c:v>53032789.215074539</c:v>
                </c:pt>
                <c:pt idx="275">
                  <c:v>48053768.557653904</c:v>
                </c:pt>
                <c:pt idx="276">
                  <c:v>43193790.126255937</c:v>
                </c:pt>
                <c:pt idx="277">
                  <c:v>38424877.612541266</c:v>
                </c:pt>
                <c:pt idx="278">
                  <c:v>33845887.440297604</c:v>
                </c:pt>
                <c:pt idx="279">
                  <c:v>29478715.010266107</c:v>
                </c:pt>
                <c:pt idx="280">
                  <c:v>25351767.527005121</c:v>
                </c:pt>
                <c:pt idx="281">
                  <c:v>21470338.254988723</c:v>
                </c:pt>
                <c:pt idx="282">
                  <c:v>17868671.526041314</c:v>
                </c:pt>
                <c:pt idx="283">
                  <c:v>14632773.290805742</c:v>
                </c:pt>
                <c:pt idx="284">
                  <c:v>11871034.582289809</c:v>
                </c:pt>
                <c:pt idx="285">
                  <c:v>10145033.895704793</c:v>
                </c:pt>
                <c:pt idx="286">
                  <c:v>8558042.673511859</c:v>
                </c:pt>
                <c:pt idx="287">
                  <c:v>7138730.1036625197</c:v>
                </c:pt>
                <c:pt idx="288">
                  <c:v>5883502.9451895189</c:v>
                </c:pt>
                <c:pt idx="289">
                  <c:v>4738112.8369679116</c:v>
                </c:pt>
                <c:pt idx="290">
                  <c:v>3759167.4393483894</c:v>
                </c:pt>
                <c:pt idx="291">
                  <c:v>3181410.8859443096</c:v>
                </c:pt>
                <c:pt idx="292">
                  <c:v>2812451.3789780517</c:v>
                </c:pt>
                <c:pt idx="293">
                  <c:v>2620353.7403540723</c:v>
                </c:pt>
                <c:pt idx="294">
                  <c:v>2472337.0761587368</c:v>
                </c:pt>
                <c:pt idx="295">
                  <c:v>2351110.7012876384</c:v>
                </c:pt>
                <c:pt idx="296">
                  <c:v>2239911.4704968403</c:v>
                </c:pt>
                <c:pt idx="297">
                  <c:v>2103187.5665834001</c:v>
                </c:pt>
                <c:pt idx="298">
                  <c:v>2006777.6598520291</c:v>
                </c:pt>
                <c:pt idx="299">
                  <c:v>1913646.2239162526</c:v>
                </c:pt>
                <c:pt idx="300">
                  <c:v>1822155.8472595585</c:v>
                </c:pt>
                <c:pt idx="301">
                  <c:v>1733086.4116400599</c:v>
                </c:pt>
                <c:pt idx="302">
                  <c:v>1646265.9285371499</c:v>
                </c:pt>
                <c:pt idx="303">
                  <c:v>1563827.8593896932</c:v>
                </c:pt>
                <c:pt idx="304">
                  <c:v>1445013.025850558</c:v>
                </c:pt>
                <c:pt idx="305">
                  <c:v>1368434.8620674256</c:v>
                </c:pt>
                <c:pt idx="306">
                  <c:v>1293613.160196075</c:v>
                </c:pt>
                <c:pt idx="307">
                  <c:v>1220659.2572827158</c:v>
                </c:pt>
                <c:pt idx="308">
                  <c:v>1150468.3990770914</c:v>
                </c:pt>
                <c:pt idx="309">
                  <c:v>1083828.6785940309</c:v>
                </c:pt>
                <c:pt idx="310">
                  <c:v>1020728.026519369</c:v>
                </c:pt>
                <c:pt idx="311">
                  <c:v>958870.93805923127</c:v>
                </c:pt>
                <c:pt idx="312">
                  <c:v>901237.5179147633</c:v>
                </c:pt>
                <c:pt idx="313">
                  <c:v>844760.09613803797</c:v>
                </c:pt>
                <c:pt idx="314">
                  <c:v>790208.61857284105</c:v>
                </c:pt>
                <c:pt idx="315">
                  <c:v>741249.21943144349</c:v>
                </c:pt>
                <c:pt idx="316">
                  <c:v>692957.54430189379</c:v>
                </c:pt>
                <c:pt idx="317">
                  <c:v>646622.09560748842</c:v>
                </c:pt>
                <c:pt idx="318">
                  <c:v>602944.35147254704</c:v>
                </c:pt>
                <c:pt idx="319">
                  <c:v>560229.34336663154</c:v>
                </c:pt>
                <c:pt idx="320">
                  <c:v>519597.21897338441</c:v>
                </c:pt>
                <c:pt idx="321">
                  <c:v>481008.47938209667</c:v>
                </c:pt>
                <c:pt idx="322">
                  <c:v>443656.09372658702</c:v>
                </c:pt>
                <c:pt idx="323">
                  <c:v>407547.57720792724</c:v>
                </c:pt>
                <c:pt idx="324">
                  <c:v>372891.95638733375</c:v>
                </c:pt>
                <c:pt idx="325">
                  <c:v>339035.87586013408</c:v>
                </c:pt>
                <c:pt idx="326">
                  <c:v>308860.37392120762</c:v>
                </c:pt>
                <c:pt idx="327">
                  <c:v>282515.58893930574</c:v>
                </c:pt>
                <c:pt idx="328">
                  <c:v>258575.10662720419</c:v>
                </c:pt>
                <c:pt idx="329">
                  <c:v>235274.91066402246</c:v>
                </c:pt>
                <c:pt idx="330">
                  <c:v>214467.91921288203</c:v>
                </c:pt>
                <c:pt idx="331">
                  <c:v>194159.26819429523</c:v>
                </c:pt>
                <c:pt idx="332">
                  <c:v>176398.73409450281</c:v>
                </c:pt>
                <c:pt idx="333">
                  <c:v>159630.48454819882</c:v>
                </c:pt>
                <c:pt idx="334">
                  <c:v>143449.37569286171</c:v>
                </c:pt>
                <c:pt idx="335">
                  <c:v>127591.54844465682</c:v>
                </c:pt>
                <c:pt idx="336">
                  <c:v>112666.38123732009</c:v>
                </c:pt>
                <c:pt idx="337">
                  <c:v>97878.29662007853</c:v>
                </c:pt>
                <c:pt idx="338">
                  <c:v>84136.965162567983</c:v>
                </c:pt>
                <c:pt idx="339">
                  <c:v>70871.347302400129</c:v>
                </c:pt>
                <c:pt idx="340">
                  <c:v>58626.585762283539</c:v>
                </c:pt>
                <c:pt idx="341">
                  <c:v>47900.881414755051</c:v>
                </c:pt>
                <c:pt idx="342">
                  <c:v>37199.24789892757</c:v>
                </c:pt>
                <c:pt idx="343">
                  <c:v>26861.866322672497</c:v>
                </c:pt>
                <c:pt idx="344">
                  <c:v>19999.916673913991</c:v>
                </c:pt>
                <c:pt idx="345">
                  <c:v>16792.777876264514</c:v>
                </c:pt>
                <c:pt idx="346">
                  <c:v>13875.913514349364</c:v>
                </c:pt>
                <c:pt idx="347">
                  <c:v>11471.878077122967</c:v>
                </c:pt>
                <c:pt idx="348">
                  <c:v>9069.5941376206556</c:v>
                </c:pt>
                <c:pt idx="349">
                  <c:v>6671.0986136988631</c:v>
                </c:pt>
                <c:pt idx="350">
                  <c:v>4981.2075097803991</c:v>
                </c:pt>
                <c:pt idx="351">
                  <c:v>3294.201246126574</c:v>
                </c:pt>
                <c:pt idx="352">
                  <c:v>0</c:v>
                </c:pt>
                <c:pt idx="353">
                  <c:v>1205.2909569147268</c:v>
                </c:pt>
                <c:pt idx="354">
                  <c:v>803.53833246351314</c:v>
                </c:pt>
                <c:pt idx="355">
                  <c:v>401.75342114963826</c:v>
                </c:pt>
                <c:pt idx="356">
                  <c:v>0</c:v>
                </c:pt>
              </c:numCache>
            </c:numRef>
          </c:val>
          <c:extLst>
            <c:ext xmlns:c16="http://schemas.microsoft.com/office/drawing/2014/chart" uri="{C3380CC4-5D6E-409C-BE32-E72D297353CC}">
              <c16:uniqueId val="{00000001-3E79-431F-BD3D-28113DFFC197}"/>
            </c:ext>
          </c:extLst>
        </c:ser>
        <c:ser>
          <c:idx val="2"/>
          <c:order val="2"/>
          <c:tx>
            <c:strRef>
              <c:f>_Hidden30!$D$1:$D$1</c:f>
              <c:strCache>
                <c:ptCount val="1"/>
                <c:pt idx="0">
                  <c:v>Outstanding Residential Mortgage Loans (5% CPR)</c:v>
                </c:pt>
              </c:strCache>
            </c:strRef>
          </c:tx>
          <c:spPr>
            <a:solidFill>
              <a:srgbClr val="808040"/>
            </a:solidFill>
            <a:ln w="25400">
              <a:noFill/>
            </a:ln>
          </c:spPr>
          <c:cat>
            <c:strRef>
              <c:f>_Hidden30!$A$2:$A$358</c:f>
              <c:strCache>
                <c:ptCount val="357"/>
                <c:pt idx="0">
                  <c:v>1/04/2021</c:v>
                </c:pt>
                <c:pt idx="1">
                  <c:v>1/05/2021</c:v>
                </c:pt>
                <c:pt idx="2">
                  <c:v>1/06/2021</c:v>
                </c:pt>
                <c:pt idx="3">
                  <c:v>1/07/2021</c:v>
                </c:pt>
                <c:pt idx="4">
                  <c:v>1/08/2021</c:v>
                </c:pt>
                <c:pt idx="5">
                  <c:v>1/09/2021</c:v>
                </c:pt>
                <c:pt idx="6">
                  <c:v>1/10/2021</c:v>
                </c:pt>
                <c:pt idx="7">
                  <c:v>1/11/2021</c:v>
                </c:pt>
                <c:pt idx="8">
                  <c:v>1/12/2021</c:v>
                </c:pt>
                <c:pt idx="9">
                  <c:v>1/01/2022</c:v>
                </c:pt>
                <c:pt idx="10">
                  <c:v>1/02/2022</c:v>
                </c:pt>
                <c:pt idx="11">
                  <c:v>1/03/2022</c:v>
                </c:pt>
                <c:pt idx="12">
                  <c:v>1/04/2022</c:v>
                </c:pt>
                <c:pt idx="13">
                  <c:v>1/05/2022</c:v>
                </c:pt>
                <c:pt idx="14">
                  <c:v>1/06/2022</c:v>
                </c:pt>
                <c:pt idx="15">
                  <c:v>1/07/2022</c:v>
                </c:pt>
                <c:pt idx="16">
                  <c:v>1/08/2022</c:v>
                </c:pt>
                <c:pt idx="17">
                  <c:v>1/09/2022</c:v>
                </c:pt>
                <c:pt idx="18">
                  <c:v>1/10/2022</c:v>
                </c:pt>
                <c:pt idx="19">
                  <c:v>1/11/2022</c:v>
                </c:pt>
                <c:pt idx="20">
                  <c:v>1/12/2022</c:v>
                </c:pt>
                <c:pt idx="21">
                  <c:v>1/01/2023</c:v>
                </c:pt>
                <c:pt idx="22">
                  <c:v>1/02/2023</c:v>
                </c:pt>
                <c:pt idx="23">
                  <c:v>1/03/2023</c:v>
                </c:pt>
                <c:pt idx="24">
                  <c:v>1/04/2023</c:v>
                </c:pt>
                <c:pt idx="25">
                  <c:v>1/05/2023</c:v>
                </c:pt>
                <c:pt idx="26">
                  <c:v>1/06/2023</c:v>
                </c:pt>
                <c:pt idx="27">
                  <c:v>1/07/2023</c:v>
                </c:pt>
                <c:pt idx="28">
                  <c:v>1/08/2023</c:v>
                </c:pt>
                <c:pt idx="29">
                  <c:v>1/09/2023</c:v>
                </c:pt>
                <c:pt idx="30">
                  <c:v>1/10/2023</c:v>
                </c:pt>
                <c:pt idx="31">
                  <c:v>1/11/2023</c:v>
                </c:pt>
                <c:pt idx="32">
                  <c:v>1/12/2023</c:v>
                </c:pt>
                <c:pt idx="33">
                  <c:v>1/01/2024</c:v>
                </c:pt>
                <c:pt idx="34">
                  <c:v>1/02/2024</c:v>
                </c:pt>
                <c:pt idx="35">
                  <c:v>1/03/2024</c:v>
                </c:pt>
                <c:pt idx="36">
                  <c:v>1/04/2024</c:v>
                </c:pt>
                <c:pt idx="37">
                  <c:v>1/05/2024</c:v>
                </c:pt>
                <c:pt idx="38">
                  <c:v>1/06/2024</c:v>
                </c:pt>
                <c:pt idx="39">
                  <c:v>1/07/2024</c:v>
                </c:pt>
                <c:pt idx="40">
                  <c:v>1/08/2024</c:v>
                </c:pt>
                <c:pt idx="41">
                  <c:v>1/09/2024</c:v>
                </c:pt>
                <c:pt idx="42">
                  <c:v>1/10/2024</c:v>
                </c:pt>
                <c:pt idx="43">
                  <c:v>1/11/2024</c:v>
                </c:pt>
                <c:pt idx="44">
                  <c:v>1/12/2024</c:v>
                </c:pt>
                <c:pt idx="45">
                  <c:v>1/01/2025</c:v>
                </c:pt>
                <c:pt idx="46">
                  <c:v>1/02/2025</c:v>
                </c:pt>
                <c:pt idx="47">
                  <c:v>1/03/2025</c:v>
                </c:pt>
                <c:pt idx="48">
                  <c:v>1/04/2025</c:v>
                </c:pt>
                <c:pt idx="49">
                  <c:v>1/05/2025</c:v>
                </c:pt>
                <c:pt idx="50">
                  <c:v>1/06/2025</c:v>
                </c:pt>
                <c:pt idx="51">
                  <c:v>1/07/2025</c:v>
                </c:pt>
                <c:pt idx="52">
                  <c:v>1/08/2025</c:v>
                </c:pt>
                <c:pt idx="53">
                  <c:v>1/09/2025</c:v>
                </c:pt>
                <c:pt idx="54">
                  <c:v>1/10/2025</c:v>
                </c:pt>
                <c:pt idx="55">
                  <c:v>1/11/2025</c:v>
                </c:pt>
                <c:pt idx="56">
                  <c:v>1/12/2025</c:v>
                </c:pt>
                <c:pt idx="57">
                  <c:v>1/01/2026</c:v>
                </c:pt>
                <c:pt idx="58">
                  <c:v>1/02/2026</c:v>
                </c:pt>
                <c:pt idx="59">
                  <c:v>1/03/2026</c:v>
                </c:pt>
                <c:pt idx="60">
                  <c:v>1/04/2026</c:v>
                </c:pt>
                <c:pt idx="61">
                  <c:v>1/05/2026</c:v>
                </c:pt>
                <c:pt idx="62">
                  <c:v>1/06/2026</c:v>
                </c:pt>
                <c:pt idx="63">
                  <c:v>1/07/2026</c:v>
                </c:pt>
                <c:pt idx="64">
                  <c:v>1/08/2026</c:v>
                </c:pt>
                <c:pt idx="65">
                  <c:v>1/09/2026</c:v>
                </c:pt>
                <c:pt idx="66">
                  <c:v>1/10/2026</c:v>
                </c:pt>
                <c:pt idx="67">
                  <c:v>1/11/2026</c:v>
                </c:pt>
                <c:pt idx="68">
                  <c:v>1/12/2026</c:v>
                </c:pt>
                <c:pt idx="69">
                  <c:v>1/01/2027</c:v>
                </c:pt>
                <c:pt idx="70">
                  <c:v>1/02/2027</c:v>
                </c:pt>
                <c:pt idx="71">
                  <c:v>1/03/2027</c:v>
                </c:pt>
                <c:pt idx="72">
                  <c:v>1/04/2027</c:v>
                </c:pt>
                <c:pt idx="73">
                  <c:v>1/05/2027</c:v>
                </c:pt>
                <c:pt idx="74">
                  <c:v>1/06/2027</c:v>
                </c:pt>
                <c:pt idx="75">
                  <c:v>1/07/2027</c:v>
                </c:pt>
                <c:pt idx="76">
                  <c:v>1/08/2027</c:v>
                </c:pt>
                <c:pt idx="77">
                  <c:v>1/09/2027</c:v>
                </c:pt>
                <c:pt idx="78">
                  <c:v>1/10/2027</c:v>
                </c:pt>
                <c:pt idx="79">
                  <c:v>1/11/2027</c:v>
                </c:pt>
                <c:pt idx="80">
                  <c:v>1/12/2027</c:v>
                </c:pt>
                <c:pt idx="81">
                  <c:v>1/01/2028</c:v>
                </c:pt>
                <c:pt idx="82">
                  <c:v>1/02/2028</c:v>
                </c:pt>
                <c:pt idx="83">
                  <c:v>1/03/2028</c:v>
                </c:pt>
                <c:pt idx="84">
                  <c:v>1/04/2028</c:v>
                </c:pt>
                <c:pt idx="85">
                  <c:v>1/05/2028</c:v>
                </c:pt>
                <c:pt idx="86">
                  <c:v>1/06/2028</c:v>
                </c:pt>
                <c:pt idx="87">
                  <c:v>1/07/2028</c:v>
                </c:pt>
                <c:pt idx="88">
                  <c:v>1/08/2028</c:v>
                </c:pt>
                <c:pt idx="89">
                  <c:v>1/09/2028</c:v>
                </c:pt>
                <c:pt idx="90">
                  <c:v>1/10/2028</c:v>
                </c:pt>
                <c:pt idx="91">
                  <c:v>1/11/2028</c:v>
                </c:pt>
                <c:pt idx="92">
                  <c:v>1/12/2028</c:v>
                </c:pt>
                <c:pt idx="93">
                  <c:v>1/01/2029</c:v>
                </c:pt>
                <c:pt idx="94">
                  <c:v>1/02/2029</c:v>
                </c:pt>
                <c:pt idx="95">
                  <c:v>1/03/2029</c:v>
                </c:pt>
                <c:pt idx="96">
                  <c:v>1/04/2029</c:v>
                </c:pt>
                <c:pt idx="97">
                  <c:v>1/05/2029</c:v>
                </c:pt>
                <c:pt idx="98">
                  <c:v>1/06/2029</c:v>
                </c:pt>
                <c:pt idx="99">
                  <c:v>1/07/2029</c:v>
                </c:pt>
                <c:pt idx="100">
                  <c:v>1/08/2029</c:v>
                </c:pt>
                <c:pt idx="101">
                  <c:v>1/09/2029</c:v>
                </c:pt>
                <c:pt idx="102">
                  <c:v>1/10/2029</c:v>
                </c:pt>
                <c:pt idx="103">
                  <c:v>1/11/2029</c:v>
                </c:pt>
                <c:pt idx="104">
                  <c:v>1/12/2029</c:v>
                </c:pt>
                <c:pt idx="105">
                  <c:v>1/01/2030</c:v>
                </c:pt>
                <c:pt idx="106">
                  <c:v>1/02/2030</c:v>
                </c:pt>
                <c:pt idx="107">
                  <c:v>1/03/2030</c:v>
                </c:pt>
                <c:pt idx="108">
                  <c:v>1/04/2030</c:v>
                </c:pt>
                <c:pt idx="109">
                  <c:v>1/05/2030</c:v>
                </c:pt>
                <c:pt idx="110">
                  <c:v>1/06/2030</c:v>
                </c:pt>
                <c:pt idx="111">
                  <c:v>1/07/2030</c:v>
                </c:pt>
                <c:pt idx="112">
                  <c:v>1/08/2030</c:v>
                </c:pt>
                <c:pt idx="113">
                  <c:v>1/09/2030</c:v>
                </c:pt>
                <c:pt idx="114">
                  <c:v>1/10/2030</c:v>
                </c:pt>
                <c:pt idx="115">
                  <c:v>1/11/2030</c:v>
                </c:pt>
                <c:pt idx="116">
                  <c:v>1/12/2030</c:v>
                </c:pt>
                <c:pt idx="117">
                  <c:v>1/01/2031</c:v>
                </c:pt>
                <c:pt idx="118">
                  <c:v>1/02/2031</c:v>
                </c:pt>
                <c:pt idx="119">
                  <c:v>1/03/2031</c:v>
                </c:pt>
                <c:pt idx="120">
                  <c:v>1/04/2031</c:v>
                </c:pt>
                <c:pt idx="121">
                  <c:v>1/05/2031</c:v>
                </c:pt>
                <c:pt idx="122">
                  <c:v>1/06/2031</c:v>
                </c:pt>
                <c:pt idx="123">
                  <c:v>1/07/2031</c:v>
                </c:pt>
                <c:pt idx="124">
                  <c:v>1/08/2031</c:v>
                </c:pt>
                <c:pt idx="125">
                  <c:v>1/09/2031</c:v>
                </c:pt>
                <c:pt idx="126">
                  <c:v>1/10/2031</c:v>
                </c:pt>
                <c:pt idx="127">
                  <c:v>1/11/2031</c:v>
                </c:pt>
                <c:pt idx="128">
                  <c:v>1/12/2031</c:v>
                </c:pt>
                <c:pt idx="129">
                  <c:v>1/01/2032</c:v>
                </c:pt>
                <c:pt idx="130">
                  <c:v>1/02/2032</c:v>
                </c:pt>
                <c:pt idx="131">
                  <c:v>1/03/2032</c:v>
                </c:pt>
                <c:pt idx="132">
                  <c:v>1/04/2032</c:v>
                </c:pt>
                <c:pt idx="133">
                  <c:v>1/05/2032</c:v>
                </c:pt>
                <c:pt idx="134">
                  <c:v>1/06/2032</c:v>
                </c:pt>
                <c:pt idx="135">
                  <c:v>1/07/2032</c:v>
                </c:pt>
                <c:pt idx="136">
                  <c:v>1/08/2032</c:v>
                </c:pt>
                <c:pt idx="137">
                  <c:v>1/09/2032</c:v>
                </c:pt>
                <c:pt idx="138">
                  <c:v>1/10/2032</c:v>
                </c:pt>
                <c:pt idx="139">
                  <c:v>1/11/2032</c:v>
                </c:pt>
                <c:pt idx="140">
                  <c:v>1/12/2032</c:v>
                </c:pt>
                <c:pt idx="141">
                  <c:v>1/01/2033</c:v>
                </c:pt>
                <c:pt idx="142">
                  <c:v>1/02/2033</c:v>
                </c:pt>
                <c:pt idx="143">
                  <c:v>1/03/2033</c:v>
                </c:pt>
                <c:pt idx="144">
                  <c:v>1/04/2033</c:v>
                </c:pt>
                <c:pt idx="145">
                  <c:v>1/05/2033</c:v>
                </c:pt>
                <c:pt idx="146">
                  <c:v>1/06/2033</c:v>
                </c:pt>
                <c:pt idx="147">
                  <c:v>1/07/2033</c:v>
                </c:pt>
                <c:pt idx="148">
                  <c:v>1/08/2033</c:v>
                </c:pt>
                <c:pt idx="149">
                  <c:v>1/09/2033</c:v>
                </c:pt>
                <c:pt idx="150">
                  <c:v>1/10/2033</c:v>
                </c:pt>
                <c:pt idx="151">
                  <c:v>1/11/2033</c:v>
                </c:pt>
                <c:pt idx="152">
                  <c:v>1/12/2033</c:v>
                </c:pt>
                <c:pt idx="153">
                  <c:v>1/01/2034</c:v>
                </c:pt>
                <c:pt idx="154">
                  <c:v>1/02/2034</c:v>
                </c:pt>
                <c:pt idx="155">
                  <c:v>1/03/2034</c:v>
                </c:pt>
                <c:pt idx="156">
                  <c:v>1/04/2034</c:v>
                </c:pt>
                <c:pt idx="157">
                  <c:v>1/05/2034</c:v>
                </c:pt>
                <c:pt idx="158">
                  <c:v>1/06/2034</c:v>
                </c:pt>
                <c:pt idx="159">
                  <c:v>1/07/2034</c:v>
                </c:pt>
                <c:pt idx="160">
                  <c:v>1/08/2034</c:v>
                </c:pt>
                <c:pt idx="161">
                  <c:v>1/09/2034</c:v>
                </c:pt>
                <c:pt idx="162">
                  <c:v>1/10/2034</c:v>
                </c:pt>
                <c:pt idx="163">
                  <c:v>1/11/2034</c:v>
                </c:pt>
                <c:pt idx="164">
                  <c:v>1/12/2034</c:v>
                </c:pt>
                <c:pt idx="165">
                  <c:v>1/01/2035</c:v>
                </c:pt>
                <c:pt idx="166">
                  <c:v>1/02/2035</c:v>
                </c:pt>
                <c:pt idx="167">
                  <c:v>1/03/2035</c:v>
                </c:pt>
                <c:pt idx="168">
                  <c:v>1/04/2035</c:v>
                </c:pt>
                <c:pt idx="169">
                  <c:v>1/05/2035</c:v>
                </c:pt>
                <c:pt idx="170">
                  <c:v>1/06/2035</c:v>
                </c:pt>
                <c:pt idx="171">
                  <c:v>1/07/2035</c:v>
                </c:pt>
                <c:pt idx="172">
                  <c:v>1/08/2035</c:v>
                </c:pt>
                <c:pt idx="173">
                  <c:v>1/09/2035</c:v>
                </c:pt>
                <c:pt idx="174">
                  <c:v>1/10/2035</c:v>
                </c:pt>
                <c:pt idx="175">
                  <c:v>1/11/2035</c:v>
                </c:pt>
                <c:pt idx="176">
                  <c:v>1/12/2035</c:v>
                </c:pt>
                <c:pt idx="177">
                  <c:v>1/01/2036</c:v>
                </c:pt>
                <c:pt idx="178">
                  <c:v>1/02/2036</c:v>
                </c:pt>
                <c:pt idx="179">
                  <c:v>1/03/2036</c:v>
                </c:pt>
                <c:pt idx="180">
                  <c:v>1/04/2036</c:v>
                </c:pt>
                <c:pt idx="181">
                  <c:v>1/05/2036</c:v>
                </c:pt>
                <c:pt idx="182">
                  <c:v>1/06/2036</c:v>
                </c:pt>
                <c:pt idx="183">
                  <c:v>1/07/2036</c:v>
                </c:pt>
                <c:pt idx="184">
                  <c:v>1/08/2036</c:v>
                </c:pt>
                <c:pt idx="185">
                  <c:v>1/09/2036</c:v>
                </c:pt>
                <c:pt idx="186">
                  <c:v>1/10/2036</c:v>
                </c:pt>
                <c:pt idx="187">
                  <c:v>1/11/2036</c:v>
                </c:pt>
                <c:pt idx="188">
                  <c:v>1/12/2036</c:v>
                </c:pt>
                <c:pt idx="189">
                  <c:v>1/01/2037</c:v>
                </c:pt>
                <c:pt idx="190">
                  <c:v>1/02/2037</c:v>
                </c:pt>
                <c:pt idx="191">
                  <c:v>1/03/2037</c:v>
                </c:pt>
                <c:pt idx="192">
                  <c:v>1/04/2037</c:v>
                </c:pt>
                <c:pt idx="193">
                  <c:v>1/05/2037</c:v>
                </c:pt>
                <c:pt idx="194">
                  <c:v>1/06/2037</c:v>
                </c:pt>
                <c:pt idx="195">
                  <c:v>1/07/2037</c:v>
                </c:pt>
                <c:pt idx="196">
                  <c:v>1/08/2037</c:v>
                </c:pt>
                <c:pt idx="197">
                  <c:v>1/09/2037</c:v>
                </c:pt>
                <c:pt idx="198">
                  <c:v>1/10/2037</c:v>
                </c:pt>
                <c:pt idx="199">
                  <c:v>1/11/2037</c:v>
                </c:pt>
                <c:pt idx="200">
                  <c:v>1/12/2037</c:v>
                </c:pt>
                <c:pt idx="201">
                  <c:v>1/01/2038</c:v>
                </c:pt>
                <c:pt idx="202">
                  <c:v>1/02/2038</c:v>
                </c:pt>
                <c:pt idx="203">
                  <c:v>1/03/2038</c:v>
                </c:pt>
                <c:pt idx="204">
                  <c:v>1/04/2038</c:v>
                </c:pt>
                <c:pt idx="205">
                  <c:v>1/05/2038</c:v>
                </c:pt>
                <c:pt idx="206">
                  <c:v>1/06/2038</c:v>
                </c:pt>
                <c:pt idx="207">
                  <c:v>1/07/2038</c:v>
                </c:pt>
                <c:pt idx="208">
                  <c:v>1/08/2038</c:v>
                </c:pt>
                <c:pt idx="209">
                  <c:v>1/09/2038</c:v>
                </c:pt>
                <c:pt idx="210">
                  <c:v>1/10/2038</c:v>
                </c:pt>
                <c:pt idx="211">
                  <c:v>1/11/2038</c:v>
                </c:pt>
                <c:pt idx="212">
                  <c:v>1/12/2038</c:v>
                </c:pt>
                <c:pt idx="213">
                  <c:v>1/01/2039</c:v>
                </c:pt>
                <c:pt idx="214">
                  <c:v>1/02/2039</c:v>
                </c:pt>
                <c:pt idx="215">
                  <c:v>1/03/2039</c:v>
                </c:pt>
                <c:pt idx="216">
                  <c:v>1/04/2039</c:v>
                </c:pt>
                <c:pt idx="217">
                  <c:v>1/05/2039</c:v>
                </c:pt>
                <c:pt idx="218">
                  <c:v>1/06/2039</c:v>
                </c:pt>
                <c:pt idx="219">
                  <c:v>1/07/2039</c:v>
                </c:pt>
                <c:pt idx="220">
                  <c:v>1/08/2039</c:v>
                </c:pt>
                <c:pt idx="221">
                  <c:v>1/09/2039</c:v>
                </c:pt>
                <c:pt idx="222">
                  <c:v>1/10/2039</c:v>
                </c:pt>
                <c:pt idx="223">
                  <c:v>1/11/2039</c:v>
                </c:pt>
                <c:pt idx="224">
                  <c:v>1/12/2039</c:v>
                </c:pt>
                <c:pt idx="225">
                  <c:v>1/01/2040</c:v>
                </c:pt>
                <c:pt idx="226">
                  <c:v>1/02/2040</c:v>
                </c:pt>
                <c:pt idx="227">
                  <c:v>1/03/2040</c:v>
                </c:pt>
                <c:pt idx="228">
                  <c:v>1/04/2040</c:v>
                </c:pt>
                <c:pt idx="229">
                  <c:v>1/05/2040</c:v>
                </c:pt>
                <c:pt idx="230">
                  <c:v>1/06/2040</c:v>
                </c:pt>
                <c:pt idx="231">
                  <c:v>1/07/2040</c:v>
                </c:pt>
                <c:pt idx="232">
                  <c:v>1/08/2040</c:v>
                </c:pt>
                <c:pt idx="233">
                  <c:v>1/09/2040</c:v>
                </c:pt>
                <c:pt idx="234">
                  <c:v>1/10/2040</c:v>
                </c:pt>
                <c:pt idx="235">
                  <c:v>1/11/2040</c:v>
                </c:pt>
                <c:pt idx="236">
                  <c:v>1/12/2040</c:v>
                </c:pt>
                <c:pt idx="237">
                  <c:v>1/01/2041</c:v>
                </c:pt>
                <c:pt idx="238">
                  <c:v>1/02/2041</c:v>
                </c:pt>
                <c:pt idx="239">
                  <c:v>1/03/2041</c:v>
                </c:pt>
                <c:pt idx="240">
                  <c:v>1/04/2041</c:v>
                </c:pt>
                <c:pt idx="241">
                  <c:v>1/05/2041</c:v>
                </c:pt>
                <c:pt idx="242">
                  <c:v>1/06/2041</c:v>
                </c:pt>
                <c:pt idx="243">
                  <c:v>1/07/2041</c:v>
                </c:pt>
                <c:pt idx="244">
                  <c:v>1/08/2041</c:v>
                </c:pt>
                <c:pt idx="245">
                  <c:v>1/09/2041</c:v>
                </c:pt>
                <c:pt idx="246">
                  <c:v>1/10/2041</c:v>
                </c:pt>
                <c:pt idx="247">
                  <c:v>1/11/2041</c:v>
                </c:pt>
                <c:pt idx="248">
                  <c:v>1/12/2041</c:v>
                </c:pt>
                <c:pt idx="249">
                  <c:v>1/01/2042</c:v>
                </c:pt>
                <c:pt idx="250">
                  <c:v>1/02/2042</c:v>
                </c:pt>
                <c:pt idx="251">
                  <c:v>1/03/2042</c:v>
                </c:pt>
                <c:pt idx="252">
                  <c:v>1/04/2042</c:v>
                </c:pt>
                <c:pt idx="253">
                  <c:v>1/05/2042</c:v>
                </c:pt>
                <c:pt idx="254">
                  <c:v>1/06/2042</c:v>
                </c:pt>
                <c:pt idx="255">
                  <c:v>1/07/2042</c:v>
                </c:pt>
                <c:pt idx="256">
                  <c:v>1/08/2042</c:v>
                </c:pt>
                <c:pt idx="257">
                  <c:v>1/09/2042</c:v>
                </c:pt>
                <c:pt idx="258">
                  <c:v>1/10/2042</c:v>
                </c:pt>
                <c:pt idx="259">
                  <c:v>1/11/2042</c:v>
                </c:pt>
                <c:pt idx="260">
                  <c:v>1/12/2042</c:v>
                </c:pt>
                <c:pt idx="261">
                  <c:v>1/01/2043</c:v>
                </c:pt>
                <c:pt idx="262">
                  <c:v>1/02/2043</c:v>
                </c:pt>
                <c:pt idx="263">
                  <c:v>1/03/2043</c:v>
                </c:pt>
                <c:pt idx="264">
                  <c:v>1/04/2043</c:v>
                </c:pt>
                <c:pt idx="265">
                  <c:v>1/05/2043</c:v>
                </c:pt>
                <c:pt idx="266">
                  <c:v>1/06/2043</c:v>
                </c:pt>
                <c:pt idx="267">
                  <c:v>1/07/2043</c:v>
                </c:pt>
                <c:pt idx="268">
                  <c:v>1/08/2043</c:v>
                </c:pt>
                <c:pt idx="269">
                  <c:v>1/09/2043</c:v>
                </c:pt>
                <c:pt idx="270">
                  <c:v>1/10/2043</c:v>
                </c:pt>
                <c:pt idx="271">
                  <c:v>1/11/2043</c:v>
                </c:pt>
                <c:pt idx="272">
                  <c:v>1/12/2043</c:v>
                </c:pt>
                <c:pt idx="273">
                  <c:v>1/01/2044</c:v>
                </c:pt>
                <c:pt idx="274">
                  <c:v>1/02/2044</c:v>
                </c:pt>
                <c:pt idx="275">
                  <c:v>1/03/2044</c:v>
                </c:pt>
                <c:pt idx="276">
                  <c:v>1/04/2044</c:v>
                </c:pt>
                <c:pt idx="277">
                  <c:v>1/05/2044</c:v>
                </c:pt>
                <c:pt idx="278">
                  <c:v>1/06/2044</c:v>
                </c:pt>
                <c:pt idx="279">
                  <c:v>1/07/2044</c:v>
                </c:pt>
                <c:pt idx="280">
                  <c:v>1/08/2044</c:v>
                </c:pt>
                <c:pt idx="281">
                  <c:v>1/09/2044</c:v>
                </c:pt>
                <c:pt idx="282">
                  <c:v>1/10/2044</c:v>
                </c:pt>
                <c:pt idx="283">
                  <c:v>1/11/2044</c:v>
                </c:pt>
                <c:pt idx="284">
                  <c:v>1/12/2044</c:v>
                </c:pt>
                <c:pt idx="285">
                  <c:v>1/01/2045</c:v>
                </c:pt>
                <c:pt idx="286">
                  <c:v>1/02/2045</c:v>
                </c:pt>
                <c:pt idx="287">
                  <c:v>1/03/2045</c:v>
                </c:pt>
                <c:pt idx="288">
                  <c:v>1/04/2045</c:v>
                </c:pt>
                <c:pt idx="289">
                  <c:v>1/05/2045</c:v>
                </c:pt>
                <c:pt idx="290">
                  <c:v>1/06/2045</c:v>
                </c:pt>
                <c:pt idx="291">
                  <c:v>1/07/2045</c:v>
                </c:pt>
                <c:pt idx="292">
                  <c:v>1/08/2045</c:v>
                </c:pt>
                <c:pt idx="293">
                  <c:v>1/09/2045</c:v>
                </c:pt>
                <c:pt idx="294">
                  <c:v>1/10/2045</c:v>
                </c:pt>
                <c:pt idx="295">
                  <c:v>1/11/2045</c:v>
                </c:pt>
                <c:pt idx="296">
                  <c:v>1/12/2045</c:v>
                </c:pt>
                <c:pt idx="297">
                  <c:v>1/01/2046</c:v>
                </c:pt>
                <c:pt idx="298">
                  <c:v>1/02/2046</c:v>
                </c:pt>
                <c:pt idx="299">
                  <c:v>1/03/2046</c:v>
                </c:pt>
                <c:pt idx="300">
                  <c:v>1/04/2046</c:v>
                </c:pt>
                <c:pt idx="301">
                  <c:v>1/05/2046</c:v>
                </c:pt>
                <c:pt idx="302">
                  <c:v>1/06/2046</c:v>
                </c:pt>
                <c:pt idx="303">
                  <c:v>1/07/2046</c:v>
                </c:pt>
                <c:pt idx="304">
                  <c:v>1/08/2046</c:v>
                </c:pt>
                <c:pt idx="305">
                  <c:v>1/09/2046</c:v>
                </c:pt>
                <c:pt idx="306">
                  <c:v>1/10/2046</c:v>
                </c:pt>
                <c:pt idx="307">
                  <c:v>1/11/2046</c:v>
                </c:pt>
                <c:pt idx="308">
                  <c:v>1/12/2046</c:v>
                </c:pt>
                <c:pt idx="309">
                  <c:v>1/01/2047</c:v>
                </c:pt>
                <c:pt idx="310">
                  <c:v>1/02/2047</c:v>
                </c:pt>
                <c:pt idx="311">
                  <c:v>1/03/2047</c:v>
                </c:pt>
                <c:pt idx="312">
                  <c:v>1/04/2047</c:v>
                </c:pt>
                <c:pt idx="313">
                  <c:v>1/05/2047</c:v>
                </c:pt>
                <c:pt idx="314">
                  <c:v>1/06/2047</c:v>
                </c:pt>
                <c:pt idx="315">
                  <c:v>1/07/2047</c:v>
                </c:pt>
                <c:pt idx="316">
                  <c:v>1/08/2047</c:v>
                </c:pt>
                <c:pt idx="317">
                  <c:v>1/09/2047</c:v>
                </c:pt>
                <c:pt idx="318">
                  <c:v>1/10/2047</c:v>
                </c:pt>
                <c:pt idx="319">
                  <c:v>1/11/2047</c:v>
                </c:pt>
                <c:pt idx="320">
                  <c:v>1/12/2047</c:v>
                </c:pt>
                <c:pt idx="321">
                  <c:v>1/01/2048</c:v>
                </c:pt>
                <c:pt idx="322">
                  <c:v>1/02/2048</c:v>
                </c:pt>
                <c:pt idx="323">
                  <c:v>1/03/2048</c:v>
                </c:pt>
                <c:pt idx="324">
                  <c:v>1/04/2048</c:v>
                </c:pt>
                <c:pt idx="325">
                  <c:v>1/05/2048</c:v>
                </c:pt>
                <c:pt idx="326">
                  <c:v>1/06/2048</c:v>
                </c:pt>
                <c:pt idx="327">
                  <c:v>1/07/2048</c:v>
                </c:pt>
                <c:pt idx="328">
                  <c:v>1/08/2048</c:v>
                </c:pt>
                <c:pt idx="329">
                  <c:v>1/09/2048</c:v>
                </c:pt>
                <c:pt idx="330">
                  <c:v>1/10/2048</c:v>
                </c:pt>
                <c:pt idx="331">
                  <c:v>1/11/2048</c:v>
                </c:pt>
                <c:pt idx="332">
                  <c:v>1/12/2048</c:v>
                </c:pt>
                <c:pt idx="333">
                  <c:v>1/01/2049</c:v>
                </c:pt>
                <c:pt idx="334">
                  <c:v>1/02/2049</c:v>
                </c:pt>
                <c:pt idx="335">
                  <c:v>1/03/2049</c:v>
                </c:pt>
                <c:pt idx="336">
                  <c:v>1/04/2049</c:v>
                </c:pt>
                <c:pt idx="337">
                  <c:v>1/05/2049</c:v>
                </c:pt>
                <c:pt idx="338">
                  <c:v>1/06/2049</c:v>
                </c:pt>
                <c:pt idx="339">
                  <c:v>1/07/2049</c:v>
                </c:pt>
                <c:pt idx="340">
                  <c:v>1/08/2049</c:v>
                </c:pt>
                <c:pt idx="341">
                  <c:v>1/09/2049</c:v>
                </c:pt>
                <c:pt idx="342">
                  <c:v>1/10/2049</c:v>
                </c:pt>
                <c:pt idx="343">
                  <c:v>1/11/2049</c:v>
                </c:pt>
                <c:pt idx="344">
                  <c:v>1/12/2049</c:v>
                </c:pt>
                <c:pt idx="345">
                  <c:v>1/01/2050</c:v>
                </c:pt>
                <c:pt idx="346">
                  <c:v>1/02/2050</c:v>
                </c:pt>
                <c:pt idx="347">
                  <c:v>1/03/2050</c:v>
                </c:pt>
                <c:pt idx="348">
                  <c:v>1/04/2050</c:v>
                </c:pt>
                <c:pt idx="349">
                  <c:v>1/05/2050</c:v>
                </c:pt>
                <c:pt idx="350">
                  <c:v>1/06/2050</c:v>
                </c:pt>
                <c:pt idx="351">
                  <c:v>1/07/2050</c:v>
                </c:pt>
                <c:pt idx="352">
                  <c:v>1/08/2050</c:v>
                </c:pt>
                <c:pt idx="353">
                  <c:v>1/09/2050</c:v>
                </c:pt>
                <c:pt idx="354">
                  <c:v>1/10/2050</c:v>
                </c:pt>
                <c:pt idx="355">
                  <c:v>1/11/2050</c:v>
                </c:pt>
                <c:pt idx="356">
                  <c:v>1/12/2050</c:v>
                </c:pt>
              </c:strCache>
            </c:strRef>
          </c:cat>
          <c:val>
            <c:numRef>
              <c:f>_Hidden30!$D$2:$D$358</c:f>
              <c:numCache>
                <c:formatCode>General</c:formatCode>
                <c:ptCount val="357"/>
                <c:pt idx="0">
                  <c:v>15299506540.690147</c:v>
                </c:pt>
                <c:pt idx="1">
                  <c:v>15141558769.718117</c:v>
                </c:pt>
                <c:pt idx="2">
                  <c:v>14980708543.420374</c:v>
                </c:pt>
                <c:pt idx="3">
                  <c:v>14822203644.056206</c:v>
                </c:pt>
                <c:pt idx="4">
                  <c:v>14664259424.294508</c:v>
                </c:pt>
                <c:pt idx="5">
                  <c:v>14508157565.261124</c:v>
                </c:pt>
                <c:pt idx="6">
                  <c:v>14354462409.377165</c:v>
                </c:pt>
                <c:pt idx="7">
                  <c:v>14197898449.005384</c:v>
                </c:pt>
                <c:pt idx="8">
                  <c:v>14046497628.508396</c:v>
                </c:pt>
                <c:pt idx="9">
                  <c:v>13895853753.18932</c:v>
                </c:pt>
                <c:pt idx="10">
                  <c:v>13744307744.255524</c:v>
                </c:pt>
                <c:pt idx="11">
                  <c:v>13599339428.440611</c:v>
                </c:pt>
                <c:pt idx="12">
                  <c:v>13448947519.480074</c:v>
                </c:pt>
                <c:pt idx="13">
                  <c:v>13305079819.246855</c:v>
                </c:pt>
                <c:pt idx="14">
                  <c:v>13159029082.558401</c:v>
                </c:pt>
                <c:pt idx="15">
                  <c:v>13014939912.375265</c:v>
                </c:pt>
                <c:pt idx="16">
                  <c:v>12869301923.111345</c:v>
                </c:pt>
                <c:pt idx="17">
                  <c:v>12725030079.61862</c:v>
                </c:pt>
                <c:pt idx="18">
                  <c:v>12584608780.382809</c:v>
                </c:pt>
                <c:pt idx="19">
                  <c:v>12443068187.588779</c:v>
                </c:pt>
                <c:pt idx="20">
                  <c:v>12303789322.819456</c:v>
                </c:pt>
                <c:pt idx="21">
                  <c:v>12164994793.124958</c:v>
                </c:pt>
                <c:pt idx="22">
                  <c:v>12026262770.911503</c:v>
                </c:pt>
                <c:pt idx="23">
                  <c:v>11892505838.319313</c:v>
                </c:pt>
                <c:pt idx="24">
                  <c:v>11758073161.451889</c:v>
                </c:pt>
                <c:pt idx="25">
                  <c:v>11621331163.379702</c:v>
                </c:pt>
                <c:pt idx="26">
                  <c:v>11485179638.465862</c:v>
                </c:pt>
                <c:pt idx="27">
                  <c:v>11351808550.725616</c:v>
                </c:pt>
                <c:pt idx="28">
                  <c:v>11219232813.453146</c:v>
                </c:pt>
                <c:pt idx="29">
                  <c:v>11085391989.480324</c:v>
                </c:pt>
                <c:pt idx="30">
                  <c:v>10957249307.848026</c:v>
                </c:pt>
                <c:pt idx="31">
                  <c:v>10825616968.107893</c:v>
                </c:pt>
                <c:pt idx="32">
                  <c:v>10695040182.551363</c:v>
                </c:pt>
                <c:pt idx="33">
                  <c:v>10566968006.257055</c:v>
                </c:pt>
                <c:pt idx="34">
                  <c:v>10439536404.362587</c:v>
                </c:pt>
                <c:pt idx="35">
                  <c:v>10315878973.321999</c:v>
                </c:pt>
                <c:pt idx="36">
                  <c:v>10191272826.339928</c:v>
                </c:pt>
                <c:pt idx="37">
                  <c:v>10067638524.272984</c:v>
                </c:pt>
                <c:pt idx="38">
                  <c:v>9939533332.04109</c:v>
                </c:pt>
                <c:pt idx="39">
                  <c:v>9814244132.1320858</c:v>
                </c:pt>
                <c:pt idx="40">
                  <c:v>9693993468.9366779</c:v>
                </c:pt>
                <c:pt idx="41">
                  <c:v>9571012322.8781891</c:v>
                </c:pt>
                <c:pt idx="42">
                  <c:v>9446561965.3003979</c:v>
                </c:pt>
                <c:pt idx="43">
                  <c:v>9323821605.3533096</c:v>
                </c:pt>
                <c:pt idx="44">
                  <c:v>9201883802.816082</c:v>
                </c:pt>
                <c:pt idx="45">
                  <c:v>9082531256.3399506</c:v>
                </c:pt>
                <c:pt idx="46">
                  <c:v>8964092018.4192753</c:v>
                </c:pt>
                <c:pt idx="47">
                  <c:v>8852783739.8208351</c:v>
                </c:pt>
                <c:pt idx="48">
                  <c:v>8739938183.6014385</c:v>
                </c:pt>
                <c:pt idx="49">
                  <c:v>8626726508.1005573</c:v>
                </c:pt>
                <c:pt idx="50">
                  <c:v>8512532360.6918535</c:v>
                </c:pt>
                <c:pt idx="51">
                  <c:v>8401991101.8758698</c:v>
                </c:pt>
                <c:pt idx="52">
                  <c:v>8293778171.2375851</c:v>
                </c:pt>
                <c:pt idx="53">
                  <c:v>8184018391.7292023</c:v>
                </c:pt>
                <c:pt idx="54">
                  <c:v>8082093626.8147411</c:v>
                </c:pt>
                <c:pt idx="55">
                  <c:v>7979913638.806057</c:v>
                </c:pt>
                <c:pt idx="56">
                  <c:v>7870357847.7188835</c:v>
                </c:pt>
                <c:pt idx="57">
                  <c:v>7768873279.6170416</c:v>
                </c:pt>
                <c:pt idx="58">
                  <c:v>7668529045.5981178</c:v>
                </c:pt>
                <c:pt idx="59">
                  <c:v>7572019900.0716543</c:v>
                </c:pt>
                <c:pt idx="60">
                  <c:v>7473782121.112586</c:v>
                </c:pt>
                <c:pt idx="61">
                  <c:v>7377381235.1972857</c:v>
                </c:pt>
                <c:pt idx="62">
                  <c:v>7280097629.9554272</c:v>
                </c:pt>
                <c:pt idx="63">
                  <c:v>7185040058.1204205</c:v>
                </c:pt>
                <c:pt idx="64">
                  <c:v>7089635861.9180841</c:v>
                </c:pt>
                <c:pt idx="65">
                  <c:v>6995634929.2740393</c:v>
                </c:pt>
                <c:pt idx="66">
                  <c:v>6903390171.2104073</c:v>
                </c:pt>
                <c:pt idx="67">
                  <c:v>6809078287.9768915</c:v>
                </c:pt>
                <c:pt idx="68">
                  <c:v>6716963720.9767914</c:v>
                </c:pt>
                <c:pt idx="69">
                  <c:v>6626010278.6247292</c:v>
                </c:pt>
                <c:pt idx="70">
                  <c:v>6536282787.0917358</c:v>
                </c:pt>
                <c:pt idx="71">
                  <c:v>6450514841.7723408</c:v>
                </c:pt>
                <c:pt idx="72">
                  <c:v>6362726119.2846518</c:v>
                </c:pt>
                <c:pt idx="73">
                  <c:v>6276562432.560113</c:v>
                </c:pt>
                <c:pt idx="74">
                  <c:v>6190555517.5163507</c:v>
                </c:pt>
                <c:pt idx="75">
                  <c:v>6106653314.0493975</c:v>
                </c:pt>
                <c:pt idx="76">
                  <c:v>6022101898.9788151</c:v>
                </c:pt>
                <c:pt idx="77">
                  <c:v>5938495021.3627996</c:v>
                </c:pt>
                <c:pt idx="78">
                  <c:v>5855895594.7767448</c:v>
                </c:pt>
                <c:pt idx="79">
                  <c:v>5773974671.7628651</c:v>
                </c:pt>
                <c:pt idx="80">
                  <c:v>5693164726.4189339</c:v>
                </c:pt>
                <c:pt idx="81">
                  <c:v>5612101750.2720118</c:v>
                </c:pt>
                <c:pt idx="82">
                  <c:v>5531835128.9328423</c:v>
                </c:pt>
                <c:pt idx="83">
                  <c:v>5453123129.7162085</c:v>
                </c:pt>
                <c:pt idx="84">
                  <c:v>5373754880.9496231</c:v>
                </c:pt>
                <c:pt idx="85">
                  <c:v>5295905267.072279</c:v>
                </c:pt>
                <c:pt idx="86">
                  <c:v>5217735294.2073927</c:v>
                </c:pt>
                <c:pt idx="87">
                  <c:v>5143249935.6019325</c:v>
                </c:pt>
                <c:pt idx="88">
                  <c:v>5067732312.7326651</c:v>
                </c:pt>
                <c:pt idx="89">
                  <c:v>4993100506.9636297</c:v>
                </c:pt>
                <c:pt idx="90">
                  <c:v>4921014244.6019096</c:v>
                </c:pt>
                <c:pt idx="91">
                  <c:v>4849630464.3135586</c:v>
                </c:pt>
                <c:pt idx="92">
                  <c:v>4778881663.0964985</c:v>
                </c:pt>
                <c:pt idx="93">
                  <c:v>4708119231.8175955</c:v>
                </c:pt>
                <c:pt idx="94">
                  <c:v>4637427376.9704332</c:v>
                </c:pt>
                <c:pt idx="95">
                  <c:v>4570190186.4748154</c:v>
                </c:pt>
                <c:pt idx="96">
                  <c:v>4502633677.2701674</c:v>
                </c:pt>
                <c:pt idx="97">
                  <c:v>4433562496.3329325</c:v>
                </c:pt>
                <c:pt idx="98">
                  <c:v>4365573029.5246811</c:v>
                </c:pt>
                <c:pt idx="99">
                  <c:v>4300220593.7552824</c:v>
                </c:pt>
                <c:pt idx="100">
                  <c:v>4235490468.0840535</c:v>
                </c:pt>
                <c:pt idx="101">
                  <c:v>4168672251.4886308</c:v>
                </c:pt>
                <c:pt idx="102">
                  <c:v>4106350673.8719454</c:v>
                </c:pt>
                <c:pt idx="103">
                  <c:v>4042951656.8611574</c:v>
                </c:pt>
                <c:pt idx="104">
                  <c:v>3981066888.3560424</c:v>
                </c:pt>
                <c:pt idx="105">
                  <c:v>3920596926.1853948</c:v>
                </c:pt>
                <c:pt idx="106">
                  <c:v>3861136547.2984304</c:v>
                </c:pt>
                <c:pt idx="107">
                  <c:v>3802858229.0199547</c:v>
                </c:pt>
                <c:pt idx="108">
                  <c:v>3744969119.9221153</c:v>
                </c:pt>
                <c:pt idx="109">
                  <c:v>3686215474.1937318</c:v>
                </c:pt>
                <c:pt idx="110">
                  <c:v>3629917055.8685613</c:v>
                </c:pt>
                <c:pt idx="111">
                  <c:v>3574458048.9083762</c:v>
                </c:pt>
                <c:pt idx="112">
                  <c:v>3518818916.3662229</c:v>
                </c:pt>
                <c:pt idx="113">
                  <c:v>3464373814.5363059</c:v>
                </c:pt>
                <c:pt idx="114">
                  <c:v>3410723451.312324</c:v>
                </c:pt>
                <c:pt idx="115">
                  <c:v>3357558520.5346866</c:v>
                </c:pt>
                <c:pt idx="116">
                  <c:v>3305139242.0134144</c:v>
                </c:pt>
                <c:pt idx="117">
                  <c:v>3252631468.4695187</c:v>
                </c:pt>
                <c:pt idx="118">
                  <c:v>3200943139.1120868</c:v>
                </c:pt>
                <c:pt idx="119">
                  <c:v>3150764172.5078111</c:v>
                </c:pt>
                <c:pt idx="120">
                  <c:v>3100016520.6912179</c:v>
                </c:pt>
                <c:pt idx="121">
                  <c:v>3050255082.912662</c:v>
                </c:pt>
                <c:pt idx="122">
                  <c:v>3000685869.9038944</c:v>
                </c:pt>
                <c:pt idx="123">
                  <c:v>2952018985.414885</c:v>
                </c:pt>
                <c:pt idx="124">
                  <c:v>2903976932.9354992</c:v>
                </c:pt>
                <c:pt idx="125">
                  <c:v>2856067127.4010553</c:v>
                </c:pt>
                <c:pt idx="126">
                  <c:v>2808877748.371192</c:v>
                </c:pt>
                <c:pt idx="127">
                  <c:v>2762328732.171803</c:v>
                </c:pt>
                <c:pt idx="128">
                  <c:v>2716840767.9787607</c:v>
                </c:pt>
                <c:pt idx="129">
                  <c:v>2671593001.3637395</c:v>
                </c:pt>
                <c:pt idx="130">
                  <c:v>2626515697.1230865</c:v>
                </c:pt>
                <c:pt idx="131">
                  <c:v>2582374920.9960079</c:v>
                </c:pt>
                <c:pt idx="132">
                  <c:v>2538574573.0925403</c:v>
                </c:pt>
                <c:pt idx="133">
                  <c:v>2495587361.4819756</c:v>
                </c:pt>
                <c:pt idx="134">
                  <c:v>2452632186.0829701</c:v>
                </c:pt>
                <c:pt idx="135">
                  <c:v>2410526366.2681742</c:v>
                </c:pt>
                <c:pt idx="136">
                  <c:v>2368243799.2698088</c:v>
                </c:pt>
                <c:pt idx="137">
                  <c:v>2326328200.0627966</c:v>
                </c:pt>
                <c:pt idx="138">
                  <c:v>2285602345.9326744</c:v>
                </c:pt>
                <c:pt idx="139">
                  <c:v>2245263421.9355445</c:v>
                </c:pt>
                <c:pt idx="140">
                  <c:v>2205714260.0729694</c:v>
                </c:pt>
                <c:pt idx="141">
                  <c:v>2166174918.8925014</c:v>
                </c:pt>
                <c:pt idx="142">
                  <c:v>2127086642.5069306</c:v>
                </c:pt>
                <c:pt idx="143">
                  <c:v>2089705341.3285375</c:v>
                </c:pt>
                <c:pt idx="144">
                  <c:v>2051118103.4273825</c:v>
                </c:pt>
                <c:pt idx="145">
                  <c:v>2014090614.0478828</c:v>
                </c:pt>
                <c:pt idx="146">
                  <c:v>1977225140.2369149</c:v>
                </c:pt>
                <c:pt idx="147">
                  <c:v>1940724000.3643386</c:v>
                </c:pt>
                <c:pt idx="148">
                  <c:v>1904954291.4649186</c:v>
                </c:pt>
                <c:pt idx="149">
                  <c:v>1869531785.3667462</c:v>
                </c:pt>
                <c:pt idx="150">
                  <c:v>1834395491.8608181</c:v>
                </c:pt>
                <c:pt idx="151">
                  <c:v>1799907974.5595708</c:v>
                </c:pt>
                <c:pt idx="152">
                  <c:v>1766079409.4622412</c:v>
                </c:pt>
                <c:pt idx="153">
                  <c:v>1732625190.626682</c:v>
                </c:pt>
                <c:pt idx="154">
                  <c:v>1699106769.4606199</c:v>
                </c:pt>
                <c:pt idx="155">
                  <c:v>1666845119.8614466</c:v>
                </c:pt>
                <c:pt idx="156">
                  <c:v>1634322704.4831383</c:v>
                </c:pt>
                <c:pt idx="157">
                  <c:v>1602228453.2865164</c:v>
                </c:pt>
                <c:pt idx="158">
                  <c:v>1570529808.9409256</c:v>
                </c:pt>
                <c:pt idx="159">
                  <c:v>1539707940.7311471</c:v>
                </c:pt>
                <c:pt idx="160">
                  <c:v>1509010622.9020762</c:v>
                </c:pt>
                <c:pt idx="161">
                  <c:v>1478947868.5059664</c:v>
                </c:pt>
                <c:pt idx="162">
                  <c:v>1449721232.2844713</c:v>
                </c:pt>
                <c:pt idx="163">
                  <c:v>1420546076.0439787</c:v>
                </c:pt>
                <c:pt idx="164">
                  <c:v>1392338095.0718071</c:v>
                </c:pt>
                <c:pt idx="165">
                  <c:v>1364129656.1866486</c:v>
                </c:pt>
                <c:pt idx="166">
                  <c:v>1336797254.9444351</c:v>
                </c:pt>
                <c:pt idx="167">
                  <c:v>1310548453.3515379</c:v>
                </c:pt>
                <c:pt idx="168">
                  <c:v>1284001736.9551239</c:v>
                </c:pt>
                <c:pt idx="169">
                  <c:v>1258091415.5788498</c:v>
                </c:pt>
                <c:pt idx="170">
                  <c:v>1232322608.14218</c:v>
                </c:pt>
                <c:pt idx="171">
                  <c:v>1206982644.3140283</c:v>
                </c:pt>
                <c:pt idx="172">
                  <c:v>1181825407.9888513</c:v>
                </c:pt>
                <c:pt idx="173">
                  <c:v>1156950154.5802732</c:v>
                </c:pt>
                <c:pt idx="174">
                  <c:v>1132678369.3222053</c:v>
                </c:pt>
                <c:pt idx="175">
                  <c:v>1108475783.5596645</c:v>
                </c:pt>
                <c:pt idx="176">
                  <c:v>1084840780.9162717</c:v>
                </c:pt>
                <c:pt idx="177">
                  <c:v>1061375106.1962292</c:v>
                </c:pt>
                <c:pt idx="178">
                  <c:v>1038186590.9662206</c:v>
                </c:pt>
                <c:pt idx="179">
                  <c:v>1015146575.8606896</c:v>
                </c:pt>
                <c:pt idx="180">
                  <c:v>992379948.77602935</c:v>
                </c:pt>
                <c:pt idx="181">
                  <c:v>969543733.35232103</c:v>
                </c:pt>
                <c:pt idx="182">
                  <c:v>947458365.39797771</c:v>
                </c:pt>
                <c:pt idx="183">
                  <c:v>925728211.71471977</c:v>
                </c:pt>
                <c:pt idx="184">
                  <c:v>904425626.17868352</c:v>
                </c:pt>
                <c:pt idx="185">
                  <c:v>883453649.9932909</c:v>
                </c:pt>
                <c:pt idx="186">
                  <c:v>862805551.62907219</c:v>
                </c:pt>
                <c:pt idx="187">
                  <c:v>842416544.94661701</c:v>
                </c:pt>
                <c:pt idx="188">
                  <c:v>822420621.14298439</c:v>
                </c:pt>
                <c:pt idx="189">
                  <c:v>802798518.47680259</c:v>
                </c:pt>
                <c:pt idx="190">
                  <c:v>783506308.75738287</c:v>
                </c:pt>
                <c:pt idx="191">
                  <c:v>764766512.19736588</c:v>
                </c:pt>
                <c:pt idx="192">
                  <c:v>745940841.11725211</c:v>
                </c:pt>
                <c:pt idx="193">
                  <c:v>727582405.52735984</c:v>
                </c:pt>
                <c:pt idx="194">
                  <c:v>709308846.6621629</c:v>
                </c:pt>
                <c:pt idx="195">
                  <c:v>691427605.77457571</c:v>
                </c:pt>
                <c:pt idx="196">
                  <c:v>673516612.50938344</c:v>
                </c:pt>
                <c:pt idx="197">
                  <c:v>656100519.53929043</c:v>
                </c:pt>
                <c:pt idx="198">
                  <c:v>638946072.98980331</c:v>
                </c:pt>
                <c:pt idx="199">
                  <c:v>622058940.99436629</c:v>
                </c:pt>
                <c:pt idx="200">
                  <c:v>605468427.05423105</c:v>
                </c:pt>
                <c:pt idx="201">
                  <c:v>588869144.65132678</c:v>
                </c:pt>
                <c:pt idx="202">
                  <c:v>572937486.80137932</c:v>
                </c:pt>
                <c:pt idx="203">
                  <c:v>557513436.9259547</c:v>
                </c:pt>
                <c:pt idx="204">
                  <c:v>542164033.61373484</c:v>
                </c:pt>
                <c:pt idx="205">
                  <c:v>526738124.36486971</c:v>
                </c:pt>
                <c:pt idx="206">
                  <c:v>511842316.72433478</c:v>
                </c:pt>
                <c:pt idx="207">
                  <c:v>497444576.18254232</c:v>
                </c:pt>
                <c:pt idx="208">
                  <c:v>483277878.1015709</c:v>
                </c:pt>
                <c:pt idx="209">
                  <c:v>469285981.59829104</c:v>
                </c:pt>
                <c:pt idx="210">
                  <c:v>455757776.4830876</c:v>
                </c:pt>
                <c:pt idx="211">
                  <c:v>442322191.83221513</c:v>
                </c:pt>
                <c:pt idx="212">
                  <c:v>429214848.03656518</c:v>
                </c:pt>
                <c:pt idx="213">
                  <c:v>416195752.09509891</c:v>
                </c:pt>
                <c:pt idx="214">
                  <c:v>403520144.53494263</c:v>
                </c:pt>
                <c:pt idx="215">
                  <c:v>391199488.97667694</c:v>
                </c:pt>
                <c:pt idx="216">
                  <c:v>378915236.52225739</c:v>
                </c:pt>
                <c:pt idx="217">
                  <c:v>366760549.16946369</c:v>
                </c:pt>
                <c:pt idx="218">
                  <c:v>354965138.12476903</c:v>
                </c:pt>
                <c:pt idx="219">
                  <c:v>343178133.14371938</c:v>
                </c:pt>
                <c:pt idx="220">
                  <c:v>331877564.30472219</c:v>
                </c:pt>
                <c:pt idx="221">
                  <c:v>320549928.18335056</c:v>
                </c:pt>
                <c:pt idx="222">
                  <c:v>310033747.9580642</c:v>
                </c:pt>
                <c:pt idx="223">
                  <c:v>299965248.85474133</c:v>
                </c:pt>
                <c:pt idx="224">
                  <c:v>290273447.45608246</c:v>
                </c:pt>
                <c:pt idx="225">
                  <c:v>281349566.342363</c:v>
                </c:pt>
                <c:pt idx="226">
                  <c:v>272677107.74794024</c:v>
                </c:pt>
                <c:pt idx="227">
                  <c:v>264204045.3901383</c:v>
                </c:pt>
                <c:pt idx="228">
                  <c:v>256049532.0809316</c:v>
                </c:pt>
                <c:pt idx="229">
                  <c:v>248152938.11071938</c:v>
                </c:pt>
                <c:pt idx="230">
                  <c:v>240416276.8870047</c:v>
                </c:pt>
                <c:pt idx="231">
                  <c:v>232963610.95978299</c:v>
                </c:pt>
                <c:pt idx="232">
                  <c:v>225702268.0406405</c:v>
                </c:pt>
                <c:pt idx="233">
                  <c:v>218743938.77732751</c:v>
                </c:pt>
                <c:pt idx="234">
                  <c:v>211901194.77320126</c:v>
                </c:pt>
                <c:pt idx="235">
                  <c:v>205147180.22956842</c:v>
                </c:pt>
                <c:pt idx="236">
                  <c:v>198533808.09971339</c:v>
                </c:pt>
                <c:pt idx="237">
                  <c:v>191992745.24346069</c:v>
                </c:pt>
                <c:pt idx="238">
                  <c:v>185522149.34383965</c:v>
                </c:pt>
                <c:pt idx="239">
                  <c:v>179137419.19245034</c:v>
                </c:pt>
                <c:pt idx="240">
                  <c:v>172835005.07984421</c:v>
                </c:pt>
                <c:pt idx="241">
                  <c:v>166610077.1622563</c:v>
                </c:pt>
                <c:pt idx="242">
                  <c:v>160522148.49181616</c:v>
                </c:pt>
                <c:pt idx="243">
                  <c:v>154575427.83775228</c:v>
                </c:pt>
                <c:pt idx="244">
                  <c:v>148804157.42331761</c:v>
                </c:pt>
                <c:pt idx="245">
                  <c:v>143128860.64695174</c:v>
                </c:pt>
                <c:pt idx="246">
                  <c:v>137552704.58344352</c:v>
                </c:pt>
                <c:pt idx="247">
                  <c:v>132155965.12256435</c:v>
                </c:pt>
                <c:pt idx="248">
                  <c:v>126873202.05347098</c:v>
                </c:pt>
                <c:pt idx="249">
                  <c:v>121704331.20544109</c:v>
                </c:pt>
                <c:pt idx="250">
                  <c:v>116744814.82592273</c:v>
                </c:pt>
                <c:pt idx="251">
                  <c:v>111964934.07083428</c:v>
                </c:pt>
                <c:pt idx="252">
                  <c:v>107122411.39984755</c:v>
                </c:pt>
                <c:pt idx="253">
                  <c:v>102437100.36862876</c:v>
                </c:pt>
                <c:pt idx="254">
                  <c:v>97884800.093658626</c:v>
                </c:pt>
                <c:pt idx="255">
                  <c:v>93482502.770707235</c:v>
                </c:pt>
                <c:pt idx="256">
                  <c:v>89084152.063217223</c:v>
                </c:pt>
                <c:pt idx="257">
                  <c:v>84831944.02221036</c:v>
                </c:pt>
                <c:pt idx="258">
                  <c:v>80619903.482689172</c:v>
                </c:pt>
                <c:pt idx="259">
                  <c:v>76549867.171096638</c:v>
                </c:pt>
                <c:pt idx="260">
                  <c:v>72581435.322909608</c:v>
                </c:pt>
                <c:pt idx="261">
                  <c:v>68669640.584385559</c:v>
                </c:pt>
                <c:pt idx="262">
                  <c:v>64816317.652665608</c:v>
                </c:pt>
                <c:pt idx="263">
                  <c:v>61126987.678738534</c:v>
                </c:pt>
                <c:pt idx="264">
                  <c:v>57504974.417963699</c:v>
                </c:pt>
                <c:pt idx="265">
                  <c:v>53971300.034955569</c:v>
                </c:pt>
                <c:pt idx="266">
                  <c:v>50520326.281951755</c:v>
                </c:pt>
                <c:pt idx="267">
                  <c:v>47176795.018909521</c:v>
                </c:pt>
                <c:pt idx="268">
                  <c:v>43929906.047728285</c:v>
                </c:pt>
                <c:pt idx="269">
                  <c:v>40796556.6659908</c:v>
                </c:pt>
                <c:pt idx="270">
                  <c:v>37678345.360832043</c:v>
                </c:pt>
                <c:pt idx="271">
                  <c:v>34793971.812489443</c:v>
                </c:pt>
                <c:pt idx="272">
                  <c:v>32006914.782469083</c:v>
                </c:pt>
                <c:pt idx="273">
                  <c:v>29299144.941259902</c:v>
                </c:pt>
                <c:pt idx="274">
                  <c:v>26661108.245365225</c:v>
                </c:pt>
                <c:pt idx="275">
                  <c:v>24100531.654150255</c:v>
                </c:pt>
                <c:pt idx="276">
                  <c:v>21608000.311898597</c:v>
                </c:pt>
                <c:pt idx="277">
                  <c:v>19175006.6786571</c:v>
                </c:pt>
                <c:pt idx="278">
                  <c:v>16847017.603798028</c:v>
                </c:pt>
                <c:pt idx="279">
                  <c:v>14637113.473496018</c:v>
                </c:pt>
                <c:pt idx="280">
                  <c:v>12555939.887649314</c:v>
                </c:pt>
                <c:pt idx="281">
                  <c:v>10606545.602262847</c:v>
                </c:pt>
                <c:pt idx="282">
                  <c:v>8805562.6155382004</c:v>
                </c:pt>
                <c:pt idx="283">
                  <c:v>7192594.5754215606</c:v>
                </c:pt>
                <c:pt idx="284">
                  <c:v>5820727.587348504</c:v>
                </c:pt>
                <c:pt idx="285">
                  <c:v>4961766.2386277653</c:v>
                </c:pt>
                <c:pt idx="286">
                  <c:v>4174950.5694300518</c:v>
                </c:pt>
                <c:pt idx="287">
                  <c:v>3474553.2272277842</c:v>
                </c:pt>
                <c:pt idx="288">
                  <c:v>2856327.9816699349</c:v>
                </c:pt>
                <c:pt idx="289">
                  <c:v>2294601.4603596772</c:v>
                </c:pt>
                <c:pt idx="290">
                  <c:v>1815882.0252129345</c:v>
                </c:pt>
                <c:pt idx="291">
                  <c:v>1533011.77085282</c:v>
                </c:pt>
                <c:pt idx="292">
                  <c:v>1351776.3463108963</c:v>
                </c:pt>
                <c:pt idx="293">
                  <c:v>1256243.5249198552</c:v>
                </c:pt>
                <c:pt idx="294">
                  <c:v>1182364.4450145098</c:v>
                </c:pt>
                <c:pt idx="295">
                  <c:v>1121529.8858228398</c:v>
                </c:pt>
                <c:pt idx="296">
                  <c:v>1065855.6549877126</c:v>
                </c:pt>
                <c:pt idx="297">
                  <c:v>998250.73476449319</c:v>
                </c:pt>
                <c:pt idx="298">
                  <c:v>950068.64068917511</c:v>
                </c:pt>
                <c:pt idx="299">
                  <c:v>903896.06270304252</c:v>
                </c:pt>
                <c:pt idx="300">
                  <c:v>858492.39793164888</c:v>
                </c:pt>
                <c:pt idx="301">
                  <c:v>814518.43702578917</c:v>
                </c:pt>
                <c:pt idx="302">
                  <c:v>771746.70686583908</c:v>
                </c:pt>
                <c:pt idx="303">
                  <c:v>731296.5220952715</c:v>
                </c:pt>
                <c:pt idx="304">
                  <c:v>674016.32753764873</c:v>
                </c:pt>
                <c:pt idx="305">
                  <c:v>636673.65233602072</c:v>
                </c:pt>
                <c:pt idx="306">
                  <c:v>600381.00075275265</c:v>
                </c:pt>
                <c:pt idx="307">
                  <c:v>565081.4583206079</c:v>
                </c:pt>
                <c:pt idx="308">
                  <c:v>531277.06684703613</c:v>
                </c:pt>
                <c:pt idx="309">
                  <c:v>499230.49603771803</c:v>
                </c:pt>
                <c:pt idx="310">
                  <c:v>468969.5021809935</c:v>
                </c:pt>
                <c:pt idx="311">
                  <c:v>439537.39854177169</c:v>
                </c:pt>
                <c:pt idx="312">
                  <c:v>412068.13598457188</c:v>
                </c:pt>
                <c:pt idx="313">
                  <c:v>385294.60552649235</c:v>
                </c:pt>
                <c:pt idx="314">
                  <c:v>359497.10100666515</c:v>
                </c:pt>
                <c:pt idx="315">
                  <c:v>336393.53975063027</c:v>
                </c:pt>
                <c:pt idx="316">
                  <c:v>313678.04170984874</c:v>
                </c:pt>
                <c:pt idx="317">
                  <c:v>291959.17264376744</c:v>
                </c:pt>
                <c:pt idx="318">
                  <c:v>271567.99244148529</c:v>
                </c:pt>
                <c:pt idx="319">
                  <c:v>251687.2966343791</c:v>
                </c:pt>
                <c:pt idx="320">
                  <c:v>232858.46430826065</c:v>
                </c:pt>
                <c:pt idx="321">
                  <c:v>215016.62280118078</c:v>
                </c:pt>
                <c:pt idx="322">
                  <c:v>197815.28579907838</c:v>
                </c:pt>
                <c:pt idx="323">
                  <c:v>181283.0311463087</c:v>
                </c:pt>
                <c:pt idx="324">
                  <c:v>165445.87622640477</c:v>
                </c:pt>
                <c:pt idx="325">
                  <c:v>150054.26890543514</c:v>
                </c:pt>
                <c:pt idx="326">
                  <c:v>136351.20629337683</c:v>
                </c:pt>
                <c:pt idx="327">
                  <c:v>124413.92049676855</c:v>
                </c:pt>
                <c:pt idx="328">
                  <c:v>113581.43837795639</c:v>
                </c:pt>
                <c:pt idx="329">
                  <c:v>103083.78627563971</c:v>
                </c:pt>
                <c:pt idx="330">
                  <c:v>93736.093519400703</c:v>
                </c:pt>
                <c:pt idx="331">
                  <c:v>84644.107731384574</c:v>
                </c:pt>
                <c:pt idx="332">
                  <c:v>76712.093735564835</c:v>
                </c:pt>
                <c:pt idx="333">
                  <c:v>69243.386037707765</c:v>
                </c:pt>
                <c:pt idx="334">
                  <c:v>62066.20912630597</c:v>
                </c:pt>
                <c:pt idx="335">
                  <c:v>55078.180137178781</c:v>
                </c:pt>
                <c:pt idx="336">
                  <c:v>48511.657368243599</c:v>
                </c:pt>
                <c:pt idx="337">
                  <c:v>42040.506231117572</c:v>
                </c:pt>
                <c:pt idx="338">
                  <c:v>36046.447502949406</c:v>
                </c:pt>
                <c:pt idx="339">
                  <c:v>30288.382657386468</c:v>
                </c:pt>
                <c:pt idx="340">
                  <c:v>24991.601669542881</c:v>
                </c:pt>
                <c:pt idx="341">
                  <c:v>20367.469988573277</c:v>
                </c:pt>
                <c:pt idx="342">
                  <c:v>15778.201819189533</c:v>
                </c:pt>
                <c:pt idx="343">
                  <c:v>11364.586116292974</c:v>
                </c:pt>
                <c:pt idx="344">
                  <c:v>8440.6403164500025</c:v>
                </c:pt>
                <c:pt idx="345">
                  <c:v>7069.0954222148648</c:v>
                </c:pt>
                <c:pt idx="346">
                  <c:v>5826.3554706888053</c:v>
                </c:pt>
                <c:pt idx="347">
                  <c:v>4805.8590826235823</c:v>
                </c:pt>
                <c:pt idx="348">
                  <c:v>3789.8188833279332</c:v>
                </c:pt>
                <c:pt idx="349">
                  <c:v>2780.7230082013307</c:v>
                </c:pt>
                <c:pt idx="350">
                  <c:v>2071.0429085535748</c:v>
                </c:pt>
                <c:pt idx="351">
                  <c:v>1366.2631567186725</c:v>
                </c:pt>
                <c:pt idx="352">
                  <c:v>0</c:v>
                </c:pt>
                <c:pt idx="353">
                  <c:v>497.35250979790152</c:v>
                </c:pt>
                <c:pt idx="354">
                  <c:v>330.75680068138399</c:v>
                </c:pt>
                <c:pt idx="355">
                  <c:v>164.95134443971935</c:v>
                </c:pt>
                <c:pt idx="356">
                  <c:v>0</c:v>
                </c:pt>
              </c:numCache>
            </c:numRef>
          </c:val>
          <c:extLst>
            <c:ext xmlns:c16="http://schemas.microsoft.com/office/drawing/2014/chart" uri="{C3380CC4-5D6E-409C-BE32-E72D297353CC}">
              <c16:uniqueId val="{00000002-3E79-431F-BD3D-28113DFFC197}"/>
            </c:ext>
          </c:extLst>
        </c:ser>
        <c:ser>
          <c:idx val="3"/>
          <c:order val="3"/>
          <c:tx>
            <c:strRef>
              <c:f>_Hidden30!$E$1:$E$1</c:f>
              <c:strCache>
                <c:ptCount val="1"/>
                <c:pt idx="0">
                  <c:v>Outstanding Residential Mortgage Loans (10% CPR)</c:v>
                </c:pt>
              </c:strCache>
            </c:strRef>
          </c:tx>
          <c:spPr>
            <a:solidFill>
              <a:srgbClr val="00915A"/>
            </a:solidFill>
            <a:ln w="25400">
              <a:noFill/>
            </a:ln>
          </c:spPr>
          <c:cat>
            <c:strRef>
              <c:f>_Hidden30!$A$2:$A$358</c:f>
              <c:strCache>
                <c:ptCount val="357"/>
                <c:pt idx="0">
                  <c:v>1/04/2021</c:v>
                </c:pt>
                <c:pt idx="1">
                  <c:v>1/05/2021</c:v>
                </c:pt>
                <c:pt idx="2">
                  <c:v>1/06/2021</c:v>
                </c:pt>
                <c:pt idx="3">
                  <c:v>1/07/2021</c:v>
                </c:pt>
                <c:pt idx="4">
                  <c:v>1/08/2021</c:v>
                </c:pt>
                <c:pt idx="5">
                  <c:v>1/09/2021</c:v>
                </c:pt>
                <c:pt idx="6">
                  <c:v>1/10/2021</c:v>
                </c:pt>
                <c:pt idx="7">
                  <c:v>1/11/2021</c:v>
                </c:pt>
                <c:pt idx="8">
                  <c:v>1/12/2021</c:v>
                </c:pt>
                <c:pt idx="9">
                  <c:v>1/01/2022</c:v>
                </c:pt>
                <c:pt idx="10">
                  <c:v>1/02/2022</c:v>
                </c:pt>
                <c:pt idx="11">
                  <c:v>1/03/2022</c:v>
                </c:pt>
                <c:pt idx="12">
                  <c:v>1/04/2022</c:v>
                </c:pt>
                <c:pt idx="13">
                  <c:v>1/05/2022</c:v>
                </c:pt>
                <c:pt idx="14">
                  <c:v>1/06/2022</c:v>
                </c:pt>
                <c:pt idx="15">
                  <c:v>1/07/2022</c:v>
                </c:pt>
                <c:pt idx="16">
                  <c:v>1/08/2022</c:v>
                </c:pt>
                <c:pt idx="17">
                  <c:v>1/09/2022</c:v>
                </c:pt>
                <c:pt idx="18">
                  <c:v>1/10/2022</c:v>
                </c:pt>
                <c:pt idx="19">
                  <c:v>1/11/2022</c:v>
                </c:pt>
                <c:pt idx="20">
                  <c:v>1/12/2022</c:v>
                </c:pt>
                <c:pt idx="21">
                  <c:v>1/01/2023</c:v>
                </c:pt>
                <c:pt idx="22">
                  <c:v>1/02/2023</c:v>
                </c:pt>
                <c:pt idx="23">
                  <c:v>1/03/2023</c:v>
                </c:pt>
                <c:pt idx="24">
                  <c:v>1/04/2023</c:v>
                </c:pt>
                <c:pt idx="25">
                  <c:v>1/05/2023</c:v>
                </c:pt>
                <c:pt idx="26">
                  <c:v>1/06/2023</c:v>
                </c:pt>
                <c:pt idx="27">
                  <c:v>1/07/2023</c:v>
                </c:pt>
                <c:pt idx="28">
                  <c:v>1/08/2023</c:v>
                </c:pt>
                <c:pt idx="29">
                  <c:v>1/09/2023</c:v>
                </c:pt>
                <c:pt idx="30">
                  <c:v>1/10/2023</c:v>
                </c:pt>
                <c:pt idx="31">
                  <c:v>1/11/2023</c:v>
                </c:pt>
                <c:pt idx="32">
                  <c:v>1/12/2023</c:v>
                </c:pt>
                <c:pt idx="33">
                  <c:v>1/01/2024</c:v>
                </c:pt>
                <c:pt idx="34">
                  <c:v>1/02/2024</c:v>
                </c:pt>
                <c:pt idx="35">
                  <c:v>1/03/2024</c:v>
                </c:pt>
                <c:pt idx="36">
                  <c:v>1/04/2024</c:v>
                </c:pt>
                <c:pt idx="37">
                  <c:v>1/05/2024</c:v>
                </c:pt>
                <c:pt idx="38">
                  <c:v>1/06/2024</c:v>
                </c:pt>
                <c:pt idx="39">
                  <c:v>1/07/2024</c:v>
                </c:pt>
                <c:pt idx="40">
                  <c:v>1/08/2024</c:v>
                </c:pt>
                <c:pt idx="41">
                  <c:v>1/09/2024</c:v>
                </c:pt>
                <c:pt idx="42">
                  <c:v>1/10/2024</c:v>
                </c:pt>
                <c:pt idx="43">
                  <c:v>1/11/2024</c:v>
                </c:pt>
                <c:pt idx="44">
                  <c:v>1/12/2024</c:v>
                </c:pt>
                <c:pt idx="45">
                  <c:v>1/01/2025</c:v>
                </c:pt>
                <c:pt idx="46">
                  <c:v>1/02/2025</c:v>
                </c:pt>
                <c:pt idx="47">
                  <c:v>1/03/2025</c:v>
                </c:pt>
                <c:pt idx="48">
                  <c:v>1/04/2025</c:v>
                </c:pt>
                <c:pt idx="49">
                  <c:v>1/05/2025</c:v>
                </c:pt>
                <c:pt idx="50">
                  <c:v>1/06/2025</c:v>
                </c:pt>
                <c:pt idx="51">
                  <c:v>1/07/2025</c:v>
                </c:pt>
                <c:pt idx="52">
                  <c:v>1/08/2025</c:v>
                </c:pt>
                <c:pt idx="53">
                  <c:v>1/09/2025</c:v>
                </c:pt>
                <c:pt idx="54">
                  <c:v>1/10/2025</c:v>
                </c:pt>
                <c:pt idx="55">
                  <c:v>1/11/2025</c:v>
                </c:pt>
                <c:pt idx="56">
                  <c:v>1/12/2025</c:v>
                </c:pt>
                <c:pt idx="57">
                  <c:v>1/01/2026</c:v>
                </c:pt>
                <c:pt idx="58">
                  <c:v>1/02/2026</c:v>
                </c:pt>
                <c:pt idx="59">
                  <c:v>1/03/2026</c:v>
                </c:pt>
                <c:pt idx="60">
                  <c:v>1/04/2026</c:v>
                </c:pt>
                <c:pt idx="61">
                  <c:v>1/05/2026</c:v>
                </c:pt>
                <c:pt idx="62">
                  <c:v>1/06/2026</c:v>
                </c:pt>
                <c:pt idx="63">
                  <c:v>1/07/2026</c:v>
                </c:pt>
                <c:pt idx="64">
                  <c:v>1/08/2026</c:v>
                </c:pt>
                <c:pt idx="65">
                  <c:v>1/09/2026</c:v>
                </c:pt>
                <c:pt idx="66">
                  <c:v>1/10/2026</c:v>
                </c:pt>
                <c:pt idx="67">
                  <c:v>1/11/2026</c:v>
                </c:pt>
                <c:pt idx="68">
                  <c:v>1/12/2026</c:v>
                </c:pt>
                <c:pt idx="69">
                  <c:v>1/01/2027</c:v>
                </c:pt>
                <c:pt idx="70">
                  <c:v>1/02/2027</c:v>
                </c:pt>
                <c:pt idx="71">
                  <c:v>1/03/2027</c:v>
                </c:pt>
                <c:pt idx="72">
                  <c:v>1/04/2027</c:v>
                </c:pt>
                <c:pt idx="73">
                  <c:v>1/05/2027</c:v>
                </c:pt>
                <c:pt idx="74">
                  <c:v>1/06/2027</c:v>
                </c:pt>
                <c:pt idx="75">
                  <c:v>1/07/2027</c:v>
                </c:pt>
                <c:pt idx="76">
                  <c:v>1/08/2027</c:v>
                </c:pt>
                <c:pt idx="77">
                  <c:v>1/09/2027</c:v>
                </c:pt>
                <c:pt idx="78">
                  <c:v>1/10/2027</c:v>
                </c:pt>
                <c:pt idx="79">
                  <c:v>1/11/2027</c:v>
                </c:pt>
                <c:pt idx="80">
                  <c:v>1/12/2027</c:v>
                </c:pt>
                <c:pt idx="81">
                  <c:v>1/01/2028</c:v>
                </c:pt>
                <c:pt idx="82">
                  <c:v>1/02/2028</c:v>
                </c:pt>
                <c:pt idx="83">
                  <c:v>1/03/2028</c:v>
                </c:pt>
                <c:pt idx="84">
                  <c:v>1/04/2028</c:v>
                </c:pt>
                <c:pt idx="85">
                  <c:v>1/05/2028</c:v>
                </c:pt>
                <c:pt idx="86">
                  <c:v>1/06/2028</c:v>
                </c:pt>
                <c:pt idx="87">
                  <c:v>1/07/2028</c:v>
                </c:pt>
                <c:pt idx="88">
                  <c:v>1/08/2028</c:v>
                </c:pt>
                <c:pt idx="89">
                  <c:v>1/09/2028</c:v>
                </c:pt>
                <c:pt idx="90">
                  <c:v>1/10/2028</c:v>
                </c:pt>
                <c:pt idx="91">
                  <c:v>1/11/2028</c:v>
                </c:pt>
                <c:pt idx="92">
                  <c:v>1/12/2028</c:v>
                </c:pt>
                <c:pt idx="93">
                  <c:v>1/01/2029</c:v>
                </c:pt>
                <c:pt idx="94">
                  <c:v>1/02/2029</c:v>
                </c:pt>
                <c:pt idx="95">
                  <c:v>1/03/2029</c:v>
                </c:pt>
                <c:pt idx="96">
                  <c:v>1/04/2029</c:v>
                </c:pt>
                <c:pt idx="97">
                  <c:v>1/05/2029</c:v>
                </c:pt>
                <c:pt idx="98">
                  <c:v>1/06/2029</c:v>
                </c:pt>
                <c:pt idx="99">
                  <c:v>1/07/2029</c:v>
                </c:pt>
                <c:pt idx="100">
                  <c:v>1/08/2029</c:v>
                </c:pt>
                <c:pt idx="101">
                  <c:v>1/09/2029</c:v>
                </c:pt>
                <c:pt idx="102">
                  <c:v>1/10/2029</c:v>
                </c:pt>
                <c:pt idx="103">
                  <c:v>1/11/2029</c:v>
                </c:pt>
                <c:pt idx="104">
                  <c:v>1/12/2029</c:v>
                </c:pt>
                <c:pt idx="105">
                  <c:v>1/01/2030</c:v>
                </c:pt>
                <c:pt idx="106">
                  <c:v>1/02/2030</c:v>
                </c:pt>
                <c:pt idx="107">
                  <c:v>1/03/2030</c:v>
                </c:pt>
                <c:pt idx="108">
                  <c:v>1/04/2030</c:v>
                </c:pt>
                <c:pt idx="109">
                  <c:v>1/05/2030</c:v>
                </c:pt>
                <c:pt idx="110">
                  <c:v>1/06/2030</c:v>
                </c:pt>
                <c:pt idx="111">
                  <c:v>1/07/2030</c:v>
                </c:pt>
                <c:pt idx="112">
                  <c:v>1/08/2030</c:v>
                </c:pt>
                <c:pt idx="113">
                  <c:v>1/09/2030</c:v>
                </c:pt>
                <c:pt idx="114">
                  <c:v>1/10/2030</c:v>
                </c:pt>
                <c:pt idx="115">
                  <c:v>1/11/2030</c:v>
                </c:pt>
                <c:pt idx="116">
                  <c:v>1/12/2030</c:v>
                </c:pt>
                <c:pt idx="117">
                  <c:v>1/01/2031</c:v>
                </c:pt>
                <c:pt idx="118">
                  <c:v>1/02/2031</c:v>
                </c:pt>
                <c:pt idx="119">
                  <c:v>1/03/2031</c:v>
                </c:pt>
                <c:pt idx="120">
                  <c:v>1/04/2031</c:v>
                </c:pt>
                <c:pt idx="121">
                  <c:v>1/05/2031</c:v>
                </c:pt>
                <c:pt idx="122">
                  <c:v>1/06/2031</c:v>
                </c:pt>
                <c:pt idx="123">
                  <c:v>1/07/2031</c:v>
                </c:pt>
                <c:pt idx="124">
                  <c:v>1/08/2031</c:v>
                </c:pt>
                <c:pt idx="125">
                  <c:v>1/09/2031</c:v>
                </c:pt>
                <c:pt idx="126">
                  <c:v>1/10/2031</c:v>
                </c:pt>
                <c:pt idx="127">
                  <c:v>1/11/2031</c:v>
                </c:pt>
                <c:pt idx="128">
                  <c:v>1/12/2031</c:v>
                </c:pt>
                <c:pt idx="129">
                  <c:v>1/01/2032</c:v>
                </c:pt>
                <c:pt idx="130">
                  <c:v>1/02/2032</c:v>
                </c:pt>
                <c:pt idx="131">
                  <c:v>1/03/2032</c:v>
                </c:pt>
                <c:pt idx="132">
                  <c:v>1/04/2032</c:v>
                </c:pt>
                <c:pt idx="133">
                  <c:v>1/05/2032</c:v>
                </c:pt>
                <c:pt idx="134">
                  <c:v>1/06/2032</c:v>
                </c:pt>
                <c:pt idx="135">
                  <c:v>1/07/2032</c:v>
                </c:pt>
                <c:pt idx="136">
                  <c:v>1/08/2032</c:v>
                </c:pt>
                <c:pt idx="137">
                  <c:v>1/09/2032</c:v>
                </c:pt>
                <c:pt idx="138">
                  <c:v>1/10/2032</c:v>
                </c:pt>
                <c:pt idx="139">
                  <c:v>1/11/2032</c:v>
                </c:pt>
                <c:pt idx="140">
                  <c:v>1/12/2032</c:v>
                </c:pt>
                <c:pt idx="141">
                  <c:v>1/01/2033</c:v>
                </c:pt>
                <c:pt idx="142">
                  <c:v>1/02/2033</c:v>
                </c:pt>
                <c:pt idx="143">
                  <c:v>1/03/2033</c:v>
                </c:pt>
                <c:pt idx="144">
                  <c:v>1/04/2033</c:v>
                </c:pt>
                <c:pt idx="145">
                  <c:v>1/05/2033</c:v>
                </c:pt>
                <c:pt idx="146">
                  <c:v>1/06/2033</c:v>
                </c:pt>
                <c:pt idx="147">
                  <c:v>1/07/2033</c:v>
                </c:pt>
                <c:pt idx="148">
                  <c:v>1/08/2033</c:v>
                </c:pt>
                <c:pt idx="149">
                  <c:v>1/09/2033</c:v>
                </c:pt>
                <c:pt idx="150">
                  <c:v>1/10/2033</c:v>
                </c:pt>
                <c:pt idx="151">
                  <c:v>1/11/2033</c:v>
                </c:pt>
                <c:pt idx="152">
                  <c:v>1/12/2033</c:v>
                </c:pt>
                <c:pt idx="153">
                  <c:v>1/01/2034</c:v>
                </c:pt>
                <c:pt idx="154">
                  <c:v>1/02/2034</c:v>
                </c:pt>
                <c:pt idx="155">
                  <c:v>1/03/2034</c:v>
                </c:pt>
                <c:pt idx="156">
                  <c:v>1/04/2034</c:v>
                </c:pt>
                <c:pt idx="157">
                  <c:v>1/05/2034</c:v>
                </c:pt>
                <c:pt idx="158">
                  <c:v>1/06/2034</c:v>
                </c:pt>
                <c:pt idx="159">
                  <c:v>1/07/2034</c:v>
                </c:pt>
                <c:pt idx="160">
                  <c:v>1/08/2034</c:v>
                </c:pt>
                <c:pt idx="161">
                  <c:v>1/09/2034</c:v>
                </c:pt>
                <c:pt idx="162">
                  <c:v>1/10/2034</c:v>
                </c:pt>
                <c:pt idx="163">
                  <c:v>1/11/2034</c:v>
                </c:pt>
                <c:pt idx="164">
                  <c:v>1/12/2034</c:v>
                </c:pt>
                <c:pt idx="165">
                  <c:v>1/01/2035</c:v>
                </c:pt>
                <c:pt idx="166">
                  <c:v>1/02/2035</c:v>
                </c:pt>
                <c:pt idx="167">
                  <c:v>1/03/2035</c:v>
                </c:pt>
                <c:pt idx="168">
                  <c:v>1/04/2035</c:v>
                </c:pt>
                <c:pt idx="169">
                  <c:v>1/05/2035</c:v>
                </c:pt>
                <c:pt idx="170">
                  <c:v>1/06/2035</c:v>
                </c:pt>
                <c:pt idx="171">
                  <c:v>1/07/2035</c:v>
                </c:pt>
                <c:pt idx="172">
                  <c:v>1/08/2035</c:v>
                </c:pt>
                <c:pt idx="173">
                  <c:v>1/09/2035</c:v>
                </c:pt>
                <c:pt idx="174">
                  <c:v>1/10/2035</c:v>
                </c:pt>
                <c:pt idx="175">
                  <c:v>1/11/2035</c:v>
                </c:pt>
                <c:pt idx="176">
                  <c:v>1/12/2035</c:v>
                </c:pt>
                <c:pt idx="177">
                  <c:v>1/01/2036</c:v>
                </c:pt>
                <c:pt idx="178">
                  <c:v>1/02/2036</c:v>
                </c:pt>
                <c:pt idx="179">
                  <c:v>1/03/2036</c:v>
                </c:pt>
                <c:pt idx="180">
                  <c:v>1/04/2036</c:v>
                </c:pt>
                <c:pt idx="181">
                  <c:v>1/05/2036</c:v>
                </c:pt>
                <c:pt idx="182">
                  <c:v>1/06/2036</c:v>
                </c:pt>
                <c:pt idx="183">
                  <c:v>1/07/2036</c:v>
                </c:pt>
                <c:pt idx="184">
                  <c:v>1/08/2036</c:v>
                </c:pt>
                <c:pt idx="185">
                  <c:v>1/09/2036</c:v>
                </c:pt>
                <c:pt idx="186">
                  <c:v>1/10/2036</c:v>
                </c:pt>
                <c:pt idx="187">
                  <c:v>1/11/2036</c:v>
                </c:pt>
                <c:pt idx="188">
                  <c:v>1/12/2036</c:v>
                </c:pt>
                <c:pt idx="189">
                  <c:v>1/01/2037</c:v>
                </c:pt>
                <c:pt idx="190">
                  <c:v>1/02/2037</c:v>
                </c:pt>
                <c:pt idx="191">
                  <c:v>1/03/2037</c:v>
                </c:pt>
                <c:pt idx="192">
                  <c:v>1/04/2037</c:v>
                </c:pt>
                <c:pt idx="193">
                  <c:v>1/05/2037</c:v>
                </c:pt>
                <c:pt idx="194">
                  <c:v>1/06/2037</c:v>
                </c:pt>
                <c:pt idx="195">
                  <c:v>1/07/2037</c:v>
                </c:pt>
                <c:pt idx="196">
                  <c:v>1/08/2037</c:v>
                </c:pt>
                <c:pt idx="197">
                  <c:v>1/09/2037</c:v>
                </c:pt>
                <c:pt idx="198">
                  <c:v>1/10/2037</c:v>
                </c:pt>
                <c:pt idx="199">
                  <c:v>1/11/2037</c:v>
                </c:pt>
                <c:pt idx="200">
                  <c:v>1/12/2037</c:v>
                </c:pt>
                <c:pt idx="201">
                  <c:v>1/01/2038</c:v>
                </c:pt>
                <c:pt idx="202">
                  <c:v>1/02/2038</c:v>
                </c:pt>
                <c:pt idx="203">
                  <c:v>1/03/2038</c:v>
                </c:pt>
                <c:pt idx="204">
                  <c:v>1/04/2038</c:v>
                </c:pt>
                <c:pt idx="205">
                  <c:v>1/05/2038</c:v>
                </c:pt>
                <c:pt idx="206">
                  <c:v>1/06/2038</c:v>
                </c:pt>
                <c:pt idx="207">
                  <c:v>1/07/2038</c:v>
                </c:pt>
                <c:pt idx="208">
                  <c:v>1/08/2038</c:v>
                </c:pt>
                <c:pt idx="209">
                  <c:v>1/09/2038</c:v>
                </c:pt>
                <c:pt idx="210">
                  <c:v>1/10/2038</c:v>
                </c:pt>
                <c:pt idx="211">
                  <c:v>1/11/2038</c:v>
                </c:pt>
                <c:pt idx="212">
                  <c:v>1/12/2038</c:v>
                </c:pt>
                <c:pt idx="213">
                  <c:v>1/01/2039</c:v>
                </c:pt>
                <c:pt idx="214">
                  <c:v>1/02/2039</c:v>
                </c:pt>
                <c:pt idx="215">
                  <c:v>1/03/2039</c:v>
                </c:pt>
                <c:pt idx="216">
                  <c:v>1/04/2039</c:v>
                </c:pt>
                <c:pt idx="217">
                  <c:v>1/05/2039</c:v>
                </c:pt>
                <c:pt idx="218">
                  <c:v>1/06/2039</c:v>
                </c:pt>
                <c:pt idx="219">
                  <c:v>1/07/2039</c:v>
                </c:pt>
                <c:pt idx="220">
                  <c:v>1/08/2039</c:v>
                </c:pt>
                <c:pt idx="221">
                  <c:v>1/09/2039</c:v>
                </c:pt>
                <c:pt idx="222">
                  <c:v>1/10/2039</c:v>
                </c:pt>
                <c:pt idx="223">
                  <c:v>1/11/2039</c:v>
                </c:pt>
                <c:pt idx="224">
                  <c:v>1/12/2039</c:v>
                </c:pt>
                <c:pt idx="225">
                  <c:v>1/01/2040</c:v>
                </c:pt>
                <c:pt idx="226">
                  <c:v>1/02/2040</c:v>
                </c:pt>
                <c:pt idx="227">
                  <c:v>1/03/2040</c:v>
                </c:pt>
                <c:pt idx="228">
                  <c:v>1/04/2040</c:v>
                </c:pt>
                <c:pt idx="229">
                  <c:v>1/05/2040</c:v>
                </c:pt>
                <c:pt idx="230">
                  <c:v>1/06/2040</c:v>
                </c:pt>
                <c:pt idx="231">
                  <c:v>1/07/2040</c:v>
                </c:pt>
                <c:pt idx="232">
                  <c:v>1/08/2040</c:v>
                </c:pt>
                <c:pt idx="233">
                  <c:v>1/09/2040</c:v>
                </c:pt>
                <c:pt idx="234">
                  <c:v>1/10/2040</c:v>
                </c:pt>
                <c:pt idx="235">
                  <c:v>1/11/2040</c:v>
                </c:pt>
                <c:pt idx="236">
                  <c:v>1/12/2040</c:v>
                </c:pt>
                <c:pt idx="237">
                  <c:v>1/01/2041</c:v>
                </c:pt>
                <c:pt idx="238">
                  <c:v>1/02/2041</c:v>
                </c:pt>
                <c:pt idx="239">
                  <c:v>1/03/2041</c:v>
                </c:pt>
                <c:pt idx="240">
                  <c:v>1/04/2041</c:v>
                </c:pt>
                <c:pt idx="241">
                  <c:v>1/05/2041</c:v>
                </c:pt>
                <c:pt idx="242">
                  <c:v>1/06/2041</c:v>
                </c:pt>
                <c:pt idx="243">
                  <c:v>1/07/2041</c:v>
                </c:pt>
                <c:pt idx="244">
                  <c:v>1/08/2041</c:v>
                </c:pt>
                <c:pt idx="245">
                  <c:v>1/09/2041</c:v>
                </c:pt>
                <c:pt idx="246">
                  <c:v>1/10/2041</c:v>
                </c:pt>
                <c:pt idx="247">
                  <c:v>1/11/2041</c:v>
                </c:pt>
                <c:pt idx="248">
                  <c:v>1/12/2041</c:v>
                </c:pt>
                <c:pt idx="249">
                  <c:v>1/01/2042</c:v>
                </c:pt>
                <c:pt idx="250">
                  <c:v>1/02/2042</c:v>
                </c:pt>
                <c:pt idx="251">
                  <c:v>1/03/2042</c:v>
                </c:pt>
                <c:pt idx="252">
                  <c:v>1/04/2042</c:v>
                </c:pt>
                <c:pt idx="253">
                  <c:v>1/05/2042</c:v>
                </c:pt>
                <c:pt idx="254">
                  <c:v>1/06/2042</c:v>
                </c:pt>
                <c:pt idx="255">
                  <c:v>1/07/2042</c:v>
                </c:pt>
                <c:pt idx="256">
                  <c:v>1/08/2042</c:v>
                </c:pt>
                <c:pt idx="257">
                  <c:v>1/09/2042</c:v>
                </c:pt>
                <c:pt idx="258">
                  <c:v>1/10/2042</c:v>
                </c:pt>
                <c:pt idx="259">
                  <c:v>1/11/2042</c:v>
                </c:pt>
                <c:pt idx="260">
                  <c:v>1/12/2042</c:v>
                </c:pt>
                <c:pt idx="261">
                  <c:v>1/01/2043</c:v>
                </c:pt>
                <c:pt idx="262">
                  <c:v>1/02/2043</c:v>
                </c:pt>
                <c:pt idx="263">
                  <c:v>1/03/2043</c:v>
                </c:pt>
                <c:pt idx="264">
                  <c:v>1/04/2043</c:v>
                </c:pt>
                <c:pt idx="265">
                  <c:v>1/05/2043</c:v>
                </c:pt>
                <c:pt idx="266">
                  <c:v>1/06/2043</c:v>
                </c:pt>
                <c:pt idx="267">
                  <c:v>1/07/2043</c:v>
                </c:pt>
                <c:pt idx="268">
                  <c:v>1/08/2043</c:v>
                </c:pt>
                <c:pt idx="269">
                  <c:v>1/09/2043</c:v>
                </c:pt>
                <c:pt idx="270">
                  <c:v>1/10/2043</c:v>
                </c:pt>
                <c:pt idx="271">
                  <c:v>1/11/2043</c:v>
                </c:pt>
                <c:pt idx="272">
                  <c:v>1/12/2043</c:v>
                </c:pt>
                <c:pt idx="273">
                  <c:v>1/01/2044</c:v>
                </c:pt>
                <c:pt idx="274">
                  <c:v>1/02/2044</c:v>
                </c:pt>
                <c:pt idx="275">
                  <c:v>1/03/2044</c:v>
                </c:pt>
                <c:pt idx="276">
                  <c:v>1/04/2044</c:v>
                </c:pt>
                <c:pt idx="277">
                  <c:v>1/05/2044</c:v>
                </c:pt>
                <c:pt idx="278">
                  <c:v>1/06/2044</c:v>
                </c:pt>
                <c:pt idx="279">
                  <c:v>1/07/2044</c:v>
                </c:pt>
                <c:pt idx="280">
                  <c:v>1/08/2044</c:v>
                </c:pt>
                <c:pt idx="281">
                  <c:v>1/09/2044</c:v>
                </c:pt>
                <c:pt idx="282">
                  <c:v>1/10/2044</c:v>
                </c:pt>
                <c:pt idx="283">
                  <c:v>1/11/2044</c:v>
                </c:pt>
                <c:pt idx="284">
                  <c:v>1/12/2044</c:v>
                </c:pt>
                <c:pt idx="285">
                  <c:v>1/01/2045</c:v>
                </c:pt>
                <c:pt idx="286">
                  <c:v>1/02/2045</c:v>
                </c:pt>
                <c:pt idx="287">
                  <c:v>1/03/2045</c:v>
                </c:pt>
                <c:pt idx="288">
                  <c:v>1/04/2045</c:v>
                </c:pt>
                <c:pt idx="289">
                  <c:v>1/05/2045</c:v>
                </c:pt>
                <c:pt idx="290">
                  <c:v>1/06/2045</c:v>
                </c:pt>
                <c:pt idx="291">
                  <c:v>1/07/2045</c:v>
                </c:pt>
                <c:pt idx="292">
                  <c:v>1/08/2045</c:v>
                </c:pt>
                <c:pt idx="293">
                  <c:v>1/09/2045</c:v>
                </c:pt>
                <c:pt idx="294">
                  <c:v>1/10/2045</c:v>
                </c:pt>
                <c:pt idx="295">
                  <c:v>1/11/2045</c:v>
                </c:pt>
                <c:pt idx="296">
                  <c:v>1/12/2045</c:v>
                </c:pt>
                <c:pt idx="297">
                  <c:v>1/01/2046</c:v>
                </c:pt>
                <c:pt idx="298">
                  <c:v>1/02/2046</c:v>
                </c:pt>
                <c:pt idx="299">
                  <c:v>1/03/2046</c:v>
                </c:pt>
                <c:pt idx="300">
                  <c:v>1/04/2046</c:v>
                </c:pt>
                <c:pt idx="301">
                  <c:v>1/05/2046</c:v>
                </c:pt>
                <c:pt idx="302">
                  <c:v>1/06/2046</c:v>
                </c:pt>
                <c:pt idx="303">
                  <c:v>1/07/2046</c:v>
                </c:pt>
                <c:pt idx="304">
                  <c:v>1/08/2046</c:v>
                </c:pt>
                <c:pt idx="305">
                  <c:v>1/09/2046</c:v>
                </c:pt>
                <c:pt idx="306">
                  <c:v>1/10/2046</c:v>
                </c:pt>
                <c:pt idx="307">
                  <c:v>1/11/2046</c:v>
                </c:pt>
                <c:pt idx="308">
                  <c:v>1/12/2046</c:v>
                </c:pt>
                <c:pt idx="309">
                  <c:v>1/01/2047</c:v>
                </c:pt>
                <c:pt idx="310">
                  <c:v>1/02/2047</c:v>
                </c:pt>
                <c:pt idx="311">
                  <c:v>1/03/2047</c:v>
                </c:pt>
                <c:pt idx="312">
                  <c:v>1/04/2047</c:v>
                </c:pt>
                <c:pt idx="313">
                  <c:v>1/05/2047</c:v>
                </c:pt>
                <c:pt idx="314">
                  <c:v>1/06/2047</c:v>
                </c:pt>
                <c:pt idx="315">
                  <c:v>1/07/2047</c:v>
                </c:pt>
                <c:pt idx="316">
                  <c:v>1/08/2047</c:v>
                </c:pt>
                <c:pt idx="317">
                  <c:v>1/09/2047</c:v>
                </c:pt>
                <c:pt idx="318">
                  <c:v>1/10/2047</c:v>
                </c:pt>
                <c:pt idx="319">
                  <c:v>1/11/2047</c:v>
                </c:pt>
                <c:pt idx="320">
                  <c:v>1/12/2047</c:v>
                </c:pt>
                <c:pt idx="321">
                  <c:v>1/01/2048</c:v>
                </c:pt>
                <c:pt idx="322">
                  <c:v>1/02/2048</c:v>
                </c:pt>
                <c:pt idx="323">
                  <c:v>1/03/2048</c:v>
                </c:pt>
                <c:pt idx="324">
                  <c:v>1/04/2048</c:v>
                </c:pt>
                <c:pt idx="325">
                  <c:v>1/05/2048</c:v>
                </c:pt>
                <c:pt idx="326">
                  <c:v>1/06/2048</c:v>
                </c:pt>
                <c:pt idx="327">
                  <c:v>1/07/2048</c:v>
                </c:pt>
                <c:pt idx="328">
                  <c:v>1/08/2048</c:v>
                </c:pt>
                <c:pt idx="329">
                  <c:v>1/09/2048</c:v>
                </c:pt>
                <c:pt idx="330">
                  <c:v>1/10/2048</c:v>
                </c:pt>
                <c:pt idx="331">
                  <c:v>1/11/2048</c:v>
                </c:pt>
                <c:pt idx="332">
                  <c:v>1/12/2048</c:v>
                </c:pt>
                <c:pt idx="333">
                  <c:v>1/01/2049</c:v>
                </c:pt>
                <c:pt idx="334">
                  <c:v>1/02/2049</c:v>
                </c:pt>
                <c:pt idx="335">
                  <c:v>1/03/2049</c:v>
                </c:pt>
                <c:pt idx="336">
                  <c:v>1/04/2049</c:v>
                </c:pt>
                <c:pt idx="337">
                  <c:v>1/05/2049</c:v>
                </c:pt>
                <c:pt idx="338">
                  <c:v>1/06/2049</c:v>
                </c:pt>
                <c:pt idx="339">
                  <c:v>1/07/2049</c:v>
                </c:pt>
                <c:pt idx="340">
                  <c:v>1/08/2049</c:v>
                </c:pt>
                <c:pt idx="341">
                  <c:v>1/09/2049</c:v>
                </c:pt>
                <c:pt idx="342">
                  <c:v>1/10/2049</c:v>
                </c:pt>
                <c:pt idx="343">
                  <c:v>1/11/2049</c:v>
                </c:pt>
                <c:pt idx="344">
                  <c:v>1/12/2049</c:v>
                </c:pt>
                <c:pt idx="345">
                  <c:v>1/01/2050</c:v>
                </c:pt>
                <c:pt idx="346">
                  <c:v>1/02/2050</c:v>
                </c:pt>
                <c:pt idx="347">
                  <c:v>1/03/2050</c:v>
                </c:pt>
                <c:pt idx="348">
                  <c:v>1/04/2050</c:v>
                </c:pt>
                <c:pt idx="349">
                  <c:v>1/05/2050</c:v>
                </c:pt>
                <c:pt idx="350">
                  <c:v>1/06/2050</c:v>
                </c:pt>
                <c:pt idx="351">
                  <c:v>1/07/2050</c:v>
                </c:pt>
                <c:pt idx="352">
                  <c:v>1/08/2050</c:v>
                </c:pt>
                <c:pt idx="353">
                  <c:v>1/09/2050</c:v>
                </c:pt>
                <c:pt idx="354">
                  <c:v>1/10/2050</c:v>
                </c:pt>
                <c:pt idx="355">
                  <c:v>1/11/2050</c:v>
                </c:pt>
                <c:pt idx="356">
                  <c:v>1/12/2050</c:v>
                </c:pt>
              </c:strCache>
            </c:strRef>
          </c:cat>
          <c:val>
            <c:numRef>
              <c:f>_Hidden30!$E$2:$E$358</c:f>
              <c:numCache>
                <c:formatCode>General</c:formatCode>
                <c:ptCount val="357"/>
                <c:pt idx="0">
                  <c:v>15234704792.781141</c:v>
                </c:pt>
                <c:pt idx="1">
                  <c:v>15015620708.705339</c:v>
                </c:pt>
                <c:pt idx="2">
                  <c:v>14793184619.600269</c:v>
                </c:pt>
                <c:pt idx="3">
                  <c:v>14576665298.144238</c:v>
                </c:pt>
                <c:pt idx="4">
                  <c:v>14360255291.896818</c:v>
                </c:pt>
                <c:pt idx="5">
                  <c:v>14147213536.411842</c:v>
                </c:pt>
                <c:pt idx="6">
                  <c:v>13939964281.893684</c:v>
                </c:pt>
                <c:pt idx="7">
                  <c:v>13729521887.513857</c:v>
                </c:pt>
                <c:pt idx="8">
                  <c:v>13527435812.422274</c:v>
                </c:pt>
                <c:pt idx="9">
                  <c:v>13325677115.25975</c:v>
                </c:pt>
                <c:pt idx="10">
                  <c:v>13124523401.217651</c:v>
                </c:pt>
                <c:pt idx="11">
                  <c:v>12936401783.986338</c:v>
                </c:pt>
                <c:pt idx="12">
                  <c:v>12739154375.443525</c:v>
                </c:pt>
                <c:pt idx="13">
                  <c:v>12551217900.118793</c:v>
                </c:pt>
                <c:pt idx="14">
                  <c:v>12360864662.045456</c:v>
                </c:pt>
                <c:pt idx="15">
                  <c:v>12175400489.003469</c:v>
                </c:pt>
                <c:pt idx="16">
                  <c:v>11988164607.425417</c:v>
                </c:pt>
                <c:pt idx="17">
                  <c:v>11803563611.193562</c:v>
                </c:pt>
                <c:pt idx="18">
                  <c:v>11625459561.365681</c:v>
                </c:pt>
                <c:pt idx="19">
                  <c:v>11446020287.179474</c:v>
                </c:pt>
                <c:pt idx="20">
                  <c:v>11271507383.311911</c:v>
                </c:pt>
                <c:pt idx="21">
                  <c:v>11097155219.217394</c:v>
                </c:pt>
                <c:pt idx="22">
                  <c:v>10924134578.012577</c:v>
                </c:pt>
                <c:pt idx="23">
                  <c:v>10761299968.167057</c:v>
                </c:pt>
                <c:pt idx="24">
                  <c:v>10594589687.835363</c:v>
                </c:pt>
                <c:pt idx="25">
                  <c:v>10428454346.155313</c:v>
                </c:pt>
                <c:pt idx="26">
                  <c:v>10262625451.812162</c:v>
                </c:pt>
                <c:pt idx="27">
                  <c:v>10101871231.274004</c:v>
                </c:pt>
                <c:pt idx="28">
                  <c:v>9941606058.9508095</c:v>
                </c:pt>
                <c:pt idx="29">
                  <c:v>9781401008.6608124</c:v>
                </c:pt>
                <c:pt idx="30">
                  <c:v>9628699562.2562084</c:v>
                </c:pt>
                <c:pt idx="31">
                  <c:v>9472734587.1965275</c:v>
                </c:pt>
                <c:pt idx="32">
                  <c:v>9320113825.8172302</c:v>
                </c:pt>
                <c:pt idx="33">
                  <c:v>9169503230.7119789</c:v>
                </c:pt>
                <c:pt idx="34">
                  <c:v>9020554775.2236805</c:v>
                </c:pt>
                <c:pt idx="35">
                  <c:v>8878381869.2322903</c:v>
                </c:pt>
                <c:pt idx="36">
                  <c:v>8733988784.5558472</c:v>
                </c:pt>
                <c:pt idx="37">
                  <c:v>8592665372.6360588</c:v>
                </c:pt>
                <c:pt idx="38">
                  <c:v>8447396887.8757963</c:v>
                </c:pt>
                <c:pt idx="39">
                  <c:v>8306725233.8078384</c:v>
                </c:pt>
                <c:pt idx="40">
                  <c:v>8170193280.9168549</c:v>
                </c:pt>
                <c:pt idx="41">
                  <c:v>8032377350.431798</c:v>
                </c:pt>
                <c:pt idx="42">
                  <c:v>7895435474.5996647</c:v>
                </c:pt>
                <c:pt idx="43">
                  <c:v>7759842132.2028046</c:v>
                </c:pt>
                <c:pt idx="44">
                  <c:v>7626965095.1251354</c:v>
                </c:pt>
                <c:pt idx="45">
                  <c:v>7496154596.6235809</c:v>
                </c:pt>
                <c:pt idx="46">
                  <c:v>7367065974.2700043</c:v>
                </c:pt>
                <c:pt idx="47">
                  <c:v>7247748579.8159895</c:v>
                </c:pt>
                <c:pt idx="48">
                  <c:v>7125055389.0300884</c:v>
                </c:pt>
                <c:pt idx="49">
                  <c:v>7003933230.2646046</c:v>
                </c:pt>
                <c:pt idx="50">
                  <c:v>6881947620.6225519</c:v>
                </c:pt>
                <c:pt idx="51">
                  <c:v>6764736546.8987894</c:v>
                </c:pt>
                <c:pt idx="52">
                  <c:v>6649327216.4970646</c:v>
                </c:pt>
                <c:pt idx="53">
                  <c:v>6533539276.2905006</c:v>
                </c:pt>
                <c:pt idx="54">
                  <c:v>6425721078.4001751</c:v>
                </c:pt>
                <c:pt idx="55">
                  <c:v>6317609874.9725218</c:v>
                </c:pt>
                <c:pt idx="56">
                  <c:v>6205334185.7205029</c:v>
                </c:pt>
                <c:pt idx="57">
                  <c:v>6099375250.3629141</c:v>
                </c:pt>
                <c:pt idx="58">
                  <c:v>5995094069.0714178</c:v>
                </c:pt>
                <c:pt idx="59">
                  <c:v>5896994096.9038925</c:v>
                </c:pt>
                <c:pt idx="60">
                  <c:v>5795834809.6003342</c:v>
                </c:pt>
                <c:pt idx="61">
                  <c:v>5697625186.3538551</c:v>
                </c:pt>
                <c:pt idx="62">
                  <c:v>5598677768.6576614</c:v>
                </c:pt>
                <c:pt idx="63">
                  <c:v>5502924396.6484575</c:v>
                </c:pt>
                <c:pt idx="64">
                  <c:v>5406857223.5263157</c:v>
                </c:pt>
                <c:pt idx="65">
                  <c:v>5312570777.9969339</c:v>
                </c:pt>
                <c:pt idx="66">
                  <c:v>5221028872.7104616</c:v>
                </c:pt>
                <c:pt idx="67">
                  <c:v>5127889075.7079191</c:v>
                </c:pt>
                <c:pt idx="68">
                  <c:v>5037782120.0320015</c:v>
                </c:pt>
                <c:pt idx="69">
                  <c:v>4948517413.6495447</c:v>
                </c:pt>
                <c:pt idx="70">
                  <c:v>4860830201.1031475</c:v>
                </c:pt>
                <c:pt idx="71">
                  <c:v>4778691640.2898636</c:v>
                </c:pt>
                <c:pt idx="72">
                  <c:v>4693690809.1815405</c:v>
                </c:pt>
                <c:pt idx="73">
                  <c:v>4611149305.0470533</c:v>
                </c:pt>
                <c:pt idx="74">
                  <c:v>4528700225.3390045</c:v>
                </c:pt>
                <c:pt idx="75">
                  <c:v>4449009155.5120831</c:v>
                </c:pt>
                <c:pt idx="76">
                  <c:v>4368826058.1139736</c:v>
                </c:pt>
                <c:pt idx="77">
                  <c:v>4289924711.2715449</c:v>
                </c:pt>
                <c:pt idx="78">
                  <c:v>4212914856.9798727</c:v>
                </c:pt>
                <c:pt idx="79">
                  <c:v>4136384014.7668071</c:v>
                </c:pt>
                <c:pt idx="80">
                  <c:v>4061774511.725141</c:v>
                </c:pt>
                <c:pt idx="81">
                  <c:v>3986981459.4708366</c:v>
                </c:pt>
                <c:pt idx="82">
                  <c:v>3913312472.9776654</c:v>
                </c:pt>
                <c:pt idx="83">
                  <c:v>3842343173.0348258</c:v>
                </c:pt>
                <c:pt idx="84">
                  <c:v>3770381699.0716133</c:v>
                </c:pt>
                <c:pt idx="85">
                  <c:v>3700528535.3730621</c:v>
                </c:pt>
                <c:pt idx="86">
                  <c:v>3630464646.1628861</c:v>
                </c:pt>
                <c:pt idx="87">
                  <c:v>3563968705.778358</c:v>
                </c:pt>
                <c:pt idx="88">
                  <c:v>3496765742.5804381</c:v>
                </c:pt>
                <c:pt idx="89">
                  <c:v>3430676754.9700303</c:v>
                </c:pt>
                <c:pt idx="90">
                  <c:v>3367287494.1327343</c:v>
                </c:pt>
                <c:pt idx="91">
                  <c:v>3304386521.2502236</c:v>
                </c:pt>
                <c:pt idx="92">
                  <c:v>3242832782.3052635</c:v>
                </c:pt>
                <c:pt idx="93">
                  <c:v>3181283335.6489429</c:v>
                </c:pt>
                <c:pt idx="94">
                  <c:v>3120244590.6006818</c:v>
                </c:pt>
                <c:pt idx="95">
                  <c:v>3063238431.5703154</c:v>
                </c:pt>
                <c:pt idx="96">
                  <c:v>3005174973.9007969</c:v>
                </c:pt>
                <c:pt idx="97">
                  <c:v>2946945243.5276132</c:v>
                </c:pt>
                <c:pt idx="98">
                  <c:v>2889462809.1711311</c:v>
                </c:pt>
                <c:pt idx="99">
                  <c:v>2834540518.2882357</c:v>
                </c:pt>
                <c:pt idx="100">
                  <c:v>2780047798.3862777</c:v>
                </c:pt>
                <c:pt idx="101">
                  <c:v>2724601085.3684502</c:v>
                </c:pt>
                <c:pt idx="102">
                  <c:v>2672866647.0891333</c:v>
                </c:pt>
                <c:pt idx="103">
                  <c:v>2620453304.847651</c:v>
                </c:pt>
                <c:pt idx="104">
                  <c:v>2569765148.2203202</c:v>
                </c:pt>
                <c:pt idx="105">
                  <c:v>2520012963.970933</c:v>
                </c:pt>
                <c:pt idx="106">
                  <c:v>2471282307.5783157</c:v>
                </c:pt>
                <c:pt idx="107">
                  <c:v>2424668363.0877457</c:v>
                </c:pt>
                <c:pt idx="108">
                  <c:v>2377645325.6555352</c:v>
                </c:pt>
                <c:pt idx="109">
                  <c:v>2330749671.0973983</c:v>
                </c:pt>
                <c:pt idx="110">
                  <c:v>2285431635.7515521</c:v>
                </c:pt>
                <c:pt idx="111">
                  <c:v>2241288801.1964173</c:v>
                </c:pt>
                <c:pt idx="112">
                  <c:v>2197056139.8454237</c:v>
                </c:pt>
                <c:pt idx="113">
                  <c:v>2153900332.0420375</c:v>
                </c:pt>
                <c:pt idx="114">
                  <c:v>2111851841.3713343</c:v>
                </c:pt>
                <c:pt idx="115">
                  <c:v>2070127763.0981948</c:v>
                </c:pt>
                <c:pt idx="116">
                  <c:v>2029454892.4526172</c:v>
                </c:pt>
                <c:pt idx="117">
                  <c:v>1988754252.6353872</c:v>
                </c:pt>
                <c:pt idx="118">
                  <c:v>1948860893.558629</c:v>
                </c:pt>
                <c:pt idx="119">
                  <c:v>1910969656.7331767</c:v>
                </c:pt>
                <c:pt idx="120">
                  <c:v>1872227071.3390965</c:v>
                </c:pt>
                <c:pt idx="121">
                  <c:v>1834622668.2544212</c:v>
                </c:pt>
                <c:pt idx="122">
                  <c:v>1797164157.8062179</c:v>
                </c:pt>
                <c:pt idx="123">
                  <c:v>1760769249.7334411</c:v>
                </c:pt>
                <c:pt idx="124">
                  <c:v>1724777510.2743375</c:v>
                </c:pt>
                <c:pt idx="125">
                  <c:v>1689137285.7401443</c:v>
                </c:pt>
                <c:pt idx="126">
                  <c:v>1654418809.6217172</c:v>
                </c:pt>
                <c:pt idx="127">
                  <c:v>1620110369.3837545</c:v>
                </c:pt>
                <c:pt idx="128">
                  <c:v>1586899816.4449041</c:v>
                </c:pt>
                <c:pt idx="129">
                  <c:v>1553861266.6217542</c:v>
                </c:pt>
                <c:pt idx="130">
                  <c:v>1521172845.5844066</c:v>
                </c:pt>
                <c:pt idx="131">
                  <c:v>1489681437.8121786</c:v>
                </c:pt>
                <c:pt idx="132">
                  <c:v>1458211961.0199494</c:v>
                </c:pt>
                <c:pt idx="133">
                  <c:v>1427642905.432059</c:v>
                </c:pt>
                <c:pt idx="134">
                  <c:v>1397126907.0641136</c:v>
                </c:pt>
                <c:pt idx="135">
                  <c:v>1367512809.6302137</c:v>
                </c:pt>
                <c:pt idx="136">
                  <c:v>1337834974.6443546</c:v>
                </c:pt>
                <c:pt idx="137">
                  <c:v>1308590434.5497253</c:v>
                </c:pt>
                <c:pt idx="138">
                  <c:v>1280411342.5366607</c:v>
                </c:pt>
                <c:pt idx="139">
                  <c:v>1252485654.6177561</c:v>
                </c:pt>
                <c:pt idx="140">
                  <c:v>1225380016.3429339</c:v>
                </c:pt>
                <c:pt idx="141">
                  <c:v>1198316902.5681109</c:v>
                </c:pt>
                <c:pt idx="142">
                  <c:v>1171709529.6002944</c:v>
                </c:pt>
                <c:pt idx="143">
                  <c:v>1146713289.685719</c:v>
                </c:pt>
                <c:pt idx="144">
                  <c:v>1120771503.9190063</c:v>
                </c:pt>
                <c:pt idx="145">
                  <c:v>1096027627.6307366</c:v>
                </c:pt>
                <c:pt idx="146">
                  <c:v>1071408874.6750004</c:v>
                </c:pt>
                <c:pt idx="147">
                  <c:v>1047318983.8695123</c:v>
                </c:pt>
                <c:pt idx="148">
                  <c:v>1023661519.5028237</c:v>
                </c:pt>
                <c:pt idx="149">
                  <c:v>1000371456.3409585</c:v>
                </c:pt>
                <c:pt idx="150">
                  <c:v>977546659.62691283</c:v>
                </c:pt>
                <c:pt idx="151">
                  <c:v>955105711.86356366</c:v>
                </c:pt>
                <c:pt idx="152">
                  <c:v>933313293.77140296</c:v>
                </c:pt>
                <c:pt idx="153">
                  <c:v>911755661.07620835</c:v>
                </c:pt>
                <c:pt idx="154">
                  <c:v>890330259.57663488</c:v>
                </c:pt>
                <c:pt idx="155">
                  <c:v>870083079.21740484</c:v>
                </c:pt>
                <c:pt idx="156">
                  <c:v>849493203.67586112</c:v>
                </c:pt>
                <c:pt idx="157">
                  <c:v>829397301.3605938</c:v>
                </c:pt>
                <c:pt idx="158">
                  <c:v>809544975.04587233</c:v>
                </c:pt>
                <c:pt idx="159">
                  <c:v>790404184.19054055</c:v>
                </c:pt>
                <c:pt idx="160">
                  <c:v>771364766.34348166</c:v>
                </c:pt>
                <c:pt idx="161">
                  <c:v>752795450.8927381</c:v>
                </c:pt>
                <c:pt idx="162">
                  <c:v>734894002.65599203</c:v>
                </c:pt>
                <c:pt idx="163">
                  <c:v>717054470.96361244</c:v>
                </c:pt>
                <c:pt idx="164">
                  <c:v>699934841.58572769</c:v>
                </c:pt>
                <c:pt idx="165">
                  <c:v>682849784.7587142</c:v>
                </c:pt>
                <c:pt idx="166">
                  <c:v>666333565.79810703</c:v>
                </c:pt>
                <c:pt idx="167">
                  <c:v>650750093.66287088</c:v>
                </c:pt>
                <c:pt idx="168">
                  <c:v>634867927.62511146</c:v>
                </c:pt>
                <c:pt idx="169">
                  <c:v>619506773.37276053</c:v>
                </c:pt>
                <c:pt idx="170">
                  <c:v>604247546.63130021</c:v>
                </c:pt>
                <c:pt idx="171">
                  <c:v>589396548.58436334</c:v>
                </c:pt>
                <c:pt idx="172">
                  <c:v>574667326.32742476</c:v>
                </c:pt>
                <c:pt idx="173">
                  <c:v>560188837.5180763</c:v>
                </c:pt>
                <c:pt idx="174">
                  <c:v>546188425.52321053</c:v>
                </c:pt>
                <c:pt idx="175">
                  <c:v>532253731.64722341</c:v>
                </c:pt>
                <c:pt idx="176">
                  <c:v>518769687.17838091</c:v>
                </c:pt>
                <c:pt idx="177">
                  <c:v>505398682.74240899</c:v>
                </c:pt>
                <c:pt idx="178">
                  <c:v>492263055.65157199</c:v>
                </c:pt>
                <c:pt idx="179">
                  <c:v>479431018.99473232</c:v>
                </c:pt>
                <c:pt idx="180">
                  <c:v>466693739.96604049</c:v>
                </c:pt>
                <c:pt idx="181">
                  <c:v>454085340.86015004</c:v>
                </c:pt>
                <c:pt idx="182">
                  <c:v>441862181.61472064</c:v>
                </c:pt>
                <c:pt idx="183">
                  <c:v>429958243.89515346</c:v>
                </c:pt>
                <c:pt idx="184">
                  <c:v>418284970.46609044</c:v>
                </c:pt>
                <c:pt idx="185">
                  <c:v>406855123.85949171</c:v>
                </c:pt>
                <c:pt idx="186">
                  <c:v>395717297.75434971</c:v>
                </c:pt>
                <c:pt idx="187">
                  <c:v>384729609.0540899</c:v>
                </c:pt>
                <c:pt idx="188">
                  <c:v>374057871.32987118</c:v>
                </c:pt>
                <c:pt idx="189">
                  <c:v>363586700.39640212</c:v>
                </c:pt>
                <c:pt idx="190">
                  <c:v>353346296.53758121</c:v>
                </c:pt>
                <c:pt idx="191">
                  <c:v>343575288.58559138</c:v>
                </c:pt>
                <c:pt idx="192">
                  <c:v>333698352.70040125</c:v>
                </c:pt>
                <c:pt idx="193">
                  <c:v>324151435.09308118</c:v>
                </c:pt>
                <c:pt idx="194">
                  <c:v>314671750.70450777</c:v>
                </c:pt>
                <c:pt idx="195">
                  <c:v>305481685.67952156</c:v>
                </c:pt>
                <c:pt idx="196">
                  <c:v>296308012.26797175</c:v>
                </c:pt>
                <c:pt idx="197">
                  <c:v>287423374.63662034</c:v>
                </c:pt>
                <c:pt idx="198">
                  <c:v>278760985.49869084</c:v>
                </c:pt>
                <c:pt idx="199">
                  <c:v>270243926.39825428</c:v>
                </c:pt>
                <c:pt idx="200">
                  <c:v>261958195.52450147</c:v>
                </c:pt>
                <c:pt idx="201">
                  <c:v>253697336.34504816</c:v>
                </c:pt>
                <c:pt idx="202">
                  <c:v>245788164.7409642</c:v>
                </c:pt>
                <c:pt idx="203">
                  <c:v>238256127.30162355</c:v>
                </c:pt>
                <c:pt idx="204">
                  <c:v>230715122.93164054</c:v>
                </c:pt>
                <c:pt idx="205">
                  <c:v>223231868.95859987</c:v>
                </c:pt>
                <c:pt idx="206">
                  <c:v>216000248.30125031</c:v>
                </c:pt>
                <c:pt idx="207">
                  <c:v>209063802.5762814</c:v>
                </c:pt>
                <c:pt idx="208">
                  <c:v>202249604.41868091</c:v>
                </c:pt>
                <c:pt idx="209">
                  <c:v>195562223.19844294</c:v>
                </c:pt>
                <c:pt idx="210">
                  <c:v>189146171.69491363</c:v>
                </c:pt>
                <c:pt idx="211">
                  <c:v>182792686.8496187</c:v>
                </c:pt>
                <c:pt idx="212">
                  <c:v>176648888.16704866</c:v>
                </c:pt>
                <c:pt idx="213">
                  <c:v>170565202.36248589</c:v>
                </c:pt>
                <c:pt idx="214">
                  <c:v>164670055.01632175</c:v>
                </c:pt>
                <c:pt idx="215">
                  <c:v>159031333.35003382</c:v>
                </c:pt>
                <c:pt idx="216">
                  <c:v>153385077.44314578</c:v>
                </c:pt>
                <c:pt idx="217">
                  <c:v>147856267.54409373</c:v>
                </c:pt>
                <c:pt idx="218">
                  <c:v>142494941.0953016</c:v>
                </c:pt>
                <c:pt idx="219">
                  <c:v>137198522.61643556</c:v>
                </c:pt>
                <c:pt idx="220">
                  <c:v>132118715.01123413</c:v>
                </c:pt>
                <c:pt idx="221">
                  <c:v>127068747.88990918</c:v>
                </c:pt>
                <c:pt idx="222">
                  <c:v>122396252.38833344</c:v>
                </c:pt>
                <c:pt idx="223">
                  <c:v>117919794.58253747</c:v>
                </c:pt>
                <c:pt idx="224">
                  <c:v>113642077.35602081</c:v>
                </c:pt>
                <c:pt idx="225">
                  <c:v>109681838.79827902</c:v>
                </c:pt>
                <c:pt idx="226">
                  <c:v>105850708.93271275</c:v>
                </c:pt>
                <c:pt idx="227">
                  <c:v>102155111.60905784</c:v>
                </c:pt>
                <c:pt idx="228">
                  <c:v>98582821.92255789</c:v>
                </c:pt>
                <c:pt idx="229">
                  <c:v>95150870.128169939</c:v>
                </c:pt>
                <c:pt idx="230">
                  <c:v>91793901.60232155</c:v>
                </c:pt>
                <c:pt idx="231">
                  <c:v>88583765.020699859</c:v>
                </c:pt>
                <c:pt idx="232">
                  <c:v>85459153.841222003</c:v>
                </c:pt>
                <c:pt idx="233">
                  <c:v>82473668.472297907</c:v>
                </c:pt>
                <c:pt idx="234">
                  <c:v>79566228.675496161</c:v>
                </c:pt>
                <c:pt idx="235">
                  <c:v>76703916.518470645</c:v>
                </c:pt>
                <c:pt idx="236">
                  <c:v>73926908.335424364</c:v>
                </c:pt>
                <c:pt idx="237">
                  <c:v>71188445.447351277</c:v>
                </c:pt>
                <c:pt idx="238">
                  <c:v>68497871.663316458</c:v>
                </c:pt>
                <c:pt idx="239">
                  <c:v>65887440.145559527</c:v>
                </c:pt>
                <c:pt idx="240">
                  <c:v>63300136.700128384</c:v>
                </c:pt>
                <c:pt idx="241">
                  <c:v>60770147.455146939</c:v>
                </c:pt>
                <c:pt idx="242">
                  <c:v>58301618.066077501</c:v>
                </c:pt>
                <c:pt idx="243">
                  <c:v>55911634.039333716</c:v>
                </c:pt>
                <c:pt idx="244">
                  <c:v>53596127.587685183</c:v>
                </c:pt>
                <c:pt idx="245">
                  <c:v>51333654.226347841</c:v>
                </c:pt>
                <c:pt idx="246">
                  <c:v>49131518.184428871</c:v>
                </c:pt>
                <c:pt idx="247">
                  <c:v>47003959.183764592</c:v>
                </c:pt>
                <c:pt idx="248">
                  <c:v>44940060.639627784</c:v>
                </c:pt>
                <c:pt idx="249">
                  <c:v>42926591.641018339</c:v>
                </c:pt>
                <c:pt idx="250">
                  <c:v>41002901.797962807</c:v>
                </c:pt>
                <c:pt idx="251">
                  <c:v>39173649.420845874</c:v>
                </c:pt>
                <c:pt idx="252">
                  <c:v>37320629.763425328</c:v>
                </c:pt>
                <c:pt idx="253">
                  <c:v>35542009.883057736</c:v>
                </c:pt>
                <c:pt idx="254">
                  <c:v>33818674.71346207</c:v>
                </c:pt>
                <c:pt idx="255">
                  <c:v>32165309.956178766</c:v>
                </c:pt>
                <c:pt idx="256">
                  <c:v>30522104.844966218</c:v>
                </c:pt>
                <c:pt idx="257">
                  <c:v>28942101.903571591</c:v>
                </c:pt>
                <c:pt idx="258">
                  <c:v>27392331.963681113</c:v>
                </c:pt>
                <c:pt idx="259">
                  <c:v>25899286.109923743</c:v>
                </c:pt>
                <c:pt idx="260">
                  <c:v>24455975.328489762</c:v>
                </c:pt>
                <c:pt idx="261">
                  <c:v>23039912.701429423</c:v>
                </c:pt>
                <c:pt idx="262">
                  <c:v>21654942.19158892</c:v>
                </c:pt>
                <c:pt idx="263">
                  <c:v>20344202.97180178</c:v>
                </c:pt>
                <c:pt idx="264">
                  <c:v>19057666.373280626</c:v>
                </c:pt>
                <c:pt idx="265">
                  <c:v>17813254.304219585</c:v>
                </c:pt>
                <c:pt idx="266">
                  <c:v>16603634.135517672</c:v>
                </c:pt>
                <c:pt idx="267">
                  <c:v>15441216.96398313</c:v>
                </c:pt>
                <c:pt idx="268">
                  <c:v>14317592.110185325</c:v>
                </c:pt>
                <c:pt idx="269">
                  <c:v>13240056.547665728</c:v>
                </c:pt>
                <c:pt idx="270">
                  <c:v>12177951.410509059</c:v>
                </c:pt>
                <c:pt idx="271">
                  <c:v>11198066.473737964</c:v>
                </c:pt>
                <c:pt idx="272">
                  <c:v>10258855.931719424</c:v>
                </c:pt>
                <c:pt idx="273">
                  <c:v>9351185.7355512269</c:v>
                </c:pt>
                <c:pt idx="274">
                  <c:v>8473182.3846419416</c:v>
                </c:pt>
                <c:pt idx="275">
                  <c:v>7629051.1556161996</c:v>
                </c:pt>
                <c:pt idx="276">
                  <c:v>6811066.191525491</c:v>
                </c:pt>
                <c:pt idx="277">
                  <c:v>6019385.1257647257</c:v>
                </c:pt>
                <c:pt idx="278">
                  <c:v>5266186.7510961918</c:v>
                </c:pt>
                <c:pt idx="279">
                  <c:v>4556640.3289887486</c:v>
                </c:pt>
                <c:pt idx="280">
                  <c:v>3892200.0805878979</c:v>
                </c:pt>
                <c:pt idx="281">
                  <c:v>3273983.6977530681</c:v>
                </c:pt>
                <c:pt idx="282">
                  <c:v>2706922.0025959676</c:v>
                </c:pt>
                <c:pt idx="283">
                  <c:v>2201713.6413395568</c:v>
                </c:pt>
                <c:pt idx="284">
                  <c:v>1774469.7906409109</c:v>
                </c:pt>
                <c:pt idx="285">
                  <c:v>1506205.5891197068</c:v>
                </c:pt>
                <c:pt idx="286">
                  <c:v>1261989.9970918761</c:v>
                </c:pt>
                <c:pt idx="287">
                  <c:v>1046257.4296272608</c:v>
                </c:pt>
                <c:pt idx="288">
                  <c:v>856454.46904735116</c:v>
                </c:pt>
                <c:pt idx="289">
                  <c:v>685203.47147727967</c:v>
                </c:pt>
                <c:pt idx="290">
                  <c:v>539953.72080652032</c:v>
                </c:pt>
                <c:pt idx="291">
                  <c:v>453973.47817952832</c:v>
                </c:pt>
                <c:pt idx="292">
                  <c:v>398608.4071971543</c:v>
                </c:pt>
                <c:pt idx="293">
                  <c:v>368868.92273143848</c:v>
                </c:pt>
                <c:pt idx="294">
                  <c:v>345752.77633337502</c:v>
                </c:pt>
                <c:pt idx="295">
                  <c:v>326574.13485813048</c:v>
                </c:pt>
                <c:pt idx="296">
                  <c:v>309090.32508815755</c:v>
                </c:pt>
                <c:pt idx="297">
                  <c:v>288259.26550014759</c:v>
                </c:pt>
                <c:pt idx="298">
                  <c:v>273183.98765965301</c:v>
                </c:pt>
                <c:pt idx="299">
                  <c:v>258912.94380154304</c:v>
                </c:pt>
                <c:pt idx="300">
                  <c:v>244865.91791666963</c:v>
                </c:pt>
                <c:pt idx="301">
                  <c:v>231370.98219487027</c:v>
                </c:pt>
                <c:pt idx="302">
                  <c:v>218292.78191378378</c:v>
                </c:pt>
                <c:pt idx="303">
                  <c:v>206003.30216569937</c:v>
                </c:pt>
                <c:pt idx="304">
                  <c:v>189063.50752458096</c:v>
                </c:pt>
                <c:pt idx="305">
                  <c:v>177832.35952298983</c:v>
                </c:pt>
                <c:pt idx="306">
                  <c:v>167007.8699609024</c:v>
                </c:pt>
                <c:pt idx="307">
                  <c:v>156522.82349184621</c:v>
                </c:pt>
                <c:pt idx="308">
                  <c:v>146556.0560231774</c:v>
                </c:pt>
                <c:pt idx="309">
                  <c:v>137132.51027577382</c:v>
                </c:pt>
                <c:pt idx="310">
                  <c:v>128274.56175201005</c:v>
                </c:pt>
                <c:pt idx="311">
                  <c:v>119764.13535971903</c:v>
                </c:pt>
                <c:pt idx="312">
                  <c:v>111803.809793229</c:v>
                </c:pt>
                <c:pt idx="313">
                  <c:v>104110.99127978961</c:v>
                </c:pt>
                <c:pt idx="314">
                  <c:v>96728.769966132022</c:v>
                </c:pt>
                <c:pt idx="315">
                  <c:v>90141.338564384467</c:v>
                </c:pt>
                <c:pt idx="316">
                  <c:v>83698.387984066168</c:v>
                </c:pt>
                <c:pt idx="317">
                  <c:v>77573.202220231862</c:v>
                </c:pt>
                <c:pt idx="318">
                  <c:v>71859.511484114919</c:v>
                </c:pt>
                <c:pt idx="319">
                  <c:v>66316.804938189016</c:v>
                </c:pt>
                <c:pt idx="320">
                  <c:v>61104.108286634888</c:v>
                </c:pt>
                <c:pt idx="321">
                  <c:v>56183.273226407146</c:v>
                </c:pt>
                <c:pt idx="322">
                  <c:v>51469.680062969521</c:v>
                </c:pt>
                <c:pt idx="323">
                  <c:v>46981.223474176957</c:v>
                </c:pt>
                <c:pt idx="324">
                  <c:v>42695.267067097477</c:v>
                </c:pt>
                <c:pt idx="325">
                  <c:v>38564.546302662289</c:v>
                </c:pt>
                <c:pt idx="326">
                  <c:v>34894.379118384997</c:v>
                </c:pt>
                <c:pt idx="327">
                  <c:v>31708.927272710534</c:v>
                </c:pt>
                <c:pt idx="328">
                  <c:v>28825.48067396674</c:v>
                </c:pt>
                <c:pt idx="329">
                  <c:v>26050.506710658621</c:v>
                </c:pt>
                <c:pt idx="330">
                  <c:v>23591.13017516971</c:v>
                </c:pt>
                <c:pt idx="331">
                  <c:v>21212.665695105545</c:v>
                </c:pt>
                <c:pt idx="332">
                  <c:v>19146.016821713041</c:v>
                </c:pt>
                <c:pt idx="333">
                  <c:v>17208.757566598448</c:v>
                </c:pt>
                <c:pt idx="334">
                  <c:v>15359.711533311645</c:v>
                </c:pt>
                <c:pt idx="335">
                  <c:v>13578.207222448482</c:v>
                </c:pt>
                <c:pt idx="336">
                  <c:v>11908.733652549499</c:v>
                </c:pt>
                <c:pt idx="337">
                  <c:v>10277.878756501259</c:v>
                </c:pt>
                <c:pt idx="338">
                  <c:v>8775.1518976279076</c:v>
                </c:pt>
                <c:pt idx="339">
                  <c:v>7343.1828021661031</c:v>
                </c:pt>
                <c:pt idx="340">
                  <c:v>6033.3561989681903</c:v>
                </c:pt>
                <c:pt idx="341">
                  <c:v>4896.1935841720442</c:v>
                </c:pt>
                <c:pt idx="342">
                  <c:v>3777.4183499777614</c:v>
                </c:pt>
                <c:pt idx="343">
                  <c:v>2709.2421417271216</c:v>
                </c:pt>
                <c:pt idx="344">
                  <c:v>2003.9444374288344</c:v>
                </c:pt>
                <c:pt idx="345">
                  <c:v>1671.2089219334284</c:v>
                </c:pt>
                <c:pt idx="346">
                  <c:v>1371.5779632433371</c:v>
                </c:pt>
                <c:pt idx="347">
                  <c:v>1127.0146580434584</c:v>
                </c:pt>
                <c:pt idx="348">
                  <c:v>884.98030814136723</c:v>
                </c:pt>
                <c:pt idx="349">
                  <c:v>646.67930906649394</c:v>
                </c:pt>
                <c:pt idx="350">
                  <c:v>479.59754542796134</c:v>
                </c:pt>
                <c:pt idx="351">
                  <c:v>315.09266647483935</c:v>
                </c:pt>
                <c:pt idx="352">
                  <c:v>0</c:v>
                </c:pt>
                <c:pt idx="353">
                  <c:v>113.73168966966612</c:v>
                </c:pt>
                <c:pt idx="354">
                  <c:v>75.325503514006428</c:v>
                </c:pt>
                <c:pt idx="355">
                  <c:v>37.406385057231745</c:v>
                </c:pt>
                <c:pt idx="356">
                  <c:v>0</c:v>
                </c:pt>
              </c:numCache>
            </c:numRef>
          </c:val>
          <c:extLst>
            <c:ext xmlns:c16="http://schemas.microsoft.com/office/drawing/2014/chart" uri="{C3380CC4-5D6E-409C-BE32-E72D297353CC}">
              <c16:uniqueId val="{00000003-3E79-431F-BD3D-28113DFFC197}"/>
            </c:ext>
          </c:extLst>
        </c:ser>
        <c:dLbls>
          <c:showLegendKey val="0"/>
          <c:showVal val="0"/>
          <c:showCatName val="0"/>
          <c:showSerName val="0"/>
          <c:showPercent val="0"/>
          <c:showBubbleSize val="0"/>
        </c:dLbls>
        <c:axId val="898306480"/>
        <c:axId val="1"/>
      </c:areaChart>
      <c:lineChart>
        <c:grouping val="standard"/>
        <c:varyColors val="0"/>
        <c:ser>
          <c:idx val="4"/>
          <c:order val="4"/>
          <c:tx>
            <c:strRef>
              <c:f>_Hidden30!$F$1:$F$1</c:f>
              <c:strCache>
                <c:ptCount val="1"/>
                <c:pt idx="0">
                  <c:v>Covered bonds (until maturity date)</c:v>
                </c:pt>
              </c:strCache>
            </c:strRef>
          </c:tx>
          <c:spPr>
            <a:ln w="12700">
              <a:solidFill>
                <a:srgbClr val="FF0000"/>
              </a:solidFill>
              <a:prstDash val="sysDash"/>
            </a:ln>
          </c:spPr>
          <c:marker>
            <c:symbol val="none"/>
          </c:marker>
          <c:cat>
            <c:strRef>
              <c:f>_Hidden30!$A$2:$A$358</c:f>
              <c:strCache>
                <c:ptCount val="357"/>
                <c:pt idx="0">
                  <c:v>1/04/2021</c:v>
                </c:pt>
                <c:pt idx="1">
                  <c:v>1/05/2021</c:v>
                </c:pt>
                <c:pt idx="2">
                  <c:v>1/06/2021</c:v>
                </c:pt>
                <c:pt idx="3">
                  <c:v>1/07/2021</c:v>
                </c:pt>
                <c:pt idx="4">
                  <c:v>1/08/2021</c:v>
                </c:pt>
                <c:pt idx="5">
                  <c:v>1/09/2021</c:v>
                </c:pt>
                <c:pt idx="6">
                  <c:v>1/10/2021</c:v>
                </c:pt>
                <c:pt idx="7">
                  <c:v>1/11/2021</c:v>
                </c:pt>
                <c:pt idx="8">
                  <c:v>1/12/2021</c:v>
                </c:pt>
                <c:pt idx="9">
                  <c:v>1/01/2022</c:v>
                </c:pt>
                <c:pt idx="10">
                  <c:v>1/02/2022</c:v>
                </c:pt>
                <c:pt idx="11">
                  <c:v>1/03/2022</c:v>
                </c:pt>
                <c:pt idx="12">
                  <c:v>1/04/2022</c:v>
                </c:pt>
                <c:pt idx="13">
                  <c:v>1/05/2022</c:v>
                </c:pt>
                <c:pt idx="14">
                  <c:v>1/06/2022</c:v>
                </c:pt>
                <c:pt idx="15">
                  <c:v>1/07/2022</c:v>
                </c:pt>
                <c:pt idx="16">
                  <c:v>1/08/2022</c:v>
                </c:pt>
                <c:pt idx="17">
                  <c:v>1/09/2022</c:v>
                </c:pt>
                <c:pt idx="18">
                  <c:v>1/10/2022</c:v>
                </c:pt>
                <c:pt idx="19">
                  <c:v>1/11/2022</c:v>
                </c:pt>
                <c:pt idx="20">
                  <c:v>1/12/2022</c:v>
                </c:pt>
                <c:pt idx="21">
                  <c:v>1/01/2023</c:v>
                </c:pt>
                <c:pt idx="22">
                  <c:v>1/02/2023</c:v>
                </c:pt>
                <c:pt idx="23">
                  <c:v>1/03/2023</c:v>
                </c:pt>
                <c:pt idx="24">
                  <c:v>1/04/2023</c:v>
                </c:pt>
                <c:pt idx="25">
                  <c:v>1/05/2023</c:v>
                </c:pt>
                <c:pt idx="26">
                  <c:v>1/06/2023</c:v>
                </c:pt>
                <c:pt idx="27">
                  <c:v>1/07/2023</c:v>
                </c:pt>
                <c:pt idx="28">
                  <c:v>1/08/2023</c:v>
                </c:pt>
                <c:pt idx="29">
                  <c:v>1/09/2023</c:v>
                </c:pt>
                <c:pt idx="30">
                  <c:v>1/10/2023</c:v>
                </c:pt>
                <c:pt idx="31">
                  <c:v>1/11/2023</c:v>
                </c:pt>
                <c:pt idx="32">
                  <c:v>1/12/2023</c:v>
                </c:pt>
                <c:pt idx="33">
                  <c:v>1/01/2024</c:v>
                </c:pt>
                <c:pt idx="34">
                  <c:v>1/02/2024</c:v>
                </c:pt>
                <c:pt idx="35">
                  <c:v>1/03/2024</c:v>
                </c:pt>
                <c:pt idx="36">
                  <c:v>1/04/2024</c:v>
                </c:pt>
                <c:pt idx="37">
                  <c:v>1/05/2024</c:v>
                </c:pt>
                <c:pt idx="38">
                  <c:v>1/06/2024</c:v>
                </c:pt>
                <c:pt idx="39">
                  <c:v>1/07/2024</c:v>
                </c:pt>
                <c:pt idx="40">
                  <c:v>1/08/2024</c:v>
                </c:pt>
                <c:pt idx="41">
                  <c:v>1/09/2024</c:v>
                </c:pt>
                <c:pt idx="42">
                  <c:v>1/10/2024</c:v>
                </c:pt>
                <c:pt idx="43">
                  <c:v>1/11/2024</c:v>
                </c:pt>
                <c:pt idx="44">
                  <c:v>1/12/2024</c:v>
                </c:pt>
                <c:pt idx="45">
                  <c:v>1/01/2025</c:v>
                </c:pt>
                <c:pt idx="46">
                  <c:v>1/02/2025</c:v>
                </c:pt>
                <c:pt idx="47">
                  <c:v>1/03/2025</c:v>
                </c:pt>
                <c:pt idx="48">
                  <c:v>1/04/2025</c:v>
                </c:pt>
                <c:pt idx="49">
                  <c:v>1/05/2025</c:v>
                </c:pt>
                <c:pt idx="50">
                  <c:v>1/06/2025</c:v>
                </c:pt>
                <c:pt idx="51">
                  <c:v>1/07/2025</c:v>
                </c:pt>
                <c:pt idx="52">
                  <c:v>1/08/2025</c:v>
                </c:pt>
                <c:pt idx="53">
                  <c:v>1/09/2025</c:v>
                </c:pt>
                <c:pt idx="54">
                  <c:v>1/10/2025</c:v>
                </c:pt>
                <c:pt idx="55">
                  <c:v>1/11/2025</c:v>
                </c:pt>
                <c:pt idx="56">
                  <c:v>1/12/2025</c:v>
                </c:pt>
                <c:pt idx="57">
                  <c:v>1/01/2026</c:v>
                </c:pt>
                <c:pt idx="58">
                  <c:v>1/02/2026</c:v>
                </c:pt>
                <c:pt idx="59">
                  <c:v>1/03/2026</c:v>
                </c:pt>
                <c:pt idx="60">
                  <c:v>1/04/2026</c:v>
                </c:pt>
                <c:pt idx="61">
                  <c:v>1/05/2026</c:v>
                </c:pt>
                <c:pt idx="62">
                  <c:v>1/06/2026</c:v>
                </c:pt>
                <c:pt idx="63">
                  <c:v>1/07/2026</c:v>
                </c:pt>
                <c:pt idx="64">
                  <c:v>1/08/2026</c:v>
                </c:pt>
                <c:pt idx="65">
                  <c:v>1/09/2026</c:v>
                </c:pt>
                <c:pt idx="66">
                  <c:v>1/10/2026</c:v>
                </c:pt>
                <c:pt idx="67">
                  <c:v>1/11/2026</c:v>
                </c:pt>
                <c:pt idx="68">
                  <c:v>1/12/2026</c:v>
                </c:pt>
                <c:pt idx="69">
                  <c:v>1/01/2027</c:v>
                </c:pt>
                <c:pt idx="70">
                  <c:v>1/02/2027</c:v>
                </c:pt>
                <c:pt idx="71">
                  <c:v>1/03/2027</c:v>
                </c:pt>
                <c:pt idx="72">
                  <c:v>1/04/2027</c:v>
                </c:pt>
                <c:pt idx="73">
                  <c:v>1/05/2027</c:v>
                </c:pt>
                <c:pt idx="74">
                  <c:v>1/06/2027</c:v>
                </c:pt>
                <c:pt idx="75">
                  <c:v>1/07/2027</c:v>
                </c:pt>
                <c:pt idx="76">
                  <c:v>1/08/2027</c:v>
                </c:pt>
                <c:pt idx="77">
                  <c:v>1/09/2027</c:v>
                </c:pt>
                <c:pt idx="78">
                  <c:v>1/10/2027</c:v>
                </c:pt>
                <c:pt idx="79">
                  <c:v>1/11/2027</c:v>
                </c:pt>
                <c:pt idx="80">
                  <c:v>1/12/2027</c:v>
                </c:pt>
                <c:pt idx="81">
                  <c:v>1/01/2028</c:v>
                </c:pt>
                <c:pt idx="82">
                  <c:v>1/02/2028</c:v>
                </c:pt>
                <c:pt idx="83">
                  <c:v>1/03/2028</c:v>
                </c:pt>
                <c:pt idx="84">
                  <c:v>1/04/2028</c:v>
                </c:pt>
                <c:pt idx="85">
                  <c:v>1/05/2028</c:v>
                </c:pt>
                <c:pt idx="86">
                  <c:v>1/06/2028</c:v>
                </c:pt>
                <c:pt idx="87">
                  <c:v>1/07/2028</c:v>
                </c:pt>
                <c:pt idx="88">
                  <c:v>1/08/2028</c:v>
                </c:pt>
                <c:pt idx="89">
                  <c:v>1/09/2028</c:v>
                </c:pt>
                <c:pt idx="90">
                  <c:v>1/10/2028</c:v>
                </c:pt>
                <c:pt idx="91">
                  <c:v>1/11/2028</c:v>
                </c:pt>
                <c:pt idx="92">
                  <c:v>1/12/2028</c:v>
                </c:pt>
                <c:pt idx="93">
                  <c:v>1/01/2029</c:v>
                </c:pt>
                <c:pt idx="94">
                  <c:v>1/02/2029</c:v>
                </c:pt>
                <c:pt idx="95">
                  <c:v>1/03/2029</c:v>
                </c:pt>
                <c:pt idx="96">
                  <c:v>1/04/2029</c:v>
                </c:pt>
                <c:pt idx="97">
                  <c:v>1/05/2029</c:v>
                </c:pt>
                <c:pt idx="98">
                  <c:v>1/06/2029</c:v>
                </c:pt>
                <c:pt idx="99">
                  <c:v>1/07/2029</c:v>
                </c:pt>
                <c:pt idx="100">
                  <c:v>1/08/2029</c:v>
                </c:pt>
                <c:pt idx="101">
                  <c:v>1/09/2029</c:v>
                </c:pt>
                <c:pt idx="102">
                  <c:v>1/10/2029</c:v>
                </c:pt>
                <c:pt idx="103">
                  <c:v>1/11/2029</c:v>
                </c:pt>
                <c:pt idx="104">
                  <c:v>1/12/2029</c:v>
                </c:pt>
                <c:pt idx="105">
                  <c:v>1/01/2030</c:v>
                </c:pt>
                <c:pt idx="106">
                  <c:v>1/02/2030</c:v>
                </c:pt>
                <c:pt idx="107">
                  <c:v>1/03/2030</c:v>
                </c:pt>
                <c:pt idx="108">
                  <c:v>1/04/2030</c:v>
                </c:pt>
                <c:pt idx="109">
                  <c:v>1/05/2030</c:v>
                </c:pt>
                <c:pt idx="110">
                  <c:v>1/06/2030</c:v>
                </c:pt>
                <c:pt idx="111">
                  <c:v>1/07/2030</c:v>
                </c:pt>
                <c:pt idx="112">
                  <c:v>1/08/2030</c:v>
                </c:pt>
                <c:pt idx="113">
                  <c:v>1/09/2030</c:v>
                </c:pt>
                <c:pt idx="114">
                  <c:v>1/10/2030</c:v>
                </c:pt>
                <c:pt idx="115">
                  <c:v>1/11/2030</c:v>
                </c:pt>
                <c:pt idx="116">
                  <c:v>1/12/2030</c:v>
                </c:pt>
                <c:pt idx="117">
                  <c:v>1/01/2031</c:v>
                </c:pt>
                <c:pt idx="118">
                  <c:v>1/02/2031</c:v>
                </c:pt>
                <c:pt idx="119">
                  <c:v>1/03/2031</c:v>
                </c:pt>
                <c:pt idx="120">
                  <c:v>1/04/2031</c:v>
                </c:pt>
                <c:pt idx="121">
                  <c:v>1/05/2031</c:v>
                </c:pt>
                <c:pt idx="122">
                  <c:v>1/06/2031</c:v>
                </c:pt>
                <c:pt idx="123">
                  <c:v>1/07/2031</c:v>
                </c:pt>
                <c:pt idx="124">
                  <c:v>1/08/2031</c:v>
                </c:pt>
                <c:pt idx="125">
                  <c:v>1/09/2031</c:v>
                </c:pt>
                <c:pt idx="126">
                  <c:v>1/10/2031</c:v>
                </c:pt>
                <c:pt idx="127">
                  <c:v>1/11/2031</c:v>
                </c:pt>
                <c:pt idx="128">
                  <c:v>1/12/2031</c:v>
                </c:pt>
                <c:pt idx="129">
                  <c:v>1/01/2032</c:v>
                </c:pt>
                <c:pt idx="130">
                  <c:v>1/02/2032</c:v>
                </c:pt>
                <c:pt idx="131">
                  <c:v>1/03/2032</c:v>
                </c:pt>
                <c:pt idx="132">
                  <c:v>1/04/2032</c:v>
                </c:pt>
                <c:pt idx="133">
                  <c:v>1/05/2032</c:v>
                </c:pt>
                <c:pt idx="134">
                  <c:v>1/06/2032</c:v>
                </c:pt>
                <c:pt idx="135">
                  <c:v>1/07/2032</c:v>
                </c:pt>
                <c:pt idx="136">
                  <c:v>1/08/2032</c:v>
                </c:pt>
                <c:pt idx="137">
                  <c:v>1/09/2032</c:v>
                </c:pt>
                <c:pt idx="138">
                  <c:v>1/10/2032</c:v>
                </c:pt>
                <c:pt idx="139">
                  <c:v>1/11/2032</c:v>
                </c:pt>
                <c:pt idx="140">
                  <c:v>1/12/2032</c:v>
                </c:pt>
                <c:pt idx="141">
                  <c:v>1/01/2033</c:v>
                </c:pt>
                <c:pt idx="142">
                  <c:v>1/02/2033</c:v>
                </c:pt>
                <c:pt idx="143">
                  <c:v>1/03/2033</c:v>
                </c:pt>
                <c:pt idx="144">
                  <c:v>1/04/2033</c:v>
                </c:pt>
                <c:pt idx="145">
                  <c:v>1/05/2033</c:v>
                </c:pt>
                <c:pt idx="146">
                  <c:v>1/06/2033</c:v>
                </c:pt>
                <c:pt idx="147">
                  <c:v>1/07/2033</c:v>
                </c:pt>
                <c:pt idx="148">
                  <c:v>1/08/2033</c:v>
                </c:pt>
                <c:pt idx="149">
                  <c:v>1/09/2033</c:v>
                </c:pt>
                <c:pt idx="150">
                  <c:v>1/10/2033</c:v>
                </c:pt>
                <c:pt idx="151">
                  <c:v>1/11/2033</c:v>
                </c:pt>
                <c:pt idx="152">
                  <c:v>1/12/2033</c:v>
                </c:pt>
                <c:pt idx="153">
                  <c:v>1/01/2034</c:v>
                </c:pt>
                <c:pt idx="154">
                  <c:v>1/02/2034</c:v>
                </c:pt>
                <c:pt idx="155">
                  <c:v>1/03/2034</c:v>
                </c:pt>
                <c:pt idx="156">
                  <c:v>1/04/2034</c:v>
                </c:pt>
                <c:pt idx="157">
                  <c:v>1/05/2034</c:v>
                </c:pt>
                <c:pt idx="158">
                  <c:v>1/06/2034</c:v>
                </c:pt>
                <c:pt idx="159">
                  <c:v>1/07/2034</c:v>
                </c:pt>
                <c:pt idx="160">
                  <c:v>1/08/2034</c:v>
                </c:pt>
                <c:pt idx="161">
                  <c:v>1/09/2034</c:v>
                </c:pt>
                <c:pt idx="162">
                  <c:v>1/10/2034</c:v>
                </c:pt>
                <c:pt idx="163">
                  <c:v>1/11/2034</c:v>
                </c:pt>
                <c:pt idx="164">
                  <c:v>1/12/2034</c:v>
                </c:pt>
                <c:pt idx="165">
                  <c:v>1/01/2035</c:v>
                </c:pt>
                <c:pt idx="166">
                  <c:v>1/02/2035</c:v>
                </c:pt>
                <c:pt idx="167">
                  <c:v>1/03/2035</c:v>
                </c:pt>
                <c:pt idx="168">
                  <c:v>1/04/2035</c:v>
                </c:pt>
                <c:pt idx="169">
                  <c:v>1/05/2035</c:v>
                </c:pt>
                <c:pt idx="170">
                  <c:v>1/06/2035</c:v>
                </c:pt>
                <c:pt idx="171">
                  <c:v>1/07/2035</c:v>
                </c:pt>
                <c:pt idx="172">
                  <c:v>1/08/2035</c:v>
                </c:pt>
                <c:pt idx="173">
                  <c:v>1/09/2035</c:v>
                </c:pt>
                <c:pt idx="174">
                  <c:v>1/10/2035</c:v>
                </c:pt>
                <c:pt idx="175">
                  <c:v>1/11/2035</c:v>
                </c:pt>
                <c:pt idx="176">
                  <c:v>1/12/2035</c:v>
                </c:pt>
                <c:pt idx="177">
                  <c:v>1/01/2036</c:v>
                </c:pt>
                <c:pt idx="178">
                  <c:v>1/02/2036</c:v>
                </c:pt>
                <c:pt idx="179">
                  <c:v>1/03/2036</c:v>
                </c:pt>
                <c:pt idx="180">
                  <c:v>1/04/2036</c:v>
                </c:pt>
                <c:pt idx="181">
                  <c:v>1/05/2036</c:v>
                </c:pt>
                <c:pt idx="182">
                  <c:v>1/06/2036</c:v>
                </c:pt>
                <c:pt idx="183">
                  <c:v>1/07/2036</c:v>
                </c:pt>
                <c:pt idx="184">
                  <c:v>1/08/2036</c:v>
                </c:pt>
                <c:pt idx="185">
                  <c:v>1/09/2036</c:v>
                </c:pt>
                <c:pt idx="186">
                  <c:v>1/10/2036</c:v>
                </c:pt>
                <c:pt idx="187">
                  <c:v>1/11/2036</c:v>
                </c:pt>
                <c:pt idx="188">
                  <c:v>1/12/2036</c:v>
                </c:pt>
                <c:pt idx="189">
                  <c:v>1/01/2037</c:v>
                </c:pt>
                <c:pt idx="190">
                  <c:v>1/02/2037</c:v>
                </c:pt>
                <c:pt idx="191">
                  <c:v>1/03/2037</c:v>
                </c:pt>
                <c:pt idx="192">
                  <c:v>1/04/2037</c:v>
                </c:pt>
                <c:pt idx="193">
                  <c:v>1/05/2037</c:v>
                </c:pt>
                <c:pt idx="194">
                  <c:v>1/06/2037</c:v>
                </c:pt>
                <c:pt idx="195">
                  <c:v>1/07/2037</c:v>
                </c:pt>
                <c:pt idx="196">
                  <c:v>1/08/2037</c:v>
                </c:pt>
                <c:pt idx="197">
                  <c:v>1/09/2037</c:v>
                </c:pt>
                <c:pt idx="198">
                  <c:v>1/10/2037</c:v>
                </c:pt>
                <c:pt idx="199">
                  <c:v>1/11/2037</c:v>
                </c:pt>
                <c:pt idx="200">
                  <c:v>1/12/2037</c:v>
                </c:pt>
                <c:pt idx="201">
                  <c:v>1/01/2038</c:v>
                </c:pt>
                <c:pt idx="202">
                  <c:v>1/02/2038</c:v>
                </c:pt>
                <c:pt idx="203">
                  <c:v>1/03/2038</c:v>
                </c:pt>
                <c:pt idx="204">
                  <c:v>1/04/2038</c:v>
                </c:pt>
                <c:pt idx="205">
                  <c:v>1/05/2038</c:v>
                </c:pt>
                <c:pt idx="206">
                  <c:v>1/06/2038</c:v>
                </c:pt>
                <c:pt idx="207">
                  <c:v>1/07/2038</c:v>
                </c:pt>
                <c:pt idx="208">
                  <c:v>1/08/2038</c:v>
                </c:pt>
                <c:pt idx="209">
                  <c:v>1/09/2038</c:v>
                </c:pt>
                <c:pt idx="210">
                  <c:v>1/10/2038</c:v>
                </c:pt>
                <c:pt idx="211">
                  <c:v>1/11/2038</c:v>
                </c:pt>
                <c:pt idx="212">
                  <c:v>1/12/2038</c:v>
                </c:pt>
                <c:pt idx="213">
                  <c:v>1/01/2039</c:v>
                </c:pt>
                <c:pt idx="214">
                  <c:v>1/02/2039</c:v>
                </c:pt>
                <c:pt idx="215">
                  <c:v>1/03/2039</c:v>
                </c:pt>
                <c:pt idx="216">
                  <c:v>1/04/2039</c:v>
                </c:pt>
                <c:pt idx="217">
                  <c:v>1/05/2039</c:v>
                </c:pt>
                <c:pt idx="218">
                  <c:v>1/06/2039</c:v>
                </c:pt>
                <c:pt idx="219">
                  <c:v>1/07/2039</c:v>
                </c:pt>
                <c:pt idx="220">
                  <c:v>1/08/2039</c:v>
                </c:pt>
                <c:pt idx="221">
                  <c:v>1/09/2039</c:v>
                </c:pt>
                <c:pt idx="222">
                  <c:v>1/10/2039</c:v>
                </c:pt>
                <c:pt idx="223">
                  <c:v>1/11/2039</c:v>
                </c:pt>
                <c:pt idx="224">
                  <c:v>1/12/2039</c:v>
                </c:pt>
                <c:pt idx="225">
                  <c:v>1/01/2040</c:v>
                </c:pt>
                <c:pt idx="226">
                  <c:v>1/02/2040</c:v>
                </c:pt>
                <c:pt idx="227">
                  <c:v>1/03/2040</c:v>
                </c:pt>
                <c:pt idx="228">
                  <c:v>1/04/2040</c:v>
                </c:pt>
                <c:pt idx="229">
                  <c:v>1/05/2040</c:v>
                </c:pt>
                <c:pt idx="230">
                  <c:v>1/06/2040</c:v>
                </c:pt>
                <c:pt idx="231">
                  <c:v>1/07/2040</c:v>
                </c:pt>
                <c:pt idx="232">
                  <c:v>1/08/2040</c:v>
                </c:pt>
                <c:pt idx="233">
                  <c:v>1/09/2040</c:v>
                </c:pt>
                <c:pt idx="234">
                  <c:v>1/10/2040</c:v>
                </c:pt>
                <c:pt idx="235">
                  <c:v>1/11/2040</c:v>
                </c:pt>
                <c:pt idx="236">
                  <c:v>1/12/2040</c:v>
                </c:pt>
                <c:pt idx="237">
                  <c:v>1/01/2041</c:v>
                </c:pt>
                <c:pt idx="238">
                  <c:v>1/02/2041</c:v>
                </c:pt>
                <c:pt idx="239">
                  <c:v>1/03/2041</c:v>
                </c:pt>
                <c:pt idx="240">
                  <c:v>1/04/2041</c:v>
                </c:pt>
                <c:pt idx="241">
                  <c:v>1/05/2041</c:v>
                </c:pt>
                <c:pt idx="242">
                  <c:v>1/06/2041</c:v>
                </c:pt>
                <c:pt idx="243">
                  <c:v>1/07/2041</c:v>
                </c:pt>
                <c:pt idx="244">
                  <c:v>1/08/2041</c:v>
                </c:pt>
                <c:pt idx="245">
                  <c:v>1/09/2041</c:v>
                </c:pt>
                <c:pt idx="246">
                  <c:v>1/10/2041</c:v>
                </c:pt>
                <c:pt idx="247">
                  <c:v>1/11/2041</c:v>
                </c:pt>
                <c:pt idx="248">
                  <c:v>1/12/2041</c:v>
                </c:pt>
                <c:pt idx="249">
                  <c:v>1/01/2042</c:v>
                </c:pt>
                <c:pt idx="250">
                  <c:v>1/02/2042</c:v>
                </c:pt>
                <c:pt idx="251">
                  <c:v>1/03/2042</c:v>
                </c:pt>
                <c:pt idx="252">
                  <c:v>1/04/2042</c:v>
                </c:pt>
                <c:pt idx="253">
                  <c:v>1/05/2042</c:v>
                </c:pt>
                <c:pt idx="254">
                  <c:v>1/06/2042</c:v>
                </c:pt>
                <c:pt idx="255">
                  <c:v>1/07/2042</c:v>
                </c:pt>
                <c:pt idx="256">
                  <c:v>1/08/2042</c:v>
                </c:pt>
                <c:pt idx="257">
                  <c:v>1/09/2042</c:v>
                </c:pt>
                <c:pt idx="258">
                  <c:v>1/10/2042</c:v>
                </c:pt>
                <c:pt idx="259">
                  <c:v>1/11/2042</c:v>
                </c:pt>
                <c:pt idx="260">
                  <c:v>1/12/2042</c:v>
                </c:pt>
                <c:pt idx="261">
                  <c:v>1/01/2043</c:v>
                </c:pt>
                <c:pt idx="262">
                  <c:v>1/02/2043</c:v>
                </c:pt>
                <c:pt idx="263">
                  <c:v>1/03/2043</c:v>
                </c:pt>
                <c:pt idx="264">
                  <c:v>1/04/2043</c:v>
                </c:pt>
                <c:pt idx="265">
                  <c:v>1/05/2043</c:v>
                </c:pt>
                <c:pt idx="266">
                  <c:v>1/06/2043</c:v>
                </c:pt>
                <c:pt idx="267">
                  <c:v>1/07/2043</c:v>
                </c:pt>
                <c:pt idx="268">
                  <c:v>1/08/2043</c:v>
                </c:pt>
                <c:pt idx="269">
                  <c:v>1/09/2043</c:v>
                </c:pt>
                <c:pt idx="270">
                  <c:v>1/10/2043</c:v>
                </c:pt>
                <c:pt idx="271">
                  <c:v>1/11/2043</c:v>
                </c:pt>
                <c:pt idx="272">
                  <c:v>1/12/2043</c:v>
                </c:pt>
                <c:pt idx="273">
                  <c:v>1/01/2044</c:v>
                </c:pt>
                <c:pt idx="274">
                  <c:v>1/02/2044</c:v>
                </c:pt>
                <c:pt idx="275">
                  <c:v>1/03/2044</c:v>
                </c:pt>
                <c:pt idx="276">
                  <c:v>1/04/2044</c:v>
                </c:pt>
                <c:pt idx="277">
                  <c:v>1/05/2044</c:v>
                </c:pt>
                <c:pt idx="278">
                  <c:v>1/06/2044</c:v>
                </c:pt>
                <c:pt idx="279">
                  <c:v>1/07/2044</c:v>
                </c:pt>
                <c:pt idx="280">
                  <c:v>1/08/2044</c:v>
                </c:pt>
                <c:pt idx="281">
                  <c:v>1/09/2044</c:v>
                </c:pt>
                <c:pt idx="282">
                  <c:v>1/10/2044</c:v>
                </c:pt>
                <c:pt idx="283">
                  <c:v>1/11/2044</c:v>
                </c:pt>
                <c:pt idx="284">
                  <c:v>1/12/2044</c:v>
                </c:pt>
                <c:pt idx="285">
                  <c:v>1/01/2045</c:v>
                </c:pt>
                <c:pt idx="286">
                  <c:v>1/02/2045</c:v>
                </c:pt>
                <c:pt idx="287">
                  <c:v>1/03/2045</c:v>
                </c:pt>
                <c:pt idx="288">
                  <c:v>1/04/2045</c:v>
                </c:pt>
                <c:pt idx="289">
                  <c:v>1/05/2045</c:v>
                </c:pt>
                <c:pt idx="290">
                  <c:v>1/06/2045</c:v>
                </c:pt>
                <c:pt idx="291">
                  <c:v>1/07/2045</c:v>
                </c:pt>
                <c:pt idx="292">
                  <c:v>1/08/2045</c:v>
                </c:pt>
                <c:pt idx="293">
                  <c:v>1/09/2045</c:v>
                </c:pt>
                <c:pt idx="294">
                  <c:v>1/10/2045</c:v>
                </c:pt>
                <c:pt idx="295">
                  <c:v>1/11/2045</c:v>
                </c:pt>
                <c:pt idx="296">
                  <c:v>1/12/2045</c:v>
                </c:pt>
                <c:pt idx="297">
                  <c:v>1/01/2046</c:v>
                </c:pt>
                <c:pt idx="298">
                  <c:v>1/02/2046</c:v>
                </c:pt>
                <c:pt idx="299">
                  <c:v>1/03/2046</c:v>
                </c:pt>
                <c:pt idx="300">
                  <c:v>1/04/2046</c:v>
                </c:pt>
                <c:pt idx="301">
                  <c:v>1/05/2046</c:v>
                </c:pt>
                <c:pt idx="302">
                  <c:v>1/06/2046</c:v>
                </c:pt>
                <c:pt idx="303">
                  <c:v>1/07/2046</c:v>
                </c:pt>
                <c:pt idx="304">
                  <c:v>1/08/2046</c:v>
                </c:pt>
                <c:pt idx="305">
                  <c:v>1/09/2046</c:v>
                </c:pt>
                <c:pt idx="306">
                  <c:v>1/10/2046</c:v>
                </c:pt>
                <c:pt idx="307">
                  <c:v>1/11/2046</c:v>
                </c:pt>
                <c:pt idx="308">
                  <c:v>1/12/2046</c:v>
                </c:pt>
                <c:pt idx="309">
                  <c:v>1/01/2047</c:v>
                </c:pt>
                <c:pt idx="310">
                  <c:v>1/02/2047</c:v>
                </c:pt>
                <c:pt idx="311">
                  <c:v>1/03/2047</c:v>
                </c:pt>
                <c:pt idx="312">
                  <c:v>1/04/2047</c:v>
                </c:pt>
                <c:pt idx="313">
                  <c:v>1/05/2047</c:v>
                </c:pt>
                <c:pt idx="314">
                  <c:v>1/06/2047</c:v>
                </c:pt>
                <c:pt idx="315">
                  <c:v>1/07/2047</c:v>
                </c:pt>
                <c:pt idx="316">
                  <c:v>1/08/2047</c:v>
                </c:pt>
                <c:pt idx="317">
                  <c:v>1/09/2047</c:v>
                </c:pt>
                <c:pt idx="318">
                  <c:v>1/10/2047</c:v>
                </c:pt>
                <c:pt idx="319">
                  <c:v>1/11/2047</c:v>
                </c:pt>
                <c:pt idx="320">
                  <c:v>1/12/2047</c:v>
                </c:pt>
                <c:pt idx="321">
                  <c:v>1/01/2048</c:v>
                </c:pt>
                <c:pt idx="322">
                  <c:v>1/02/2048</c:v>
                </c:pt>
                <c:pt idx="323">
                  <c:v>1/03/2048</c:v>
                </c:pt>
                <c:pt idx="324">
                  <c:v>1/04/2048</c:v>
                </c:pt>
                <c:pt idx="325">
                  <c:v>1/05/2048</c:v>
                </c:pt>
                <c:pt idx="326">
                  <c:v>1/06/2048</c:v>
                </c:pt>
                <c:pt idx="327">
                  <c:v>1/07/2048</c:v>
                </c:pt>
                <c:pt idx="328">
                  <c:v>1/08/2048</c:v>
                </c:pt>
                <c:pt idx="329">
                  <c:v>1/09/2048</c:v>
                </c:pt>
                <c:pt idx="330">
                  <c:v>1/10/2048</c:v>
                </c:pt>
                <c:pt idx="331">
                  <c:v>1/11/2048</c:v>
                </c:pt>
                <c:pt idx="332">
                  <c:v>1/12/2048</c:v>
                </c:pt>
                <c:pt idx="333">
                  <c:v>1/01/2049</c:v>
                </c:pt>
                <c:pt idx="334">
                  <c:v>1/02/2049</c:v>
                </c:pt>
                <c:pt idx="335">
                  <c:v>1/03/2049</c:v>
                </c:pt>
                <c:pt idx="336">
                  <c:v>1/04/2049</c:v>
                </c:pt>
                <c:pt idx="337">
                  <c:v>1/05/2049</c:v>
                </c:pt>
                <c:pt idx="338">
                  <c:v>1/06/2049</c:v>
                </c:pt>
                <c:pt idx="339">
                  <c:v>1/07/2049</c:v>
                </c:pt>
                <c:pt idx="340">
                  <c:v>1/08/2049</c:v>
                </c:pt>
                <c:pt idx="341">
                  <c:v>1/09/2049</c:v>
                </c:pt>
                <c:pt idx="342">
                  <c:v>1/10/2049</c:v>
                </c:pt>
                <c:pt idx="343">
                  <c:v>1/11/2049</c:v>
                </c:pt>
                <c:pt idx="344">
                  <c:v>1/12/2049</c:v>
                </c:pt>
                <c:pt idx="345">
                  <c:v>1/01/2050</c:v>
                </c:pt>
                <c:pt idx="346">
                  <c:v>1/02/2050</c:v>
                </c:pt>
                <c:pt idx="347">
                  <c:v>1/03/2050</c:v>
                </c:pt>
                <c:pt idx="348">
                  <c:v>1/04/2050</c:v>
                </c:pt>
                <c:pt idx="349">
                  <c:v>1/05/2050</c:v>
                </c:pt>
                <c:pt idx="350">
                  <c:v>1/06/2050</c:v>
                </c:pt>
                <c:pt idx="351">
                  <c:v>1/07/2050</c:v>
                </c:pt>
                <c:pt idx="352">
                  <c:v>1/08/2050</c:v>
                </c:pt>
                <c:pt idx="353">
                  <c:v>1/09/2050</c:v>
                </c:pt>
                <c:pt idx="354">
                  <c:v>1/10/2050</c:v>
                </c:pt>
                <c:pt idx="355">
                  <c:v>1/11/2050</c:v>
                </c:pt>
                <c:pt idx="356">
                  <c:v>1/12/2050</c:v>
                </c:pt>
              </c:strCache>
            </c:strRef>
          </c:cat>
          <c:val>
            <c:numRef>
              <c:f>_Hidden30!$F$2:$F$358</c:f>
              <c:numCache>
                <c:formatCode>General</c:formatCode>
                <c:ptCount val="357"/>
                <c:pt idx="0">
                  <c:v>11500000000</c:v>
                </c:pt>
                <c:pt idx="1">
                  <c:v>11500000000</c:v>
                </c:pt>
                <c:pt idx="2">
                  <c:v>11500000000</c:v>
                </c:pt>
                <c:pt idx="3">
                  <c:v>11500000000</c:v>
                </c:pt>
                <c:pt idx="4">
                  <c:v>11500000000</c:v>
                </c:pt>
                <c:pt idx="5">
                  <c:v>11500000000</c:v>
                </c:pt>
                <c:pt idx="6">
                  <c:v>11500000000</c:v>
                </c:pt>
                <c:pt idx="7">
                  <c:v>11500000000</c:v>
                </c:pt>
                <c:pt idx="8">
                  <c:v>11500000000</c:v>
                </c:pt>
                <c:pt idx="9">
                  <c:v>11500000000</c:v>
                </c:pt>
                <c:pt idx="10">
                  <c:v>11500000000</c:v>
                </c:pt>
                <c:pt idx="11">
                  <c:v>11500000000</c:v>
                </c:pt>
                <c:pt idx="12">
                  <c:v>11500000000</c:v>
                </c:pt>
                <c:pt idx="13">
                  <c:v>11500000000</c:v>
                </c:pt>
                <c:pt idx="14">
                  <c:v>11500000000</c:v>
                </c:pt>
                <c:pt idx="15">
                  <c:v>11500000000</c:v>
                </c:pt>
                <c:pt idx="16">
                  <c:v>11500000000</c:v>
                </c:pt>
                <c:pt idx="17">
                  <c:v>11500000000</c:v>
                </c:pt>
                <c:pt idx="18">
                  <c:v>11500000000</c:v>
                </c:pt>
                <c:pt idx="19">
                  <c:v>11500000000</c:v>
                </c:pt>
                <c:pt idx="20">
                  <c:v>11500000000</c:v>
                </c:pt>
                <c:pt idx="21">
                  <c:v>11500000000</c:v>
                </c:pt>
                <c:pt idx="22">
                  <c:v>11500000000</c:v>
                </c:pt>
                <c:pt idx="23">
                  <c:v>11500000000</c:v>
                </c:pt>
                <c:pt idx="24">
                  <c:v>11500000000</c:v>
                </c:pt>
                <c:pt idx="25">
                  <c:v>11500000000</c:v>
                </c:pt>
                <c:pt idx="26">
                  <c:v>11500000000</c:v>
                </c:pt>
                <c:pt idx="27">
                  <c:v>11500000000</c:v>
                </c:pt>
                <c:pt idx="28">
                  <c:v>11500000000</c:v>
                </c:pt>
                <c:pt idx="29">
                  <c:v>11500000000</c:v>
                </c:pt>
                <c:pt idx="30">
                  <c:v>11500000000</c:v>
                </c:pt>
                <c:pt idx="31">
                  <c:v>11500000000</c:v>
                </c:pt>
                <c:pt idx="32">
                  <c:v>11500000000</c:v>
                </c:pt>
                <c:pt idx="33">
                  <c:v>11500000000</c:v>
                </c:pt>
                <c:pt idx="34">
                  <c:v>11500000000</c:v>
                </c:pt>
                <c:pt idx="35">
                  <c:v>11500000000</c:v>
                </c:pt>
                <c:pt idx="36">
                  <c:v>11500000000</c:v>
                </c:pt>
                <c:pt idx="37">
                  <c:v>11500000000</c:v>
                </c:pt>
                <c:pt idx="38">
                  <c:v>11500000000</c:v>
                </c:pt>
                <c:pt idx="39">
                  <c:v>11500000000</c:v>
                </c:pt>
                <c:pt idx="40">
                  <c:v>11500000000</c:v>
                </c:pt>
                <c:pt idx="41">
                  <c:v>11500000000</c:v>
                </c:pt>
                <c:pt idx="42">
                  <c:v>11500000000</c:v>
                </c:pt>
                <c:pt idx="43">
                  <c:v>11500000000</c:v>
                </c:pt>
                <c:pt idx="44">
                  <c:v>11500000000</c:v>
                </c:pt>
                <c:pt idx="45">
                  <c:v>11500000000</c:v>
                </c:pt>
                <c:pt idx="46">
                  <c:v>11500000000</c:v>
                </c:pt>
                <c:pt idx="47">
                  <c:v>11500000000</c:v>
                </c:pt>
                <c:pt idx="48">
                  <c:v>11500000000</c:v>
                </c:pt>
                <c:pt idx="49">
                  <c:v>11500000000</c:v>
                </c:pt>
                <c:pt idx="50">
                  <c:v>11500000000</c:v>
                </c:pt>
                <c:pt idx="51">
                  <c:v>11500000000</c:v>
                </c:pt>
                <c:pt idx="52">
                  <c:v>11500000000</c:v>
                </c:pt>
                <c:pt idx="53">
                  <c:v>11500000000</c:v>
                </c:pt>
                <c:pt idx="54">
                  <c:v>11500000000</c:v>
                </c:pt>
                <c:pt idx="55">
                  <c:v>11500000000</c:v>
                </c:pt>
                <c:pt idx="56">
                  <c:v>11500000000</c:v>
                </c:pt>
                <c:pt idx="57">
                  <c:v>11500000000</c:v>
                </c:pt>
                <c:pt idx="58">
                  <c:v>9000000000</c:v>
                </c:pt>
                <c:pt idx="59">
                  <c:v>9000000000</c:v>
                </c:pt>
                <c:pt idx="60">
                  <c:v>9000000000</c:v>
                </c:pt>
                <c:pt idx="61">
                  <c:v>9000000000</c:v>
                </c:pt>
                <c:pt idx="62">
                  <c:v>9000000000</c:v>
                </c:pt>
                <c:pt idx="63">
                  <c:v>9000000000</c:v>
                </c:pt>
                <c:pt idx="64">
                  <c:v>9000000000</c:v>
                </c:pt>
                <c:pt idx="65">
                  <c:v>9000000000</c:v>
                </c:pt>
                <c:pt idx="66">
                  <c:v>9000000000</c:v>
                </c:pt>
                <c:pt idx="67">
                  <c:v>9000000000</c:v>
                </c:pt>
                <c:pt idx="68">
                  <c:v>9000000000</c:v>
                </c:pt>
                <c:pt idx="69">
                  <c:v>9000000000</c:v>
                </c:pt>
                <c:pt idx="70">
                  <c:v>9000000000</c:v>
                </c:pt>
                <c:pt idx="71">
                  <c:v>9000000000</c:v>
                </c:pt>
                <c:pt idx="72">
                  <c:v>9000000000</c:v>
                </c:pt>
                <c:pt idx="73">
                  <c:v>6500000000</c:v>
                </c:pt>
                <c:pt idx="74">
                  <c:v>6500000000</c:v>
                </c:pt>
                <c:pt idx="75">
                  <c:v>6500000000</c:v>
                </c:pt>
                <c:pt idx="76">
                  <c:v>6500000000</c:v>
                </c:pt>
                <c:pt idx="77">
                  <c:v>6500000000</c:v>
                </c:pt>
                <c:pt idx="78">
                  <c:v>6500000000</c:v>
                </c:pt>
                <c:pt idx="79">
                  <c:v>6500000000</c:v>
                </c:pt>
                <c:pt idx="80">
                  <c:v>5000000000</c:v>
                </c:pt>
                <c:pt idx="81">
                  <c:v>5000000000</c:v>
                </c:pt>
                <c:pt idx="82">
                  <c:v>5000000000</c:v>
                </c:pt>
                <c:pt idx="83">
                  <c:v>5000000000</c:v>
                </c:pt>
                <c:pt idx="84">
                  <c:v>5000000000</c:v>
                </c:pt>
                <c:pt idx="85">
                  <c:v>5000000000</c:v>
                </c:pt>
                <c:pt idx="86">
                  <c:v>5000000000</c:v>
                </c:pt>
                <c:pt idx="87">
                  <c:v>5000000000</c:v>
                </c:pt>
                <c:pt idx="88">
                  <c:v>5000000000</c:v>
                </c:pt>
                <c:pt idx="89">
                  <c:v>5000000000</c:v>
                </c:pt>
                <c:pt idx="90">
                  <c:v>5000000000</c:v>
                </c:pt>
                <c:pt idx="91">
                  <c:v>5000000000</c:v>
                </c:pt>
                <c:pt idx="92">
                  <c:v>5000000000</c:v>
                </c:pt>
                <c:pt idx="93">
                  <c:v>5000000000</c:v>
                </c:pt>
                <c:pt idx="94">
                  <c:v>2500000000</c:v>
                </c:pt>
                <c:pt idx="95">
                  <c:v>2500000000</c:v>
                </c:pt>
                <c:pt idx="96">
                  <c:v>2500000000</c:v>
                </c:pt>
                <c:pt idx="97">
                  <c:v>2500000000</c:v>
                </c:pt>
                <c:pt idx="98">
                  <c:v>2500000000</c:v>
                </c:pt>
                <c:pt idx="99">
                  <c:v>2500000000</c:v>
                </c:pt>
                <c:pt idx="100">
                  <c:v>2500000000</c:v>
                </c:pt>
                <c:pt idx="101">
                  <c:v>2500000000</c:v>
                </c:pt>
                <c:pt idx="102">
                  <c:v>2500000000</c:v>
                </c:pt>
                <c:pt idx="103">
                  <c:v>2500000000</c:v>
                </c:pt>
                <c:pt idx="104">
                  <c:v>2500000000</c:v>
                </c:pt>
                <c:pt idx="105">
                  <c:v>2500000000</c:v>
                </c:pt>
                <c:pt idx="106">
                  <c:v>2500000000</c:v>
                </c:pt>
                <c:pt idx="107">
                  <c:v>2500000000</c:v>
                </c:pt>
                <c:pt idx="108">
                  <c:v>2500000000</c:v>
                </c:pt>
                <c:pt idx="109">
                  <c:v>0</c:v>
                </c:pt>
              </c:numCache>
            </c:numRef>
          </c:val>
          <c:smooth val="0"/>
          <c:extLst>
            <c:ext xmlns:c16="http://schemas.microsoft.com/office/drawing/2014/chart" uri="{C3380CC4-5D6E-409C-BE32-E72D297353CC}">
              <c16:uniqueId val="{00000004-3E79-431F-BD3D-28113DFFC197}"/>
            </c:ext>
          </c:extLst>
        </c:ser>
        <c:dLbls>
          <c:showLegendKey val="0"/>
          <c:showVal val="0"/>
          <c:showCatName val="0"/>
          <c:showSerName val="0"/>
          <c:showPercent val="0"/>
          <c:showBubbleSize val="0"/>
        </c:dLbls>
        <c:marker val="1"/>
        <c:smooth val="0"/>
        <c:axId val="898306480"/>
        <c:axId val="1"/>
      </c:lineChart>
      <c:catAx>
        <c:axId val="898306480"/>
        <c:scaling>
          <c:orientation val="minMax"/>
        </c:scaling>
        <c:delete val="0"/>
        <c:axPos val="b"/>
        <c:numFmt formatCode="0.00" sourceLinked="0"/>
        <c:majorTickMark val="out"/>
        <c:minorTickMark val="none"/>
        <c:tickLblPos val="low"/>
        <c:spPr>
          <a:ln w="3175">
            <a:solidFill>
              <a:srgbClr val="000000"/>
            </a:solidFill>
            <a:prstDash val="solid"/>
          </a:ln>
        </c:spPr>
        <c:txPr>
          <a:bodyPr rot="5400000" vert="horz"/>
          <a:lstStyle/>
          <a:p>
            <a:pPr>
              <a:defRPr sz="8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898306480"/>
        <c:crosses val="autoZero"/>
        <c:crossBetween val="between"/>
      </c:valAx>
      <c:spPr>
        <a:noFill/>
        <a:ln w="25400">
          <a:noFill/>
        </a:ln>
      </c:spPr>
    </c:plotArea>
    <c:legend>
      <c:legendPos val="r"/>
      <c:layout>
        <c:manualLayout>
          <c:xMode val="edge"/>
          <c:yMode val="edge"/>
          <c:x val="0.68245902669387959"/>
          <c:y val="8.2452473847776958E-2"/>
          <c:w val="0.31306047284550387"/>
          <c:h val="0.14376328773458547"/>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Tahoma"/>
              <a:ea typeface="Tahoma"/>
              <a:cs typeface="Tahoma"/>
            </a:defRPr>
          </a:pPr>
          <a:endParaRPr lang="en-US"/>
        </a:p>
      </c:txPr>
    </c:legend>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per Seasoning</a:t>
            </a:r>
          </a:p>
        </c:rich>
      </c:tx>
      <c:layout>
        <c:manualLayout>
          <c:xMode val="edge"/>
          <c:yMode val="edge"/>
          <c:x val="0.17803046766844563"/>
          <c:y val="4.0935687125824911E-2"/>
        </c:manualLayout>
      </c:layout>
      <c:overlay val="0"/>
      <c:spPr>
        <a:noFill/>
        <a:ln w="3175">
          <a:solidFill>
            <a:srgbClr val="000000"/>
          </a:solidFill>
          <a:prstDash val="solid"/>
        </a:ln>
      </c:spPr>
    </c:title>
    <c:autoTitleDeleted val="0"/>
    <c:plotArea>
      <c:layout>
        <c:manualLayout>
          <c:layoutTarget val="inner"/>
          <c:xMode val="edge"/>
          <c:yMode val="edge"/>
          <c:x val="7.859855753447334E-2"/>
          <c:y val="0.15350882672184343"/>
          <c:w val="0.90246295578738656"/>
          <c:h val="0.68128679287980032"/>
        </c:manualLayout>
      </c:layout>
      <c:barChart>
        <c:barDir val="col"/>
        <c:grouping val="clustered"/>
        <c:varyColors val="0"/>
        <c:ser>
          <c:idx val="0"/>
          <c:order val="0"/>
          <c:tx>
            <c:strRef>
              <c:f>_Hidden12!$B$1:$B$1</c:f>
              <c:strCache>
                <c:ptCount val="1"/>
              </c:strCache>
            </c:strRef>
          </c:tx>
          <c:spPr>
            <a:solidFill>
              <a:srgbClr val="00915A"/>
            </a:solidFill>
            <a:ln w="3175">
              <a:solidFill>
                <a:srgbClr val="008000"/>
              </a:solidFill>
              <a:prstDash val="solid"/>
            </a:ln>
          </c:spPr>
          <c:invertIfNegative val="0"/>
          <c:cat>
            <c:strRef>
              <c:f>_Hidden12!$A$2:$A$31</c:f>
              <c:strCache>
                <c:ptCount val="30"/>
                <c:pt idx="0">
                  <c:v>&lt;=1</c:v>
                </c:pt>
                <c:pt idx="1">
                  <c:v>&gt;1 and &lt;=2</c:v>
                </c:pt>
                <c:pt idx="2">
                  <c:v>&gt;2 and &lt;=3</c:v>
                </c:pt>
                <c:pt idx="3">
                  <c:v>&gt;3 and &lt;=4</c:v>
                </c:pt>
                <c:pt idx="4">
                  <c:v>&gt;4 and &lt;=5</c:v>
                </c:pt>
                <c:pt idx="5">
                  <c:v>&gt;5 and &lt;=6</c:v>
                </c:pt>
                <c:pt idx="6">
                  <c:v>&gt;6 and &lt;=7</c:v>
                </c:pt>
                <c:pt idx="7">
                  <c:v>&gt;7 and &lt;=8</c:v>
                </c:pt>
                <c:pt idx="8">
                  <c:v>&gt;8 and &lt;=9</c:v>
                </c:pt>
                <c:pt idx="9">
                  <c:v>&gt;9 and &lt;=10</c:v>
                </c:pt>
                <c:pt idx="10">
                  <c:v>&gt;10 and &lt;=11</c:v>
                </c:pt>
                <c:pt idx="11">
                  <c:v>&gt;11 and &lt;=12</c:v>
                </c:pt>
                <c:pt idx="12">
                  <c:v>&gt;12 and &lt;=13</c:v>
                </c:pt>
                <c:pt idx="13">
                  <c:v>&gt;13 and &lt;=14</c:v>
                </c:pt>
                <c:pt idx="14">
                  <c:v>&gt;14 and &lt;=15</c:v>
                </c:pt>
                <c:pt idx="15">
                  <c:v>&gt;15 and &lt;=16</c:v>
                </c:pt>
                <c:pt idx="16">
                  <c:v>&gt;16 and &lt;=17</c:v>
                </c:pt>
                <c:pt idx="17">
                  <c:v>&gt;17 and &lt;=18</c:v>
                </c:pt>
                <c:pt idx="18">
                  <c:v>&gt;18 and &lt;=19</c:v>
                </c:pt>
                <c:pt idx="19">
                  <c:v>&gt;19 and &lt;=20</c:v>
                </c:pt>
                <c:pt idx="20">
                  <c:v>&gt;20 and &lt;=21</c:v>
                </c:pt>
                <c:pt idx="21">
                  <c:v>&gt;21 and &lt;=22</c:v>
                </c:pt>
                <c:pt idx="22">
                  <c:v>&gt;22 and &lt;=23</c:v>
                </c:pt>
                <c:pt idx="23">
                  <c:v>&gt;23 and &lt;=24</c:v>
                </c:pt>
                <c:pt idx="24">
                  <c:v>&gt;24 and &lt;=25</c:v>
                </c:pt>
                <c:pt idx="25">
                  <c:v>&gt;31 and &lt;=32</c:v>
                </c:pt>
                <c:pt idx="26">
                  <c:v>&gt;27 and &lt;=28</c:v>
                </c:pt>
                <c:pt idx="27">
                  <c:v>&gt;30 and &lt;=31</c:v>
                </c:pt>
                <c:pt idx="28">
                  <c:v>&gt;25 and &lt;=26</c:v>
                </c:pt>
                <c:pt idx="29">
                  <c:v>&gt;28 and &lt;=29</c:v>
                </c:pt>
              </c:strCache>
            </c:strRef>
          </c:cat>
          <c:val>
            <c:numRef>
              <c:f>_Hidden12!$B$2:$B$31</c:f>
              <c:numCache>
                <c:formatCode>General</c:formatCode>
                <c:ptCount val="30"/>
                <c:pt idx="0">
                  <c:v>7.5087951528134758E-2</c:v>
                </c:pt>
                <c:pt idx="1">
                  <c:v>0.35320764170256713</c:v>
                </c:pt>
                <c:pt idx="2">
                  <c:v>0.15606248335641862</c:v>
                </c:pt>
                <c:pt idx="3">
                  <c:v>9.6260206685115215E-2</c:v>
                </c:pt>
                <c:pt idx="4">
                  <c:v>0.16612775521919765</c:v>
                </c:pt>
                <c:pt idx="5">
                  <c:v>5.7359409986044149E-2</c:v>
                </c:pt>
                <c:pt idx="6">
                  <c:v>2.5617176945225317E-2</c:v>
                </c:pt>
                <c:pt idx="7">
                  <c:v>5.4937938608607623E-3</c:v>
                </c:pt>
                <c:pt idx="8">
                  <c:v>4.2287327788956813E-3</c:v>
                </c:pt>
                <c:pt idx="9">
                  <c:v>1.0582843826625147E-2</c:v>
                </c:pt>
                <c:pt idx="10">
                  <c:v>1.9224122472721948E-2</c:v>
                </c:pt>
                <c:pt idx="11">
                  <c:v>1.5422934445509922E-2</c:v>
                </c:pt>
                <c:pt idx="12">
                  <c:v>2.7277372429737141E-3</c:v>
                </c:pt>
                <c:pt idx="13">
                  <c:v>9.1330387390194828E-4</c:v>
                </c:pt>
                <c:pt idx="14">
                  <c:v>1.1676476529038451E-3</c:v>
                </c:pt>
                <c:pt idx="15">
                  <c:v>4.8327405465360693E-3</c:v>
                </c:pt>
                <c:pt idx="16">
                  <c:v>3.6795991291241415E-3</c:v>
                </c:pt>
                <c:pt idx="17">
                  <c:v>1.3684644275918415E-3</c:v>
                </c:pt>
                <c:pt idx="18">
                  <c:v>3.2048711741214744E-4</c:v>
                </c:pt>
                <c:pt idx="19">
                  <c:v>8.6598455243114676E-5</c:v>
                </c:pt>
                <c:pt idx="20">
                  <c:v>4.2264312000768483E-5</c:v>
                </c:pt>
                <c:pt idx="21">
                  <c:v>1.2581028436573822E-4</c:v>
                </c:pt>
                <c:pt idx="22">
                  <c:v>1.6993336547304339E-5</c:v>
                </c:pt>
                <c:pt idx="23">
                  <c:v>2.3495762365805018E-5</c:v>
                </c:pt>
                <c:pt idx="24">
                  <c:v>1.0606014245996414E-5</c:v>
                </c:pt>
                <c:pt idx="25">
                  <c:v>9.7797374125746406E-7</c:v>
                </c:pt>
                <c:pt idx="26">
                  <c:v>2.7190866342392287E-6</c:v>
                </c:pt>
                <c:pt idx="27">
                  <c:v>4.3960703878282555E-6</c:v>
                </c:pt>
                <c:pt idx="28">
                  <c:v>2.8679126479397138E-7</c:v>
                </c:pt>
                <c:pt idx="29">
                  <c:v>8.1911544329807463E-7</c:v>
                </c:pt>
              </c:numCache>
            </c:numRef>
          </c:val>
          <c:extLst>
            <c:ext xmlns:c16="http://schemas.microsoft.com/office/drawing/2014/chart" uri="{C3380CC4-5D6E-409C-BE32-E72D297353CC}">
              <c16:uniqueId val="{00000000-A22D-470E-B871-134A50F0A8C2}"/>
            </c:ext>
          </c:extLst>
        </c:ser>
        <c:dLbls>
          <c:showLegendKey val="0"/>
          <c:showVal val="0"/>
          <c:showCatName val="0"/>
          <c:showSerName val="0"/>
          <c:showPercent val="0"/>
          <c:showBubbleSize val="0"/>
        </c:dLbls>
        <c:gapWidth val="80"/>
        <c:axId val="898307136"/>
        <c:axId val="1"/>
      </c:barChart>
      <c:catAx>
        <c:axId val="898307136"/>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7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898307136"/>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of Remaining Term to Maturity (in years)</a:t>
            </a:r>
          </a:p>
        </c:rich>
      </c:tx>
      <c:layout>
        <c:manualLayout>
          <c:xMode val="edge"/>
          <c:yMode val="edge"/>
          <c:x val="0.17782230793301518"/>
          <c:y val="3.1626599052260958E-2"/>
        </c:manualLayout>
      </c:layout>
      <c:overlay val="0"/>
      <c:spPr>
        <a:noFill/>
        <a:ln w="3175">
          <a:solidFill>
            <a:srgbClr val="000000"/>
          </a:solidFill>
          <a:prstDash val="solid"/>
        </a:ln>
      </c:spPr>
    </c:title>
    <c:autoTitleDeleted val="0"/>
    <c:plotArea>
      <c:layout>
        <c:manualLayout>
          <c:layoutTarget val="inner"/>
          <c:xMode val="edge"/>
          <c:yMode val="edge"/>
          <c:x val="8.2917143586743028E-2"/>
          <c:y val="0.15662696673500665"/>
          <c:w val="0.89710355350476201"/>
          <c:h val="0.67319475125526884"/>
        </c:manualLayout>
      </c:layout>
      <c:barChart>
        <c:barDir val="col"/>
        <c:grouping val="clustered"/>
        <c:varyColors val="0"/>
        <c:ser>
          <c:idx val="0"/>
          <c:order val="0"/>
          <c:tx>
            <c:strRef>
              <c:f>_Hidden13!$B$1:$B$1</c:f>
              <c:strCache>
                <c:ptCount val="1"/>
              </c:strCache>
            </c:strRef>
          </c:tx>
          <c:spPr>
            <a:solidFill>
              <a:srgbClr val="00915A"/>
            </a:solidFill>
            <a:ln w="3175">
              <a:solidFill>
                <a:srgbClr val="008000"/>
              </a:solidFill>
              <a:prstDash val="solid"/>
            </a:ln>
          </c:spPr>
          <c:invertIfNegative val="0"/>
          <c:cat>
            <c:strRef>
              <c:f>_Hidden13!$A$2:$A$32</c:f>
              <c:strCache>
                <c:ptCount val="31"/>
                <c:pt idx="0">
                  <c:v>&lt;0</c:v>
                </c:pt>
                <c:pt idx="1">
                  <c:v>&lt;=1</c:v>
                </c:pt>
                <c:pt idx="2">
                  <c:v>&gt;1 and &lt;=2</c:v>
                </c:pt>
                <c:pt idx="3">
                  <c:v>&gt;2 and &lt;=3</c:v>
                </c:pt>
                <c:pt idx="4">
                  <c:v>&gt;3 and &lt;=4</c:v>
                </c:pt>
                <c:pt idx="5">
                  <c:v>&gt;4 and &lt;=5</c:v>
                </c:pt>
                <c:pt idx="6">
                  <c:v>&gt;5 and &lt;=6</c:v>
                </c:pt>
                <c:pt idx="7">
                  <c:v>&gt;6 and &lt;=7</c:v>
                </c:pt>
                <c:pt idx="8">
                  <c:v>&gt;7 and &lt;=8</c:v>
                </c:pt>
                <c:pt idx="9">
                  <c:v>&gt;8 and &lt;=9</c:v>
                </c:pt>
                <c:pt idx="10">
                  <c:v>&gt;9 and &lt;=10</c:v>
                </c:pt>
                <c:pt idx="11">
                  <c:v>&gt;10 and &lt;=11</c:v>
                </c:pt>
                <c:pt idx="12">
                  <c:v>&gt;11 and &lt;=12</c:v>
                </c:pt>
                <c:pt idx="13">
                  <c:v>&gt;12 and &lt;=13</c:v>
                </c:pt>
                <c:pt idx="14">
                  <c:v>&gt;13 and &lt;=14</c:v>
                </c:pt>
                <c:pt idx="15">
                  <c:v>&gt;14 and &lt;=15</c:v>
                </c:pt>
                <c:pt idx="16">
                  <c:v>&gt;15 and &lt;=16</c:v>
                </c:pt>
                <c:pt idx="17">
                  <c:v>&gt;16 and &lt;=17</c:v>
                </c:pt>
                <c:pt idx="18">
                  <c:v>&gt;17 and &lt;=18</c:v>
                </c:pt>
                <c:pt idx="19">
                  <c:v>&gt;18 and &lt;=19</c:v>
                </c:pt>
                <c:pt idx="20">
                  <c:v>&gt;19 and &lt;=20</c:v>
                </c:pt>
                <c:pt idx="21">
                  <c:v>&gt;20 and &lt;=21</c:v>
                </c:pt>
                <c:pt idx="22">
                  <c:v>&gt;21 and &lt;=22</c:v>
                </c:pt>
                <c:pt idx="23">
                  <c:v>&gt;22 and &lt;=23</c:v>
                </c:pt>
                <c:pt idx="24">
                  <c:v>&gt;23 and &lt;=24</c:v>
                </c:pt>
                <c:pt idx="25">
                  <c:v>&gt;24 and &lt;=25</c:v>
                </c:pt>
                <c:pt idx="26">
                  <c:v>&gt;25 and &lt;=26</c:v>
                </c:pt>
                <c:pt idx="27">
                  <c:v>&gt;26 and &lt;=27</c:v>
                </c:pt>
                <c:pt idx="28">
                  <c:v>&gt;27 and &lt;=28</c:v>
                </c:pt>
                <c:pt idx="29">
                  <c:v>&gt;28 and &lt;=29</c:v>
                </c:pt>
                <c:pt idx="30">
                  <c:v>&gt;29 and &lt;=30</c:v>
                </c:pt>
              </c:strCache>
            </c:strRef>
          </c:cat>
          <c:val>
            <c:numRef>
              <c:f>_Hidden13!$B$2:$B$32</c:f>
              <c:numCache>
                <c:formatCode>General</c:formatCode>
                <c:ptCount val="31"/>
                <c:pt idx="0">
                  <c:v>1.4626788728038857E-4</c:v>
                </c:pt>
                <c:pt idx="1">
                  <c:v>7.693795762127989E-3</c:v>
                </c:pt>
                <c:pt idx="2">
                  <c:v>7.8496183938322108E-3</c:v>
                </c:pt>
                <c:pt idx="3">
                  <c:v>1.0450126001523336E-2</c:v>
                </c:pt>
                <c:pt idx="4">
                  <c:v>1.7442041877098982E-2</c:v>
                </c:pt>
                <c:pt idx="5">
                  <c:v>1.8724581884168649E-2</c:v>
                </c:pt>
                <c:pt idx="6">
                  <c:v>2.5764592675998663E-2</c:v>
                </c:pt>
                <c:pt idx="7">
                  <c:v>2.2975580230801006E-2</c:v>
                </c:pt>
                <c:pt idx="8">
                  <c:v>3.5011350124507956E-2</c:v>
                </c:pt>
                <c:pt idx="9">
                  <c:v>5.2005687801555872E-2</c:v>
                </c:pt>
                <c:pt idx="10">
                  <c:v>2.9569564466658562E-2</c:v>
                </c:pt>
                <c:pt idx="11">
                  <c:v>4.0298473156156568E-2</c:v>
                </c:pt>
                <c:pt idx="12">
                  <c:v>4.3553938653175771E-2</c:v>
                </c:pt>
                <c:pt idx="13">
                  <c:v>4.2473384251758145E-2</c:v>
                </c:pt>
                <c:pt idx="14">
                  <c:v>7.0302439391637564E-2</c:v>
                </c:pt>
                <c:pt idx="15">
                  <c:v>3.6871768729495491E-2</c:v>
                </c:pt>
                <c:pt idx="16">
                  <c:v>5.4446004009428908E-2</c:v>
                </c:pt>
                <c:pt idx="17">
                  <c:v>5.1192692330401864E-2</c:v>
                </c:pt>
                <c:pt idx="18">
                  <c:v>5.6880917436422151E-2</c:v>
                </c:pt>
                <c:pt idx="19">
                  <c:v>0.10290818238991015</c:v>
                </c:pt>
                <c:pt idx="20">
                  <c:v>4.3714340699918669E-2</c:v>
                </c:pt>
                <c:pt idx="21">
                  <c:v>4.289560805953626E-2</c:v>
                </c:pt>
                <c:pt idx="22">
                  <c:v>2.9826153469842881E-2</c:v>
                </c:pt>
                <c:pt idx="23">
                  <c:v>3.9266141076864811E-2</c:v>
                </c:pt>
                <c:pt idx="24">
                  <c:v>8.5927881688774854E-2</c:v>
                </c:pt>
                <c:pt idx="25">
                  <c:v>2.9364362870391354E-2</c:v>
                </c:pt>
                <c:pt idx="26">
                  <c:v>8.2897666521028154E-4</c:v>
                </c:pt>
                <c:pt idx="27">
                  <c:v>5.8997713692717846E-4</c:v>
                </c:pt>
                <c:pt idx="28">
                  <c:v>5.609253504095642E-4</c:v>
                </c:pt>
                <c:pt idx="29">
                  <c:v>3.9053271689712827E-4</c:v>
                </c:pt>
                <c:pt idx="30">
                  <c:v>7.4092811286713693E-5</c:v>
                </c:pt>
              </c:numCache>
            </c:numRef>
          </c:val>
          <c:extLst>
            <c:ext xmlns:c16="http://schemas.microsoft.com/office/drawing/2014/chart" uri="{C3380CC4-5D6E-409C-BE32-E72D297353CC}">
              <c16:uniqueId val="{00000000-B0EC-49C6-B7B4-BCA8B4E6E6C6}"/>
            </c:ext>
          </c:extLst>
        </c:ser>
        <c:dLbls>
          <c:showLegendKey val="0"/>
          <c:showVal val="0"/>
          <c:showCatName val="0"/>
          <c:showSerName val="0"/>
          <c:showPercent val="0"/>
          <c:showBubbleSize val="0"/>
        </c:dLbls>
        <c:gapWidth val="80"/>
        <c:axId val="898309432"/>
        <c:axId val="1"/>
      </c:barChart>
      <c:catAx>
        <c:axId val="898309432"/>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7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898309432"/>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of Initial Term (in years)</a:t>
            </a:r>
          </a:p>
        </c:rich>
      </c:tx>
      <c:layout>
        <c:manualLayout>
          <c:xMode val="edge"/>
          <c:yMode val="edge"/>
          <c:x val="0.10890161586101728"/>
          <c:y val="4.1853573800643744E-2"/>
        </c:manualLayout>
      </c:layout>
      <c:overlay val="0"/>
      <c:spPr>
        <a:noFill/>
        <a:ln w="3175">
          <a:solidFill>
            <a:srgbClr val="000000"/>
          </a:solidFill>
          <a:prstDash val="solid"/>
        </a:ln>
      </c:spPr>
    </c:title>
    <c:autoTitleDeleted val="0"/>
    <c:plotArea>
      <c:layout>
        <c:manualLayout>
          <c:layoutTarget val="inner"/>
          <c:xMode val="edge"/>
          <c:yMode val="edge"/>
          <c:x val="7.859855753447334E-2"/>
          <c:y val="0.15545613125953392"/>
          <c:w val="0.90246295578738656"/>
          <c:h val="0.67563626278182043"/>
        </c:manualLayout>
      </c:layout>
      <c:barChart>
        <c:barDir val="col"/>
        <c:grouping val="clustered"/>
        <c:varyColors val="0"/>
        <c:ser>
          <c:idx val="0"/>
          <c:order val="0"/>
          <c:tx>
            <c:strRef>
              <c:f>_Hidden14!$B$1:$B$1</c:f>
              <c:strCache>
                <c:ptCount val="1"/>
              </c:strCache>
            </c:strRef>
          </c:tx>
          <c:spPr>
            <a:solidFill>
              <a:srgbClr val="00915A"/>
            </a:solidFill>
            <a:ln w="3175">
              <a:solidFill>
                <a:srgbClr val="008000"/>
              </a:solidFill>
              <a:prstDash val="solid"/>
            </a:ln>
          </c:spPr>
          <c:invertIfNegative val="0"/>
          <c:cat>
            <c:strRef>
              <c:f>_Hidden14!$A$2:$A$41</c:f>
              <c:strCache>
                <c:ptCount val="40"/>
                <c:pt idx="0">
                  <c:v>&lt;=1</c:v>
                </c:pt>
                <c:pt idx="1">
                  <c:v>&gt;1 and &lt;=2</c:v>
                </c:pt>
                <c:pt idx="2">
                  <c:v>&gt;2 and &lt;=3</c:v>
                </c:pt>
                <c:pt idx="3">
                  <c:v>&gt;3 and &lt;=4</c:v>
                </c:pt>
                <c:pt idx="4">
                  <c:v>&gt;4 and &lt;=5</c:v>
                </c:pt>
                <c:pt idx="5">
                  <c:v>&gt;5 and &lt;=6</c:v>
                </c:pt>
                <c:pt idx="6">
                  <c:v>&gt;6 and &lt;=7</c:v>
                </c:pt>
                <c:pt idx="7">
                  <c:v>&gt;7 and &lt;=8</c:v>
                </c:pt>
                <c:pt idx="8">
                  <c:v>&gt;8 and &lt;=9</c:v>
                </c:pt>
                <c:pt idx="9">
                  <c:v>&gt;9 and &lt;=10</c:v>
                </c:pt>
                <c:pt idx="10">
                  <c:v>&gt;10 and &lt;=11</c:v>
                </c:pt>
                <c:pt idx="11">
                  <c:v>&gt;11 and &lt;=12</c:v>
                </c:pt>
                <c:pt idx="12">
                  <c:v>&gt;12 and &lt;=13</c:v>
                </c:pt>
                <c:pt idx="13">
                  <c:v>&gt;13 and &lt;=14</c:v>
                </c:pt>
                <c:pt idx="14">
                  <c:v>&gt;14 and &lt;=15</c:v>
                </c:pt>
                <c:pt idx="15">
                  <c:v>&gt;15 and &lt;=16</c:v>
                </c:pt>
                <c:pt idx="16">
                  <c:v>&gt;16 and &lt;=17</c:v>
                </c:pt>
                <c:pt idx="17">
                  <c:v>&gt;17 and &lt;=18</c:v>
                </c:pt>
                <c:pt idx="18">
                  <c:v>&gt;18 and &lt;=19</c:v>
                </c:pt>
                <c:pt idx="19">
                  <c:v>&gt;19 and &lt;=20</c:v>
                </c:pt>
                <c:pt idx="20">
                  <c:v>&gt;20 and &lt;=21</c:v>
                </c:pt>
                <c:pt idx="21">
                  <c:v>&gt;21 and &lt;=22</c:v>
                </c:pt>
                <c:pt idx="22">
                  <c:v>&gt;22 and &lt;=23</c:v>
                </c:pt>
                <c:pt idx="23">
                  <c:v>&gt;23 and &lt;=24</c:v>
                </c:pt>
                <c:pt idx="24">
                  <c:v>&gt;24 and &lt;=25</c:v>
                </c:pt>
                <c:pt idx="25">
                  <c:v>&gt;25 and &lt;=26</c:v>
                </c:pt>
                <c:pt idx="26">
                  <c:v>&gt;26 and &lt;=27</c:v>
                </c:pt>
                <c:pt idx="27">
                  <c:v>&gt;27 and &lt;=28</c:v>
                </c:pt>
                <c:pt idx="28">
                  <c:v>&gt;28 and &lt;=29</c:v>
                </c:pt>
                <c:pt idx="29">
                  <c:v>&gt;29 and &lt;=30</c:v>
                </c:pt>
                <c:pt idx="30">
                  <c:v>&gt;30 and &lt;=31</c:v>
                </c:pt>
                <c:pt idx="31">
                  <c:v>&gt;33 and &lt;=34</c:v>
                </c:pt>
                <c:pt idx="32">
                  <c:v>&gt;34 and &lt;=35</c:v>
                </c:pt>
                <c:pt idx="33">
                  <c:v>&gt;35 and &lt;=36</c:v>
                </c:pt>
                <c:pt idx="34">
                  <c:v>&gt;36 and &lt;=37</c:v>
                </c:pt>
                <c:pt idx="35">
                  <c:v>&gt;39 and &lt;=40</c:v>
                </c:pt>
                <c:pt idx="36">
                  <c:v>&gt;32 and &lt;=33</c:v>
                </c:pt>
                <c:pt idx="37">
                  <c:v>&gt;31 and &lt;=32</c:v>
                </c:pt>
                <c:pt idx="38">
                  <c:v>&gt;40 and &lt;=41</c:v>
                </c:pt>
                <c:pt idx="39">
                  <c:v>&gt;37 and &lt;=38</c:v>
                </c:pt>
              </c:strCache>
            </c:strRef>
          </c:cat>
          <c:val>
            <c:numRef>
              <c:f>_Hidden14!$B$2:$B$41</c:f>
              <c:numCache>
                <c:formatCode>General</c:formatCode>
                <c:ptCount val="40"/>
                <c:pt idx="0">
                  <c:v>4.2454826449940944E-5</c:v>
                </c:pt>
                <c:pt idx="1">
                  <c:v>2.4361076827356686E-3</c:v>
                </c:pt>
                <c:pt idx="2">
                  <c:v>2.9011815780982031E-3</c:v>
                </c:pt>
                <c:pt idx="3">
                  <c:v>1.1724714903982734E-3</c:v>
                </c:pt>
                <c:pt idx="4">
                  <c:v>2.0547646876174327E-2</c:v>
                </c:pt>
                <c:pt idx="5">
                  <c:v>2.1633982687952009E-3</c:v>
                </c:pt>
                <c:pt idx="6">
                  <c:v>4.3571911284113959E-3</c:v>
                </c:pt>
                <c:pt idx="7">
                  <c:v>5.8779868202029142E-3</c:v>
                </c:pt>
                <c:pt idx="8">
                  <c:v>7.400148273103019E-3</c:v>
                </c:pt>
                <c:pt idx="9">
                  <c:v>9.2295835497302844E-2</c:v>
                </c:pt>
                <c:pt idx="10">
                  <c:v>1.1783750215070589E-2</c:v>
                </c:pt>
                <c:pt idx="11">
                  <c:v>1.5616718008156848E-2</c:v>
                </c:pt>
                <c:pt idx="12">
                  <c:v>5.1159362603126479E-2</c:v>
                </c:pt>
                <c:pt idx="13">
                  <c:v>9.3349042211320985E-3</c:v>
                </c:pt>
                <c:pt idx="14">
                  <c:v>0.12619824427837106</c:v>
                </c:pt>
                <c:pt idx="15">
                  <c:v>1.2145914964752509E-2</c:v>
                </c:pt>
                <c:pt idx="16">
                  <c:v>1.5417488305008921E-2</c:v>
                </c:pt>
                <c:pt idx="17">
                  <c:v>5.9168402475872711E-2</c:v>
                </c:pt>
                <c:pt idx="18">
                  <c:v>1.5468710319579118E-2</c:v>
                </c:pt>
                <c:pt idx="19">
                  <c:v>0.22701688805846917</c:v>
                </c:pt>
                <c:pt idx="20">
                  <c:v>2.2245071551224484E-2</c:v>
                </c:pt>
                <c:pt idx="21">
                  <c:v>9.5431880491822149E-3</c:v>
                </c:pt>
                <c:pt idx="22">
                  <c:v>1.3208758114652499E-2</c:v>
                </c:pt>
                <c:pt idx="23">
                  <c:v>8.7728056897617163E-3</c:v>
                </c:pt>
                <c:pt idx="24">
                  <c:v>0.21168458182828156</c:v>
                </c:pt>
                <c:pt idx="25">
                  <c:v>3.2775245802060253E-2</c:v>
                </c:pt>
                <c:pt idx="26">
                  <c:v>9.426192031978739E-4</c:v>
                </c:pt>
                <c:pt idx="27">
                  <c:v>7.9477083727995282E-4</c:v>
                </c:pt>
                <c:pt idx="28">
                  <c:v>6.5302480099205479E-4</c:v>
                </c:pt>
                <c:pt idx="29">
                  <c:v>1.4422174615404806E-2</c:v>
                </c:pt>
                <c:pt idx="30">
                  <c:v>2.2121149583732829E-3</c:v>
                </c:pt>
                <c:pt idx="31">
                  <c:v>1.6224736293963005E-6</c:v>
                </c:pt>
                <c:pt idx="32">
                  <c:v>4.3235448370366038E-5</c:v>
                </c:pt>
                <c:pt idx="33">
                  <c:v>9.6194097135169414E-7</c:v>
                </c:pt>
                <c:pt idx="34">
                  <c:v>7.5032729350407774E-6</c:v>
                </c:pt>
                <c:pt idx="35">
                  <c:v>1.9822808705333146E-5</c:v>
                </c:pt>
                <c:pt idx="36">
                  <c:v>1.7938942072819734E-5</c:v>
                </c:pt>
                <c:pt idx="37">
                  <c:v>1.4360845238069899E-4</c:v>
                </c:pt>
                <c:pt idx="38">
                  <c:v>5.901210528646733E-6</c:v>
                </c:pt>
                <c:pt idx="39">
                  <c:v>2.4410878465274907E-7</c:v>
                </c:pt>
              </c:numCache>
            </c:numRef>
          </c:val>
          <c:extLst>
            <c:ext xmlns:c16="http://schemas.microsoft.com/office/drawing/2014/chart" uri="{C3380CC4-5D6E-409C-BE32-E72D297353CC}">
              <c16:uniqueId val="{00000000-4051-4F17-BC82-23E888BF1F01}"/>
            </c:ext>
          </c:extLst>
        </c:ser>
        <c:dLbls>
          <c:showLegendKey val="0"/>
          <c:showVal val="0"/>
          <c:showCatName val="0"/>
          <c:showSerName val="0"/>
          <c:showPercent val="0"/>
          <c:showBubbleSize val="0"/>
        </c:dLbls>
        <c:gapWidth val="80"/>
        <c:axId val="898318288"/>
        <c:axId val="1"/>
      </c:barChart>
      <c:catAx>
        <c:axId val="898318288"/>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7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898318288"/>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Origination Year</a:t>
            </a:r>
          </a:p>
        </c:rich>
      </c:tx>
      <c:layout>
        <c:manualLayout>
          <c:xMode val="edge"/>
          <c:yMode val="edge"/>
          <c:x val="0.14216634429400388"/>
          <c:y val="4.1791120917241645E-2"/>
        </c:manualLayout>
      </c:layout>
      <c:overlay val="0"/>
      <c:spPr>
        <a:noFill/>
        <a:ln w="3175">
          <a:solidFill>
            <a:srgbClr val="000000"/>
          </a:solidFill>
          <a:prstDash val="solid"/>
        </a:ln>
      </c:spPr>
    </c:title>
    <c:autoTitleDeleted val="0"/>
    <c:plotArea>
      <c:layout>
        <c:manualLayout>
          <c:layoutTarget val="inner"/>
          <c:xMode val="edge"/>
          <c:yMode val="edge"/>
          <c:x val="8.0270793036750485E-2"/>
          <c:y val="0.15522416340689754"/>
          <c:w val="0.90038684719535789"/>
          <c:h val="0.71791175575690114"/>
        </c:manualLayout>
      </c:layout>
      <c:barChart>
        <c:barDir val="col"/>
        <c:grouping val="clustered"/>
        <c:varyColors val="0"/>
        <c:ser>
          <c:idx val="0"/>
          <c:order val="0"/>
          <c:tx>
            <c:strRef>
              <c:f>_Hidden15!$B$1:$B$1</c:f>
              <c:strCache>
                <c:ptCount val="1"/>
              </c:strCache>
            </c:strRef>
          </c:tx>
          <c:spPr>
            <a:solidFill>
              <a:srgbClr val="00915A"/>
            </a:solidFill>
            <a:ln w="3175">
              <a:solidFill>
                <a:srgbClr val="008000"/>
              </a:solidFill>
              <a:prstDash val="solid"/>
            </a:ln>
          </c:spPr>
          <c:invertIfNegative val="0"/>
          <c:cat>
            <c:numRef>
              <c:f>_Hidden15!$A$2:$A$30</c:f>
              <c:numCache>
                <c:formatCode>General</c:formatCode>
                <c:ptCount val="29"/>
                <c:pt idx="0">
                  <c:v>1990</c:v>
                </c:pt>
                <c:pt idx="1">
                  <c:v>1991</c:v>
                </c:pt>
                <c:pt idx="2">
                  <c:v>1992</c:v>
                </c:pt>
                <c:pt idx="3">
                  <c:v>1993</c:v>
                </c:pt>
                <c:pt idx="4">
                  <c:v>1996</c:v>
                </c:pt>
                <c:pt idx="5">
                  <c:v>1997</c:v>
                </c:pt>
                <c:pt idx="6">
                  <c:v>1998</c:v>
                </c:pt>
                <c:pt idx="7">
                  <c:v>1999</c:v>
                </c:pt>
                <c:pt idx="8">
                  <c:v>2000</c:v>
                </c:pt>
                <c:pt idx="9">
                  <c:v>2001</c:v>
                </c:pt>
                <c:pt idx="10">
                  <c:v>2002</c:v>
                </c:pt>
                <c:pt idx="11">
                  <c:v>2003</c:v>
                </c:pt>
                <c:pt idx="12">
                  <c:v>2004</c:v>
                </c:pt>
                <c:pt idx="13">
                  <c:v>2005</c:v>
                </c:pt>
                <c:pt idx="14">
                  <c:v>2006</c:v>
                </c:pt>
                <c:pt idx="15">
                  <c:v>2007</c:v>
                </c:pt>
                <c:pt idx="16">
                  <c:v>2008</c:v>
                </c:pt>
                <c:pt idx="17">
                  <c:v>2009</c:v>
                </c:pt>
                <c:pt idx="18">
                  <c:v>2010</c:v>
                </c:pt>
                <c:pt idx="19">
                  <c:v>2011</c:v>
                </c:pt>
                <c:pt idx="20">
                  <c:v>2012</c:v>
                </c:pt>
                <c:pt idx="21">
                  <c:v>2013</c:v>
                </c:pt>
                <c:pt idx="22">
                  <c:v>2014</c:v>
                </c:pt>
                <c:pt idx="23">
                  <c:v>2015</c:v>
                </c:pt>
                <c:pt idx="24">
                  <c:v>2016</c:v>
                </c:pt>
                <c:pt idx="25">
                  <c:v>2017</c:v>
                </c:pt>
                <c:pt idx="26">
                  <c:v>2018</c:v>
                </c:pt>
                <c:pt idx="27">
                  <c:v>2019</c:v>
                </c:pt>
                <c:pt idx="28">
                  <c:v>2020</c:v>
                </c:pt>
              </c:numCache>
            </c:numRef>
          </c:cat>
          <c:val>
            <c:numRef>
              <c:f>_Hidden15!$B$2:$B$30</c:f>
              <c:numCache>
                <c:formatCode>General</c:formatCode>
                <c:ptCount val="29"/>
                <c:pt idx="0">
                  <c:v>5.374044129085696E-6</c:v>
                </c:pt>
                <c:pt idx="1">
                  <c:v>0</c:v>
                </c:pt>
                <c:pt idx="2">
                  <c:v>7.7540916828953167E-7</c:v>
                </c:pt>
                <c:pt idx="3">
                  <c:v>2.7627929092477555E-6</c:v>
                </c:pt>
                <c:pt idx="4">
                  <c:v>8.677101932807818E-6</c:v>
                </c:pt>
                <c:pt idx="5">
                  <c:v>2.0884484629485893E-5</c:v>
                </c:pt>
                <c:pt idx="6">
                  <c:v>1.5652570779254598E-5</c:v>
                </c:pt>
                <c:pt idx="7">
                  <c:v>1.1760678230697881E-4</c:v>
                </c:pt>
                <c:pt idx="8">
                  <c:v>5.2282361436532727E-5</c:v>
                </c:pt>
                <c:pt idx="9">
                  <c:v>6.2892797467436156E-5</c:v>
                </c:pt>
                <c:pt idx="10">
                  <c:v>2.4676973293209109E-4</c:v>
                </c:pt>
                <c:pt idx="11">
                  <c:v>1.2068499322128118E-3</c:v>
                </c:pt>
                <c:pt idx="12">
                  <c:v>2.7075536691355236E-3</c:v>
                </c:pt>
                <c:pt idx="13">
                  <c:v>5.488962952520258E-3</c:v>
                </c:pt>
                <c:pt idx="14">
                  <c:v>1.6078799800608838E-3</c:v>
                </c:pt>
                <c:pt idx="15">
                  <c:v>8.4679137950944108E-4</c:v>
                </c:pt>
                <c:pt idx="16">
                  <c:v>1.4463684636997598E-3</c:v>
                </c:pt>
                <c:pt idx="17">
                  <c:v>1.2244407206498867E-2</c:v>
                </c:pt>
                <c:pt idx="18">
                  <c:v>2.0470274038264635E-2</c:v>
                </c:pt>
                <c:pt idx="19">
                  <c:v>1.3096152125312817E-2</c:v>
                </c:pt>
                <c:pt idx="20">
                  <c:v>3.4888090631198208E-3</c:v>
                </c:pt>
                <c:pt idx="21">
                  <c:v>6.2311114288692362E-3</c:v>
                </c:pt>
                <c:pt idx="22">
                  <c:v>1.4742456036065534E-2</c:v>
                </c:pt>
                <c:pt idx="23">
                  <c:v>5.9496214811283178E-2</c:v>
                </c:pt>
                <c:pt idx="24">
                  <c:v>0.13922224616457973</c:v>
                </c:pt>
                <c:pt idx="25">
                  <c:v>0.10134355761041063</c:v>
                </c:pt>
                <c:pt idx="26">
                  <c:v>0.15882043276652444</c:v>
                </c:pt>
                <c:pt idx="27">
                  <c:v>0.31821831986338794</c:v>
                </c:pt>
                <c:pt idx="28">
                  <c:v>0.13878793443085333</c:v>
                </c:pt>
              </c:numCache>
            </c:numRef>
          </c:val>
          <c:extLst>
            <c:ext xmlns:c16="http://schemas.microsoft.com/office/drawing/2014/chart" uri="{C3380CC4-5D6E-409C-BE32-E72D297353CC}">
              <c16:uniqueId val="{00000000-4C45-4494-B8F2-C37E08EBC6DF}"/>
            </c:ext>
          </c:extLst>
        </c:ser>
        <c:dLbls>
          <c:showLegendKey val="0"/>
          <c:showVal val="0"/>
          <c:showCatName val="0"/>
          <c:showSerName val="0"/>
          <c:showPercent val="0"/>
          <c:showBubbleSize val="0"/>
        </c:dLbls>
        <c:gapWidth val="80"/>
        <c:axId val="898310744"/>
        <c:axId val="1"/>
      </c:barChart>
      <c:catAx>
        <c:axId val="898310744"/>
        <c:scaling>
          <c:orientation val="minMax"/>
        </c:scaling>
        <c:delete val="0"/>
        <c:axPos val="b"/>
        <c:numFmt formatCode="0" sourceLinked="0"/>
        <c:majorTickMark val="out"/>
        <c:minorTickMark val="none"/>
        <c:tickLblPos val="low"/>
        <c:spPr>
          <a:ln w="3175">
            <a:solidFill>
              <a:srgbClr val="000000"/>
            </a:solidFill>
            <a:prstDash val="solid"/>
          </a:ln>
        </c:spPr>
        <c:txPr>
          <a:bodyPr rot="-2700000" vert="horz"/>
          <a:lstStyle/>
          <a:p>
            <a:pPr>
              <a:defRPr sz="9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898310744"/>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Outstanding Loan Balance by Borrower</a:t>
            </a:r>
          </a:p>
        </c:rich>
      </c:tx>
      <c:layout>
        <c:manualLayout>
          <c:xMode val="edge"/>
          <c:yMode val="edge"/>
          <c:x val="9.4697057270449799E-3"/>
          <c:y val="4.1033465100108864E-2"/>
        </c:manualLayout>
      </c:layout>
      <c:overlay val="0"/>
      <c:spPr>
        <a:noFill/>
        <a:ln w="3175">
          <a:solidFill>
            <a:srgbClr val="000000"/>
          </a:solidFill>
          <a:prstDash val="solid"/>
        </a:ln>
      </c:spPr>
    </c:title>
    <c:autoTitleDeleted val="0"/>
    <c:plotArea>
      <c:layout>
        <c:manualLayout>
          <c:layoutTarget val="inner"/>
          <c:xMode val="edge"/>
          <c:yMode val="edge"/>
          <c:x val="7.859855753447334E-2"/>
          <c:y val="0.15805482853375266"/>
          <c:w val="0.90246295578738656"/>
          <c:h val="0.76291849926869071"/>
        </c:manualLayout>
      </c:layout>
      <c:barChart>
        <c:barDir val="col"/>
        <c:grouping val="clustered"/>
        <c:varyColors val="0"/>
        <c:ser>
          <c:idx val="0"/>
          <c:order val="0"/>
          <c:tx>
            <c:strRef>
              <c:f>_Hidden16!$B$1:$B$1</c:f>
              <c:strCache>
                <c:ptCount val="1"/>
                <c:pt idx="0">
                  <c:v>In % of the Portfolio Amount</c:v>
                </c:pt>
              </c:strCache>
            </c:strRef>
          </c:tx>
          <c:spPr>
            <a:solidFill>
              <a:srgbClr val="00915A"/>
            </a:solidFill>
            <a:ln w="3175">
              <a:solidFill>
                <a:srgbClr val="008000"/>
              </a:solidFill>
              <a:prstDash val="solid"/>
            </a:ln>
          </c:spPr>
          <c:invertIfNegative val="0"/>
          <c:cat>
            <c:strRef>
              <c:f>_Hidden16!$A$2:$A$6</c:f>
              <c:strCache>
                <c:ptCount val="5"/>
                <c:pt idx="0">
                  <c:v>&lt;=100</c:v>
                </c:pt>
                <c:pt idx="1">
                  <c:v>&gt;100 and &lt;=200</c:v>
                </c:pt>
                <c:pt idx="2">
                  <c:v>&gt;200 and &lt;=300</c:v>
                </c:pt>
                <c:pt idx="3">
                  <c:v>&gt;300 and &lt;=400</c:v>
                </c:pt>
                <c:pt idx="4">
                  <c:v>&gt;400</c:v>
                </c:pt>
              </c:strCache>
            </c:strRef>
          </c:cat>
          <c:val>
            <c:numRef>
              <c:f>_Hidden16!$B$2:$B$6</c:f>
              <c:numCache>
                <c:formatCode>General</c:formatCode>
                <c:ptCount val="5"/>
                <c:pt idx="0">
                  <c:v>0.16220239347120197</c:v>
                </c:pt>
                <c:pt idx="1">
                  <c:v>0.34382258092559154</c:v>
                </c:pt>
                <c:pt idx="2">
                  <c:v>0.25835570915937384</c:v>
                </c:pt>
                <c:pt idx="3">
                  <c:v>0.1072465702243353</c:v>
                </c:pt>
                <c:pt idx="4">
                  <c:v>0.12837274621949729</c:v>
                </c:pt>
              </c:numCache>
            </c:numRef>
          </c:val>
          <c:extLst>
            <c:ext xmlns:c16="http://schemas.microsoft.com/office/drawing/2014/chart" uri="{C3380CC4-5D6E-409C-BE32-E72D297353CC}">
              <c16:uniqueId val="{00000000-D5A3-426A-AC2A-8F22540AF589}"/>
            </c:ext>
          </c:extLst>
        </c:ser>
        <c:ser>
          <c:idx val="1"/>
          <c:order val="1"/>
          <c:tx>
            <c:strRef>
              <c:f>_Hidden16!$C$1:$C$1</c:f>
              <c:strCache>
                <c:ptCount val="1"/>
                <c:pt idx="0">
                  <c:v>In % Number Of Borrowers</c:v>
                </c:pt>
              </c:strCache>
            </c:strRef>
          </c:tx>
          <c:spPr>
            <a:solidFill>
              <a:srgbClr val="FF8040"/>
            </a:solidFill>
            <a:ln w="3175">
              <a:solidFill>
                <a:srgbClr val="FF8040"/>
              </a:solidFill>
              <a:prstDash val="solid"/>
            </a:ln>
          </c:spPr>
          <c:invertIfNegative val="0"/>
          <c:cat>
            <c:strRef>
              <c:f>_Hidden16!$A$2:$A$6</c:f>
              <c:strCache>
                <c:ptCount val="5"/>
                <c:pt idx="0">
                  <c:v>&lt;=100</c:v>
                </c:pt>
                <c:pt idx="1">
                  <c:v>&gt;100 and &lt;=200</c:v>
                </c:pt>
                <c:pt idx="2">
                  <c:v>&gt;200 and &lt;=300</c:v>
                </c:pt>
                <c:pt idx="3">
                  <c:v>&gt;300 and &lt;=400</c:v>
                </c:pt>
                <c:pt idx="4">
                  <c:v>&gt;400</c:v>
                </c:pt>
              </c:strCache>
            </c:strRef>
          </c:cat>
          <c:val>
            <c:numRef>
              <c:f>_Hidden16!$C$2:$C$6</c:f>
              <c:numCache>
                <c:formatCode>General</c:formatCode>
                <c:ptCount val="5"/>
                <c:pt idx="0">
                  <c:v>0.48029623821779815</c:v>
                </c:pt>
                <c:pt idx="1">
                  <c:v>0.31021493463328165</c:v>
                </c:pt>
                <c:pt idx="2">
                  <c:v>0.14075576539569448</c:v>
                </c:pt>
                <c:pt idx="3">
                  <c:v>4.17170907975251E-2</c:v>
                </c:pt>
                <c:pt idx="4">
                  <c:v>2.7015970955700627E-2</c:v>
                </c:pt>
              </c:numCache>
            </c:numRef>
          </c:val>
          <c:extLst>
            <c:ext xmlns:c16="http://schemas.microsoft.com/office/drawing/2014/chart" uri="{C3380CC4-5D6E-409C-BE32-E72D297353CC}">
              <c16:uniqueId val="{00000001-D5A3-426A-AC2A-8F22540AF589}"/>
            </c:ext>
          </c:extLst>
        </c:ser>
        <c:dLbls>
          <c:showLegendKey val="0"/>
          <c:showVal val="0"/>
          <c:showCatName val="0"/>
          <c:showSerName val="0"/>
          <c:showPercent val="0"/>
          <c:showBubbleSize val="0"/>
        </c:dLbls>
        <c:gapWidth val="150"/>
        <c:axId val="898316976"/>
        <c:axId val="1"/>
      </c:barChart>
      <c:catAx>
        <c:axId val="898316976"/>
        <c:scaling>
          <c:orientation val="minMax"/>
        </c:scaling>
        <c:delete val="0"/>
        <c:axPos val="b"/>
        <c:numFmt formatCode="0.00" sourceLinked="0"/>
        <c:majorTickMark val="out"/>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898316976"/>
        <c:crosses val="autoZero"/>
        <c:crossBetween val="between"/>
      </c:valAx>
      <c:spPr>
        <a:noFill/>
        <a:ln w="25400">
          <a:noFill/>
        </a:ln>
      </c:spPr>
    </c:plotArea>
    <c:legend>
      <c:legendPos val="r"/>
      <c:layout>
        <c:manualLayout>
          <c:xMode val="edge"/>
          <c:yMode val="edge"/>
          <c:x val="0.74242492900032642"/>
          <c:y val="0.11702136343364379"/>
          <c:w val="0.250947201766692"/>
          <c:h val="8.3586688166888426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Tahoma"/>
              <a:ea typeface="Tahoma"/>
              <a:cs typeface="Tahoma"/>
            </a:defRPr>
          </a:pPr>
          <a:endParaRPr lang="en-US"/>
        </a:p>
      </c:txPr>
    </c:legend>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per Interest Rate
</a:t>
            </a:r>
          </a:p>
        </c:rich>
      </c:tx>
      <c:layout>
        <c:manualLayout>
          <c:xMode val="edge"/>
          <c:yMode val="edge"/>
          <c:x val="0.11010103725266268"/>
          <c:y val="6.4960786019359243E-2"/>
        </c:manualLayout>
      </c:layout>
      <c:overlay val="0"/>
      <c:spPr>
        <a:noFill/>
        <a:ln w="3175">
          <a:solidFill>
            <a:srgbClr val="000000"/>
          </a:solidFill>
          <a:prstDash val="solid"/>
        </a:ln>
      </c:spPr>
    </c:title>
    <c:autoTitleDeleted val="0"/>
    <c:plotArea>
      <c:layout>
        <c:manualLayout>
          <c:layoutTarget val="inner"/>
          <c:xMode val="edge"/>
          <c:yMode val="edge"/>
          <c:x val="8.3838404513495432E-2"/>
          <c:y val="0.25196910940842376"/>
          <c:w val="0.8959598169092825"/>
          <c:h val="0.55905646149994015"/>
        </c:manualLayout>
      </c:layout>
      <c:barChart>
        <c:barDir val="col"/>
        <c:grouping val="clustered"/>
        <c:varyColors val="0"/>
        <c:ser>
          <c:idx val="0"/>
          <c:order val="0"/>
          <c:tx>
            <c:strRef>
              <c:f>_Hidden17!$B$1:$B$1</c:f>
              <c:strCache>
                <c:ptCount val="1"/>
              </c:strCache>
            </c:strRef>
          </c:tx>
          <c:spPr>
            <a:solidFill>
              <a:srgbClr val="00915A"/>
            </a:solidFill>
            <a:ln w="3175">
              <a:solidFill>
                <a:srgbClr val="008000"/>
              </a:solidFill>
              <a:prstDash val="solid"/>
            </a:ln>
          </c:spPr>
          <c:invertIfNegative val="0"/>
          <c:cat>
            <c:strRef>
              <c:f>_Hidden17!$A$2:$A$19</c:f>
              <c:strCache>
                <c:ptCount val="18"/>
                <c:pt idx="0">
                  <c:v>0 - 0.5%</c:v>
                </c:pt>
                <c:pt idx="1">
                  <c:v>0.5 - 1%</c:v>
                </c:pt>
                <c:pt idx="2">
                  <c:v>1 - 1.5%</c:v>
                </c:pt>
                <c:pt idx="3">
                  <c:v>1.5 - 2%</c:v>
                </c:pt>
                <c:pt idx="4">
                  <c:v>2 - 2.5%</c:v>
                </c:pt>
                <c:pt idx="5">
                  <c:v>2.5 - 3%</c:v>
                </c:pt>
                <c:pt idx="6">
                  <c:v>3 - 3.5%</c:v>
                </c:pt>
                <c:pt idx="7">
                  <c:v>3.5 - 4%</c:v>
                </c:pt>
                <c:pt idx="8">
                  <c:v>4 - 4.5%</c:v>
                </c:pt>
                <c:pt idx="9">
                  <c:v>4.5 - 5%</c:v>
                </c:pt>
                <c:pt idx="10">
                  <c:v>5 - 5.5%</c:v>
                </c:pt>
                <c:pt idx="11">
                  <c:v>5.5 - 6%</c:v>
                </c:pt>
                <c:pt idx="12">
                  <c:v>6 - 6.5%</c:v>
                </c:pt>
                <c:pt idx="13">
                  <c:v>6.5 - 7%</c:v>
                </c:pt>
                <c:pt idx="14">
                  <c:v>8 - 8.5%</c:v>
                </c:pt>
                <c:pt idx="15">
                  <c:v>8.5 - 9%</c:v>
                </c:pt>
                <c:pt idx="16">
                  <c:v>9 - 9.5%</c:v>
                </c:pt>
                <c:pt idx="17">
                  <c:v>7.5 - 8%</c:v>
                </c:pt>
              </c:strCache>
            </c:strRef>
          </c:cat>
          <c:val>
            <c:numRef>
              <c:f>_Hidden17!$B$2:$B$19</c:f>
              <c:numCache>
                <c:formatCode>General</c:formatCode>
                <c:ptCount val="18"/>
                <c:pt idx="0">
                  <c:v>4.7962741168045865E-3</c:v>
                </c:pt>
                <c:pt idx="1">
                  <c:v>3.9810181120811472E-2</c:v>
                </c:pt>
                <c:pt idx="2">
                  <c:v>0.2770937174483783</c:v>
                </c:pt>
                <c:pt idx="3">
                  <c:v>0.55616814978022311</c:v>
                </c:pt>
                <c:pt idx="4">
                  <c:v>7.487701171362128E-2</c:v>
                </c:pt>
                <c:pt idx="5">
                  <c:v>3.4116742875256324E-2</c:v>
                </c:pt>
                <c:pt idx="6">
                  <c:v>8.1755141192831737E-3</c:v>
                </c:pt>
                <c:pt idx="7">
                  <c:v>3.1366326359581688E-3</c:v>
                </c:pt>
                <c:pt idx="8">
                  <c:v>1.1177025453011095E-3</c:v>
                </c:pt>
                <c:pt idx="9">
                  <c:v>4.9273946427654588E-4</c:v>
                </c:pt>
                <c:pt idx="10">
                  <c:v>1.7190130745941773E-4</c:v>
                </c:pt>
                <c:pt idx="11">
                  <c:v>2.3906437983492079E-5</c:v>
                </c:pt>
                <c:pt idx="12">
                  <c:v>5.2518050915069028E-6</c:v>
                </c:pt>
                <c:pt idx="13">
                  <c:v>8.7404323440507998E-6</c:v>
                </c:pt>
                <c:pt idx="14">
                  <c:v>2.7413617718388413E-6</c:v>
                </c:pt>
                <c:pt idx="15">
                  <c:v>1.1703618061791163E-6</c:v>
                </c:pt>
                <c:pt idx="16">
                  <c:v>0</c:v>
                </c:pt>
                <c:pt idx="17">
                  <c:v>1.6224736293963094E-6</c:v>
                </c:pt>
              </c:numCache>
            </c:numRef>
          </c:val>
          <c:extLst>
            <c:ext xmlns:c16="http://schemas.microsoft.com/office/drawing/2014/chart" uri="{C3380CC4-5D6E-409C-BE32-E72D297353CC}">
              <c16:uniqueId val="{00000000-5CD1-4B7C-9E59-36F3C15DE11B}"/>
            </c:ext>
          </c:extLst>
        </c:ser>
        <c:dLbls>
          <c:showLegendKey val="0"/>
          <c:showVal val="0"/>
          <c:showCatName val="0"/>
          <c:showSerName val="0"/>
          <c:showPercent val="0"/>
          <c:showBubbleSize val="0"/>
        </c:dLbls>
        <c:gapWidth val="80"/>
        <c:axId val="898314680"/>
        <c:axId val="1"/>
      </c:barChart>
      <c:catAx>
        <c:axId val="898314680"/>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898314680"/>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per Interest Type</a:t>
            </a:r>
          </a:p>
        </c:rich>
      </c:tx>
      <c:layout>
        <c:manualLayout>
          <c:xMode val="edge"/>
          <c:yMode val="edge"/>
          <c:x val="0.27878845629710997"/>
          <c:y val="4.3076987795955222E-2"/>
        </c:manualLayout>
      </c:layout>
      <c:overlay val="0"/>
      <c:spPr>
        <a:noFill/>
        <a:ln w="3175">
          <a:solidFill>
            <a:srgbClr val="000000"/>
          </a:solidFill>
          <a:prstDash val="solid"/>
        </a:ln>
      </c:spPr>
    </c:title>
    <c:autoTitleDeleted val="0"/>
    <c:plotArea>
      <c:layout>
        <c:manualLayout>
          <c:layoutTarget val="inner"/>
          <c:xMode val="edge"/>
          <c:yMode val="edge"/>
          <c:x val="0.44848577752143781"/>
          <c:y val="0.45230837185752981"/>
          <c:w val="0.10424264018065851"/>
          <c:h val="0.26461578217515352"/>
        </c:manualLayout>
      </c:layout>
      <c:pieChart>
        <c:varyColors val="1"/>
        <c:ser>
          <c:idx val="0"/>
          <c:order val="0"/>
          <c:tx>
            <c:strRef>
              <c:f>_Hidden18!$B$1:$B$1</c:f>
              <c:strCache>
                <c:ptCount val="1"/>
                <c:pt idx="0">
                  <c:v>OUT_BKD_EUR(Loan Register)</c:v>
                </c:pt>
              </c:strCache>
            </c:strRef>
          </c:tx>
          <c:spPr>
            <a:solidFill>
              <a:srgbClr val="008888"/>
            </a:solidFill>
            <a:ln w="12700">
              <a:solidFill>
                <a:srgbClr val="000000"/>
              </a:solidFill>
              <a:prstDash val="solid"/>
            </a:ln>
          </c:spPr>
          <c:dPt>
            <c:idx val="0"/>
            <c:bubble3D val="0"/>
            <c:spPr>
              <a:solidFill>
                <a:srgbClr val="FF8000"/>
              </a:solidFill>
              <a:ln w="12700">
                <a:solidFill>
                  <a:srgbClr val="000000"/>
                </a:solidFill>
                <a:prstDash val="solid"/>
              </a:ln>
            </c:spPr>
            <c:extLst>
              <c:ext xmlns:c16="http://schemas.microsoft.com/office/drawing/2014/chart" uri="{C3380CC4-5D6E-409C-BE32-E72D297353CC}">
                <c16:uniqueId val="{00000000-1222-41D2-8A71-DE27B83B8CFD}"/>
              </c:ext>
            </c:extLst>
          </c:dPt>
          <c:dPt>
            <c:idx val="1"/>
            <c:bubble3D val="0"/>
            <c:spPr>
              <a:solidFill>
                <a:srgbClr val="FFFF00"/>
              </a:solidFill>
              <a:ln w="12700">
                <a:solidFill>
                  <a:srgbClr val="000000"/>
                </a:solidFill>
                <a:prstDash val="solid"/>
              </a:ln>
            </c:spPr>
            <c:extLst>
              <c:ext xmlns:c16="http://schemas.microsoft.com/office/drawing/2014/chart" uri="{C3380CC4-5D6E-409C-BE32-E72D297353CC}">
                <c16:uniqueId val="{00000001-1222-41D2-8A71-DE27B83B8CFD}"/>
              </c:ext>
            </c:extLst>
          </c:dPt>
          <c:dPt>
            <c:idx val="2"/>
            <c:bubble3D val="0"/>
            <c:spPr>
              <a:solidFill>
                <a:srgbClr val="00915A"/>
              </a:solidFill>
              <a:ln w="12700">
                <a:solidFill>
                  <a:srgbClr val="000000"/>
                </a:solidFill>
                <a:prstDash val="solid"/>
              </a:ln>
            </c:spPr>
            <c:extLst>
              <c:ext xmlns:c16="http://schemas.microsoft.com/office/drawing/2014/chart" uri="{C3380CC4-5D6E-409C-BE32-E72D297353CC}">
                <c16:uniqueId val="{00000002-1222-41D2-8A71-DE27B83B8CFD}"/>
              </c:ext>
            </c:extLst>
          </c:dPt>
          <c:dLbls>
            <c:numFmt formatCode="0\ %"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_Hidden18!$A$2:$A$4</c:f>
              <c:strCache>
                <c:ptCount val="3"/>
                <c:pt idx="0">
                  <c:v>Variable With Cap</c:v>
                </c:pt>
                <c:pt idx="1">
                  <c:v>Variable</c:v>
                </c:pt>
                <c:pt idx="2">
                  <c:v>Fixed</c:v>
                </c:pt>
              </c:strCache>
            </c:strRef>
          </c:cat>
          <c:val>
            <c:numRef>
              <c:f>_Hidden18!$B$2:$B$4</c:f>
              <c:numCache>
                <c:formatCode>General</c:formatCode>
                <c:ptCount val="3"/>
                <c:pt idx="0">
                  <c:v>2836401841.9100165</c:v>
                </c:pt>
                <c:pt idx="1">
                  <c:v>35516999.81000001</c:v>
                </c:pt>
                <c:pt idx="2">
                  <c:v>12590162973.030056</c:v>
                </c:pt>
              </c:numCache>
            </c:numRef>
          </c:val>
          <c:extLst>
            <c:ext xmlns:c16="http://schemas.microsoft.com/office/drawing/2014/chart" uri="{C3380CC4-5D6E-409C-BE32-E72D297353CC}">
              <c16:uniqueId val="{00000003-1222-41D2-8A71-DE27B83B8CFD}"/>
            </c:ext>
          </c:extLst>
        </c:ser>
        <c:dLbls>
          <c:showLegendKey val="0"/>
          <c:showVal val="0"/>
          <c:showCatName val="1"/>
          <c:showSerName val="0"/>
          <c:showPercent val="1"/>
          <c:showBubbleSize val="0"/>
          <c:showLeaderLines val="1"/>
        </c:dLbls>
        <c:firstSliceAng val="65"/>
      </c:pieChart>
      <c:spPr>
        <a:noFill/>
        <a:ln w="25400">
          <a:noFill/>
        </a:ln>
      </c:spPr>
    </c:plotArea>
    <c:plotVisOnly val="0"/>
    <c:dispBlanksAs val="zero"/>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Next Reset Date</a:t>
            </a:r>
          </a:p>
        </c:rich>
      </c:tx>
      <c:layout>
        <c:manualLayout>
          <c:xMode val="edge"/>
          <c:yMode val="edge"/>
          <c:x val="0.20939776198161786"/>
          <c:y val="5.4669947100775468E-2"/>
        </c:manualLayout>
      </c:layout>
      <c:overlay val="0"/>
      <c:spPr>
        <a:noFill/>
        <a:ln w="3175">
          <a:solidFill>
            <a:srgbClr val="000000"/>
          </a:solidFill>
          <a:prstDash val="solid"/>
        </a:ln>
      </c:spPr>
    </c:title>
    <c:autoTitleDeleted val="0"/>
    <c:plotArea>
      <c:layout>
        <c:manualLayout>
          <c:layoutTarget val="inner"/>
          <c:xMode val="edge"/>
          <c:yMode val="edge"/>
          <c:x val="8.478055729011845E-2"/>
          <c:y val="0.21640187394056956"/>
          <c:w val="0.89479238778486458"/>
          <c:h val="0.62414856273385333"/>
        </c:manualLayout>
      </c:layout>
      <c:barChart>
        <c:barDir val="col"/>
        <c:grouping val="clustered"/>
        <c:varyColors val="0"/>
        <c:ser>
          <c:idx val="0"/>
          <c:order val="0"/>
          <c:tx>
            <c:strRef>
              <c:f>_Hidden19!$B$1:$B$1</c:f>
              <c:strCache>
                <c:ptCount val="1"/>
              </c:strCache>
            </c:strRef>
          </c:tx>
          <c:spPr>
            <a:solidFill>
              <a:srgbClr val="00915A"/>
            </a:solidFill>
            <a:ln w="3175">
              <a:solidFill>
                <a:srgbClr val="008000"/>
              </a:solidFill>
              <a:prstDash val="solid"/>
            </a:ln>
          </c:spPr>
          <c:invertIfNegative val="0"/>
          <c:cat>
            <c:strRef>
              <c:f>_Hidden19!$A$2:$A$15</c:f>
              <c:strCache>
                <c:ptCount val="14"/>
                <c:pt idx="0">
                  <c:v>2021</c:v>
                </c:pt>
                <c:pt idx="1">
                  <c:v>2022</c:v>
                </c:pt>
                <c:pt idx="2">
                  <c:v>2023</c:v>
                </c:pt>
                <c:pt idx="3">
                  <c:v>2024</c:v>
                </c:pt>
                <c:pt idx="4">
                  <c:v>2025</c:v>
                </c:pt>
                <c:pt idx="5">
                  <c:v>2026</c:v>
                </c:pt>
                <c:pt idx="6">
                  <c:v>2027</c:v>
                </c:pt>
                <c:pt idx="7">
                  <c:v>2028</c:v>
                </c:pt>
                <c:pt idx="8">
                  <c:v>2029</c:v>
                </c:pt>
                <c:pt idx="9">
                  <c:v>2030</c:v>
                </c:pt>
                <c:pt idx="10">
                  <c:v>2033</c:v>
                </c:pt>
                <c:pt idx="11">
                  <c:v>2034</c:v>
                </c:pt>
                <c:pt idx="12">
                  <c:v>2035</c:v>
                </c:pt>
                <c:pt idx="13">
                  <c:v>Fixed To Maturity</c:v>
                </c:pt>
              </c:strCache>
            </c:strRef>
          </c:cat>
          <c:val>
            <c:numRef>
              <c:f>_Hidden19!$B$2:$B$15</c:f>
              <c:numCache>
                <c:formatCode>General</c:formatCode>
                <c:ptCount val="14"/>
                <c:pt idx="0">
                  <c:v>5.6926550596849812E-2</c:v>
                </c:pt>
                <c:pt idx="1">
                  <c:v>2.4072524520270568E-2</c:v>
                </c:pt>
                <c:pt idx="2">
                  <c:v>2.3905610286409907E-2</c:v>
                </c:pt>
                <c:pt idx="3">
                  <c:v>1.8694444605399482E-2</c:v>
                </c:pt>
                <c:pt idx="4">
                  <c:v>8.6240558708462599E-3</c:v>
                </c:pt>
                <c:pt idx="5">
                  <c:v>6.968456982759939E-3</c:v>
                </c:pt>
                <c:pt idx="6">
                  <c:v>5.8434199115289555E-3</c:v>
                </c:pt>
                <c:pt idx="7">
                  <c:v>3.3774570692144687E-3</c:v>
                </c:pt>
                <c:pt idx="8">
                  <c:v>6.3789936117082044E-3</c:v>
                </c:pt>
                <c:pt idx="9">
                  <c:v>6.4336343832499781E-4</c:v>
                </c:pt>
                <c:pt idx="10">
                  <c:v>6.0582999276746754E-3</c:v>
                </c:pt>
                <c:pt idx="11">
                  <c:v>1.8380422525567555E-2</c:v>
                </c:pt>
                <c:pt idx="12">
                  <c:v>1.2276696577747926E-3</c:v>
                </c:pt>
                <c:pt idx="13">
                  <c:v>0.81889873099567045</c:v>
                </c:pt>
              </c:numCache>
            </c:numRef>
          </c:val>
          <c:extLst>
            <c:ext xmlns:c16="http://schemas.microsoft.com/office/drawing/2014/chart" uri="{C3380CC4-5D6E-409C-BE32-E72D297353CC}">
              <c16:uniqueId val="{00000000-C8DA-4C98-9643-4AD8C16D4EFE}"/>
            </c:ext>
          </c:extLst>
        </c:ser>
        <c:dLbls>
          <c:showLegendKey val="0"/>
          <c:showVal val="0"/>
          <c:showCatName val="0"/>
          <c:showSerName val="0"/>
          <c:showPercent val="0"/>
          <c:showBubbleSize val="0"/>
        </c:dLbls>
        <c:gapWidth val="80"/>
        <c:axId val="898312056"/>
        <c:axId val="1"/>
      </c:barChart>
      <c:catAx>
        <c:axId val="898312056"/>
        <c:scaling>
          <c:orientation val="minMax"/>
        </c:scaling>
        <c:delete val="0"/>
        <c:axPos val="b"/>
        <c:numFmt formatCode="0.00" sourceLinked="0"/>
        <c:majorTickMark val="out"/>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898312056"/>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7.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10E0F2C5-D135-464A-8969-6CAA3D6506C8}"/>
            </a:ext>
          </a:extLst>
        </xdr:cNvPr>
        <xdr:cNvPicPr>
          <a:picLocks noChangeAspect="1"/>
        </xdr:cNvPicPr>
      </xdr:nvPicPr>
      <xdr:blipFill>
        <a:blip xmlns:r="http://schemas.openxmlformats.org/officeDocument/2006/relationships" r:embed="rId1"/>
        <a:stretch>
          <a:fillRect/>
        </a:stretch>
      </xdr:blipFill>
      <xdr:spPr>
        <a:xfrm>
          <a:off x="2174240" y="3317241"/>
          <a:ext cx="4781768" cy="13935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11</xdr:row>
      <xdr:rowOff>0</xdr:rowOff>
    </xdr:from>
    <xdr:to>
      <xdr:col>16</xdr:col>
      <xdr:colOff>0</xdr:colOff>
      <xdr:row>12</xdr:row>
      <xdr:rowOff>0</xdr:rowOff>
    </xdr:to>
    <xdr:graphicFrame macro="">
      <xdr:nvGraphicFramePr>
        <xdr:cNvPr id="1026" name="Chart 2">
          <a:extLst>
            <a:ext uri="{FF2B5EF4-FFF2-40B4-BE49-F238E27FC236}">
              <a16:creationId xmlns:a16="http://schemas.microsoft.com/office/drawing/2014/main" id="{D3EB6F7E-1516-475C-9C98-BE8FCFBE76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14</xdr:row>
      <xdr:rowOff>0</xdr:rowOff>
    </xdr:from>
    <xdr:to>
      <xdr:col>19</xdr:col>
      <xdr:colOff>0</xdr:colOff>
      <xdr:row>15</xdr:row>
      <xdr:rowOff>0</xdr:rowOff>
    </xdr:to>
    <xdr:graphicFrame macro="">
      <xdr:nvGraphicFramePr>
        <xdr:cNvPr id="1029" name="Chart 5">
          <a:extLst>
            <a:ext uri="{FF2B5EF4-FFF2-40B4-BE49-F238E27FC236}">
              <a16:creationId xmlns:a16="http://schemas.microsoft.com/office/drawing/2014/main" id="{DE4707FC-21E7-424F-A672-1ABD883B0B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17</xdr:row>
      <xdr:rowOff>0</xdr:rowOff>
    </xdr:from>
    <xdr:to>
      <xdr:col>16</xdr:col>
      <xdr:colOff>0</xdr:colOff>
      <xdr:row>18</xdr:row>
      <xdr:rowOff>0</xdr:rowOff>
    </xdr:to>
    <xdr:graphicFrame macro="">
      <xdr:nvGraphicFramePr>
        <xdr:cNvPr id="1030" name="Chart 6">
          <a:extLst>
            <a:ext uri="{FF2B5EF4-FFF2-40B4-BE49-F238E27FC236}">
              <a16:creationId xmlns:a16="http://schemas.microsoft.com/office/drawing/2014/main" id="{844B2737-FA3F-4765-B9DA-D0773472DE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20</xdr:row>
      <xdr:rowOff>0</xdr:rowOff>
    </xdr:from>
    <xdr:to>
      <xdr:col>18</xdr:col>
      <xdr:colOff>0</xdr:colOff>
      <xdr:row>21</xdr:row>
      <xdr:rowOff>0</xdr:rowOff>
    </xdr:to>
    <xdr:graphicFrame macro="">
      <xdr:nvGraphicFramePr>
        <xdr:cNvPr id="1031" name="Chart 7">
          <a:extLst>
            <a:ext uri="{FF2B5EF4-FFF2-40B4-BE49-F238E27FC236}">
              <a16:creationId xmlns:a16="http://schemas.microsoft.com/office/drawing/2014/main" id="{641FE6E9-A700-4B75-9B9F-D09B807B72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23</xdr:row>
      <xdr:rowOff>0</xdr:rowOff>
    </xdr:from>
    <xdr:to>
      <xdr:col>17</xdr:col>
      <xdr:colOff>0</xdr:colOff>
      <xdr:row>24</xdr:row>
      <xdr:rowOff>0</xdr:rowOff>
    </xdr:to>
    <xdr:graphicFrame macro="">
      <xdr:nvGraphicFramePr>
        <xdr:cNvPr id="1032" name="Chart 8">
          <a:extLst>
            <a:ext uri="{FF2B5EF4-FFF2-40B4-BE49-F238E27FC236}">
              <a16:creationId xmlns:a16="http://schemas.microsoft.com/office/drawing/2014/main" id="{EB4113CA-8328-4C00-BBB0-AE2C0A233A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25</xdr:row>
      <xdr:rowOff>0</xdr:rowOff>
    </xdr:from>
    <xdr:to>
      <xdr:col>19</xdr:col>
      <xdr:colOff>0</xdr:colOff>
      <xdr:row>26</xdr:row>
      <xdr:rowOff>0</xdr:rowOff>
    </xdr:to>
    <xdr:graphicFrame macro="">
      <xdr:nvGraphicFramePr>
        <xdr:cNvPr id="1033" name="Chart 9">
          <a:extLst>
            <a:ext uri="{FF2B5EF4-FFF2-40B4-BE49-F238E27FC236}">
              <a16:creationId xmlns:a16="http://schemas.microsoft.com/office/drawing/2014/main" id="{2081A210-6FFA-4286-B243-908BCDCACF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0</xdr:colOff>
      <xdr:row>28</xdr:row>
      <xdr:rowOff>0</xdr:rowOff>
    </xdr:from>
    <xdr:to>
      <xdr:col>16</xdr:col>
      <xdr:colOff>0</xdr:colOff>
      <xdr:row>29</xdr:row>
      <xdr:rowOff>0</xdr:rowOff>
    </xdr:to>
    <xdr:graphicFrame macro="">
      <xdr:nvGraphicFramePr>
        <xdr:cNvPr id="1035" name="Chart 11">
          <a:extLst>
            <a:ext uri="{FF2B5EF4-FFF2-40B4-BE49-F238E27FC236}">
              <a16:creationId xmlns:a16="http://schemas.microsoft.com/office/drawing/2014/main" id="{3F38A91F-9531-4894-A3E4-98D818DA5B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0</xdr:colOff>
      <xdr:row>30</xdr:row>
      <xdr:rowOff>0</xdr:rowOff>
    </xdr:from>
    <xdr:to>
      <xdr:col>14</xdr:col>
      <xdr:colOff>0</xdr:colOff>
      <xdr:row>31</xdr:row>
      <xdr:rowOff>0</xdr:rowOff>
    </xdr:to>
    <xdr:graphicFrame macro="">
      <xdr:nvGraphicFramePr>
        <xdr:cNvPr id="1036" name="Chart 12">
          <a:extLst>
            <a:ext uri="{FF2B5EF4-FFF2-40B4-BE49-F238E27FC236}">
              <a16:creationId xmlns:a16="http://schemas.microsoft.com/office/drawing/2014/main" id="{11C215CA-1D57-4328-9D64-65A213C43F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0</xdr:colOff>
      <xdr:row>34</xdr:row>
      <xdr:rowOff>0</xdr:rowOff>
    </xdr:from>
    <xdr:to>
      <xdr:col>16</xdr:col>
      <xdr:colOff>0</xdr:colOff>
      <xdr:row>35</xdr:row>
      <xdr:rowOff>0</xdr:rowOff>
    </xdr:to>
    <xdr:graphicFrame macro="">
      <xdr:nvGraphicFramePr>
        <xdr:cNvPr id="1039" name="Chart 15">
          <a:extLst>
            <a:ext uri="{FF2B5EF4-FFF2-40B4-BE49-F238E27FC236}">
              <a16:creationId xmlns:a16="http://schemas.microsoft.com/office/drawing/2014/main" id="{D19EDE3C-E0F2-4E39-AD86-BE5AB83FF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63500</xdr:colOff>
      <xdr:row>36</xdr:row>
      <xdr:rowOff>21167</xdr:rowOff>
    </xdr:from>
    <xdr:to>
      <xdr:col>19</xdr:col>
      <xdr:colOff>63500</xdr:colOff>
      <xdr:row>37</xdr:row>
      <xdr:rowOff>2053167</xdr:rowOff>
    </xdr:to>
    <xdr:graphicFrame macro="">
      <xdr:nvGraphicFramePr>
        <xdr:cNvPr id="1040" name="Chart 16">
          <a:extLst>
            <a:ext uri="{FF2B5EF4-FFF2-40B4-BE49-F238E27FC236}">
              <a16:creationId xmlns:a16="http://schemas.microsoft.com/office/drawing/2014/main" id="{6433E6CA-9B03-4CA2-8B8D-9CC2840DB5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40</xdr:row>
      <xdr:rowOff>0</xdr:rowOff>
    </xdr:from>
    <xdr:to>
      <xdr:col>13</xdr:col>
      <xdr:colOff>0</xdr:colOff>
      <xdr:row>41</xdr:row>
      <xdr:rowOff>0</xdr:rowOff>
    </xdr:to>
    <xdr:graphicFrame macro="">
      <xdr:nvGraphicFramePr>
        <xdr:cNvPr id="1041" name="Chart 17">
          <a:extLst>
            <a:ext uri="{FF2B5EF4-FFF2-40B4-BE49-F238E27FC236}">
              <a16:creationId xmlns:a16="http://schemas.microsoft.com/office/drawing/2014/main" id="{3108E6F8-4663-48DF-93FC-A4E48CC5F7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44</xdr:row>
      <xdr:rowOff>0</xdr:rowOff>
    </xdr:from>
    <xdr:to>
      <xdr:col>14</xdr:col>
      <xdr:colOff>0</xdr:colOff>
      <xdr:row>45</xdr:row>
      <xdr:rowOff>0</xdr:rowOff>
    </xdr:to>
    <xdr:graphicFrame macro="">
      <xdr:nvGraphicFramePr>
        <xdr:cNvPr id="1044" name="Chart 20">
          <a:extLst>
            <a:ext uri="{FF2B5EF4-FFF2-40B4-BE49-F238E27FC236}">
              <a16:creationId xmlns:a16="http://schemas.microsoft.com/office/drawing/2014/main" id="{8E25F1EC-2AE9-49D7-9623-04C5B04793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0</xdr:colOff>
      <xdr:row>47</xdr:row>
      <xdr:rowOff>0</xdr:rowOff>
    </xdr:from>
    <xdr:to>
      <xdr:col>15</xdr:col>
      <xdr:colOff>0</xdr:colOff>
      <xdr:row>48</xdr:row>
      <xdr:rowOff>0</xdr:rowOff>
    </xdr:to>
    <xdr:graphicFrame macro="">
      <xdr:nvGraphicFramePr>
        <xdr:cNvPr id="1045" name="Chart 21">
          <a:extLst>
            <a:ext uri="{FF2B5EF4-FFF2-40B4-BE49-F238E27FC236}">
              <a16:creationId xmlns:a16="http://schemas.microsoft.com/office/drawing/2014/main" id="{31A4A7B7-001A-42D4-B65E-892454866A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xdr:col>
      <xdr:colOff>0</xdr:colOff>
      <xdr:row>51</xdr:row>
      <xdr:rowOff>0</xdr:rowOff>
    </xdr:from>
    <xdr:to>
      <xdr:col>17</xdr:col>
      <xdr:colOff>0</xdr:colOff>
      <xdr:row>52</xdr:row>
      <xdr:rowOff>0</xdr:rowOff>
    </xdr:to>
    <xdr:graphicFrame macro="">
      <xdr:nvGraphicFramePr>
        <xdr:cNvPr id="1046" name="Chart 22">
          <a:extLst>
            <a:ext uri="{FF2B5EF4-FFF2-40B4-BE49-F238E27FC236}">
              <a16:creationId xmlns:a16="http://schemas.microsoft.com/office/drawing/2014/main" id="{22C5BD99-6E81-49F7-B267-DF9E1A3618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3</xdr:col>
      <xdr:colOff>0</xdr:colOff>
      <xdr:row>55</xdr:row>
      <xdr:rowOff>0</xdr:rowOff>
    </xdr:from>
    <xdr:to>
      <xdr:col>19</xdr:col>
      <xdr:colOff>0</xdr:colOff>
      <xdr:row>56</xdr:row>
      <xdr:rowOff>0</xdr:rowOff>
    </xdr:to>
    <xdr:graphicFrame macro="">
      <xdr:nvGraphicFramePr>
        <xdr:cNvPr id="1047" name="Chart 23">
          <a:extLst>
            <a:ext uri="{FF2B5EF4-FFF2-40B4-BE49-F238E27FC236}">
              <a16:creationId xmlns:a16="http://schemas.microsoft.com/office/drawing/2014/main" id="{FC1EA73E-5E13-45EA-B100-59BF71149A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19</xdr:row>
      <xdr:rowOff>0</xdr:rowOff>
    </xdr:from>
    <xdr:to>
      <xdr:col>11</xdr:col>
      <xdr:colOff>0</xdr:colOff>
      <xdr:row>20</xdr:row>
      <xdr:rowOff>0</xdr:rowOff>
    </xdr:to>
    <xdr:graphicFrame macro="">
      <xdr:nvGraphicFramePr>
        <xdr:cNvPr id="1026" name="Chart 2">
          <a:extLst>
            <a:ext uri="{FF2B5EF4-FFF2-40B4-BE49-F238E27FC236}">
              <a16:creationId xmlns:a16="http://schemas.microsoft.com/office/drawing/2014/main" id="{E483F3F1-076F-4C00-8D43-EDDD3AD13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2</xdr:row>
      <xdr:rowOff>0</xdr:rowOff>
    </xdr:to>
    <xdr:graphicFrame macro="">
      <xdr:nvGraphicFramePr>
        <xdr:cNvPr id="1026" name="Chart 2">
          <a:extLst>
            <a:ext uri="{FF2B5EF4-FFF2-40B4-BE49-F238E27FC236}">
              <a16:creationId xmlns:a16="http://schemas.microsoft.com/office/drawing/2014/main" id="{7DEEFBBD-595F-42B9-BDBB-DFE190D269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printerSettings" Target="../printerSettings/printerSettings3.bin"/><Relationship Id="rId4" Type="http://schemas.openxmlformats.org/officeDocument/2006/relationships/hyperlink" Target="https://www.coveredbondlabel.com/issuer/131/"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mailto:oscar.meester@bnpparibasfortis.com" TargetMode="External"/><Relationship Id="rId2" Type="http://schemas.openxmlformats.org/officeDocument/2006/relationships/hyperlink" Target="mailto:nancy.verret@bnpparibasfortis.com" TargetMode="External"/><Relationship Id="rId1" Type="http://schemas.openxmlformats.org/officeDocument/2006/relationships/hyperlink" Target="mailto:philippe.goosse@bnpparibasfortis.com"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mailto:BD@167469" TargetMode="External"/><Relationship Id="rId2" Type="http://schemas.openxmlformats.org/officeDocument/2006/relationships/hyperlink" Target="mailto:BD@155375" TargetMode="External"/><Relationship Id="rId1" Type="http://schemas.openxmlformats.org/officeDocument/2006/relationships/hyperlink" Target="mailto:BD@155374" TargetMode="External"/><Relationship Id="rId6" Type="http://schemas.openxmlformats.org/officeDocument/2006/relationships/printerSettings" Target="../printerSettings/printerSettings7.bin"/><Relationship Id="rId5" Type="http://schemas.openxmlformats.org/officeDocument/2006/relationships/hyperlink" Target="mailto:BD@178945" TargetMode="External"/><Relationship Id="rId4" Type="http://schemas.openxmlformats.org/officeDocument/2006/relationships/hyperlink" Target="mailto:BD@167470"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3665E-19B7-4B67-99B1-C673A764B49B}">
  <sheetPr>
    <tabColor rgb="FFE36E00"/>
  </sheetPr>
  <dimension ref="A1:A174"/>
  <sheetViews>
    <sheetView tabSelected="1" zoomScaleNormal="100" workbookViewId="0"/>
  </sheetViews>
  <sheetFormatPr defaultColWidth="9.1796875" defaultRowHeight="14.5" x14ac:dyDescent="0.35"/>
  <cols>
    <col min="1" max="1" width="242" style="213" customWidth="1"/>
    <col min="2" max="16384" width="9.1796875" style="213"/>
  </cols>
  <sheetData>
    <row r="1" spans="1:1" ht="31" x14ac:dyDescent="0.35">
      <c r="A1" s="212" t="s">
        <v>1588</v>
      </c>
    </row>
    <row r="3" spans="1:1" ht="15" x14ac:dyDescent="0.35">
      <c r="A3" s="214"/>
    </row>
    <row r="4" spans="1:1" ht="34" x14ac:dyDescent="0.35">
      <c r="A4" s="215" t="s">
        <v>1589</v>
      </c>
    </row>
    <row r="5" spans="1:1" ht="34" x14ac:dyDescent="0.35">
      <c r="A5" s="215" t="s">
        <v>1590</v>
      </c>
    </row>
    <row r="6" spans="1:1" ht="34" x14ac:dyDescent="0.35">
      <c r="A6" s="215" t="s">
        <v>1591</v>
      </c>
    </row>
    <row r="7" spans="1:1" ht="17" x14ac:dyDescent="0.35">
      <c r="A7" s="215"/>
    </row>
    <row r="8" spans="1:1" ht="18.5" x14ac:dyDescent="0.35">
      <c r="A8" s="216" t="s">
        <v>1592</v>
      </c>
    </row>
    <row r="9" spans="1:1" ht="34" x14ac:dyDescent="0.4">
      <c r="A9" s="217" t="s">
        <v>1593</v>
      </c>
    </row>
    <row r="10" spans="1:1" ht="68" x14ac:dyDescent="0.35">
      <c r="A10" s="218" t="s">
        <v>1594</v>
      </c>
    </row>
    <row r="11" spans="1:1" ht="34" x14ac:dyDescent="0.35">
      <c r="A11" s="218" t="s">
        <v>1595</v>
      </c>
    </row>
    <row r="12" spans="1:1" ht="17" x14ac:dyDescent="0.35">
      <c r="A12" s="218" t="s">
        <v>1596</v>
      </c>
    </row>
    <row r="13" spans="1:1" ht="17" x14ac:dyDescent="0.35">
      <c r="A13" s="218" t="s">
        <v>1597</v>
      </c>
    </row>
    <row r="14" spans="1:1" ht="17" x14ac:dyDescent="0.35">
      <c r="A14" s="218" t="s">
        <v>1598</v>
      </c>
    </row>
    <row r="15" spans="1:1" ht="17" x14ac:dyDescent="0.35">
      <c r="A15" s="218"/>
    </row>
    <row r="16" spans="1:1" ht="18.5" x14ac:dyDescent="0.35">
      <c r="A16" s="216" t="s">
        <v>1599</v>
      </c>
    </row>
    <row r="17" spans="1:1" ht="17" x14ac:dyDescent="0.35">
      <c r="A17" s="219" t="s">
        <v>1600</v>
      </c>
    </row>
    <row r="18" spans="1:1" ht="34" x14ac:dyDescent="0.35">
      <c r="A18" s="220" t="s">
        <v>1601</v>
      </c>
    </row>
    <row r="19" spans="1:1" ht="34" x14ac:dyDescent="0.35">
      <c r="A19" s="220" t="s">
        <v>1602</v>
      </c>
    </row>
    <row r="20" spans="1:1" ht="51" x14ac:dyDescent="0.35">
      <c r="A20" s="220" t="s">
        <v>1603</v>
      </c>
    </row>
    <row r="21" spans="1:1" ht="85" x14ac:dyDescent="0.35">
      <c r="A21" s="220" t="s">
        <v>1604</v>
      </c>
    </row>
    <row r="22" spans="1:1" ht="51" x14ac:dyDescent="0.35">
      <c r="A22" s="220" t="s">
        <v>1605</v>
      </c>
    </row>
    <row r="23" spans="1:1" ht="34" x14ac:dyDescent="0.35">
      <c r="A23" s="220" t="s">
        <v>1606</v>
      </c>
    </row>
    <row r="24" spans="1:1" ht="17" x14ac:dyDescent="0.35">
      <c r="A24" s="220" t="s">
        <v>1607</v>
      </c>
    </row>
    <row r="25" spans="1:1" ht="17" x14ac:dyDescent="0.35">
      <c r="A25" s="219" t="s">
        <v>1608</v>
      </c>
    </row>
    <row r="26" spans="1:1" ht="51" x14ac:dyDescent="0.4">
      <c r="A26" s="221" t="s">
        <v>1609</v>
      </c>
    </row>
    <row r="27" spans="1:1" ht="17" x14ac:dyDescent="0.4">
      <c r="A27" s="221" t="s">
        <v>1610</v>
      </c>
    </row>
    <row r="28" spans="1:1" ht="17" x14ac:dyDescent="0.35">
      <c r="A28" s="219" t="s">
        <v>1611</v>
      </c>
    </row>
    <row r="29" spans="1:1" ht="34" x14ac:dyDescent="0.35">
      <c r="A29" s="220" t="s">
        <v>1612</v>
      </c>
    </row>
    <row r="30" spans="1:1" ht="34" x14ac:dyDescent="0.35">
      <c r="A30" s="220" t="s">
        <v>1613</v>
      </c>
    </row>
    <row r="31" spans="1:1" ht="34" x14ac:dyDescent="0.35">
      <c r="A31" s="220" t="s">
        <v>1614</v>
      </c>
    </row>
    <row r="32" spans="1:1" ht="34" x14ac:dyDescent="0.35">
      <c r="A32" s="220" t="s">
        <v>1615</v>
      </c>
    </row>
    <row r="33" spans="1:1" ht="17" x14ac:dyDescent="0.35">
      <c r="A33" s="220"/>
    </row>
    <row r="34" spans="1:1" ht="18.5" x14ac:dyDescent="0.35">
      <c r="A34" s="216" t="s">
        <v>1616</v>
      </c>
    </row>
    <row r="35" spans="1:1" ht="17" x14ac:dyDescent="0.35">
      <c r="A35" s="219" t="s">
        <v>1617</v>
      </c>
    </row>
    <row r="36" spans="1:1" ht="34" x14ac:dyDescent="0.35">
      <c r="A36" s="220" t="s">
        <v>1618</v>
      </c>
    </row>
    <row r="37" spans="1:1" ht="34" x14ac:dyDescent="0.35">
      <c r="A37" s="220" t="s">
        <v>1619</v>
      </c>
    </row>
    <row r="38" spans="1:1" ht="34" x14ac:dyDescent="0.35">
      <c r="A38" s="220" t="s">
        <v>1620</v>
      </c>
    </row>
    <row r="39" spans="1:1" ht="17" x14ac:dyDescent="0.35">
      <c r="A39" s="220" t="s">
        <v>1621</v>
      </c>
    </row>
    <row r="40" spans="1:1" ht="17" x14ac:dyDescent="0.35">
      <c r="A40" s="220" t="s">
        <v>1622</v>
      </c>
    </row>
    <row r="41" spans="1:1" ht="17" x14ac:dyDescent="0.35">
      <c r="A41" s="219" t="s">
        <v>1623</v>
      </c>
    </row>
    <row r="42" spans="1:1" ht="17" x14ac:dyDescent="0.35">
      <c r="A42" s="220" t="s">
        <v>1624</v>
      </c>
    </row>
    <row r="43" spans="1:1" ht="17" x14ac:dyDescent="0.4">
      <c r="A43" s="221" t="s">
        <v>1625</v>
      </c>
    </row>
    <row r="44" spans="1:1" ht="17" x14ac:dyDescent="0.35">
      <c r="A44" s="219" t="s">
        <v>1626</v>
      </c>
    </row>
    <row r="45" spans="1:1" ht="34" x14ac:dyDescent="0.4">
      <c r="A45" s="221" t="s">
        <v>1627</v>
      </c>
    </row>
    <row r="46" spans="1:1" ht="34" x14ac:dyDescent="0.35">
      <c r="A46" s="220" t="s">
        <v>1628</v>
      </c>
    </row>
    <row r="47" spans="1:1" ht="34" x14ac:dyDescent="0.35">
      <c r="A47" s="220" t="s">
        <v>1629</v>
      </c>
    </row>
    <row r="48" spans="1:1" ht="17" x14ac:dyDescent="0.35">
      <c r="A48" s="220" t="s">
        <v>1630</v>
      </c>
    </row>
    <row r="49" spans="1:1" ht="17" x14ac:dyDescent="0.4">
      <c r="A49" s="221" t="s">
        <v>1631</v>
      </c>
    </row>
    <row r="50" spans="1:1" ht="17" x14ac:dyDescent="0.35">
      <c r="A50" s="219" t="s">
        <v>1632</v>
      </c>
    </row>
    <row r="51" spans="1:1" ht="34" x14ac:dyDescent="0.4">
      <c r="A51" s="221" t="s">
        <v>1633</v>
      </c>
    </row>
    <row r="52" spans="1:1" ht="17" x14ac:dyDescent="0.35">
      <c r="A52" s="220" t="s">
        <v>1634</v>
      </c>
    </row>
    <row r="53" spans="1:1" ht="34" x14ac:dyDescent="0.4">
      <c r="A53" s="221" t="s">
        <v>1635</v>
      </c>
    </row>
    <row r="54" spans="1:1" ht="17" x14ac:dyDescent="0.35">
      <c r="A54" s="219" t="s">
        <v>1636</v>
      </c>
    </row>
    <row r="55" spans="1:1" ht="17" x14ac:dyDescent="0.4">
      <c r="A55" s="221" t="s">
        <v>1637</v>
      </c>
    </row>
    <row r="56" spans="1:1" ht="34" x14ac:dyDescent="0.35">
      <c r="A56" s="220" t="s">
        <v>1638</v>
      </c>
    </row>
    <row r="57" spans="1:1" ht="17" x14ac:dyDescent="0.35">
      <c r="A57" s="220" t="s">
        <v>1639</v>
      </c>
    </row>
    <row r="58" spans="1:1" ht="17" x14ac:dyDescent="0.35">
      <c r="A58" s="220" t="s">
        <v>1640</v>
      </c>
    </row>
    <row r="59" spans="1:1" ht="17" x14ac:dyDescent="0.35">
      <c r="A59" s="219" t="s">
        <v>1641</v>
      </c>
    </row>
    <row r="60" spans="1:1" ht="17" x14ac:dyDescent="0.35">
      <c r="A60" s="220" t="s">
        <v>1642</v>
      </c>
    </row>
    <row r="61" spans="1:1" ht="17" x14ac:dyDescent="0.35">
      <c r="A61" s="222"/>
    </row>
    <row r="62" spans="1:1" ht="18.5" x14ac:dyDescent="0.35">
      <c r="A62" s="216" t="s">
        <v>1643</v>
      </c>
    </row>
    <row r="63" spans="1:1" ht="17" x14ac:dyDescent="0.35">
      <c r="A63" s="219" t="s">
        <v>1644</v>
      </c>
    </row>
    <row r="64" spans="1:1" ht="34" x14ac:dyDescent="0.35">
      <c r="A64" s="220" t="s">
        <v>1645</v>
      </c>
    </row>
    <row r="65" spans="1:1" ht="17" x14ac:dyDescent="0.35">
      <c r="A65" s="220" t="s">
        <v>1646</v>
      </c>
    </row>
    <row r="66" spans="1:1" ht="34" x14ac:dyDescent="0.35">
      <c r="A66" s="218" t="s">
        <v>1647</v>
      </c>
    </row>
    <row r="67" spans="1:1" ht="34" x14ac:dyDescent="0.35">
      <c r="A67" s="218" t="s">
        <v>1648</v>
      </c>
    </row>
    <row r="68" spans="1:1" ht="34" x14ac:dyDescent="0.35">
      <c r="A68" s="218" t="s">
        <v>1649</v>
      </c>
    </row>
    <row r="69" spans="1:1" ht="17" x14ac:dyDescent="0.35">
      <c r="A69" s="223" t="s">
        <v>1650</v>
      </c>
    </row>
    <row r="70" spans="1:1" ht="34" x14ac:dyDescent="0.35">
      <c r="A70" s="218" t="s">
        <v>1651</v>
      </c>
    </row>
    <row r="71" spans="1:1" ht="17" x14ac:dyDescent="0.35">
      <c r="A71" s="218" t="s">
        <v>1652</v>
      </c>
    </row>
    <row r="72" spans="1:1" ht="17" x14ac:dyDescent="0.35">
      <c r="A72" s="223" t="s">
        <v>1653</v>
      </c>
    </row>
    <row r="73" spans="1:1" ht="17" x14ac:dyDescent="0.35">
      <c r="A73" s="218" t="s">
        <v>1654</v>
      </c>
    </row>
    <row r="74" spans="1:1" ht="17" x14ac:dyDescent="0.35">
      <c r="A74" s="223" t="s">
        <v>1655</v>
      </c>
    </row>
    <row r="75" spans="1:1" ht="34" x14ac:dyDescent="0.35">
      <c r="A75" s="218" t="s">
        <v>1656</v>
      </c>
    </row>
    <row r="76" spans="1:1" ht="17" x14ac:dyDescent="0.35">
      <c r="A76" s="218" t="s">
        <v>1657</v>
      </c>
    </row>
    <row r="77" spans="1:1" ht="51" x14ac:dyDescent="0.35">
      <c r="A77" s="218" t="s">
        <v>1658</v>
      </c>
    </row>
    <row r="78" spans="1:1" ht="17" x14ac:dyDescent="0.35">
      <c r="A78" s="223" t="s">
        <v>1659</v>
      </c>
    </row>
    <row r="79" spans="1:1" ht="17" x14ac:dyDescent="0.4">
      <c r="A79" s="217" t="s">
        <v>1660</v>
      </c>
    </row>
    <row r="80" spans="1:1" ht="17" x14ac:dyDescent="0.35">
      <c r="A80" s="223" t="s">
        <v>1661</v>
      </c>
    </row>
    <row r="81" spans="1:1" ht="34" x14ac:dyDescent="0.35">
      <c r="A81" s="218" t="s">
        <v>1662</v>
      </c>
    </row>
    <row r="82" spans="1:1" ht="34" x14ac:dyDescent="0.35">
      <c r="A82" s="218" t="s">
        <v>1663</v>
      </c>
    </row>
    <row r="83" spans="1:1" ht="34" x14ac:dyDescent="0.35">
      <c r="A83" s="218" t="s">
        <v>1664</v>
      </c>
    </row>
    <row r="84" spans="1:1" ht="34" x14ac:dyDescent="0.35">
      <c r="A84" s="218" t="s">
        <v>1665</v>
      </c>
    </row>
    <row r="85" spans="1:1" ht="34" x14ac:dyDescent="0.35">
      <c r="A85" s="218" t="s">
        <v>1666</v>
      </c>
    </row>
    <row r="86" spans="1:1" ht="17" x14ac:dyDescent="0.35">
      <c r="A86" s="223" t="s">
        <v>1667</v>
      </c>
    </row>
    <row r="87" spans="1:1" ht="17" x14ac:dyDescent="0.35">
      <c r="A87" s="218" t="s">
        <v>1668</v>
      </c>
    </row>
    <row r="88" spans="1:1" ht="17" x14ac:dyDescent="0.35">
      <c r="A88" s="218" t="s">
        <v>1669</v>
      </c>
    </row>
    <row r="89" spans="1:1" ht="17" x14ac:dyDescent="0.35">
      <c r="A89" s="223" t="s">
        <v>1670</v>
      </c>
    </row>
    <row r="90" spans="1:1" ht="34" x14ac:dyDescent="0.35">
      <c r="A90" s="218" t="s">
        <v>1671</v>
      </c>
    </row>
    <row r="91" spans="1:1" ht="17" x14ac:dyDescent="0.35">
      <c r="A91" s="223" t="s">
        <v>1672</v>
      </c>
    </row>
    <row r="92" spans="1:1" ht="17" x14ac:dyDescent="0.4">
      <c r="A92" s="217" t="s">
        <v>1673</v>
      </c>
    </row>
    <row r="93" spans="1:1" ht="17" x14ac:dyDescent="0.35">
      <c r="A93" s="218" t="s">
        <v>1674</v>
      </c>
    </row>
    <row r="94" spans="1:1" ht="17" x14ac:dyDescent="0.35">
      <c r="A94" s="218"/>
    </row>
    <row r="95" spans="1:1" ht="18.5" x14ac:dyDescent="0.35">
      <c r="A95" s="216" t="s">
        <v>1675</v>
      </c>
    </row>
    <row r="96" spans="1:1" ht="34" x14ac:dyDescent="0.4">
      <c r="A96" s="217" t="s">
        <v>1676</v>
      </c>
    </row>
    <row r="97" spans="1:1" ht="17" x14ac:dyDescent="0.4">
      <c r="A97" s="217" t="s">
        <v>1677</v>
      </c>
    </row>
    <row r="98" spans="1:1" ht="17" x14ac:dyDescent="0.35">
      <c r="A98" s="223" t="s">
        <v>1678</v>
      </c>
    </row>
    <row r="99" spans="1:1" ht="17" x14ac:dyDescent="0.35">
      <c r="A99" s="215" t="s">
        <v>1679</v>
      </c>
    </row>
    <row r="100" spans="1:1" ht="17" x14ac:dyDescent="0.35">
      <c r="A100" s="218" t="s">
        <v>1680</v>
      </c>
    </row>
    <row r="101" spans="1:1" ht="17" x14ac:dyDescent="0.35">
      <c r="A101" s="218" t="s">
        <v>1681</v>
      </c>
    </row>
    <row r="102" spans="1:1" ht="17" x14ac:dyDescent="0.35">
      <c r="A102" s="218" t="s">
        <v>1682</v>
      </c>
    </row>
    <row r="103" spans="1:1" ht="17" x14ac:dyDescent="0.35">
      <c r="A103" s="218" t="s">
        <v>1683</v>
      </c>
    </row>
    <row r="104" spans="1:1" ht="34" x14ac:dyDescent="0.35">
      <c r="A104" s="218" t="s">
        <v>1684</v>
      </c>
    </row>
    <row r="105" spans="1:1" ht="17" x14ac:dyDescent="0.35">
      <c r="A105" s="215" t="s">
        <v>1685</v>
      </c>
    </row>
    <row r="106" spans="1:1" ht="17" x14ac:dyDescent="0.35">
      <c r="A106" s="218" t="s">
        <v>1686</v>
      </c>
    </row>
    <row r="107" spans="1:1" ht="17" x14ac:dyDescent="0.35">
      <c r="A107" s="218" t="s">
        <v>1687</v>
      </c>
    </row>
    <row r="108" spans="1:1" ht="17" x14ac:dyDescent="0.35">
      <c r="A108" s="218" t="s">
        <v>1688</v>
      </c>
    </row>
    <row r="109" spans="1:1" ht="17" x14ac:dyDescent="0.35">
      <c r="A109" s="218" t="s">
        <v>1689</v>
      </c>
    </row>
    <row r="110" spans="1:1" ht="17" x14ac:dyDescent="0.35">
      <c r="A110" s="218" t="s">
        <v>1690</v>
      </c>
    </row>
    <row r="111" spans="1:1" ht="17" x14ac:dyDescent="0.35">
      <c r="A111" s="218" t="s">
        <v>1691</v>
      </c>
    </row>
    <row r="112" spans="1:1" ht="17" x14ac:dyDescent="0.35">
      <c r="A112" s="223" t="s">
        <v>1692</v>
      </c>
    </row>
    <row r="113" spans="1:1" ht="17" x14ac:dyDescent="0.35">
      <c r="A113" s="218" t="s">
        <v>1693</v>
      </c>
    </row>
    <row r="114" spans="1:1" ht="17" x14ac:dyDescent="0.35">
      <c r="A114" s="215" t="s">
        <v>1694</v>
      </c>
    </row>
    <row r="115" spans="1:1" ht="17" x14ac:dyDescent="0.35">
      <c r="A115" s="218" t="s">
        <v>1695</v>
      </c>
    </row>
    <row r="116" spans="1:1" ht="17" x14ac:dyDescent="0.35">
      <c r="A116" s="218" t="s">
        <v>1696</v>
      </c>
    </row>
    <row r="117" spans="1:1" ht="17" x14ac:dyDescent="0.35">
      <c r="A117" s="215" t="s">
        <v>1697</v>
      </c>
    </row>
    <row r="118" spans="1:1" ht="17" x14ac:dyDescent="0.35">
      <c r="A118" s="218" t="s">
        <v>1698</v>
      </c>
    </row>
    <row r="119" spans="1:1" ht="17" x14ac:dyDescent="0.35">
      <c r="A119" s="218" t="s">
        <v>1699</v>
      </c>
    </row>
    <row r="120" spans="1:1" ht="17" x14ac:dyDescent="0.35">
      <c r="A120" s="218" t="s">
        <v>1700</v>
      </c>
    </row>
    <row r="121" spans="1:1" ht="17" x14ac:dyDescent="0.35">
      <c r="A121" s="223" t="s">
        <v>1701</v>
      </c>
    </row>
    <row r="122" spans="1:1" ht="17" x14ac:dyDescent="0.35">
      <c r="A122" s="215" t="s">
        <v>1702</v>
      </c>
    </row>
    <row r="123" spans="1:1" ht="17" x14ac:dyDescent="0.35">
      <c r="A123" s="215" t="s">
        <v>1703</v>
      </c>
    </row>
    <row r="124" spans="1:1" ht="17" x14ac:dyDescent="0.35">
      <c r="A124" s="218" t="s">
        <v>1704</v>
      </c>
    </row>
    <row r="125" spans="1:1" ht="17" x14ac:dyDescent="0.35">
      <c r="A125" s="218" t="s">
        <v>1705</v>
      </c>
    </row>
    <row r="126" spans="1:1" ht="17" x14ac:dyDescent="0.35">
      <c r="A126" s="218" t="s">
        <v>1706</v>
      </c>
    </row>
    <row r="127" spans="1:1" ht="17" x14ac:dyDescent="0.35">
      <c r="A127" s="218" t="s">
        <v>1707</v>
      </c>
    </row>
    <row r="128" spans="1:1" ht="17" x14ac:dyDescent="0.35">
      <c r="A128" s="218" t="s">
        <v>1708</v>
      </c>
    </row>
    <row r="129" spans="1:1" ht="17" x14ac:dyDescent="0.35">
      <c r="A129" s="223" t="s">
        <v>1709</v>
      </c>
    </row>
    <row r="130" spans="1:1" ht="34" x14ac:dyDescent="0.35">
      <c r="A130" s="218" t="s">
        <v>1710</v>
      </c>
    </row>
    <row r="131" spans="1:1" ht="68" x14ac:dyDescent="0.35">
      <c r="A131" s="218" t="s">
        <v>1711</v>
      </c>
    </row>
    <row r="132" spans="1:1" ht="34" x14ac:dyDescent="0.35">
      <c r="A132" s="218" t="s">
        <v>1712</v>
      </c>
    </row>
    <row r="133" spans="1:1" ht="17" x14ac:dyDescent="0.35">
      <c r="A133" s="223" t="s">
        <v>1713</v>
      </c>
    </row>
    <row r="134" spans="1:1" ht="34" x14ac:dyDescent="0.35">
      <c r="A134" s="215" t="s">
        <v>1714</v>
      </c>
    </row>
    <row r="135" spans="1:1" ht="17" x14ac:dyDescent="0.35">
      <c r="A135" s="215"/>
    </row>
    <row r="136" spans="1:1" ht="18.5" x14ac:dyDescent="0.35">
      <c r="A136" s="216" t="s">
        <v>1715</v>
      </c>
    </row>
    <row r="137" spans="1:1" ht="17" x14ac:dyDescent="0.35">
      <c r="A137" s="218" t="s">
        <v>1716</v>
      </c>
    </row>
    <row r="138" spans="1:1" ht="34" x14ac:dyDescent="0.35">
      <c r="A138" s="220" t="s">
        <v>1717</v>
      </c>
    </row>
    <row r="139" spans="1:1" ht="34" x14ac:dyDescent="0.35">
      <c r="A139" s="220" t="s">
        <v>1718</v>
      </c>
    </row>
    <row r="140" spans="1:1" ht="17" x14ac:dyDescent="0.35">
      <c r="A140" s="219" t="s">
        <v>1719</v>
      </c>
    </row>
    <row r="141" spans="1:1" ht="17" x14ac:dyDescent="0.35">
      <c r="A141" s="224" t="s">
        <v>1720</v>
      </c>
    </row>
    <row r="142" spans="1:1" ht="34" x14ac:dyDescent="0.4">
      <c r="A142" s="221" t="s">
        <v>1721</v>
      </c>
    </row>
    <row r="143" spans="1:1" ht="17" x14ac:dyDescent="0.35">
      <c r="A143" s="220" t="s">
        <v>1722</v>
      </c>
    </row>
    <row r="144" spans="1:1" ht="17" x14ac:dyDescent="0.35">
      <c r="A144" s="220" t="s">
        <v>1723</v>
      </c>
    </row>
    <row r="145" spans="1:1" ht="17" x14ac:dyDescent="0.35">
      <c r="A145" s="224" t="s">
        <v>1724</v>
      </c>
    </row>
    <row r="146" spans="1:1" ht="17" x14ac:dyDescent="0.35">
      <c r="A146" s="219" t="s">
        <v>1725</v>
      </c>
    </row>
    <row r="147" spans="1:1" ht="17" x14ac:dyDescent="0.35">
      <c r="A147" s="224" t="s">
        <v>1726</v>
      </c>
    </row>
    <row r="148" spans="1:1" ht="17" x14ac:dyDescent="0.35">
      <c r="A148" s="220" t="s">
        <v>1727</v>
      </c>
    </row>
    <row r="149" spans="1:1" ht="17" x14ac:dyDescent="0.35">
      <c r="A149" s="220" t="s">
        <v>1728</v>
      </c>
    </row>
    <row r="150" spans="1:1" ht="17" x14ac:dyDescent="0.35">
      <c r="A150" s="220" t="s">
        <v>1729</v>
      </c>
    </row>
    <row r="151" spans="1:1" ht="34" x14ac:dyDescent="0.35">
      <c r="A151" s="224" t="s">
        <v>1730</v>
      </c>
    </row>
    <row r="152" spans="1:1" ht="17" x14ac:dyDescent="0.35">
      <c r="A152" s="219" t="s">
        <v>1731</v>
      </c>
    </row>
    <row r="153" spans="1:1" ht="17" x14ac:dyDescent="0.35">
      <c r="A153" s="220" t="s">
        <v>1732</v>
      </c>
    </row>
    <row r="154" spans="1:1" ht="17" x14ac:dyDescent="0.35">
      <c r="A154" s="220" t="s">
        <v>1733</v>
      </c>
    </row>
    <row r="155" spans="1:1" ht="17" x14ac:dyDescent="0.35">
      <c r="A155" s="220" t="s">
        <v>1734</v>
      </c>
    </row>
    <row r="156" spans="1:1" ht="17" x14ac:dyDescent="0.35">
      <c r="A156" s="220" t="s">
        <v>1735</v>
      </c>
    </row>
    <row r="157" spans="1:1" ht="34" x14ac:dyDescent="0.35">
      <c r="A157" s="220" t="s">
        <v>1736</v>
      </c>
    </row>
    <row r="158" spans="1:1" ht="34" x14ac:dyDescent="0.35">
      <c r="A158" s="220" t="s">
        <v>1737</v>
      </c>
    </row>
    <row r="159" spans="1:1" ht="17" x14ac:dyDescent="0.35">
      <c r="A159" s="219" t="s">
        <v>1738</v>
      </c>
    </row>
    <row r="160" spans="1:1" ht="34" x14ac:dyDescent="0.35">
      <c r="A160" s="220" t="s">
        <v>1739</v>
      </c>
    </row>
    <row r="161" spans="1:1" ht="34" x14ac:dyDescent="0.35">
      <c r="A161" s="220" t="s">
        <v>1740</v>
      </c>
    </row>
    <row r="162" spans="1:1" ht="17" x14ac:dyDescent="0.35">
      <c r="A162" s="220" t="s">
        <v>1741</v>
      </c>
    </row>
    <row r="163" spans="1:1" ht="17" x14ac:dyDescent="0.35">
      <c r="A163" s="219" t="s">
        <v>1742</v>
      </c>
    </row>
    <row r="164" spans="1:1" ht="34" x14ac:dyDescent="0.4">
      <c r="A164" s="221" t="s">
        <v>1743</v>
      </c>
    </row>
    <row r="165" spans="1:1" ht="34" x14ac:dyDescent="0.35">
      <c r="A165" s="220" t="s">
        <v>1744</v>
      </c>
    </row>
    <row r="166" spans="1:1" ht="17" x14ac:dyDescent="0.35">
      <c r="A166" s="219" t="s">
        <v>1745</v>
      </c>
    </row>
    <row r="167" spans="1:1" ht="17" x14ac:dyDescent="0.35">
      <c r="A167" s="220" t="s">
        <v>1746</v>
      </c>
    </row>
    <row r="168" spans="1:1" ht="17" x14ac:dyDescent="0.35">
      <c r="A168" s="219" t="s">
        <v>1747</v>
      </c>
    </row>
    <row r="169" spans="1:1" ht="17" x14ac:dyDescent="0.4">
      <c r="A169" s="221" t="s">
        <v>1748</v>
      </c>
    </row>
    <row r="170" spans="1:1" ht="17" x14ac:dyDescent="0.4">
      <c r="A170" s="221"/>
    </row>
    <row r="171" spans="1:1" ht="17" x14ac:dyDescent="0.4">
      <c r="A171" s="221"/>
    </row>
    <row r="172" spans="1:1" ht="17" x14ac:dyDescent="0.4">
      <c r="A172" s="221"/>
    </row>
    <row r="173" spans="1:1" ht="17" x14ac:dyDescent="0.4">
      <c r="A173" s="221"/>
    </row>
    <row r="174" spans="1:1" ht="17" x14ac:dyDescent="0.4">
      <c r="A174" s="221"/>
    </row>
  </sheetData>
  <pageMargins left="0.70866141732283472" right="0.70866141732283472" top="0.74803149606299213" bottom="0.74803149606299213" header="0.31496062992125984" footer="0.31496062992125984"/>
  <pageSetup paperSize="9" scale="49" fitToHeight="0" orientation="landscape" r:id="rId1"/>
  <headerFooter>
    <oddHeader>&amp;R&amp;G</oddHeader>
    <oddFooter>&amp;R&amp;1#&amp;"Calibri"&amp;10&amp;K0000FFClassification : Internal</oddFooter>
  </headerFooter>
  <rowBreaks count="3" manualBreakCount="3">
    <brk id="14" man="1"/>
    <brk id="49" man="1"/>
    <brk id="135"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U53"/>
  <sheetViews>
    <sheetView showGridLines="0" view="pageBreakPreview" topLeftCell="B1" zoomScale="60" zoomScaleNormal="100" workbookViewId="0">
      <selection activeCell="B2" sqref="B2"/>
    </sheetView>
  </sheetViews>
  <sheetFormatPr defaultRowHeight="12.5" x14ac:dyDescent="0.25"/>
  <cols>
    <col min="1" max="1" width="0" hidden="1" customWidth="1"/>
    <col min="2" max="2" width="8" customWidth="1"/>
    <col min="3" max="3" width="12" customWidth="1"/>
    <col min="4" max="4" width="5" customWidth="1"/>
    <col min="5" max="5" width="4" customWidth="1"/>
    <col min="6" max="7" width="6" customWidth="1"/>
    <col min="8" max="8" width="4" customWidth="1"/>
    <col min="9" max="9" width="8" customWidth="1"/>
    <col min="10" max="10" width="10" customWidth="1"/>
    <col min="11" max="11" width="6" customWidth="1"/>
    <col min="12" max="12" width="1" customWidth="1"/>
    <col min="13" max="13" width="2" customWidth="1"/>
    <col min="14" max="14" width="3" customWidth="1"/>
    <col min="15" max="15" width="1" customWidth="1"/>
    <col min="16" max="17" width="2" customWidth="1"/>
    <col min="18" max="18" width="5" customWidth="1"/>
    <col min="19" max="19" width="11" customWidth="1"/>
    <col min="20" max="20" width="6" customWidth="1"/>
    <col min="21" max="21" width="17" customWidth="1"/>
  </cols>
  <sheetData>
    <row r="1" spans="2:21" ht="9" customHeight="1" x14ac:dyDescent="0.25">
      <c r="B1" s="1"/>
      <c r="C1" s="1"/>
      <c r="D1" s="1"/>
      <c r="E1" s="1"/>
      <c r="F1" s="1"/>
      <c r="G1" s="1"/>
      <c r="H1" s="1"/>
      <c r="I1" s="1"/>
      <c r="J1" s="1"/>
      <c r="K1" s="1"/>
      <c r="L1" s="1"/>
      <c r="M1" s="1"/>
      <c r="N1" s="1"/>
      <c r="O1" s="1"/>
      <c r="P1" s="1"/>
      <c r="Q1" s="1"/>
      <c r="R1" s="1"/>
      <c r="S1" s="1"/>
      <c r="T1" s="1"/>
      <c r="U1" s="1"/>
    </row>
    <row r="2" spans="2:21" ht="22.5" customHeight="1" x14ac:dyDescent="0.25">
      <c r="B2" s="1"/>
      <c r="C2" s="1"/>
      <c r="D2" s="1"/>
      <c r="E2" s="1"/>
      <c r="F2" s="1"/>
      <c r="G2" s="1"/>
      <c r="H2" s="46" t="s">
        <v>855</v>
      </c>
      <c r="I2" s="47"/>
      <c r="J2" s="47"/>
      <c r="K2" s="47"/>
      <c r="L2" s="47"/>
      <c r="M2" s="47"/>
      <c r="N2" s="47"/>
      <c r="O2" s="47"/>
      <c r="P2" s="1"/>
      <c r="Q2" s="1"/>
      <c r="R2" s="1"/>
      <c r="S2" s="1"/>
      <c r="T2" s="1"/>
      <c r="U2" s="1"/>
    </row>
    <row r="3" spans="2:21" ht="6.25" customHeight="1" x14ac:dyDescent="0.25">
      <c r="B3" s="1"/>
      <c r="C3" s="1"/>
      <c r="D3" s="1"/>
      <c r="E3" s="1"/>
      <c r="F3" s="1"/>
      <c r="G3" s="1"/>
      <c r="H3" s="1"/>
      <c r="I3" s="1"/>
      <c r="J3" s="1"/>
      <c r="K3" s="1"/>
      <c r="L3" s="1"/>
      <c r="M3" s="1"/>
      <c r="N3" s="1"/>
      <c r="O3" s="1"/>
      <c r="P3" s="1"/>
      <c r="Q3" s="1"/>
      <c r="R3" s="1"/>
      <c r="S3" s="1"/>
      <c r="T3" s="1"/>
      <c r="U3" s="1"/>
    </row>
    <row r="4" spans="2:21" ht="33.5" customHeight="1" x14ac:dyDescent="0.25">
      <c r="B4" s="48" t="s">
        <v>991</v>
      </c>
      <c r="C4" s="49"/>
      <c r="D4" s="49"/>
      <c r="E4" s="49"/>
      <c r="F4" s="49"/>
      <c r="G4" s="49"/>
      <c r="H4" s="49"/>
      <c r="I4" s="49"/>
      <c r="J4" s="49"/>
      <c r="K4" s="49"/>
      <c r="L4" s="49"/>
      <c r="M4" s="49"/>
      <c r="N4" s="49"/>
      <c r="O4" s="49"/>
      <c r="P4" s="49"/>
      <c r="Q4" s="49"/>
      <c r="R4" s="49"/>
      <c r="S4" s="49"/>
      <c r="T4" s="1"/>
      <c r="U4" s="1"/>
    </row>
    <row r="5" spans="2:21" ht="6.75" customHeight="1" x14ac:dyDescent="0.25">
      <c r="B5" s="1"/>
      <c r="C5" s="1"/>
      <c r="D5" s="1"/>
      <c r="E5" s="1"/>
      <c r="F5" s="1"/>
      <c r="G5" s="1"/>
      <c r="H5" s="1"/>
      <c r="I5" s="1"/>
      <c r="J5" s="1"/>
      <c r="K5" s="1"/>
      <c r="L5" s="1"/>
      <c r="M5" s="1"/>
      <c r="N5" s="1"/>
      <c r="O5" s="1"/>
      <c r="P5" s="1"/>
      <c r="Q5" s="1"/>
      <c r="R5" s="1"/>
      <c r="S5" s="1"/>
      <c r="T5" s="1"/>
      <c r="U5" s="1"/>
    </row>
    <row r="6" spans="2:21" ht="24" customHeight="1" x14ac:dyDescent="0.25">
      <c r="B6" s="53" t="s">
        <v>992</v>
      </c>
      <c r="C6" s="54"/>
      <c r="D6" s="54"/>
      <c r="E6" s="1"/>
      <c r="F6" s="55">
        <v>44286</v>
      </c>
      <c r="G6" s="40"/>
      <c r="H6" s="40"/>
      <c r="I6" s="1"/>
      <c r="J6" s="1"/>
      <c r="K6" s="1"/>
      <c r="L6" s="1"/>
      <c r="M6" s="1"/>
      <c r="N6" s="1"/>
      <c r="O6" s="1"/>
      <c r="P6" s="1"/>
      <c r="Q6" s="1"/>
      <c r="R6" s="1"/>
      <c r="S6" s="1"/>
      <c r="T6" s="1"/>
      <c r="U6" s="1"/>
    </row>
    <row r="7" spans="2:21" ht="4.5" customHeight="1" x14ac:dyDescent="0.25">
      <c r="B7" s="1"/>
      <c r="C7" s="1"/>
      <c r="D7" s="1"/>
      <c r="E7" s="1"/>
      <c r="F7" s="1"/>
      <c r="G7" s="1"/>
      <c r="H7" s="1"/>
      <c r="I7" s="1"/>
      <c r="J7" s="1"/>
      <c r="K7" s="1"/>
      <c r="L7" s="1"/>
      <c r="M7" s="1"/>
      <c r="N7" s="1"/>
      <c r="O7" s="1"/>
      <c r="P7" s="1"/>
      <c r="Q7" s="1"/>
      <c r="R7" s="1"/>
      <c r="S7" s="1"/>
      <c r="T7" s="1"/>
      <c r="U7" s="1"/>
    </row>
    <row r="8" spans="2:21" ht="18.75" customHeight="1" x14ac:dyDescent="0.25">
      <c r="B8" s="75" t="s">
        <v>993</v>
      </c>
      <c r="C8" s="76"/>
      <c r="D8" s="76"/>
      <c r="E8" s="76"/>
      <c r="F8" s="76"/>
      <c r="G8" s="76"/>
      <c r="H8" s="76"/>
      <c r="I8" s="76"/>
      <c r="J8" s="76"/>
      <c r="K8" s="76"/>
      <c r="L8" s="76"/>
      <c r="M8" s="76"/>
      <c r="N8" s="76"/>
      <c r="O8" s="76"/>
      <c r="P8" s="76"/>
      <c r="Q8" s="76"/>
      <c r="R8" s="76"/>
      <c r="S8" s="77"/>
      <c r="T8" s="1"/>
      <c r="U8" s="1"/>
    </row>
    <row r="9" spans="2:21" ht="11.25" customHeight="1" x14ac:dyDescent="0.25">
      <c r="B9" s="1"/>
      <c r="C9" s="1"/>
      <c r="D9" s="1"/>
      <c r="E9" s="1"/>
      <c r="F9" s="1"/>
      <c r="G9" s="1"/>
      <c r="H9" s="1"/>
      <c r="I9" s="1"/>
      <c r="J9" s="1"/>
      <c r="K9" s="1"/>
      <c r="L9" s="1"/>
      <c r="M9" s="1"/>
      <c r="N9" s="1"/>
      <c r="O9" s="1"/>
      <c r="P9" s="1"/>
      <c r="Q9" s="1"/>
      <c r="R9" s="1"/>
      <c r="S9" s="1"/>
      <c r="T9" s="1"/>
      <c r="U9" s="1"/>
    </row>
    <row r="10" spans="2:21" ht="18" customHeight="1" x14ac:dyDescent="0.25">
      <c r="B10" s="1"/>
      <c r="C10" s="91" t="s">
        <v>994</v>
      </c>
      <c r="D10" s="92"/>
      <c r="E10" s="92"/>
      <c r="F10" s="92"/>
      <c r="G10" s="92"/>
      <c r="H10" s="92"/>
      <c r="I10" s="92"/>
      <c r="J10" s="92"/>
      <c r="K10" s="92"/>
      <c r="L10" s="92"/>
      <c r="M10" s="92"/>
      <c r="N10" s="92"/>
      <c r="O10" s="92"/>
      <c r="P10" s="92"/>
      <c r="Q10" s="1"/>
      <c r="R10" s="1"/>
      <c r="S10" s="1"/>
      <c r="T10" s="1"/>
      <c r="U10" s="1"/>
    </row>
    <row r="11" spans="2:21" ht="9.9" customHeight="1" x14ac:dyDescent="0.25">
      <c r="B11" s="1"/>
      <c r="C11" s="1"/>
      <c r="D11" s="1"/>
      <c r="E11" s="1"/>
      <c r="F11" s="1"/>
      <c r="G11" s="1"/>
      <c r="H11" s="1"/>
      <c r="I11" s="1"/>
      <c r="J11" s="1"/>
      <c r="K11" s="1"/>
      <c r="L11" s="1"/>
      <c r="M11" s="1"/>
      <c r="N11" s="1"/>
      <c r="O11" s="1"/>
      <c r="P11" s="1"/>
      <c r="Q11" s="1"/>
      <c r="R11" s="1"/>
      <c r="S11" s="1"/>
      <c r="T11" s="1"/>
      <c r="U11" s="1"/>
    </row>
    <row r="12" spans="2:21" ht="15.25" customHeight="1" x14ac:dyDescent="0.25">
      <c r="B12" s="1"/>
      <c r="C12" s="142" t="s">
        <v>1000</v>
      </c>
      <c r="D12" s="143"/>
      <c r="E12" s="143"/>
      <c r="F12" s="143"/>
      <c r="G12" s="143"/>
      <c r="H12" s="143"/>
      <c r="I12" s="143"/>
      <c r="J12" s="143"/>
      <c r="K12" s="143"/>
      <c r="L12" s="143"/>
      <c r="M12" s="143"/>
      <c r="N12" s="143"/>
      <c r="O12" s="143"/>
      <c r="P12" s="143"/>
      <c r="Q12" s="144">
        <v>15462081814.75032</v>
      </c>
      <c r="R12" s="143"/>
      <c r="S12" s="143"/>
      <c r="T12" s="1"/>
      <c r="U12" s="1"/>
    </row>
    <row r="13" spans="2:21" ht="26.75" customHeight="1" x14ac:dyDescent="0.25">
      <c r="B13" s="1"/>
      <c r="C13" s="145" t="s">
        <v>1001</v>
      </c>
      <c r="D13" s="40"/>
      <c r="E13" s="40"/>
      <c r="F13" s="40"/>
      <c r="G13" s="40"/>
      <c r="H13" s="40"/>
      <c r="I13" s="40"/>
      <c r="J13" s="40"/>
      <c r="K13" s="40"/>
      <c r="L13" s="40"/>
      <c r="M13" s="40"/>
      <c r="N13" s="40"/>
      <c r="O13" s="40"/>
      <c r="P13" s="40"/>
      <c r="Q13" s="141">
        <v>15462081814.75032</v>
      </c>
      <c r="R13" s="40"/>
      <c r="S13" s="40"/>
      <c r="T13" s="1"/>
      <c r="U13" s="1"/>
    </row>
    <row r="14" spans="2:21" ht="26.75" customHeight="1" x14ac:dyDescent="0.25">
      <c r="B14" s="1"/>
      <c r="C14" s="44" t="s">
        <v>1002</v>
      </c>
      <c r="D14" s="40"/>
      <c r="E14" s="40"/>
      <c r="F14" s="40"/>
      <c r="G14" s="40"/>
      <c r="H14" s="40"/>
      <c r="I14" s="40"/>
      <c r="J14" s="40"/>
      <c r="K14" s="40"/>
      <c r="L14" s="40"/>
      <c r="M14" s="40"/>
      <c r="N14" s="40"/>
      <c r="O14" s="40"/>
      <c r="P14" s="40"/>
      <c r="Q14" s="40"/>
      <c r="R14" s="141">
        <v>2128757394.3600147</v>
      </c>
      <c r="S14" s="40"/>
      <c r="T14" s="1"/>
      <c r="U14" s="1"/>
    </row>
    <row r="15" spans="2:21" ht="15.25" customHeight="1" x14ac:dyDescent="0.25">
      <c r="B15" s="1"/>
      <c r="C15" s="44" t="s">
        <v>427</v>
      </c>
      <c r="D15" s="40"/>
      <c r="E15" s="40"/>
      <c r="F15" s="40"/>
      <c r="G15" s="40"/>
      <c r="H15" s="40"/>
      <c r="I15" s="40"/>
      <c r="J15" s="40"/>
      <c r="K15" s="40"/>
      <c r="L15" s="40"/>
      <c r="M15" s="40"/>
      <c r="N15" s="40"/>
      <c r="O15" s="40"/>
      <c r="P15" s="40"/>
      <c r="Q15" s="40"/>
      <c r="R15" s="141">
        <v>117338</v>
      </c>
      <c r="S15" s="40"/>
      <c r="T15" s="1"/>
      <c r="U15" s="1"/>
    </row>
    <row r="16" spans="2:21" ht="15.25" customHeight="1" x14ac:dyDescent="0.25">
      <c r="B16" s="1"/>
      <c r="C16" s="44" t="s">
        <v>1003</v>
      </c>
      <c r="D16" s="40"/>
      <c r="E16" s="40"/>
      <c r="F16" s="40"/>
      <c r="G16" s="40"/>
      <c r="H16" s="40"/>
      <c r="I16" s="40"/>
      <c r="J16" s="40"/>
      <c r="K16" s="40"/>
      <c r="L16" s="40"/>
      <c r="M16" s="40"/>
      <c r="N16" s="40"/>
      <c r="O16" s="40"/>
      <c r="P16" s="40"/>
      <c r="Q16" s="40"/>
      <c r="R16" s="141">
        <v>225713</v>
      </c>
      <c r="S16" s="40"/>
      <c r="T16" s="1"/>
      <c r="U16" s="1"/>
    </row>
    <row r="17" spans="2:21" ht="17.899999999999999" customHeight="1" x14ac:dyDescent="0.25">
      <c r="B17" s="1"/>
      <c r="C17" s="39" t="s">
        <v>1004</v>
      </c>
      <c r="D17" s="40"/>
      <c r="E17" s="40"/>
      <c r="F17" s="40"/>
      <c r="G17" s="40"/>
      <c r="H17" s="40"/>
      <c r="I17" s="40"/>
      <c r="J17" s="40"/>
      <c r="K17" s="40"/>
      <c r="L17" s="40"/>
      <c r="M17" s="40"/>
      <c r="N17" s="40"/>
      <c r="O17" s="87">
        <v>131773.86536970211</v>
      </c>
      <c r="P17" s="40"/>
      <c r="Q17" s="40"/>
      <c r="R17" s="40"/>
      <c r="S17" s="40"/>
      <c r="T17" s="1"/>
      <c r="U17" s="1"/>
    </row>
    <row r="18" spans="2:21" ht="17.899999999999999" customHeight="1" x14ac:dyDescent="0.25">
      <c r="B18" s="1"/>
      <c r="C18" s="39" t="s">
        <v>1005</v>
      </c>
      <c r="D18" s="40"/>
      <c r="E18" s="40"/>
      <c r="F18" s="40"/>
      <c r="G18" s="40"/>
      <c r="H18" s="40"/>
      <c r="I18" s="40"/>
      <c r="J18" s="40"/>
      <c r="K18" s="40"/>
      <c r="L18" s="40"/>
      <c r="M18" s="40"/>
      <c r="N18" s="40"/>
      <c r="O18" s="87">
        <v>68503.28432456241</v>
      </c>
      <c r="P18" s="40"/>
      <c r="Q18" s="40"/>
      <c r="R18" s="40"/>
      <c r="S18" s="40"/>
      <c r="T18" s="1"/>
      <c r="U18" s="1"/>
    </row>
    <row r="19" spans="2:21" ht="17.899999999999999" customHeight="1" x14ac:dyDescent="0.25">
      <c r="B19" s="1"/>
      <c r="C19" s="39" t="s">
        <v>1006</v>
      </c>
      <c r="D19" s="40"/>
      <c r="E19" s="40"/>
      <c r="F19" s="40"/>
      <c r="G19" s="40"/>
      <c r="H19" s="40"/>
      <c r="I19" s="40"/>
      <c r="J19" s="40"/>
      <c r="K19" s="90">
        <v>0.50041313390208397</v>
      </c>
      <c r="L19" s="40"/>
      <c r="M19" s="40"/>
      <c r="N19" s="40"/>
      <c r="O19" s="40"/>
      <c r="P19" s="40"/>
      <c r="Q19" s="40"/>
      <c r="R19" s="40"/>
      <c r="S19" s="40"/>
      <c r="T19" s="1"/>
      <c r="U19" s="1"/>
    </row>
    <row r="20" spans="2:21" ht="17.899999999999999" customHeight="1" x14ac:dyDescent="0.25">
      <c r="B20" s="1"/>
      <c r="C20" s="39" t="s">
        <v>1007</v>
      </c>
      <c r="D20" s="40"/>
      <c r="E20" s="40"/>
      <c r="F20" s="40"/>
      <c r="G20" s="40"/>
      <c r="H20" s="40"/>
      <c r="I20" s="40"/>
      <c r="J20" s="138">
        <v>3.3131044818909956</v>
      </c>
      <c r="K20" s="40"/>
      <c r="L20" s="40"/>
      <c r="M20" s="40"/>
      <c r="N20" s="40"/>
      <c r="O20" s="40"/>
      <c r="P20" s="40"/>
      <c r="Q20" s="40"/>
      <c r="R20" s="40"/>
      <c r="S20" s="40"/>
      <c r="T20" s="1"/>
      <c r="U20" s="1"/>
    </row>
    <row r="21" spans="2:21" ht="17.899999999999999" customHeight="1" x14ac:dyDescent="0.25">
      <c r="B21" s="1"/>
      <c r="C21" s="39" t="s">
        <v>1008</v>
      </c>
      <c r="D21" s="40"/>
      <c r="E21" s="40"/>
      <c r="F21" s="40"/>
      <c r="G21" s="40"/>
      <c r="H21" s="40"/>
      <c r="I21" s="40"/>
      <c r="J21" s="40"/>
      <c r="K21" s="40"/>
      <c r="L21" s="140">
        <v>15.008483384451413</v>
      </c>
      <c r="M21" s="40"/>
      <c r="N21" s="40"/>
      <c r="O21" s="40"/>
      <c r="P21" s="40"/>
      <c r="Q21" s="40"/>
      <c r="R21" s="40"/>
      <c r="S21" s="40"/>
      <c r="T21" s="1"/>
      <c r="U21" s="1"/>
    </row>
    <row r="22" spans="2:21" ht="17.899999999999999" customHeight="1" x14ac:dyDescent="0.25">
      <c r="B22" s="1"/>
      <c r="C22" s="39" t="s">
        <v>1009</v>
      </c>
      <c r="D22" s="40"/>
      <c r="E22" s="40"/>
      <c r="F22" s="40"/>
      <c r="G22" s="40"/>
      <c r="H22" s="40"/>
      <c r="I22" s="40"/>
      <c r="J22" s="40"/>
      <c r="K22" s="140">
        <v>18.321570599632739</v>
      </c>
      <c r="L22" s="40"/>
      <c r="M22" s="40"/>
      <c r="N22" s="40"/>
      <c r="O22" s="40"/>
      <c r="P22" s="40"/>
      <c r="Q22" s="40"/>
      <c r="R22" s="40"/>
      <c r="S22" s="40"/>
      <c r="T22" s="1"/>
      <c r="U22" s="1"/>
    </row>
    <row r="23" spans="2:21" ht="16.149999999999999" customHeight="1" x14ac:dyDescent="0.25">
      <c r="B23" s="1"/>
      <c r="C23" s="39" t="s">
        <v>1010</v>
      </c>
      <c r="D23" s="40"/>
      <c r="E23" s="40"/>
      <c r="F23" s="40"/>
      <c r="G23" s="40"/>
      <c r="H23" s="40"/>
      <c r="I23" s="40"/>
      <c r="J23" s="40"/>
      <c r="K23" s="40"/>
      <c r="L23" s="40"/>
      <c r="M23" s="40"/>
      <c r="N23" s="40"/>
      <c r="O23" s="90">
        <v>0.81426053256422593</v>
      </c>
      <c r="P23" s="40"/>
      <c r="Q23" s="40"/>
      <c r="R23" s="40"/>
      <c r="S23" s="40"/>
      <c r="T23" s="1"/>
      <c r="U23" s="1"/>
    </row>
    <row r="24" spans="2:21" ht="4.5" customHeight="1" x14ac:dyDescent="0.25">
      <c r="B24" s="1"/>
      <c r="C24" s="139"/>
      <c r="D24" s="63"/>
      <c r="E24" s="63"/>
      <c r="F24" s="63"/>
      <c r="G24" s="63"/>
      <c r="H24" s="63"/>
      <c r="I24" s="63"/>
      <c r="J24" s="63"/>
      <c r="K24" s="63"/>
      <c r="L24" s="63"/>
      <c r="M24" s="63"/>
      <c r="N24" s="63"/>
      <c r="O24" s="89"/>
      <c r="P24" s="40"/>
      <c r="Q24" s="40"/>
      <c r="R24" s="40"/>
      <c r="S24" s="40"/>
      <c r="T24" s="1"/>
      <c r="U24" s="1"/>
    </row>
    <row r="25" spans="2:21" ht="13.25" customHeight="1" x14ac:dyDescent="0.25">
      <c r="B25" s="1"/>
      <c r="C25" s="39" t="s">
        <v>1011</v>
      </c>
      <c r="D25" s="40"/>
      <c r="E25" s="40"/>
      <c r="F25" s="40"/>
      <c r="G25" s="40"/>
      <c r="H25" s="40"/>
      <c r="I25" s="40"/>
      <c r="J25" s="40"/>
      <c r="K25" s="40"/>
      <c r="L25" s="40"/>
      <c r="M25" s="40"/>
      <c r="N25" s="40"/>
      <c r="O25" s="90">
        <v>0.18573946743577405</v>
      </c>
      <c r="P25" s="40"/>
      <c r="Q25" s="40"/>
      <c r="R25" s="40"/>
      <c r="S25" s="40"/>
      <c r="T25" s="1"/>
      <c r="U25" s="1"/>
    </row>
    <row r="26" spans="2:21" ht="4.5" customHeight="1" x14ac:dyDescent="0.25">
      <c r="B26" s="1"/>
      <c r="C26" s="139"/>
      <c r="D26" s="63"/>
      <c r="E26" s="63"/>
      <c r="F26" s="63"/>
      <c r="G26" s="63"/>
      <c r="H26" s="63"/>
      <c r="I26" s="63"/>
      <c r="J26" s="63"/>
      <c r="K26" s="63"/>
      <c r="L26" s="63"/>
      <c r="M26" s="63"/>
      <c r="N26" s="63"/>
      <c r="O26" s="89"/>
      <c r="P26" s="40"/>
      <c r="Q26" s="40"/>
      <c r="R26" s="40"/>
      <c r="S26" s="40"/>
      <c r="T26" s="1"/>
      <c r="U26" s="1"/>
    </row>
    <row r="27" spans="2:21" ht="15" customHeight="1" x14ac:dyDescent="0.25">
      <c r="B27" s="1"/>
      <c r="C27" s="39" t="s">
        <v>1012</v>
      </c>
      <c r="D27" s="40"/>
      <c r="E27" s="40"/>
      <c r="F27" s="40"/>
      <c r="G27" s="40"/>
      <c r="H27" s="40"/>
      <c r="I27" s="40"/>
      <c r="J27" s="40"/>
      <c r="K27" s="40"/>
      <c r="L27" s="40"/>
      <c r="M27" s="40"/>
      <c r="N27" s="40"/>
      <c r="O27" s="90">
        <v>1.6815681398245002E-2</v>
      </c>
      <c r="P27" s="40"/>
      <c r="Q27" s="40"/>
      <c r="R27" s="40"/>
      <c r="S27" s="40"/>
      <c r="T27" s="1"/>
      <c r="U27" s="1"/>
    </row>
    <row r="28" spans="2:21" ht="17.899999999999999" customHeight="1" x14ac:dyDescent="0.25">
      <c r="B28" s="1"/>
      <c r="C28" s="39" t="s">
        <v>1013</v>
      </c>
      <c r="D28" s="40"/>
      <c r="E28" s="40"/>
      <c r="F28" s="40"/>
      <c r="G28" s="40"/>
      <c r="H28" s="40"/>
      <c r="I28" s="40"/>
      <c r="J28" s="40"/>
      <c r="K28" s="40"/>
      <c r="L28" s="40"/>
      <c r="M28" s="40"/>
      <c r="N28" s="90">
        <v>1.7275713169749619E-2</v>
      </c>
      <c r="O28" s="40"/>
      <c r="P28" s="40"/>
      <c r="Q28" s="40"/>
      <c r="R28" s="40"/>
      <c r="S28" s="40"/>
      <c r="T28" s="1"/>
      <c r="U28" s="1"/>
    </row>
    <row r="29" spans="2:21" ht="17.899999999999999" customHeight="1" x14ac:dyDescent="0.25">
      <c r="B29" s="1"/>
      <c r="C29" s="39" t="s">
        <v>1014</v>
      </c>
      <c r="D29" s="40"/>
      <c r="E29" s="40"/>
      <c r="F29" s="40"/>
      <c r="G29" s="40"/>
      <c r="H29" s="40"/>
      <c r="I29" s="40"/>
      <c r="J29" s="40"/>
      <c r="K29" s="40"/>
      <c r="L29" s="40"/>
      <c r="M29" s="40"/>
      <c r="N29" s="90">
        <v>1.4798954848774941E-2</v>
      </c>
      <c r="O29" s="40"/>
      <c r="P29" s="40"/>
      <c r="Q29" s="40"/>
      <c r="R29" s="40"/>
      <c r="S29" s="40"/>
      <c r="T29" s="1"/>
      <c r="U29" s="1"/>
    </row>
    <row r="30" spans="2:21" ht="17.899999999999999" customHeight="1" x14ac:dyDescent="0.25">
      <c r="B30" s="1"/>
      <c r="C30" s="39" t="s">
        <v>1015</v>
      </c>
      <c r="D30" s="40"/>
      <c r="E30" s="40"/>
      <c r="F30" s="40"/>
      <c r="G30" s="40"/>
      <c r="H30" s="40"/>
      <c r="I30" s="40"/>
      <c r="J30" s="40"/>
      <c r="K30" s="40"/>
      <c r="L30" s="40"/>
      <c r="M30" s="40"/>
      <c r="N30" s="40"/>
      <c r="O30" s="138">
        <v>7.8213715753147834</v>
      </c>
      <c r="P30" s="40"/>
      <c r="Q30" s="40"/>
      <c r="R30" s="40"/>
      <c r="S30" s="40"/>
      <c r="T30" s="1"/>
      <c r="U30" s="1"/>
    </row>
    <row r="31" spans="2:21" ht="17.899999999999999" customHeight="1" x14ac:dyDescent="0.25">
      <c r="B31" s="1"/>
      <c r="C31" s="133" t="s">
        <v>1016</v>
      </c>
      <c r="D31" s="134"/>
      <c r="E31" s="134"/>
      <c r="F31" s="134"/>
      <c r="G31" s="134"/>
      <c r="H31" s="134"/>
      <c r="I31" s="134"/>
      <c r="J31" s="134"/>
      <c r="K31" s="134"/>
      <c r="L31" s="134"/>
      <c r="M31" s="134"/>
      <c r="N31" s="134"/>
      <c r="O31" s="135">
        <v>6.6027164100592923</v>
      </c>
      <c r="P31" s="134"/>
      <c r="Q31" s="134"/>
      <c r="R31" s="134"/>
      <c r="S31" s="134"/>
      <c r="T31" s="1"/>
      <c r="U31" s="1"/>
    </row>
    <row r="32" spans="2:21" ht="18.75" customHeight="1" x14ac:dyDescent="0.25">
      <c r="B32" s="75" t="s">
        <v>995</v>
      </c>
      <c r="C32" s="76"/>
      <c r="D32" s="76"/>
      <c r="E32" s="76"/>
      <c r="F32" s="76"/>
      <c r="G32" s="76"/>
      <c r="H32" s="76"/>
      <c r="I32" s="76"/>
      <c r="J32" s="76"/>
      <c r="K32" s="76"/>
      <c r="L32" s="76"/>
      <c r="M32" s="76"/>
      <c r="N32" s="76"/>
      <c r="O32" s="76"/>
      <c r="P32" s="76"/>
      <c r="Q32" s="76"/>
      <c r="R32" s="76"/>
      <c r="S32" s="77"/>
      <c r="T32" s="1"/>
      <c r="U32" s="1"/>
    </row>
    <row r="33" spans="2:21" ht="15.25" customHeight="1" x14ac:dyDescent="0.25">
      <c r="B33" s="1"/>
      <c r="C33" s="66" t="s">
        <v>996</v>
      </c>
      <c r="D33" s="67"/>
      <c r="E33" s="67"/>
      <c r="F33" s="67"/>
      <c r="G33" s="67"/>
      <c r="H33" s="67"/>
      <c r="I33" s="67"/>
      <c r="J33" s="67"/>
      <c r="K33" s="67"/>
      <c r="L33" s="67"/>
      <c r="M33" s="67"/>
      <c r="N33" s="67"/>
      <c r="O33" s="67"/>
      <c r="P33" s="67"/>
      <c r="Q33" s="73">
        <v>732384390.01999998</v>
      </c>
      <c r="R33" s="67"/>
      <c r="S33" s="67"/>
      <c r="T33" s="1"/>
      <c r="U33" s="1"/>
    </row>
    <row r="34" spans="2:21" ht="7.65" customHeight="1" x14ac:dyDescent="0.25">
      <c r="B34" s="1"/>
      <c r="C34" s="1"/>
      <c r="D34" s="1"/>
      <c r="E34" s="1"/>
      <c r="F34" s="1"/>
      <c r="G34" s="1"/>
      <c r="H34" s="1"/>
      <c r="I34" s="1"/>
      <c r="J34" s="1"/>
      <c r="K34" s="1"/>
      <c r="L34" s="1"/>
      <c r="M34" s="1"/>
      <c r="N34" s="1"/>
      <c r="O34" s="1"/>
      <c r="P34" s="1"/>
      <c r="Q34" s="1"/>
      <c r="R34" s="1"/>
      <c r="S34" s="1"/>
      <c r="T34" s="1"/>
      <c r="U34" s="1"/>
    </row>
    <row r="35" spans="2:21" ht="18.75" customHeight="1" x14ac:dyDescent="0.25">
      <c r="B35" s="75" t="s">
        <v>997</v>
      </c>
      <c r="C35" s="76"/>
      <c r="D35" s="76"/>
      <c r="E35" s="76"/>
      <c r="F35" s="76"/>
      <c r="G35" s="76"/>
      <c r="H35" s="76"/>
      <c r="I35" s="76"/>
      <c r="J35" s="76"/>
      <c r="K35" s="76"/>
      <c r="L35" s="76"/>
      <c r="M35" s="76"/>
      <c r="N35" s="76"/>
      <c r="O35" s="76"/>
      <c r="P35" s="76"/>
      <c r="Q35" s="76"/>
      <c r="R35" s="76"/>
      <c r="S35" s="77"/>
      <c r="T35" s="1"/>
      <c r="U35" s="1"/>
    </row>
    <row r="36" spans="2:21" ht="11.25" customHeight="1" x14ac:dyDescent="0.25">
      <c r="B36" s="1"/>
      <c r="C36" s="1"/>
      <c r="D36" s="1"/>
      <c r="E36" s="1"/>
      <c r="F36" s="1"/>
      <c r="G36" s="1"/>
      <c r="H36" s="1"/>
      <c r="I36" s="1"/>
      <c r="J36" s="1"/>
      <c r="K36" s="1"/>
      <c r="L36" s="1"/>
      <c r="M36" s="1"/>
      <c r="N36" s="1"/>
      <c r="O36" s="1"/>
      <c r="P36" s="1"/>
      <c r="Q36" s="1"/>
      <c r="R36" s="1"/>
      <c r="S36" s="1"/>
      <c r="T36" s="1"/>
      <c r="U36" s="1"/>
    </row>
    <row r="37" spans="2:21" ht="13.25" customHeight="1" x14ac:dyDescent="0.25">
      <c r="B37" s="123"/>
      <c r="C37" s="124"/>
      <c r="D37" s="136" t="s">
        <v>1017</v>
      </c>
      <c r="E37" s="137"/>
      <c r="F37" s="137"/>
      <c r="G37" s="136" t="s">
        <v>1017</v>
      </c>
      <c r="H37" s="137"/>
      <c r="I37" s="137"/>
      <c r="J37" s="136" t="s">
        <v>1017</v>
      </c>
      <c r="K37" s="137"/>
      <c r="L37" s="137"/>
      <c r="M37" s="136" t="s">
        <v>1017</v>
      </c>
      <c r="N37" s="137"/>
      <c r="O37" s="137"/>
      <c r="P37" s="137"/>
      <c r="Q37" s="137"/>
      <c r="R37" s="137"/>
      <c r="S37" s="136" t="s">
        <v>1017</v>
      </c>
      <c r="T37" s="137"/>
      <c r="U37" s="21" t="s">
        <v>1017</v>
      </c>
    </row>
    <row r="38" spans="2:21" ht="10.4" customHeight="1" x14ac:dyDescent="0.25">
      <c r="B38" s="129" t="s">
        <v>885</v>
      </c>
      <c r="C38" s="130"/>
      <c r="D38" s="131" t="s">
        <v>1018</v>
      </c>
      <c r="E38" s="132"/>
      <c r="F38" s="132"/>
      <c r="G38" s="131" t="s">
        <v>1018</v>
      </c>
      <c r="H38" s="132"/>
      <c r="I38" s="132"/>
      <c r="J38" s="131" t="s">
        <v>1018</v>
      </c>
      <c r="K38" s="132"/>
      <c r="L38" s="132"/>
      <c r="M38" s="131" t="s">
        <v>1018</v>
      </c>
      <c r="N38" s="132"/>
      <c r="O38" s="132"/>
      <c r="P38" s="132"/>
      <c r="Q38" s="132"/>
      <c r="R38" s="132"/>
      <c r="S38" s="131" t="s">
        <v>1019</v>
      </c>
      <c r="T38" s="132"/>
      <c r="U38" s="22" t="s">
        <v>1019</v>
      </c>
    </row>
    <row r="39" spans="2:21" ht="13.9" customHeight="1" x14ac:dyDescent="0.25">
      <c r="B39" s="123" t="s">
        <v>1020</v>
      </c>
      <c r="C39" s="124"/>
      <c r="D39" s="65" t="s">
        <v>1021</v>
      </c>
      <c r="E39" s="63"/>
      <c r="F39" s="63"/>
      <c r="G39" s="65" t="s">
        <v>1021</v>
      </c>
      <c r="H39" s="63"/>
      <c r="I39" s="63"/>
      <c r="J39" s="65" t="s">
        <v>1021</v>
      </c>
      <c r="K39" s="63"/>
      <c r="L39" s="63"/>
      <c r="M39" s="65" t="s">
        <v>1021</v>
      </c>
      <c r="N39" s="63"/>
      <c r="O39" s="63"/>
      <c r="P39" s="63"/>
      <c r="Q39" s="63"/>
      <c r="R39" s="63"/>
      <c r="S39" s="65" t="s">
        <v>1021</v>
      </c>
      <c r="T39" s="63"/>
      <c r="U39" s="9" t="s">
        <v>1021</v>
      </c>
    </row>
    <row r="40" spans="2:21" ht="12.4" customHeight="1" x14ac:dyDescent="0.25">
      <c r="B40" s="126" t="s">
        <v>1022</v>
      </c>
      <c r="C40" s="124"/>
      <c r="D40" s="127" t="s">
        <v>1023</v>
      </c>
      <c r="E40" s="128"/>
      <c r="F40" s="128"/>
      <c r="G40" s="127" t="s">
        <v>1023</v>
      </c>
      <c r="H40" s="128"/>
      <c r="I40" s="128"/>
      <c r="J40" s="127" t="s">
        <v>1023</v>
      </c>
      <c r="K40" s="128"/>
      <c r="L40" s="128"/>
      <c r="M40" s="127" t="s">
        <v>1023</v>
      </c>
      <c r="N40" s="128"/>
      <c r="O40" s="128"/>
      <c r="P40" s="128"/>
      <c r="Q40" s="128"/>
      <c r="R40" s="128"/>
      <c r="S40" s="127" t="s">
        <v>1024</v>
      </c>
      <c r="T40" s="128"/>
      <c r="U40" s="23" t="s">
        <v>1024</v>
      </c>
    </row>
    <row r="41" spans="2:21" ht="12.4" customHeight="1" x14ac:dyDescent="0.25">
      <c r="B41" s="123" t="s">
        <v>889</v>
      </c>
      <c r="C41" s="124"/>
      <c r="D41" s="65" t="s">
        <v>1</v>
      </c>
      <c r="E41" s="63"/>
      <c r="F41" s="63"/>
      <c r="G41" s="65" t="s">
        <v>1</v>
      </c>
      <c r="H41" s="63"/>
      <c r="I41" s="63"/>
      <c r="J41" s="65" t="s">
        <v>1</v>
      </c>
      <c r="K41" s="63"/>
      <c r="L41" s="63"/>
      <c r="M41" s="65" t="s">
        <v>1</v>
      </c>
      <c r="N41" s="63"/>
      <c r="O41" s="63"/>
      <c r="P41" s="63"/>
      <c r="Q41" s="63"/>
      <c r="R41" s="63"/>
      <c r="S41" s="65" t="s">
        <v>1</v>
      </c>
      <c r="T41" s="63"/>
      <c r="U41" s="9" t="s">
        <v>1</v>
      </c>
    </row>
    <row r="42" spans="2:21" ht="11.5" customHeight="1" x14ac:dyDescent="0.25">
      <c r="B42" s="126" t="s">
        <v>1025</v>
      </c>
      <c r="C42" s="124"/>
      <c r="D42" s="62">
        <v>5000000</v>
      </c>
      <c r="E42" s="63"/>
      <c r="F42" s="63"/>
      <c r="G42" s="62">
        <v>5000000</v>
      </c>
      <c r="H42" s="63"/>
      <c r="I42" s="63"/>
      <c r="J42" s="62">
        <v>10000000</v>
      </c>
      <c r="K42" s="63"/>
      <c r="L42" s="63"/>
      <c r="M42" s="62">
        <v>25000000</v>
      </c>
      <c r="N42" s="63"/>
      <c r="O42" s="63"/>
      <c r="P42" s="63"/>
      <c r="Q42" s="63"/>
      <c r="R42" s="63"/>
      <c r="S42" s="62">
        <v>11500000</v>
      </c>
      <c r="T42" s="63"/>
      <c r="U42" s="10">
        <v>35000000</v>
      </c>
    </row>
    <row r="43" spans="2:21" ht="12.4" customHeight="1" x14ac:dyDescent="0.25">
      <c r="B43" s="126" t="s">
        <v>887</v>
      </c>
      <c r="C43" s="124"/>
      <c r="D43" s="64">
        <v>43483</v>
      </c>
      <c r="E43" s="63"/>
      <c r="F43" s="63"/>
      <c r="G43" s="64">
        <v>43497</v>
      </c>
      <c r="H43" s="63"/>
      <c r="I43" s="63"/>
      <c r="J43" s="64">
        <v>43489</v>
      </c>
      <c r="K43" s="63"/>
      <c r="L43" s="63"/>
      <c r="M43" s="64">
        <v>43490</v>
      </c>
      <c r="N43" s="63"/>
      <c r="O43" s="63"/>
      <c r="P43" s="63"/>
      <c r="Q43" s="63"/>
      <c r="R43" s="63"/>
      <c r="S43" s="64">
        <v>43928</v>
      </c>
      <c r="T43" s="63"/>
      <c r="U43" s="11">
        <v>43955</v>
      </c>
    </row>
    <row r="44" spans="2:21" ht="11.25" customHeight="1" x14ac:dyDescent="0.25">
      <c r="B44" s="126" t="s">
        <v>888</v>
      </c>
      <c r="C44" s="124"/>
      <c r="D44" s="64">
        <v>46560</v>
      </c>
      <c r="E44" s="63"/>
      <c r="F44" s="63"/>
      <c r="G44" s="64">
        <v>46560</v>
      </c>
      <c r="H44" s="63"/>
      <c r="I44" s="63"/>
      <c r="J44" s="64">
        <v>46560</v>
      </c>
      <c r="K44" s="63"/>
      <c r="L44" s="63"/>
      <c r="M44" s="64">
        <v>46560</v>
      </c>
      <c r="N44" s="63"/>
      <c r="O44" s="63"/>
      <c r="P44" s="63"/>
      <c r="Q44" s="63"/>
      <c r="R44" s="63"/>
      <c r="S44" s="64">
        <v>46682</v>
      </c>
      <c r="T44" s="63"/>
      <c r="U44" s="11">
        <v>46682</v>
      </c>
    </row>
    <row r="45" spans="2:21" ht="10.9" customHeight="1" x14ac:dyDescent="0.25">
      <c r="B45" s="126" t="s">
        <v>890</v>
      </c>
      <c r="C45" s="124"/>
      <c r="D45" s="65" t="s">
        <v>1026</v>
      </c>
      <c r="E45" s="63"/>
      <c r="F45" s="63"/>
      <c r="G45" s="65" t="s">
        <v>1026</v>
      </c>
      <c r="H45" s="63"/>
      <c r="I45" s="63"/>
      <c r="J45" s="65" t="s">
        <v>1026</v>
      </c>
      <c r="K45" s="63"/>
      <c r="L45" s="63"/>
      <c r="M45" s="65" t="s">
        <v>1026</v>
      </c>
      <c r="N45" s="63"/>
      <c r="O45" s="63"/>
      <c r="P45" s="63"/>
      <c r="Q45" s="63"/>
      <c r="R45" s="63"/>
      <c r="S45" s="65" t="s">
        <v>1026</v>
      </c>
      <c r="T45" s="63"/>
      <c r="U45" s="9" t="s">
        <v>1026</v>
      </c>
    </row>
    <row r="46" spans="2:21" ht="12.4" customHeight="1" x14ac:dyDescent="0.25">
      <c r="B46" s="123" t="s">
        <v>891</v>
      </c>
      <c r="C46" s="124"/>
      <c r="D46" s="125">
        <v>8.0000000000000002E-3</v>
      </c>
      <c r="E46" s="63"/>
      <c r="F46" s="63"/>
      <c r="G46" s="125">
        <v>8.0000000000000002E-3</v>
      </c>
      <c r="H46" s="63"/>
      <c r="I46" s="63"/>
      <c r="J46" s="125">
        <v>8.0000000000000002E-3</v>
      </c>
      <c r="K46" s="63"/>
      <c r="L46" s="63"/>
      <c r="M46" s="125">
        <v>8.0000000000000002E-3</v>
      </c>
      <c r="N46" s="63"/>
      <c r="O46" s="63"/>
      <c r="P46" s="63"/>
      <c r="Q46" s="63"/>
      <c r="R46" s="63"/>
      <c r="S46" s="125">
        <v>0</v>
      </c>
      <c r="T46" s="63"/>
      <c r="U46" s="12">
        <v>0</v>
      </c>
    </row>
    <row r="47" spans="2:21" ht="12.15" customHeight="1" x14ac:dyDescent="0.25">
      <c r="B47" s="123" t="s">
        <v>1027</v>
      </c>
      <c r="C47" s="124"/>
      <c r="D47" s="65" t="s">
        <v>1028</v>
      </c>
      <c r="E47" s="63"/>
      <c r="F47" s="63"/>
      <c r="G47" s="65" t="s">
        <v>1028</v>
      </c>
      <c r="H47" s="63"/>
      <c r="I47" s="63"/>
      <c r="J47" s="65" t="s">
        <v>1028</v>
      </c>
      <c r="K47" s="63"/>
      <c r="L47" s="63"/>
      <c r="M47" s="65" t="s">
        <v>1028</v>
      </c>
      <c r="N47" s="63"/>
      <c r="O47" s="63"/>
      <c r="P47" s="63"/>
      <c r="Q47" s="63"/>
      <c r="R47" s="63"/>
      <c r="S47" s="65" t="s">
        <v>1028</v>
      </c>
      <c r="T47" s="63"/>
      <c r="U47" s="9" t="s">
        <v>1028</v>
      </c>
    </row>
    <row r="48" spans="2:21" ht="10.5" customHeight="1" x14ac:dyDescent="0.25">
      <c r="B48" s="123" t="s">
        <v>1029</v>
      </c>
      <c r="C48" s="124"/>
      <c r="D48" s="65" t="s">
        <v>1030</v>
      </c>
      <c r="E48" s="63"/>
      <c r="F48" s="63"/>
      <c r="G48" s="65" t="s">
        <v>1030</v>
      </c>
      <c r="H48" s="63"/>
      <c r="I48" s="63"/>
      <c r="J48" s="65" t="s">
        <v>1030</v>
      </c>
      <c r="K48" s="63"/>
      <c r="L48" s="63"/>
      <c r="M48" s="65" t="s">
        <v>1030</v>
      </c>
      <c r="N48" s="63"/>
      <c r="O48" s="63"/>
      <c r="P48" s="63"/>
      <c r="Q48" s="63"/>
      <c r="R48" s="63"/>
      <c r="S48" s="65" t="s">
        <v>1030</v>
      </c>
      <c r="T48" s="63"/>
      <c r="U48" s="9" t="s">
        <v>1030</v>
      </c>
    </row>
    <row r="49" spans="2:21" ht="14.65" customHeight="1" x14ac:dyDescent="0.25">
      <c r="B49" s="123" t="s">
        <v>1031</v>
      </c>
      <c r="C49" s="124"/>
      <c r="D49" s="65" t="s">
        <v>1032</v>
      </c>
      <c r="E49" s="63"/>
      <c r="F49" s="63"/>
      <c r="G49" s="65" t="s">
        <v>1032</v>
      </c>
      <c r="H49" s="63"/>
      <c r="I49" s="63"/>
      <c r="J49" s="65" t="s">
        <v>1032</v>
      </c>
      <c r="K49" s="63"/>
      <c r="L49" s="63"/>
      <c r="M49" s="65" t="s">
        <v>1032</v>
      </c>
      <c r="N49" s="63"/>
      <c r="O49" s="63"/>
      <c r="P49" s="63"/>
      <c r="Q49" s="63"/>
      <c r="R49" s="63"/>
      <c r="S49" s="65" t="s">
        <v>1032</v>
      </c>
      <c r="T49" s="63"/>
      <c r="U49" s="9" t="s">
        <v>1032</v>
      </c>
    </row>
    <row r="50" spans="2:21" ht="18" customHeight="1" x14ac:dyDescent="0.25">
      <c r="B50" s="1"/>
      <c r="C50" s="1"/>
      <c r="D50" s="1"/>
      <c r="E50" s="1"/>
      <c r="F50" s="1"/>
      <c r="G50" s="1"/>
      <c r="H50" s="1"/>
      <c r="I50" s="1"/>
      <c r="J50" s="1"/>
      <c r="K50" s="1"/>
      <c r="L50" s="1"/>
      <c r="M50" s="1"/>
      <c r="N50" s="1"/>
      <c r="O50" s="1"/>
      <c r="P50" s="1"/>
      <c r="Q50" s="1"/>
      <c r="R50" s="1"/>
      <c r="S50" s="1"/>
      <c r="T50" s="1"/>
      <c r="U50" s="1"/>
    </row>
    <row r="51" spans="2:21" ht="18.75" customHeight="1" x14ac:dyDescent="0.25">
      <c r="B51" s="75" t="s">
        <v>998</v>
      </c>
      <c r="C51" s="76"/>
      <c r="D51" s="76"/>
      <c r="E51" s="76"/>
      <c r="F51" s="76"/>
      <c r="G51" s="76"/>
      <c r="H51" s="76"/>
      <c r="I51" s="76"/>
      <c r="J51" s="76"/>
      <c r="K51" s="76"/>
      <c r="L51" s="76"/>
      <c r="M51" s="76"/>
      <c r="N51" s="76"/>
      <c r="O51" s="76"/>
      <c r="P51" s="76"/>
      <c r="Q51" s="76"/>
      <c r="R51" s="76"/>
      <c r="S51" s="77"/>
      <c r="T51" s="1"/>
      <c r="U51" s="1"/>
    </row>
    <row r="52" spans="2:21" ht="5.75" customHeight="1" x14ac:dyDescent="0.25">
      <c r="B52" s="1"/>
      <c r="C52" s="1"/>
      <c r="D52" s="1"/>
      <c r="E52" s="1"/>
      <c r="F52" s="1"/>
      <c r="G52" s="1"/>
      <c r="H52" s="1"/>
      <c r="I52" s="1"/>
      <c r="J52" s="1"/>
      <c r="K52" s="1"/>
      <c r="L52" s="1"/>
      <c r="M52" s="1"/>
      <c r="N52" s="1"/>
      <c r="O52" s="1"/>
      <c r="P52" s="1"/>
      <c r="Q52" s="1"/>
      <c r="R52" s="1"/>
      <c r="S52" s="1"/>
      <c r="T52" s="1"/>
      <c r="U52" s="1"/>
    </row>
    <row r="53" spans="2:21" ht="18.75" customHeight="1" x14ac:dyDescent="0.25">
      <c r="B53" s="66" t="s">
        <v>999</v>
      </c>
      <c r="C53" s="67"/>
    </row>
  </sheetData>
  <mergeCells count="130">
    <mergeCell ref="B51:S51"/>
    <mergeCell ref="B53:C53"/>
    <mergeCell ref="F6:H6"/>
    <mergeCell ref="C12:P12"/>
    <mergeCell ref="Q12:S12"/>
    <mergeCell ref="C13:P13"/>
    <mergeCell ref="Q13:S13"/>
    <mergeCell ref="H2:O2"/>
    <mergeCell ref="B4:S4"/>
    <mergeCell ref="B6:D6"/>
    <mergeCell ref="B8:S8"/>
    <mergeCell ref="C10:P10"/>
    <mergeCell ref="B32:S32"/>
    <mergeCell ref="C14:Q14"/>
    <mergeCell ref="R14:S14"/>
    <mergeCell ref="C15:Q15"/>
    <mergeCell ref="R15:S15"/>
    <mergeCell ref="C19:J19"/>
    <mergeCell ref="K19:S19"/>
    <mergeCell ref="C20:I20"/>
    <mergeCell ref="J20:S20"/>
    <mergeCell ref="C21:K21"/>
    <mergeCell ref="L21:S21"/>
    <mergeCell ref="C16:Q16"/>
    <mergeCell ref="R16:S16"/>
    <mergeCell ref="C17:N17"/>
    <mergeCell ref="O17:S17"/>
    <mergeCell ref="C18:N18"/>
    <mergeCell ref="O18:S18"/>
    <mergeCell ref="C25:N25"/>
    <mergeCell ref="O25:S25"/>
    <mergeCell ref="C26:N26"/>
    <mergeCell ref="O26:S26"/>
    <mergeCell ref="C27:N27"/>
    <mergeCell ref="O27:S27"/>
    <mergeCell ref="C22:J22"/>
    <mergeCell ref="K22:S22"/>
    <mergeCell ref="C23:N23"/>
    <mergeCell ref="O23:S23"/>
    <mergeCell ref="C24:N24"/>
    <mergeCell ref="O24:S24"/>
    <mergeCell ref="C31:N31"/>
    <mergeCell ref="O31:S31"/>
    <mergeCell ref="B37:C37"/>
    <mergeCell ref="D37:F37"/>
    <mergeCell ref="G37:I37"/>
    <mergeCell ref="J37:L37"/>
    <mergeCell ref="M37:R37"/>
    <mergeCell ref="S37:T37"/>
    <mergeCell ref="C28:M28"/>
    <mergeCell ref="N28:S28"/>
    <mergeCell ref="C29:M29"/>
    <mergeCell ref="N29:S29"/>
    <mergeCell ref="C30:N30"/>
    <mergeCell ref="O30:S30"/>
    <mergeCell ref="Q33:S33"/>
    <mergeCell ref="C33:P33"/>
    <mergeCell ref="B35:S35"/>
    <mergeCell ref="B39:C39"/>
    <mergeCell ref="D39:F39"/>
    <mergeCell ref="G39:I39"/>
    <mergeCell ref="J39:L39"/>
    <mergeCell ref="M39:R39"/>
    <mergeCell ref="S39:T39"/>
    <mergeCell ref="B38:C38"/>
    <mergeCell ref="D38:F38"/>
    <mergeCell ref="G38:I38"/>
    <mergeCell ref="J38:L38"/>
    <mergeCell ref="M38:R38"/>
    <mergeCell ref="S38:T38"/>
    <mergeCell ref="B41:C41"/>
    <mergeCell ref="D41:F41"/>
    <mergeCell ref="G41:I41"/>
    <mergeCell ref="J41:L41"/>
    <mergeCell ref="M41:R41"/>
    <mergeCell ref="S41:T41"/>
    <mergeCell ref="B40:C40"/>
    <mergeCell ref="D40:F40"/>
    <mergeCell ref="G40:I40"/>
    <mergeCell ref="J40:L40"/>
    <mergeCell ref="M40:R40"/>
    <mergeCell ref="S40:T40"/>
    <mergeCell ref="B43:C43"/>
    <mergeCell ref="D43:F43"/>
    <mergeCell ref="G43:I43"/>
    <mergeCell ref="J43:L43"/>
    <mergeCell ref="M43:R43"/>
    <mergeCell ref="S43:T43"/>
    <mergeCell ref="B42:C42"/>
    <mergeCell ref="D42:F42"/>
    <mergeCell ref="G42:I42"/>
    <mergeCell ref="J42:L42"/>
    <mergeCell ref="M42:R42"/>
    <mergeCell ref="S42:T42"/>
    <mergeCell ref="B45:C45"/>
    <mergeCell ref="D45:F45"/>
    <mergeCell ref="G45:I45"/>
    <mergeCell ref="J45:L45"/>
    <mergeCell ref="M45:R45"/>
    <mergeCell ref="S45:T45"/>
    <mergeCell ref="B44:C44"/>
    <mergeCell ref="D44:F44"/>
    <mergeCell ref="G44:I44"/>
    <mergeCell ref="J44:L44"/>
    <mergeCell ref="M44:R44"/>
    <mergeCell ref="S44:T44"/>
    <mergeCell ref="B47:C47"/>
    <mergeCell ref="D47:F47"/>
    <mergeCell ref="G47:I47"/>
    <mergeCell ref="J47:L47"/>
    <mergeCell ref="M47:R47"/>
    <mergeCell ref="S47:T47"/>
    <mergeCell ref="B46:C46"/>
    <mergeCell ref="D46:F46"/>
    <mergeCell ref="G46:I46"/>
    <mergeCell ref="J46:L46"/>
    <mergeCell ref="M46:R46"/>
    <mergeCell ref="S46:T46"/>
    <mergeCell ref="B49:C49"/>
    <mergeCell ref="D49:F49"/>
    <mergeCell ref="G49:I49"/>
    <mergeCell ref="J49:L49"/>
    <mergeCell ref="M49:R49"/>
    <mergeCell ref="S49:T49"/>
    <mergeCell ref="B48:C48"/>
    <mergeCell ref="D48:F48"/>
    <mergeCell ref="G48:I48"/>
    <mergeCell ref="J48:L48"/>
    <mergeCell ref="M48:R48"/>
    <mergeCell ref="S48:T48"/>
  </mergeCells>
  <pageMargins left="0.44352941176470595" right="0.2905882352941177" top="0.44352941176470595" bottom="0.44352941176470595" header="0.50980392156862753" footer="0.50980392156862753"/>
  <pageSetup paperSize="9" scale="82" orientation="portrait" r:id="rId1"/>
  <headerFooter alignWithMargins="0">
    <oddFooter>&amp;R&amp;1#&amp;"Calibri"&amp;10&amp;K0000FFClassification : Internal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I322"/>
  <sheetViews>
    <sheetView showGridLines="0" topLeftCell="B1" zoomScaleNormal="100" workbookViewId="0"/>
  </sheetViews>
  <sheetFormatPr defaultRowHeight="12.5" x14ac:dyDescent="0.25"/>
  <cols>
    <col min="1" max="1" width="0" hidden="1" customWidth="1"/>
    <col min="2" max="2" width="14" customWidth="1"/>
    <col min="3" max="9" width="1" customWidth="1"/>
    <col min="10" max="10" width="3" customWidth="1"/>
    <col min="11" max="11" width="4" customWidth="1"/>
    <col min="12" max="12" width="7" customWidth="1"/>
    <col min="13" max="13" width="2" customWidth="1"/>
    <col min="14" max="18" width="1" customWidth="1"/>
    <col min="19" max="19" width="2" customWidth="1"/>
    <col min="20" max="20" width="9" customWidth="1"/>
    <col min="21" max="25" width="1" customWidth="1"/>
    <col min="26" max="26" width="2" customWidth="1"/>
    <col min="27" max="27" width="15" customWidth="1"/>
    <col min="28" max="31" width="1" customWidth="1"/>
    <col min="32" max="33" width="2" customWidth="1"/>
    <col min="34" max="34" width="11" customWidth="1"/>
    <col min="35" max="35" width="1" customWidth="1"/>
  </cols>
  <sheetData>
    <row r="1" spans="2:35" ht="0.75" customHeight="1" x14ac:dyDescent="0.25"/>
    <row r="2" spans="2:35" ht="8.25" customHeight="1" x14ac:dyDescent="0.25">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row>
    <row r="3" spans="2:35" ht="22.5" customHeight="1" x14ac:dyDescent="0.25">
      <c r="B3" s="1"/>
      <c r="C3" s="1"/>
      <c r="D3" s="1"/>
      <c r="E3" s="1"/>
      <c r="F3" s="1"/>
      <c r="G3" s="1"/>
      <c r="H3" s="1"/>
      <c r="I3" s="1"/>
      <c r="J3" s="1"/>
      <c r="K3" s="1"/>
      <c r="L3" s="1"/>
      <c r="M3" s="1"/>
      <c r="N3" s="1"/>
      <c r="O3" s="1"/>
      <c r="P3" s="1"/>
      <c r="Q3" s="46" t="s">
        <v>855</v>
      </c>
      <c r="R3" s="47"/>
      <c r="S3" s="47"/>
      <c r="T3" s="47"/>
      <c r="U3" s="47"/>
      <c r="V3" s="47"/>
      <c r="W3" s="47"/>
      <c r="X3" s="47"/>
      <c r="Y3" s="47"/>
      <c r="Z3" s="47"/>
      <c r="AA3" s="47"/>
      <c r="AB3" s="1"/>
      <c r="AC3" s="1"/>
      <c r="AD3" s="1"/>
      <c r="AE3" s="1"/>
      <c r="AF3" s="1"/>
      <c r="AG3" s="1"/>
      <c r="AH3" s="1"/>
      <c r="AI3" s="1"/>
    </row>
    <row r="4" spans="2:35" ht="7" customHeight="1" x14ac:dyDescent="0.25">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row>
    <row r="5" spans="2:35" ht="35" customHeight="1" x14ac:dyDescent="0.25">
      <c r="B5" s="48" t="s">
        <v>1033</v>
      </c>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row>
    <row r="6" spans="2:35" ht="6.75" customHeight="1" x14ac:dyDescent="0.25">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row>
    <row r="7" spans="2:35" ht="24" customHeight="1" x14ac:dyDescent="0.25">
      <c r="B7" s="53" t="s">
        <v>992</v>
      </c>
      <c r="C7" s="54"/>
      <c r="D7" s="54"/>
      <c r="E7" s="54"/>
      <c r="F7" s="54"/>
      <c r="G7" s="54"/>
      <c r="H7" s="54"/>
      <c r="I7" s="54"/>
      <c r="J7" s="54"/>
      <c r="K7" s="1"/>
      <c r="L7" s="55">
        <v>44286</v>
      </c>
      <c r="M7" s="40"/>
      <c r="N7" s="40"/>
      <c r="O7" s="40"/>
      <c r="P7" s="40"/>
      <c r="Q7" s="40"/>
      <c r="R7" s="40"/>
      <c r="S7" s="40"/>
      <c r="T7" s="1"/>
      <c r="U7" s="1"/>
      <c r="V7" s="1"/>
      <c r="W7" s="1"/>
      <c r="X7" s="1"/>
      <c r="Y7" s="1"/>
      <c r="Z7" s="1"/>
      <c r="AA7" s="1"/>
      <c r="AB7" s="1"/>
      <c r="AC7" s="1"/>
      <c r="AD7" s="1"/>
      <c r="AE7" s="1"/>
      <c r="AF7" s="1"/>
      <c r="AG7" s="1"/>
      <c r="AH7" s="1"/>
      <c r="AI7" s="1"/>
    </row>
    <row r="8" spans="2:35" ht="5.25" customHeight="1" x14ac:dyDescent="0.25">
      <c r="B8" s="54"/>
      <c r="C8" s="54"/>
      <c r="D8" s="54"/>
      <c r="E8" s="54"/>
      <c r="F8" s="54"/>
      <c r="G8" s="54"/>
      <c r="H8" s="54"/>
      <c r="I8" s="54"/>
      <c r="J8" s="54"/>
      <c r="K8" s="1"/>
      <c r="L8" s="1"/>
      <c r="M8" s="1"/>
      <c r="N8" s="1"/>
      <c r="O8" s="1"/>
      <c r="P8" s="1"/>
      <c r="Q8" s="1"/>
      <c r="R8" s="1"/>
      <c r="S8" s="1"/>
      <c r="T8" s="1"/>
      <c r="U8" s="1"/>
      <c r="V8" s="1"/>
      <c r="W8" s="1"/>
      <c r="X8" s="1"/>
      <c r="Y8" s="1"/>
      <c r="Z8" s="1"/>
      <c r="AA8" s="1"/>
      <c r="AB8" s="1"/>
      <c r="AC8" s="1"/>
      <c r="AD8" s="1"/>
      <c r="AE8" s="1"/>
      <c r="AF8" s="1"/>
      <c r="AG8" s="1"/>
      <c r="AH8" s="1"/>
      <c r="AI8" s="1"/>
    </row>
    <row r="9" spans="2:35" ht="21" customHeight="1" x14ac:dyDescent="0.25">
      <c r="B9" s="75" t="s">
        <v>1034</v>
      </c>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7"/>
    </row>
    <row r="10" spans="2:35" ht="5.25" customHeight="1" x14ac:dyDescent="0.25">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row>
    <row r="11" spans="2:35" ht="15" customHeight="1" x14ac:dyDescent="0.25">
      <c r="B11" s="154"/>
      <c r="C11" s="71"/>
      <c r="D11" s="71"/>
      <c r="E11" s="71"/>
      <c r="F11" s="71"/>
      <c r="G11" s="71"/>
      <c r="H11" s="71"/>
      <c r="I11" s="70" t="s">
        <v>1049</v>
      </c>
      <c r="J11" s="71"/>
      <c r="K11" s="71"/>
      <c r="L11" s="71"/>
      <c r="M11" s="71"/>
      <c r="N11" s="71"/>
      <c r="O11" s="71"/>
      <c r="P11" s="71"/>
      <c r="Q11" s="71"/>
      <c r="R11" s="71"/>
      <c r="S11" s="71"/>
      <c r="T11" s="70" t="s">
        <v>1050</v>
      </c>
      <c r="U11" s="71"/>
      <c r="V11" s="71"/>
      <c r="W11" s="71"/>
      <c r="X11" s="71"/>
      <c r="Y11" s="71"/>
      <c r="Z11" s="71"/>
      <c r="AA11" s="70" t="s">
        <v>1051</v>
      </c>
      <c r="AB11" s="71"/>
      <c r="AC11" s="71"/>
      <c r="AD11" s="71"/>
      <c r="AE11" s="71"/>
      <c r="AF11" s="71"/>
      <c r="AG11" s="71"/>
      <c r="AH11" s="70" t="s">
        <v>1050</v>
      </c>
      <c r="AI11" s="71"/>
    </row>
    <row r="12" spans="2:35" ht="12" customHeight="1" x14ac:dyDescent="0.25">
      <c r="B12" s="139" t="s">
        <v>531</v>
      </c>
      <c r="C12" s="63"/>
      <c r="D12" s="63"/>
      <c r="E12" s="63"/>
      <c r="F12" s="63"/>
      <c r="G12" s="63"/>
      <c r="H12" s="63"/>
      <c r="I12" s="146">
        <v>2424758588.3300147</v>
      </c>
      <c r="J12" s="63"/>
      <c r="K12" s="63"/>
      <c r="L12" s="63"/>
      <c r="M12" s="63"/>
      <c r="N12" s="63"/>
      <c r="O12" s="63"/>
      <c r="P12" s="63"/>
      <c r="Q12" s="63"/>
      <c r="R12" s="63"/>
      <c r="S12" s="63"/>
      <c r="T12" s="125">
        <v>0.1568196713340971</v>
      </c>
      <c r="U12" s="63"/>
      <c r="V12" s="63"/>
      <c r="W12" s="63"/>
      <c r="X12" s="63"/>
      <c r="Y12" s="63"/>
      <c r="Z12" s="63"/>
      <c r="AA12" s="62">
        <v>34876</v>
      </c>
      <c r="AB12" s="63"/>
      <c r="AC12" s="63"/>
      <c r="AD12" s="63"/>
      <c r="AE12" s="63"/>
      <c r="AF12" s="63"/>
      <c r="AG12" s="63"/>
      <c r="AH12" s="125">
        <v>0.15451480419825175</v>
      </c>
      <c r="AI12" s="63"/>
    </row>
    <row r="13" spans="2:35" ht="12" customHeight="1" x14ac:dyDescent="0.25">
      <c r="B13" s="139" t="s">
        <v>535</v>
      </c>
      <c r="C13" s="63"/>
      <c r="D13" s="63"/>
      <c r="E13" s="63"/>
      <c r="F13" s="63"/>
      <c r="G13" s="63"/>
      <c r="H13" s="63"/>
      <c r="I13" s="146">
        <v>2413243598.9399972</v>
      </c>
      <c r="J13" s="63"/>
      <c r="K13" s="63"/>
      <c r="L13" s="63"/>
      <c r="M13" s="63"/>
      <c r="N13" s="63"/>
      <c r="O13" s="63"/>
      <c r="P13" s="63"/>
      <c r="Q13" s="63"/>
      <c r="R13" s="63"/>
      <c r="S13" s="63"/>
      <c r="T13" s="125">
        <v>0.15607494694782251</v>
      </c>
      <c r="U13" s="63"/>
      <c r="V13" s="63"/>
      <c r="W13" s="63"/>
      <c r="X13" s="63"/>
      <c r="Y13" s="63"/>
      <c r="Z13" s="63"/>
      <c r="AA13" s="62">
        <v>36882</v>
      </c>
      <c r="AB13" s="63"/>
      <c r="AC13" s="63"/>
      <c r="AD13" s="63"/>
      <c r="AE13" s="63"/>
      <c r="AF13" s="63"/>
      <c r="AG13" s="63"/>
      <c r="AH13" s="125">
        <v>0.16340219659479072</v>
      </c>
      <c r="AI13" s="63"/>
    </row>
    <row r="14" spans="2:35" ht="12" customHeight="1" x14ac:dyDescent="0.25">
      <c r="B14" s="139" t="s">
        <v>533</v>
      </c>
      <c r="C14" s="63"/>
      <c r="D14" s="63"/>
      <c r="E14" s="63"/>
      <c r="F14" s="63"/>
      <c r="G14" s="63"/>
      <c r="H14" s="63"/>
      <c r="I14" s="146">
        <v>2211288351.9600005</v>
      </c>
      <c r="J14" s="63"/>
      <c r="K14" s="63"/>
      <c r="L14" s="63"/>
      <c r="M14" s="63"/>
      <c r="N14" s="63"/>
      <c r="O14" s="63"/>
      <c r="P14" s="63"/>
      <c r="Q14" s="63"/>
      <c r="R14" s="63"/>
      <c r="S14" s="63"/>
      <c r="T14" s="125">
        <v>0.14301362380908822</v>
      </c>
      <c r="U14" s="63"/>
      <c r="V14" s="63"/>
      <c r="W14" s="63"/>
      <c r="X14" s="63"/>
      <c r="Y14" s="63"/>
      <c r="Z14" s="63"/>
      <c r="AA14" s="62">
        <v>31010</v>
      </c>
      <c r="AB14" s="63"/>
      <c r="AC14" s="63"/>
      <c r="AD14" s="63"/>
      <c r="AE14" s="63"/>
      <c r="AF14" s="63"/>
      <c r="AG14" s="63"/>
      <c r="AH14" s="125">
        <v>0.13738685853273847</v>
      </c>
      <c r="AI14" s="63"/>
    </row>
    <row r="15" spans="2:35" ht="12" customHeight="1" x14ac:dyDescent="0.25">
      <c r="B15" s="139" t="s">
        <v>539</v>
      </c>
      <c r="C15" s="63"/>
      <c r="D15" s="63"/>
      <c r="E15" s="63"/>
      <c r="F15" s="63"/>
      <c r="G15" s="63"/>
      <c r="H15" s="63"/>
      <c r="I15" s="146">
        <v>1721457089.5900049</v>
      </c>
      <c r="J15" s="63"/>
      <c r="K15" s="63"/>
      <c r="L15" s="63"/>
      <c r="M15" s="63"/>
      <c r="N15" s="63"/>
      <c r="O15" s="63"/>
      <c r="P15" s="63"/>
      <c r="Q15" s="63"/>
      <c r="R15" s="63"/>
      <c r="S15" s="63"/>
      <c r="T15" s="125">
        <v>0.11133410818896501</v>
      </c>
      <c r="U15" s="63"/>
      <c r="V15" s="63"/>
      <c r="W15" s="63"/>
      <c r="X15" s="63"/>
      <c r="Y15" s="63"/>
      <c r="Z15" s="63"/>
      <c r="AA15" s="62">
        <v>28064</v>
      </c>
      <c r="AB15" s="63"/>
      <c r="AC15" s="63"/>
      <c r="AD15" s="63"/>
      <c r="AE15" s="63"/>
      <c r="AF15" s="63"/>
      <c r="AG15" s="63"/>
      <c r="AH15" s="125">
        <v>0.12433488545187915</v>
      </c>
      <c r="AI15" s="63"/>
    </row>
    <row r="16" spans="2:35" ht="12" customHeight="1" x14ac:dyDescent="0.25">
      <c r="B16" s="139" t="s">
        <v>537</v>
      </c>
      <c r="C16" s="63"/>
      <c r="D16" s="63"/>
      <c r="E16" s="63"/>
      <c r="F16" s="63"/>
      <c r="G16" s="63"/>
      <c r="H16" s="63"/>
      <c r="I16" s="146">
        <v>1347812002.589999</v>
      </c>
      <c r="J16" s="63"/>
      <c r="K16" s="63"/>
      <c r="L16" s="63"/>
      <c r="M16" s="63"/>
      <c r="N16" s="63"/>
      <c r="O16" s="63"/>
      <c r="P16" s="63"/>
      <c r="Q16" s="63"/>
      <c r="R16" s="63"/>
      <c r="S16" s="63"/>
      <c r="T16" s="125">
        <v>8.7168857255965251E-2</v>
      </c>
      <c r="U16" s="63"/>
      <c r="V16" s="63"/>
      <c r="W16" s="63"/>
      <c r="X16" s="63"/>
      <c r="Y16" s="63"/>
      <c r="Z16" s="63"/>
      <c r="AA16" s="62">
        <v>12897</v>
      </c>
      <c r="AB16" s="63"/>
      <c r="AC16" s="63"/>
      <c r="AD16" s="63"/>
      <c r="AE16" s="63"/>
      <c r="AF16" s="63"/>
      <c r="AG16" s="63"/>
      <c r="AH16" s="125">
        <v>5.7138933069871917E-2</v>
      </c>
      <c r="AI16" s="63"/>
    </row>
    <row r="17" spans="2:35" ht="12" customHeight="1" x14ac:dyDescent="0.25">
      <c r="B17" s="139" t="s">
        <v>541</v>
      </c>
      <c r="C17" s="63"/>
      <c r="D17" s="63"/>
      <c r="E17" s="63"/>
      <c r="F17" s="63"/>
      <c r="G17" s="63"/>
      <c r="H17" s="63"/>
      <c r="I17" s="146">
        <v>1245703288.74999</v>
      </c>
      <c r="J17" s="63"/>
      <c r="K17" s="63"/>
      <c r="L17" s="63"/>
      <c r="M17" s="63"/>
      <c r="N17" s="63"/>
      <c r="O17" s="63"/>
      <c r="P17" s="63"/>
      <c r="Q17" s="63"/>
      <c r="R17" s="63"/>
      <c r="S17" s="63"/>
      <c r="T17" s="125">
        <v>8.056504316007794E-2</v>
      </c>
      <c r="U17" s="63"/>
      <c r="V17" s="63"/>
      <c r="W17" s="63"/>
      <c r="X17" s="63"/>
      <c r="Y17" s="63"/>
      <c r="Z17" s="63"/>
      <c r="AA17" s="62">
        <v>21395</v>
      </c>
      <c r="AB17" s="63"/>
      <c r="AC17" s="63"/>
      <c r="AD17" s="63"/>
      <c r="AE17" s="63"/>
      <c r="AF17" s="63"/>
      <c r="AG17" s="63"/>
      <c r="AH17" s="125">
        <v>9.4788514618121239E-2</v>
      </c>
      <c r="AI17" s="63"/>
    </row>
    <row r="18" spans="2:35" ht="12" customHeight="1" x14ac:dyDescent="0.25">
      <c r="B18" s="139" t="s">
        <v>543</v>
      </c>
      <c r="C18" s="63"/>
      <c r="D18" s="63"/>
      <c r="E18" s="63"/>
      <c r="F18" s="63"/>
      <c r="G18" s="63"/>
      <c r="H18" s="63"/>
      <c r="I18" s="146">
        <v>1143416976.7899969</v>
      </c>
      <c r="J18" s="63"/>
      <c r="K18" s="63"/>
      <c r="L18" s="63"/>
      <c r="M18" s="63"/>
      <c r="N18" s="63"/>
      <c r="O18" s="63"/>
      <c r="P18" s="63"/>
      <c r="Q18" s="63"/>
      <c r="R18" s="63"/>
      <c r="S18" s="63"/>
      <c r="T18" s="125">
        <v>7.3949743022264841E-2</v>
      </c>
      <c r="U18" s="63"/>
      <c r="V18" s="63"/>
      <c r="W18" s="63"/>
      <c r="X18" s="63"/>
      <c r="Y18" s="63"/>
      <c r="Z18" s="63"/>
      <c r="AA18" s="62">
        <v>17387</v>
      </c>
      <c r="AB18" s="63"/>
      <c r="AC18" s="63"/>
      <c r="AD18" s="63"/>
      <c r="AE18" s="63"/>
      <c r="AF18" s="63"/>
      <c r="AG18" s="63"/>
      <c r="AH18" s="125">
        <v>7.7031451444976584E-2</v>
      </c>
      <c r="AI18" s="63"/>
    </row>
    <row r="19" spans="2:35" ht="12" customHeight="1" x14ac:dyDescent="0.25">
      <c r="B19" s="139" t="s">
        <v>545</v>
      </c>
      <c r="C19" s="63"/>
      <c r="D19" s="63"/>
      <c r="E19" s="63"/>
      <c r="F19" s="63"/>
      <c r="G19" s="63"/>
      <c r="H19" s="63"/>
      <c r="I19" s="146">
        <v>1047308261.2999969</v>
      </c>
      <c r="J19" s="63"/>
      <c r="K19" s="63"/>
      <c r="L19" s="63"/>
      <c r="M19" s="63"/>
      <c r="N19" s="63"/>
      <c r="O19" s="63"/>
      <c r="P19" s="63"/>
      <c r="Q19" s="63"/>
      <c r="R19" s="63"/>
      <c r="S19" s="63"/>
      <c r="T19" s="125">
        <v>6.7733974884347126E-2</v>
      </c>
      <c r="U19" s="63"/>
      <c r="V19" s="63"/>
      <c r="W19" s="63"/>
      <c r="X19" s="63"/>
      <c r="Y19" s="63"/>
      <c r="Z19" s="63"/>
      <c r="AA19" s="62">
        <v>16670</v>
      </c>
      <c r="AB19" s="63"/>
      <c r="AC19" s="63"/>
      <c r="AD19" s="63"/>
      <c r="AE19" s="63"/>
      <c r="AF19" s="63"/>
      <c r="AG19" s="63"/>
      <c r="AH19" s="125">
        <v>7.3854851071936484E-2</v>
      </c>
      <c r="AI19" s="63"/>
    </row>
    <row r="20" spans="2:35" ht="12" customHeight="1" x14ac:dyDescent="0.25">
      <c r="B20" s="139" t="s">
        <v>547</v>
      </c>
      <c r="C20" s="63"/>
      <c r="D20" s="63"/>
      <c r="E20" s="63"/>
      <c r="F20" s="63"/>
      <c r="G20" s="63"/>
      <c r="H20" s="63"/>
      <c r="I20" s="146">
        <v>784008013.88999772</v>
      </c>
      <c r="J20" s="63"/>
      <c r="K20" s="63"/>
      <c r="L20" s="63"/>
      <c r="M20" s="63"/>
      <c r="N20" s="63"/>
      <c r="O20" s="63"/>
      <c r="P20" s="63"/>
      <c r="Q20" s="63"/>
      <c r="R20" s="63"/>
      <c r="S20" s="63"/>
      <c r="T20" s="125">
        <v>5.0705204078153043E-2</v>
      </c>
      <c r="U20" s="63"/>
      <c r="V20" s="63"/>
      <c r="W20" s="63"/>
      <c r="X20" s="63"/>
      <c r="Y20" s="63"/>
      <c r="Z20" s="63"/>
      <c r="AA20" s="62">
        <v>9426</v>
      </c>
      <c r="AB20" s="63"/>
      <c r="AC20" s="63"/>
      <c r="AD20" s="63"/>
      <c r="AE20" s="63"/>
      <c r="AF20" s="63"/>
      <c r="AG20" s="63"/>
      <c r="AH20" s="125">
        <v>4.1760997372769844E-2</v>
      </c>
      <c r="AI20" s="63"/>
    </row>
    <row r="21" spans="2:35" ht="12" customHeight="1" x14ac:dyDescent="0.25">
      <c r="B21" s="139" t="s">
        <v>549</v>
      </c>
      <c r="C21" s="63"/>
      <c r="D21" s="63"/>
      <c r="E21" s="63"/>
      <c r="F21" s="63"/>
      <c r="G21" s="63"/>
      <c r="H21" s="63"/>
      <c r="I21" s="146">
        <v>666925802.07000065</v>
      </c>
      <c r="J21" s="63"/>
      <c r="K21" s="63"/>
      <c r="L21" s="63"/>
      <c r="M21" s="63"/>
      <c r="N21" s="63"/>
      <c r="O21" s="63"/>
      <c r="P21" s="63"/>
      <c r="Q21" s="63"/>
      <c r="R21" s="63"/>
      <c r="S21" s="63"/>
      <c r="T21" s="125">
        <v>4.3132988821323472E-2</v>
      </c>
      <c r="U21" s="63"/>
      <c r="V21" s="63"/>
      <c r="W21" s="63"/>
      <c r="X21" s="63"/>
      <c r="Y21" s="63"/>
      <c r="Z21" s="63"/>
      <c r="AA21" s="62">
        <v>10365</v>
      </c>
      <c r="AB21" s="63"/>
      <c r="AC21" s="63"/>
      <c r="AD21" s="63"/>
      <c r="AE21" s="63"/>
      <c r="AF21" s="63"/>
      <c r="AG21" s="63"/>
      <c r="AH21" s="125">
        <v>4.5921147652106878E-2</v>
      </c>
      <c r="AI21" s="63"/>
    </row>
    <row r="22" spans="2:35" ht="12" customHeight="1" x14ac:dyDescent="0.25">
      <c r="B22" s="139" t="s">
        <v>483</v>
      </c>
      <c r="C22" s="63"/>
      <c r="D22" s="63"/>
      <c r="E22" s="63"/>
      <c r="F22" s="63"/>
      <c r="G22" s="63"/>
      <c r="H22" s="63"/>
      <c r="I22" s="146">
        <v>409966086.94999957</v>
      </c>
      <c r="J22" s="63"/>
      <c r="K22" s="63"/>
      <c r="L22" s="63"/>
      <c r="M22" s="63"/>
      <c r="N22" s="63"/>
      <c r="O22" s="63"/>
      <c r="P22" s="63"/>
      <c r="Q22" s="63"/>
      <c r="R22" s="63"/>
      <c r="S22" s="63"/>
      <c r="T22" s="125">
        <v>2.6514287782316209E-2</v>
      </c>
      <c r="U22" s="63"/>
      <c r="V22" s="63"/>
      <c r="W22" s="63"/>
      <c r="X22" s="63"/>
      <c r="Y22" s="63"/>
      <c r="Z22" s="63"/>
      <c r="AA22" s="62">
        <v>5954</v>
      </c>
      <c r="AB22" s="63"/>
      <c r="AC22" s="63"/>
      <c r="AD22" s="63"/>
      <c r="AE22" s="63"/>
      <c r="AF22" s="63"/>
      <c r="AG22" s="63"/>
      <c r="AH22" s="125">
        <v>2.6378631270684454E-2</v>
      </c>
      <c r="AI22" s="63"/>
    </row>
    <row r="23" spans="2:35" ht="12" customHeight="1" x14ac:dyDescent="0.25">
      <c r="B23" s="139" t="s">
        <v>62</v>
      </c>
      <c r="C23" s="63"/>
      <c r="D23" s="63"/>
      <c r="E23" s="63"/>
      <c r="F23" s="63"/>
      <c r="G23" s="63"/>
      <c r="H23" s="63"/>
      <c r="I23" s="146">
        <v>46193753.589999981</v>
      </c>
      <c r="J23" s="63"/>
      <c r="K23" s="63"/>
      <c r="L23" s="63"/>
      <c r="M23" s="63"/>
      <c r="N23" s="63"/>
      <c r="O23" s="63"/>
      <c r="P23" s="63"/>
      <c r="Q23" s="63"/>
      <c r="R23" s="63"/>
      <c r="S23" s="63"/>
      <c r="T23" s="125">
        <v>2.9875507155791665E-3</v>
      </c>
      <c r="U23" s="63"/>
      <c r="V23" s="63"/>
      <c r="W23" s="63"/>
      <c r="X23" s="63"/>
      <c r="Y23" s="63"/>
      <c r="Z23" s="63"/>
      <c r="AA23" s="62">
        <v>787</v>
      </c>
      <c r="AB23" s="63"/>
      <c r="AC23" s="63"/>
      <c r="AD23" s="63"/>
      <c r="AE23" s="63"/>
      <c r="AF23" s="63"/>
      <c r="AG23" s="63"/>
      <c r="AH23" s="125">
        <v>3.4867287218724665E-3</v>
      </c>
      <c r="AI23" s="63"/>
    </row>
    <row r="24" spans="2:35" ht="13.5" customHeight="1" x14ac:dyDescent="0.25">
      <c r="B24" s="153"/>
      <c r="C24" s="148"/>
      <c r="D24" s="148"/>
      <c r="E24" s="148"/>
      <c r="F24" s="148"/>
      <c r="G24" s="148"/>
      <c r="H24" s="148"/>
      <c r="I24" s="149">
        <v>15462081814.75</v>
      </c>
      <c r="J24" s="148"/>
      <c r="K24" s="148"/>
      <c r="L24" s="148"/>
      <c r="M24" s="148"/>
      <c r="N24" s="148"/>
      <c r="O24" s="148"/>
      <c r="P24" s="148"/>
      <c r="Q24" s="148"/>
      <c r="R24" s="148"/>
      <c r="S24" s="148"/>
      <c r="T24" s="150">
        <v>1.0000000000000207</v>
      </c>
      <c r="U24" s="148"/>
      <c r="V24" s="148"/>
      <c r="W24" s="148"/>
      <c r="X24" s="148"/>
      <c r="Y24" s="148"/>
      <c r="Z24" s="148"/>
      <c r="AA24" s="151">
        <v>225713</v>
      </c>
      <c r="AB24" s="148"/>
      <c r="AC24" s="148"/>
      <c r="AD24" s="148"/>
      <c r="AE24" s="148"/>
      <c r="AF24" s="148"/>
      <c r="AG24" s="148"/>
      <c r="AH24" s="150">
        <v>1</v>
      </c>
      <c r="AI24" s="148"/>
    </row>
    <row r="25" spans="2:35" ht="9" customHeight="1" x14ac:dyDescent="0.25">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2:35" ht="18.75" customHeight="1" x14ac:dyDescent="0.25">
      <c r="B26" s="75" t="s">
        <v>1035</v>
      </c>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7"/>
    </row>
    <row r="27" spans="2:35" ht="8.25" customHeight="1" x14ac:dyDescent="0.25">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row>
    <row r="28" spans="2:35" ht="13.5" customHeight="1" x14ac:dyDescent="0.25">
      <c r="B28" s="70" t="s">
        <v>1052</v>
      </c>
      <c r="C28" s="71"/>
      <c r="D28" s="71"/>
      <c r="E28" s="71"/>
      <c r="F28" s="71"/>
      <c r="G28" s="71"/>
      <c r="H28" s="71"/>
      <c r="I28" s="71"/>
      <c r="J28" s="70" t="s">
        <v>1049</v>
      </c>
      <c r="K28" s="71"/>
      <c r="L28" s="71"/>
      <c r="M28" s="71"/>
      <c r="N28" s="71"/>
      <c r="O28" s="71"/>
      <c r="P28" s="71"/>
      <c r="Q28" s="71"/>
      <c r="R28" s="71"/>
      <c r="S28" s="71"/>
      <c r="T28" s="70" t="s">
        <v>1050</v>
      </c>
      <c r="U28" s="71"/>
      <c r="V28" s="71"/>
      <c r="W28" s="71"/>
      <c r="X28" s="71"/>
      <c r="Y28" s="71"/>
      <c r="Z28" s="71"/>
      <c r="AA28" s="70" t="s">
        <v>1051</v>
      </c>
      <c r="AB28" s="71"/>
      <c r="AC28" s="71"/>
      <c r="AD28" s="71"/>
      <c r="AE28" s="71"/>
      <c r="AF28" s="71"/>
      <c r="AG28" s="70" t="s">
        <v>1050</v>
      </c>
      <c r="AH28" s="71"/>
      <c r="AI28" s="71"/>
    </row>
    <row r="29" spans="2:35" ht="12.75" customHeight="1" x14ac:dyDescent="0.25">
      <c r="B29" s="65" t="s">
        <v>1053</v>
      </c>
      <c r="C29" s="63"/>
      <c r="D29" s="63"/>
      <c r="E29" s="63"/>
      <c r="F29" s="63"/>
      <c r="G29" s="63"/>
      <c r="H29" s="63"/>
      <c r="I29" s="63"/>
      <c r="J29" s="146">
        <v>1161016049.8299952</v>
      </c>
      <c r="K29" s="63"/>
      <c r="L29" s="63"/>
      <c r="M29" s="63"/>
      <c r="N29" s="63"/>
      <c r="O29" s="63"/>
      <c r="P29" s="63"/>
      <c r="Q29" s="63"/>
      <c r="R29" s="63"/>
      <c r="S29" s="63"/>
      <c r="T29" s="125">
        <v>7.5087951528134383E-2</v>
      </c>
      <c r="U29" s="63"/>
      <c r="V29" s="63"/>
      <c r="W29" s="63"/>
      <c r="X29" s="63"/>
      <c r="Y29" s="63"/>
      <c r="Z29" s="63"/>
      <c r="AA29" s="62">
        <v>11196</v>
      </c>
      <c r="AB29" s="63"/>
      <c r="AC29" s="63"/>
      <c r="AD29" s="63"/>
      <c r="AE29" s="63"/>
      <c r="AF29" s="63"/>
      <c r="AG29" s="125">
        <v>4.9602814193245408E-2</v>
      </c>
      <c r="AH29" s="63"/>
      <c r="AI29" s="63"/>
    </row>
    <row r="30" spans="2:35" ht="12.75" customHeight="1" x14ac:dyDescent="0.25">
      <c r="B30" s="65" t="s">
        <v>1054</v>
      </c>
      <c r="C30" s="63"/>
      <c r="D30" s="63"/>
      <c r="E30" s="63"/>
      <c r="F30" s="63"/>
      <c r="G30" s="63"/>
      <c r="H30" s="63"/>
      <c r="I30" s="63"/>
      <c r="J30" s="146">
        <v>5461325453.5999813</v>
      </c>
      <c r="K30" s="63"/>
      <c r="L30" s="63"/>
      <c r="M30" s="63"/>
      <c r="N30" s="63"/>
      <c r="O30" s="63"/>
      <c r="P30" s="63"/>
      <c r="Q30" s="63"/>
      <c r="R30" s="63"/>
      <c r="S30" s="63"/>
      <c r="T30" s="125">
        <v>0.35320764170256641</v>
      </c>
      <c r="U30" s="63"/>
      <c r="V30" s="63"/>
      <c r="W30" s="63"/>
      <c r="X30" s="63"/>
      <c r="Y30" s="63"/>
      <c r="Z30" s="63"/>
      <c r="AA30" s="62">
        <v>62930</v>
      </c>
      <c r="AB30" s="63"/>
      <c r="AC30" s="63"/>
      <c r="AD30" s="63"/>
      <c r="AE30" s="63"/>
      <c r="AF30" s="63"/>
      <c r="AG30" s="125">
        <v>0.27880538560029772</v>
      </c>
      <c r="AH30" s="63"/>
      <c r="AI30" s="63"/>
    </row>
    <row r="31" spans="2:35" ht="12.75" customHeight="1" x14ac:dyDescent="0.25">
      <c r="B31" s="65" t="s">
        <v>1055</v>
      </c>
      <c r="C31" s="63"/>
      <c r="D31" s="63"/>
      <c r="E31" s="63"/>
      <c r="F31" s="63"/>
      <c r="G31" s="63"/>
      <c r="H31" s="63"/>
      <c r="I31" s="63"/>
      <c r="J31" s="146">
        <v>2413050885.8700109</v>
      </c>
      <c r="K31" s="63"/>
      <c r="L31" s="63"/>
      <c r="M31" s="63"/>
      <c r="N31" s="63"/>
      <c r="O31" s="63"/>
      <c r="P31" s="63"/>
      <c r="Q31" s="63"/>
      <c r="R31" s="63"/>
      <c r="S31" s="63"/>
      <c r="T31" s="125">
        <v>0.15606248335641915</v>
      </c>
      <c r="U31" s="63"/>
      <c r="V31" s="63"/>
      <c r="W31" s="63"/>
      <c r="X31" s="63"/>
      <c r="Y31" s="63"/>
      <c r="Z31" s="63"/>
      <c r="AA31" s="62">
        <v>31300</v>
      </c>
      <c r="AB31" s="63"/>
      <c r="AC31" s="63"/>
      <c r="AD31" s="63"/>
      <c r="AE31" s="63"/>
      <c r="AF31" s="63"/>
      <c r="AG31" s="125">
        <v>0.13867167597790114</v>
      </c>
      <c r="AH31" s="63"/>
      <c r="AI31" s="63"/>
    </row>
    <row r="32" spans="2:35" ht="12.75" customHeight="1" x14ac:dyDescent="0.25">
      <c r="B32" s="65" t="s">
        <v>1056</v>
      </c>
      <c r="C32" s="63"/>
      <c r="D32" s="63"/>
      <c r="E32" s="63"/>
      <c r="F32" s="63"/>
      <c r="G32" s="63"/>
      <c r="H32" s="63"/>
      <c r="I32" s="63"/>
      <c r="J32" s="146">
        <v>1488383191.2700016</v>
      </c>
      <c r="K32" s="63"/>
      <c r="L32" s="63"/>
      <c r="M32" s="63"/>
      <c r="N32" s="63"/>
      <c r="O32" s="63"/>
      <c r="P32" s="63"/>
      <c r="Q32" s="63"/>
      <c r="R32" s="63"/>
      <c r="S32" s="63"/>
      <c r="T32" s="125">
        <v>9.6260206685115646E-2</v>
      </c>
      <c r="U32" s="63"/>
      <c r="V32" s="63"/>
      <c r="W32" s="63"/>
      <c r="X32" s="63"/>
      <c r="Y32" s="63"/>
      <c r="Z32" s="63"/>
      <c r="AA32" s="62">
        <v>20532</v>
      </c>
      <c r="AB32" s="63"/>
      <c r="AC32" s="63"/>
      <c r="AD32" s="63"/>
      <c r="AE32" s="63"/>
      <c r="AF32" s="63"/>
      <c r="AG32" s="125">
        <v>9.0965075117516489E-2</v>
      </c>
      <c r="AH32" s="63"/>
      <c r="AI32" s="63"/>
    </row>
    <row r="33" spans="2:35" ht="12.75" customHeight="1" x14ac:dyDescent="0.25">
      <c r="B33" s="65" t="s">
        <v>1057</v>
      </c>
      <c r="C33" s="63"/>
      <c r="D33" s="63"/>
      <c r="E33" s="63"/>
      <c r="F33" s="63"/>
      <c r="G33" s="63"/>
      <c r="H33" s="63"/>
      <c r="I33" s="63"/>
      <c r="J33" s="146">
        <v>2568680942.8999982</v>
      </c>
      <c r="K33" s="63"/>
      <c r="L33" s="63"/>
      <c r="M33" s="63"/>
      <c r="N33" s="63"/>
      <c r="O33" s="63"/>
      <c r="P33" s="63"/>
      <c r="Q33" s="63"/>
      <c r="R33" s="63"/>
      <c r="S33" s="63"/>
      <c r="T33" s="125">
        <v>0.16612775521919798</v>
      </c>
      <c r="U33" s="63"/>
      <c r="V33" s="63"/>
      <c r="W33" s="63"/>
      <c r="X33" s="63"/>
      <c r="Y33" s="63"/>
      <c r="Z33" s="63"/>
      <c r="AA33" s="62">
        <v>41250</v>
      </c>
      <c r="AB33" s="63"/>
      <c r="AC33" s="63"/>
      <c r="AD33" s="63"/>
      <c r="AE33" s="63"/>
      <c r="AF33" s="63"/>
      <c r="AG33" s="125">
        <v>0.18275420556193042</v>
      </c>
      <c r="AH33" s="63"/>
      <c r="AI33" s="63"/>
    </row>
    <row r="34" spans="2:35" ht="12.75" customHeight="1" x14ac:dyDescent="0.25">
      <c r="B34" s="65" t="s">
        <v>1058</v>
      </c>
      <c r="C34" s="63"/>
      <c r="D34" s="63"/>
      <c r="E34" s="63"/>
      <c r="F34" s="63"/>
      <c r="G34" s="63"/>
      <c r="H34" s="63"/>
      <c r="I34" s="63"/>
      <c r="J34" s="146">
        <v>886895890.04999948</v>
      </c>
      <c r="K34" s="63"/>
      <c r="L34" s="63"/>
      <c r="M34" s="63"/>
      <c r="N34" s="63"/>
      <c r="O34" s="63"/>
      <c r="P34" s="63"/>
      <c r="Q34" s="63"/>
      <c r="R34" s="63"/>
      <c r="S34" s="63"/>
      <c r="T34" s="125">
        <v>5.7359409986043983E-2</v>
      </c>
      <c r="U34" s="63"/>
      <c r="V34" s="63"/>
      <c r="W34" s="63"/>
      <c r="X34" s="63"/>
      <c r="Y34" s="63"/>
      <c r="Z34" s="63"/>
      <c r="AA34" s="62">
        <v>16911</v>
      </c>
      <c r="AB34" s="63"/>
      <c r="AC34" s="63"/>
      <c r="AD34" s="63"/>
      <c r="AE34" s="63"/>
      <c r="AF34" s="63"/>
      <c r="AG34" s="125">
        <v>7.492257867291649E-2</v>
      </c>
      <c r="AH34" s="63"/>
      <c r="AI34" s="63"/>
    </row>
    <row r="35" spans="2:35" ht="12.75" customHeight="1" x14ac:dyDescent="0.25">
      <c r="B35" s="65" t="s">
        <v>1059</v>
      </c>
      <c r="C35" s="63"/>
      <c r="D35" s="63"/>
      <c r="E35" s="63"/>
      <c r="F35" s="63"/>
      <c r="G35" s="63"/>
      <c r="H35" s="63"/>
      <c r="I35" s="63"/>
      <c r="J35" s="146">
        <v>396094885.79000157</v>
      </c>
      <c r="K35" s="63"/>
      <c r="L35" s="63"/>
      <c r="M35" s="63"/>
      <c r="N35" s="63"/>
      <c r="O35" s="63"/>
      <c r="P35" s="63"/>
      <c r="Q35" s="63"/>
      <c r="R35" s="63"/>
      <c r="S35" s="63"/>
      <c r="T35" s="125">
        <v>2.5617176945225355E-2</v>
      </c>
      <c r="U35" s="63"/>
      <c r="V35" s="63"/>
      <c r="W35" s="63"/>
      <c r="X35" s="63"/>
      <c r="Y35" s="63"/>
      <c r="Z35" s="63"/>
      <c r="AA35" s="62">
        <v>7855</v>
      </c>
      <c r="AB35" s="63"/>
      <c r="AC35" s="63"/>
      <c r="AD35" s="63"/>
      <c r="AE35" s="63"/>
      <c r="AF35" s="63"/>
      <c r="AG35" s="125">
        <v>3.4800831143974871E-2</v>
      </c>
      <c r="AH35" s="63"/>
      <c r="AI35" s="63"/>
    </row>
    <row r="36" spans="2:35" ht="12.75" customHeight="1" x14ac:dyDescent="0.25">
      <c r="B36" s="65" t="s">
        <v>1060</v>
      </c>
      <c r="C36" s="63"/>
      <c r="D36" s="63"/>
      <c r="E36" s="63"/>
      <c r="F36" s="63"/>
      <c r="G36" s="63"/>
      <c r="H36" s="63"/>
      <c r="I36" s="63"/>
      <c r="J36" s="146">
        <v>84945490.149999946</v>
      </c>
      <c r="K36" s="63"/>
      <c r="L36" s="63"/>
      <c r="M36" s="63"/>
      <c r="N36" s="63"/>
      <c r="O36" s="63"/>
      <c r="P36" s="63"/>
      <c r="Q36" s="63"/>
      <c r="R36" s="63"/>
      <c r="S36" s="63"/>
      <c r="T36" s="125">
        <v>5.4937938608607389E-3</v>
      </c>
      <c r="U36" s="63"/>
      <c r="V36" s="63"/>
      <c r="W36" s="63"/>
      <c r="X36" s="63"/>
      <c r="Y36" s="63"/>
      <c r="Z36" s="63"/>
      <c r="AA36" s="62">
        <v>1660</v>
      </c>
      <c r="AB36" s="63"/>
      <c r="AC36" s="63"/>
      <c r="AD36" s="63"/>
      <c r="AE36" s="63"/>
      <c r="AF36" s="63"/>
      <c r="AG36" s="125">
        <v>7.354472272310412E-3</v>
      </c>
      <c r="AH36" s="63"/>
      <c r="AI36" s="63"/>
    </row>
    <row r="37" spans="2:35" ht="12.75" customHeight="1" x14ac:dyDescent="0.25">
      <c r="B37" s="65" t="s">
        <v>1061</v>
      </c>
      <c r="C37" s="63"/>
      <c r="D37" s="63"/>
      <c r="E37" s="63"/>
      <c r="F37" s="63"/>
      <c r="G37" s="63"/>
      <c r="H37" s="63"/>
      <c r="I37" s="63"/>
      <c r="J37" s="146">
        <v>65385012.199999928</v>
      </c>
      <c r="K37" s="63"/>
      <c r="L37" s="63"/>
      <c r="M37" s="63"/>
      <c r="N37" s="63"/>
      <c r="O37" s="63"/>
      <c r="P37" s="63"/>
      <c r="Q37" s="63"/>
      <c r="R37" s="63"/>
      <c r="S37" s="63"/>
      <c r="T37" s="125">
        <v>4.2287327788956709E-3</v>
      </c>
      <c r="U37" s="63"/>
      <c r="V37" s="63"/>
      <c r="W37" s="63"/>
      <c r="X37" s="63"/>
      <c r="Y37" s="63"/>
      <c r="Z37" s="63"/>
      <c r="AA37" s="62">
        <v>1588</v>
      </c>
      <c r="AB37" s="63"/>
      <c r="AC37" s="63"/>
      <c r="AD37" s="63"/>
      <c r="AE37" s="63"/>
      <c r="AF37" s="63"/>
      <c r="AG37" s="125">
        <v>7.0354831135114064E-3</v>
      </c>
      <c r="AH37" s="63"/>
      <c r="AI37" s="63"/>
    </row>
    <row r="38" spans="2:35" ht="12.75" customHeight="1" x14ac:dyDescent="0.25">
      <c r="B38" s="65" t="s">
        <v>1062</v>
      </c>
      <c r="C38" s="63"/>
      <c r="D38" s="63"/>
      <c r="E38" s="63"/>
      <c r="F38" s="63"/>
      <c r="G38" s="63"/>
      <c r="H38" s="63"/>
      <c r="I38" s="63"/>
      <c r="J38" s="146">
        <v>163632797.07999951</v>
      </c>
      <c r="K38" s="63"/>
      <c r="L38" s="63"/>
      <c r="M38" s="63"/>
      <c r="N38" s="63"/>
      <c r="O38" s="63"/>
      <c r="P38" s="63"/>
      <c r="Q38" s="63"/>
      <c r="R38" s="63"/>
      <c r="S38" s="63"/>
      <c r="T38" s="125">
        <v>1.0582843826625126E-2</v>
      </c>
      <c r="U38" s="63"/>
      <c r="V38" s="63"/>
      <c r="W38" s="63"/>
      <c r="X38" s="63"/>
      <c r="Y38" s="63"/>
      <c r="Z38" s="63"/>
      <c r="AA38" s="62">
        <v>8971</v>
      </c>
      <c r="AB38" s="63"/>
      <c r="AC38" s="63"/>
      <c r="AD38" s="63"/>
      <c r="AE38" s="63"/>
      <c r="AF38" s="63"/>
      <c r="AG38" s="125">
        <v>3.9745163105359464E-2</v>
      </c>
      <c r="AH38" s="63"/>
      <c r="AI38" s="63"/>
    </row>
    <row r="39" spans="2:35" ht="12.75" customHeight="1" x14ac:dyDescent="0.25">
      <c r="B39" s="65" t="s">
        <v>1063</v>
      </c>
      <c r="C39" s="63"/>
      <c r="D39" s="63"/>
      <c r="E39" s="63"/>
      <c r="F39" s="63"/>
      <c r="G39" s="63"/>
      <c r="H39" s="63"/>
      <c r="I39" s="63"/>
      <c r="J39" s="146">
        <v>297244954.48999888</v>
      </c>
      <c r="K39" s="63"/>
      <c r="L39" s="63"/>
      <c r="M39" s="63"/>
      <c r="N39" s="63"/>
      <c r="O39" s="63"/>
      <c r="P39" s="63"/>
      <c r="Q39" s="63"/>
      <c r="R39" s="63"/>
      <c r="S39" s="63"/>
      <c r="T39" s="125">
        <v>1.9224122472721837E-2</v>
      </c>
      <c r="U39" s="63"/>
      <c r="V39" s="63"/>
      <c r="W39" s="63"/>
      <c r="X39" s="63"/>
      <c r="Y39" s="63"/>
      <c r="Z39" s="63"/>
      <c r="AA39" s="62">
        <v>7483</v>
      </c>
      <c r="AB39" s="63"/>
      <c r="AC39" s="63"/>
      <c r="AD39" s="63"/>
      <c r="AE39" s="63"/>
      <c r="AF39" s="63"/>
      <c r="AG39" s="125">
        <v>3.3152720490180004E-2</v>
      </c>
      <c r="AH39" s="63"/>
      <c r="AI39" s="63"/>
    </row>
    <row r="40" spans="2:35" ht="12.75" customHeight="1" x14ac:dyDescent="0.25">
      <c r="B40" s="65" t="s">
        <v>1064</v>
      </c>
      <c r="C40" s="63"/>
      <c r="D40" s="63"/>
      <c r="E40" s="63"/>
      <c r="F40" s="63"/>
      <c r="G40" s="63"/>
      <c r="H40" s="63"/>
      <c r="I40" s="63"/>
      <c r="J40" s="146">
        <v>238470674.22000006</v>
      </c>
      <c r="K40" s="63"/>
      <c r="L40" s="63"/>
      <c r="M40" s="63"/>
      <c r="N40" s="63"/>
      <c r="O40" s="63"/>
      <c r="P40" s="63"/>
      <c r="Q40" s="63"/>
      <c r="R40" s="63"/>
      <c r="S40" s="63"/>
      <c r="T40" s="125">
        <v>1.5422934445509916E-2</v>
      </c>
      <c r="U40" s="63"/>
      <c r="V40" s="63"/>
      <c r="W40" s="63"/>
      <c r="X40" s="63"/>
      <c r="Y40" s="63"/>
      <c r="Z40" s="63"/>
      <c r="AA40" s="62">
        <v>5106</v>
      </c>
      <c r="AB40" s="63"/>
      <c r="AC40" s="63"/>
      <c r="AD40" s="63"/>
      <c r="AE40" s="63"/>
      <c r="AF40" s="63"/>
      <c r="AG40" s="125">
        <v>2.2621647844829496E-2</v>
      </c>
      <c r="AH40" s="63"/>
      <c r="AI40" s="63"/>
    </row>
    <row r="41" spans="2:35" ht="12.75" customHeight="1" x14ac:dyDescent="0.25">
      <c r="B41" s="65" t="s">
        <v>1065</v>
      </c>
      <c r="C41" s="63"/>
      <c r="D41" s="63"/>
      <c r="E41" s="63"/>
      <c r="F41" s="63"/>
      <c r="G41" s="63"/>
      <c r="H41" s="63"/>
      <c r="I41" s="63"/>
      <c r="J41" s="146">
        <v>42176496.420000032</v>
      </c>
      <c r="K41" s="63"/>
      <c r="L41" s="63"/>
      <c r="M41" s="63"/>
      <c r="N41" s="63"/>
      <c r="O41" s="63"/>
      <c r="P41" s="63"/>
      <c r="Q41" s="63"/>
      <c r="R41" s="63"/>
      <c r="S41" s="63"/>
      <c r="T41" s="125">
        <v>2.7277372429737076E-3</v>
      </c>
      <c r="U41" s="63"/>
      <c r="V41" s="63"/>
      <c r="W41" s="63"/>
      <c r="X41" s="63"/>
      <c r="Y41" s="63"/>
      <c r="Z41" s="63"/>
      <c r="AA41" s="62">
        <v>1192</v>
      </c>
      <c r="AB41" s="63"/>
      <c r="AC41" s="63"/>
      <c r="AD41" s="63"/>
      <c r="AE41" s="63"/>
      <c r="AF41" s="63"/>
      <c r="AG41" s="125">
        <v>5.2810427401168737E-3</v>
      </c>
      <c r="AH41" s="63"/>
      <c r="AI41" s="63"/>
    </row>
    <row r="42" spans="2:35" ht="12.75" customHeight="1" x14ac:dyDescent="0.25">
      <c r="B42" s="65" t="s">
        <v>1066</v>
      </c>
      <c r="C42" s="63"/>
      <c r="D42" s="63"/>
      <c r="E42" s="63"/>
      <c r="F42" s="63"/>
      <c r="G42" s="63"/>
      <c r="H42" s="63"/>
      <c r="I42" s="63"/>
      <c r="J42" s="146">
        <v>14121579.220000001</v>
      </c>
      <c r="K42" s="63"/>
      <c r="L42" s="63"/>
      <c r="M42" s="63"/>
      <c r="N42" s="63"/>
      <c r="O42" s="63"/>
      <c r="P42" s="63"/>
      <c r="Q42" s="63"/>
      <c r="R42" s="63"/>
      <c r="S42" s="63"/>
      <c r="T42" s="125">
        <v>9.1330387390194643E-4</v>
      </c>
      <c r="U42" s="63"/>
      <c r="V42" s="63"/>
      <c r="W42" s="63"/>
      <c r="X42" s="63"/>
      <c r="Y42" s="63"/>
      <c r="Z42" s="63"/>
      <c r="AA42" s="62">
        <v>320</v>
      </c>
      <c r="AB42" s="63"/>
      <c r="AC42" s="63"/>
      <c r="AD42" s="63"/>
      <c r="AE42" s="63"/>
      <c r="AF42" s="63"/>
      <c r="AG42" s="125">
        <v>1.417729594662248E-3</v>
      </c>
      <c r="AH42" s="63"/>
      <c r="AI42" s="63"/>
    </row>
    <row r="43" spans="2:35" ht="12.75" customHeight="1" x14ac:dyDescent="0.25">
      <c r="B43" s="65" t="s">
        <v>1067</v>
      </c>
      <c r="C43" s="63"/>
      <c r="D43" s="63"/>
      <c r="E43" s="63"/>
      <c r="F43" s="63"/>
      <c r="G43" s="63"/>
      <c r="H43" s="63"/>
      <c r="I43" s="63"/>
      <c r="J43" s="146">
        <v>18054263.540000007</v>
      </c>
      <c r="K43" s="63"/>
      <c r="L43" s="63"/>
      <c r="M43" s="63"/>
      <c r="N43" s="63"/>
      <c r="O43" s="63"/>
      <c r="P43" s="63"/>
      <c r="Q43" s="63"/>
      <c r="R43" s="63"/>
      <c r="S43" s="63"/>
      <c r="T43" s="125">
        <v>1.1676476529038425E-3</v>
      </c>
      <c r="U43" s="63"/>
      <c r="V43" s="63"/>
      <c r="W43" s="63"/>
      <c r="X43" s="63"/>
      <c r="Y43" s="63"/>
      <c r="Z43" s="63"/>
      <c r="AA43" s="62">
        <v>511</v>
      </c>
      <c r="AB43" s="63"/>
      <c r="AC43" s="63"/>
      <c r="AD43" s="63"/>
      <c r="AE43" s="63"/>
      <c r="AF43" s="63"/>
      <c r="AG43" s="125">
        <v>2.2639369464762774E-3</v>
      </c>
      <c r="AH43" s="63"/>
      <c r="AI43" s="63"/>
    </row>
    <row r="44" spans="2:35" ht="12.75" customHeight="1" x14ac:dyDescent="0.25">
      <c r="B44" s="65" t="s">
        <v>1068</v>
      </c>
      <c r="C44" s="63"/>
      <c r="D44" s="63"/>
      <c r="E44" s="63"/>
      <c r="F44" s="63"/>
      <c r="G44" s="63"/>
      <c r="H44" s="63"/>
      <c r="I44" s="63"/>
      <c r="J44" s="146">
        <v>74724229.719999999</v>
      </c>
      <c r="K44" s="63"/>
      <c r="L44" s="63"/>
      <c r="M44" s="63"/>
      <c r="N44" s="63"/>
      <c r="O44" s="63"/>
      <c r="P44" s="63"/>
      <c r="Q44" s="63"/>
      <c r="R44" s="63"/>
      <c r="S44" s="63"/>
      <c r="T44" s="125">
        <v>4.832740546536052E-3</v>
      </c>
      <c r="U44" s="63"/>
      <c r="V44" s="63"/>
      <c r="W44" s="63"/>
      <c r="X44" s="63"/>
      <c r="Y44" s="63"/>
      <c r="Z44" s="63"/>
      <c r="AA44" s="62">
        <v>2170</v>
      </c>
      <c r="AB44" s="63"/>
      <c r="AC44" s="63"/>
      <c r="AD44" s="63"/>
      <c r="AE44" s="63"/>
      <c r="AF44" s="63"/>
      <c r="AG44" s="125">
        <v>9.6139788138033706E-3</v>
      </c>
      <c r="AH44" s="63"/>
      <c r="AI44" s="63"/>
    </row>
    <row r="45" spans="2:35" ht="12.75" customHeight="1" x14ac:dyDescent="0.25">
      <c r="B45" s="65" t="s">
        <v>1069</v>
      </c>
      <c r="C45" s="63"/>
      <c r="D45" s="63"/>
      <c r="E45" s="63"/>
      <c r="F45" s="63"/>
      <c r="G45" s="63"/>
      <c r="H45" s="63"/>
      <c r="I45" s="63"/>
      <c r="J45" s="146">
        <v>56894262.780000038</v>
      </c>
      <c r="K45" s="63"/>
      <c r="L45" s="63"/>
      <c r="M45" s="63"/>
      <c r="N45" s="63"/>
      <c r="O45" s="63"/>
      <c r="P45" s="63"/>
      <c r="Q45" s="63"/>
      <c r="R45" s="63"/>
      <c r="S45" s="63"/>
      <c r="T45" s="125">
        <v>3.6795991291241263E-3</v>
      </c>
      <c r="U45" s="63"/>
      <c r="V45" s="63"/>
      <c r="W45" s="63"/>
      <c r="X45" s="63"/>
      <c r="Y45" s="63"/>
      <c r="Z45" s="63"/>
      <c r="AA45" s="62">
        <v>2428</v>
      </c>
      <c r="AB45" s="63"/>
      <c r="AC45" s="63"/>
      <c r="AD45" s="63"/>
      <c r="AE45" s="63"/>
      <c r="AF45" s="63"/>
      <c r="AG45" s="125">
        <v>1.0757023299499808E-2</v>
      </c>
      <c r="AH45" s="63"/>
      <c r="AI45" s="63"/>
    </row>
    <row r="46" spans="2:35" ht="12.75" customHeight="1" x14ac:dyDescent="0.25">
      <c r="B46" s="65" t="s">
        <v>1070</v>
      </c>
      <c r="C46" s="63"/>
      <c r="D46" s="63"/>
      <c r="E46" s="63"/>
      <c r="F46" s="63"/>
      <c r="G46" s="63"/>
      <c r="H46" s="63"/>
      <c r="I46" s="63"/>
      <c r="J46" s="146">
        <v>21159308.939999986</v>
      </c>
      <c r="K46" s="63"/>
      <c r="L46" s="63"/>
      <c r="M46" s="63"/>
      <c r="N46" s="63"/>
      <c r="O46" s="63"/>
      <c r="P46" s="63"/>
      <c r="Q46" s="63"/>
      <c r="R46" s="63"/>
      <c r="S46" s="63"/>
      <c r="T46" s="125">
        <v>1.3684644275918365E-3</v>
      </c>
      <c r="U46" s="63"/>
      <c r="V46" s="63"/>
      <c r="W46" s="63"/>
      <c r="X46" s="63"/>
      <c r="Y46" s="63"/>
      <c r="Z46" s="63"/>
      <c r="AA46" s="62">
        <v>1582</v>
      </c>
      <c r="AB46" s="63"/>
      <c r="AC46" s="63"/>
      <c r="AD46" s="63"/>
      <c r="AE46" s="63"/>
      <c r="AF46" s="63"/>
      <c r="AG46" s="125">
        <v>7.0089006836114888E-3</v>
      </c>
      <c r="AH46" s="63"/>
      <c r="AI46" s="63"/>
    </row>
    <row r="47" spans="2:35" ht="12.75" customHeight="1" x14ac:dyDescent="0.25">
      <c r="B47" s="65" t="s">
        <v>1071</v>
      </c>
      <c r="C47" s="63"/>
      <c r="D47" s="63"/>
      <c r="E47" s="63"/>
      <c r="F47" s="63"/>
      <c r="G47" s="63"/>
      <c r="H47" s="63"/>
      <c r="I47" s="63"/>
      <c r="J47" s="146">
        <v>4955398.0300000021</v>
      </c>
      <c r="K47" s="63"/>
      <c r="L47" s="63"/>
      <c r="M47" s="63"/>
      <c r="N47" s="63"/>
      <c r="O47" s="63"/>
      <c r="P47" s="63"/>
      <c r="Q47" s="63"/>
      <c r="R47" s="63"/>
      <c r="S47" s="63"/>
      <c r="T47" s="125">
        <v>3.20487117412147E-4</v>
      </c>
      <c r="U47" s="63"/>
      <c r="V47" s="63"/>
      <c r="W47" s="63"/>
      <c r="X47" s="63"/>
      <c r="Y47" s="63"/>
      <c r="Z47" s="63"/>
      <c r="AA47" s="62">
        <v>337</v>
      </c>
      <c r="AB47" s="63"/>
      <c r="AC47" s="63"/>
      <c r="AD47" s="63"/>
      <c r="AE47" s="63"/>
      <c r="AF47" s="63"/>
      <c r="AG47" s="125">
        <v>1.49304647937868E-3</v>
      </c>
      <c r="AH47" s="63"/>
      <c r="AI47" s="63"/>
    </row>
    <row r="48" spans="2:35" ht="12.75" customHeight="1" x14ac:dyDescent="0.25">
      <c r="B48" s="65" t="s">
        <v>1072</v>
      </c>
      <c r="C48" s="63"/>
      <c r="D48" s="63"/>
      <c r="E48" s="63"/>
      <c r="F48" s="63"/>
      <c r="G48" s="63"/>
      <c r="H48" s="63"/>
      <c r="I48" s="63"/>
      <c r="J48" s="146">
        <v>1338992.4000000001</v>
      </c>
      <c r="K48" s="63"/>
      <c r="L48" s="63"/>
      <c r="M48" s="63"/>
      <c r="N48" s="63"/>
      <c r="O48" s="63"/>
      <c r="P48" s="63"/>
      <c r="Q48" s="63"/>
      <c r="R48" s="63"/>
      <c r="S48" s="63"/>
      <c r="T48" s="125">
        <v>8.6598455243114419E-5</v>
      </c>
      <c r="U48" s="63"/>
      <c r="V48" s="63"/>
      <c r="W48" s="63"/>
      <c r="X48" s="63"/>
      <c r="Y48" s="63"/>
      <c r="Z48" s="63"/>
      <c r="AA48" s="62">
        <v>128</v>
      </c>
      <c r="AB48" s="63"/>
      <c r="AC48" s="63"/>
      <c r="AD48" s="63"/>
      <c r="AE48" s="63"/>
      <c r="AF48" s="63"/>
      <c r="AG48" s="125">
        <v>5.6709183786489924E-4</v>
      </c>
      <c r="AH48" s="63"/>
      <c r="AI48" s="63"/>
    </row>
    <row r="49" spans="2:35" ht="12.75" customHeight="1" x14ac:dyDescent="0.25">
      <c r="B49" s="65" t="s">
        <v>1073</v>
      </c>
      <c r="C49" s="63"/>
      <c r="D49" s="63"/>
      <c r="E49" s="63"/>
      <c r="F49" s="63"/>
      <c r="G49" s="63"/>
      <c r="H49" s="63"/>
      <c r="I49" s="63"/>
      <c r="J49" s="146">
        <v>653494.25000000012</v>
      </c>
      <c r="K49" s="63"/>
      <c r="L49" s="63"/>
      <c r="M49" s="63"/>
      <c r="N49" s="63"/>
      <c r="O49" s="63"/>
      <c r="P49" s="63"/>
      <c r="Q49" s="63"/>
      <c r="R49" s="63"/>
      <c r="S49" s="63"/>
      <c r="T49" s="125">
        <v>4.2264312000768361E-5</v>
      </c>
      <c r="U49" s="63"/>
      <c r="V49" s="63"/>
      <c r="W49" s="63"/>
      <c r="X49" s="63"/>
      <c r="Y49" s="63"/>
      <c r="Z49" s="63"/>
      <c r="AA49" s="62">
        <v>44</v>
      </c>
      <c r="AB49" s="63"/>
      <c r="AC49" s="63"/>
      <c r="AD49" s="63"/>
      <c r="AE49" s="63"/>
      <c r="AF49" s="63"/>
      <c r="AG49" s="125">
        <v>1.9493781926605911E-4</v>
      </c>
      <c r="AH49" s="63"/>
      <c r="AI49" s="63"/>
    </row>
    <row r="50" spans="2:35" ht="12.75" customHeight="1" x14ac:dyDescent="0.25">
      <c r="B50" s="65" t="s">
        <v>1074</v>
      </c>
      <c r="C50" s="63"/>
      <c r="D50" s="63"/>
      <c r="E50" s="63"/>
      <c r="F50" s="63"/>
      <c r="G50" s="63"/>
      <c r="H50" s="63"/>
      <c r="I50" s="63"/>
      <c r="J50" s="146">
        <v>1945288.9100000008</v>
      </c>
      <c r="K50" s="63"/>
      <c r="L50" s="63"/>
      <c r="M50" s="63"/>
      <c r="N50" s="63"/>
      <c r="O50" s="63"/>
      <c r="P50" s="63"/>
      <c r="Q50" s="63"/>
      <c r="R50" s="63"/>
      <c r="S50" s="63"/>
      <c r="T50" s="125">
        <v>1.2581028436573792E-4</v>
      </c>
      <c r="U50" s="63"/>
      <c r="V50" s="63"/>
      <c r="W50" s="63"/>
      <c r="X50" s="63"/>
      <c r="Y50" s="63"/>
      <c r="Z50" s="63"/>
      <c r="AA50" s="62">
        <v>125</v>
      </c>
      <c r="AB50" s="63"/>
      <c r="AC50" s="63"/>
      <c r="AD50" s="63"/>
      <c r="AE50" s="63"/>
      <c r="AF50" s="63"/>
      <c r="AG50" s="125">
        <v>5.5380062291494067E-4</v>
      </c>
      <c r="AH50" s="63"/>
      <c r="AI50" s="63"/>
    </row>
    <row r="51" spans="2:35" ht="12.75" customHeight="1" x14ac:dyDescent="0.25">
      <c r="B51" s="65" t="s">
        <v>1075</v>
      </c>
      <c r="C51" s="63"/>
      <c r="D51" s="63"/>
      <c r="E51" s="63"/>
      <c r="F51" s="63"/>
      <c r="G51" s="63"/>
      <c r="H51" s="63"/>
      <c r="I51" s="63"/>
      <c r="J51" s="146">
        <v>262752.36</v>
      </c>
      <c r="K51" s="63"/>
      <c r="L51" s="63"/>
      <c r="M51" s="63"/>
      <c r="N51" s="63"/>
      <c r="O51" s="63"/>
      <c r="P51" s="63"/>
      <c r="Q51" s="63"/>
      <c r="R51" s="63"/>
      <c r="S51" s="63"/>
      <c r="T51" s="125">
        <v>1.6993336547304288E-5</v>
      </c>
      <c r="U51" s="63"/>
      <c r="V51" s="63"/>
      <c r="W51" s="63"/>
      <c r="X51" s="63"/>
      <c r="Y51" s="63"/>
      <c r="Z51" s="63"/>
      <c r="AA51" s="62">
        <v>23</v>
      </c>
      <c r="AB51" s="63"/>
      <c r="AC51" s="63"/>
      <c r="AD51" s="63"/>
      <c r="AE51" s="63"/>
      <c r="AF51" s="63"/>
      <c r="AG51" s="125">
        <v>1.0189931461634908E-4</v>
      </c>
      <c r="AH51" s="63"/>
      <c r="AI51" s="63"/>
    </row>
    <row r="52" spans="2:35" ht="12.75" customHeight="1" x14ac:dyDescent="0.25">
      <c r="B52" s="65" t="s">
        <v>1076</v>
      </c>
      <c r="C52" s="63"/>
      <c r="D52" s="63"/>
      <c r="E52" s="63"/>
      <c r="F52" s="63"/>
      <c r="G52" s="63"/>
      <c r="H52" s="63"/>
      <c r="I52" s="63"/>
      <c r="J52" s="146">
        <v>363293.4</v>
      </c>
      <c r="K52" s="63"/>
      <c r="L52" s="63"/>
      <c r="M52" s="63"/>
      <c r="N52" s="63"/>
      <c r="O52" s="63"/>
      <c r="P52" s="63"/>
      <c r="Q52" s="63"/>
      <c r="R52" s="63"/>
      <c r="S52" s="63"/>
      <c r="T52" s="125">
        <v>2.349576236580496E-5</v>
      </c>
      <c r="U52" s="63"/>
      <c r="V52" s="63"/>
      <c r="W52" s="63"/>
      <c r="X52" s="63"/>
      <c r="Y52" s="63"/>
      <c r="Z52" s="63"/>
      <c r="AA52" s="62">
        <v>25</v>
      </c>
      <c r="AB52" s="63"/>
      <c r="AC52" s="63"/>
      <c r="AD52" s="63"/>
      <c r="AE52" s="63"/>
      <c r="AF52" s="63"/>
      <c r="AG52" s="125">
        <v>1.1076012458298813E-4</v>
      </c>
      <c r="AH52" s="63"/>
      <c r="AI52" s="63"/>
    </row>
    <row r="53" spans="2:35" ht="12.75" customHeight="1" x14ac:dyDescent="0.25">
      <c r="B53" s="65" t="s">
        <v>1077</v>
      </c>
      <c r="C53" s="63"/>
      <c r="D53" s="63"/>
      <c r="E53" s="63"/>
      <c r="F53" s="63"/>
      <c r="G53" s="63"/>
      <c r="H53" s="63"/>
      <c r="I53" s="63"/>
      <c r="J53" s="146">
        <v>163991.05999999997</v>
      </c>
      <c r="K53" s="63"/>
      <c r="L53" s="63"/>
      <c r="M53" s="63"/>
      <c r="N53" s="63"/>
      <c r="O53" s="63"/>
      <c r="P53" s="63"/>
      <c r="Q53" s="63"/>
      <c r="R53" s="63"/>
      <c r="S53" s="63"/>
      <c r="T53" s="125">
        <v>1.0606014245996384E-5</v>
      </c>
      <c r="U53" s="63"/>
      <c r="V53" s="63"/>
      <c r="W53" s="63"/>
      <c r="X53" s="63"/>
      <c r="Y53" s="63"/>
      <c r="Z53" s="63"/>
      <c r="AA53" s="62">
        <v>29</v>
      </c>
      <c r="AB53" s="63"/>
      <c r="AC53" s="63"/>
      <c r="AD53" s="63"/>
      <c r="AE53" s="63"/>
      <c r="AF53" s="63"/>
      <c r="AG53" s="125">
        <v>1.2848174451626624E-4</v>
      </c>
      <c r="AH53" s="63"/>
      <c r="AI53" s="63"/>
    </row>
    <row r="54" spans="2:35" ht="12.75" customHeight="1" x14ac:dyDescent="0.25">
      <c r="B54" s="65" t="s">
        <v>1078</v>
      </c>
      <c r="C54" s="63"/>
      <c r="D54" s="63"/>
      <c r="E54" s="63"/>
      <c r="F54" s="63"/>
      <c r="G54" s="63"/>
      <c r="H54" s="63"/>
      <c r="I54" s="63"/>
      <c r="J54" s="146">
        <v>15121.51</v>
      </c>
      <c r="K54" s="63"/>
      <c r="L54" s="63"/>
      <c r="M54" s="63"/>
      <c r="N54" s="63"/>
      <c r="O54" s="63"/>
      <c r="P54" s="63"/>
      <c r="Q54" s="63"/>
      <c r="R54" s="63"/>
      <c r="S54" s="63"/>
      <c r="T54" s="125">
        <v>9.7797374125746131E-7</v>
      </c>
      <c r="U54" s="63"/>
      <c r="V54" s="63"/>
      <c r="W54" s="63"/>
      <c r="X54" s="63"/>
      <c r="Y54" s="63"/>
      <c r="Z54" s="63"/>
      <c r="AA54" s="62">
        <v>1</v>
      </c>
      <c r="AB54" s="63"/>
      <c r="AC54" s="63"/>
      <c r="AD54" s="63"/>
      <c r="AE54" s="63"/>
      <c r="AF54" s="63"/>
      <c r="AG54" s="125">
        <v>4.4304049833195253E-6</v>
      </c>
      <c r="AH54" s="63"/>
      <c r="AI54" s="63"/>
    </row>
    <row r="55" spans="2:35" ht="12.75" customHeight="1" x14ac:dyDescent="0.25">
      <c r="B55" s="65" t="s">
        <v>1079</v>
      </c>
      <c r="C55" s="63"/>
      <c r="D55" s="63"/>
      <c r="E55" s="63"/>
      <c r="F55" s="63"/>
      <c r="G55" s="63"/>
      <c r="H55" s="63"/>
      <c r="I55" s="63"/>
      <c r="J55" s="146">
        <v>42042.740000000005</v>
      </c>
      <c r="K55" s="63"/>
      <c r="L55" s="63"/>
      <c r="M55" s="63"/>
      <c r="N55" s="63"/>
      <c r="O55" s="63"/>
      <c r="P55" s="63"/>
      <c r="Q55" s="63"/>
      <c r="R55" s="63"/>
      <c r="S55" s="63"/>
      <c r="T55" s="125">
        <v>2.7190866342392207E-6</v>
      </c>
      <c r="U55" s="63"/>
      <c r="V55" s="63"/>
      <c r="W55" s="63"/>
      <c r="X55" s="63"/>
      <c r="Y55" s="63"/>
      <c r="Z55" s="63"/>
      <c r="AA55" s="62">
        <v>2</v>
      </c>
      <c r="AB55" s="63"/>
      <c r="AC55" s="63"/>
      <c r="AD55" s="63"/>
      <c r="AE55" s="63"/>
      <c r="AF55" s="63"/>
      <c r="AG55" s="125">
        <v>8.8608099666390507E-6</v>
      </c>
      <c r="AH55" s="63"/>
      <c r="AI55" s="63"/>
    </row>
    <row r="56" spans="2:35" ht="12.75" customHeight="1" x14ac:dyDescent="0.25">
      <c r="B56" s="65" t="s">
        <v>1080</v>
      </c>
      <c r="C56" s="63"/>
      <c r="D56" s="63"/>
      <c r="E56" s="63"/>
      <c r="F56" s="63"/>
      <c r="G56" s="63"/>
      <c r="H56" s="63"/>
      <c r="I56" s="63"/>
      <c r="J56" s="146">
        <v>67972.399999999994</v>
      </c>
      <c r="K56" s="63"/>
      <c r="L56" s="63"/>
      <c r="M56" s="63"/>
      <c r="N56" s="63"/>
      <c r="O56" s="63"/>
      <c r="P56" s="63"/>
      <c r="Q56" s="63"/>
      <c r="R56" s="63"/>
      <c r="S56" s="63"/>
      <c r="T56" s="125">
        <v>4.3960703878282428E-6</v>
      </c>
      <c r="U56" s="63"/>
      <c r="V56" s="63"/>
      <c r="W56" s="63"/>
      <c r="X56" s="63"/>
      <c r="Y56" s="63"/>
      <c r="Z56" s="63"/>
      <c r="AA56" s="62">
        <v>6</v>
      </c>
      <c r="AB56" s="63"/>
      <c r="AC56" s="63"/>
      <c r="AD56" s="63"/>
      <c r="AE56" s="63"/>
      <c r="AF56" s="63"/>
      <c r="AG56" s="125">
        <v>2.6582429899917152E-5</v>
      </c>
      <c r="AH56" s="63"/>
      <c r="AI56" s="63"/>
    </row>
    <row r="57" spans="2:35" ht="12.75" customHeight="1" x14ac:dyDescent="0.25">
      <c r="B57" s="65" t="s">
        <v>1081</v>
      </c>
      <c r="C57" s="63"/>
      <c r="D57" s="63"/>
      <c r="E57" s="63"/>
      <c r="F57" s="63"/>
      <c r="G57" s="63"/>
      <c r="H57" s="63"/>
      <c r="I57" s="63"/>
      <c r="J57" s="146">
        <v>4434.3900000000003</v>
      </c>
      <c r="K57" s="63"/>
      <c r="L57" s="63"/>
      <c r="M57" s="63"/>
      <c r="N57" s="63"/>
      <c r="O57" s="63"/>
      <c r="P57" s="63"/>
      <c r="Q57" s="63"/>
      <c r="R57" s="63"/>
      <c r="S57" s="63"/>
      <c r="T57" s="125">
        <v>2.8679126479397059E-7</v>
      </c>
      <c r="U57" s="63"/>
      <c r="V57" s="63"/>
      <c r="W57" s="63"/>
      <c r="X57" s="63"/>
      <c r="Y57" s="63"/>
      <c r="Z57" s="63"/>
      <c r="AA57" s="62">
        <v>4</v>
      </c>
      <c r="AB57" s="63"/>
      <c r="AC57" s="63"/>
      <c r="AD57" s="63"/>
      <c r="AE57" s="63"/>
      <c r="AF57" s="63"/>
      <c r="AG57" s="125">
        <v>1.7721619933278101E-5</v>
      </c>
      <c r="AH57" s="63"/>
      <c r="AI57" s="63"/>
    </row>
    <row r="58" spans="2:35" ht="12.75" customHeight="1" x14ac:dyDescent="0.25">
      <c r="B58" s="65" t="s">
        <v>1082</v>
      </c>
      <c r="C58" s="63"/>
      <c r="D58" s="63"/>
      <c r="E58" s="63"/>
      <c r="F58" s="63"/>
      <c r="G58" s="63"/>
      <c r="H58" s="63"/>
      <c r="I58" s="63"/>
      <c r="J58" s="146">
        <v>12665.229999999998</v>
      </c>
      <c r="K58" s="63"/>
      <c r="L58" s="63"/>
      <c r="M58" s="63"/>
      <c r="N58" s="63"/>
      <c r="O58" s="63"/>
      <c r="P58" s="63"/>
      <c r="Q58" s="63"/>
      <c r="R58" s="63"/>
      <c r="S58" s="63"/>
      <c r="T58" s="125">
        <v>8.191154432980723E-7</v>
      </c>
      <c r="U58" s="63"/>
      <c r="V58" s="63"/>
      <c r="W58" s="63"/>
      <c r="X58" s="63"/>
      <c r="Y58" s="63"/>
      <c r="Z58" s="63"/>
      <c r="AA58" s="62">
        <v>4</v>
      </c>
      <c r="AB58" s="63"/>
      <c r="AC58" s="63"/>
      <c r="AD58" s="63"/>
      <c r="AE58" s="63"/>
      <c r="AF58" s="63"/>
      <c r="AG58" s="125">
        <v>1.7721619933278101E-5</v>
      </c>
      <c r="AH58" s="63"/>
      <c r="AI58" s="63"/>
    </row>
    <row r="59" spans="2:35" ht="12.75" customHeight="1" x14ac:dyDescent="0.25">
      <c r="B59" s="147"/>
      <c r="C59" s="148"/>
      <c r="D59" s="148"/>
      <c r="E59" s="148"/>
      <c r="F59" s="148"/>
      <c r="G59" s="148"/>
      <c r="H59" s="148"/>
      <c r="I59" s="148"/>
      <c r="J59" s="149">
        <v>15462081814.749987</v>
      </c>
      <c r="K59" s="148"/>
      <c r="L59" s="148"/>
      <c r="M59" s="148"/>
      <c r="N59" s="148"/>
      <c r="O59" s="148"/>
      <c r="P59" s="148"/>
      <c r="Q59" s="148"/>
      <c r="R59" s="148"/>
      <c r="S59" s="148"/>
      <c r="T59" s="150">
        <v>1.0000000000000215</v>
      </c>
      <c r="U59" s="148"/>
      <c r="V59" s="148"/>
      <c r="W59" s="148"/>
      <c r="X59" s="148"/>
      <c r="Y59" s="148"/>
      <c r="Z59" s="148"/>
      <c r="AA59" s="151">
        <v>225713</v>
      </c>
      <c r="AB59" s="148"/>
      <c r="AC59" s="148"/>
      <c r="AD59" s="148"/>
      <c r="AE59" s="148"/>
      <c r="AF59" s="148"/>
      <c r="AG59" s="150">
        <v>1</v>
      </c>
      <c r="AH59" s="148"/>
      <c r="AI59" s="148"/>
    </row>
    <row r="60" spans="2:35" ht="8.5" customHeight="1" x14ac:dyDescent="0.25">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row>
    <row r="61" spans="2:35" ht="18.75" customHeight="1" x14ac:dyDescent="0.25">
      <c r="B61" s="75" t="s">
        <v>1036</v>
      </c>
      <c r="C61" s="76"/>
      <c r="D61" s="76"/>
      <c r="E61" s="76"/>
      <c r="F61" s="76"/>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77"/>
    </row>
    <row r="62" spans="2:35" ht="9.65" customHeight="1" x14ac:dyDescent="0.25">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row>
    <row r="63" spans="2:35" ht="13.5" customHeight="1" x14ac:dyDescent="0.25">
      <c r="B63" s="70" t="s">
        <v>1052</v>
      </c>
      <c r="C63" s="71"/>
      <c r="D63" s="71"/>
      <c r="E63" s="71"/>
      <c r="F63" s="71"/>
      <c r="G63" s="71"/>
      <c r="H63" s="71"/>
      <c r="I63" s="71"/>
      <c r="J63" s="70" t="s">
        <v>1049</v>
      </c>
      <c r="K63" s="71"/>
      <c r="L63" s="71"/>
      <c r="M63" s="71"/>
      <c r="N63" s="71"/>
      <c r="O63" s="71"/>
      <c r="P63" s="71"/>
      <c r="Q63" s="71"/>
      <c r="R63" s="71"/>
      <c r="S63" s="71"/>
      <c r="T63" s="70" t="s">
        <v>1050</v>
      </c>
      <c r="U63" s="71"/>
      <c r="V63" s="71"/>
      <c r="W63" s="71"/>
      <c r="X63" s="71"/>
      <c r="Y63" s="71"/>
      <c r="Z63" s="71"/>
      <c r="AA63" s="70" t="s">
        <v>1051</v>
      </c>
      <c r="AB63" s="71"/>
      <c r="AC63" s="71"/>
      <c r="AD63" s="71"/>
      <c r="AE63" s="71"/>
      <c r="AF63" s="70" t="s">
        <v>1050</v>
      </c>
      <c r="AG63" s="71"/>
      <c r="AH63" s="71"/>
      <c r="AI63" s="71"/>
    </row>
    <row r="64" spans="2:35" ht="10.5" customHeight="1" x14ac:dyDescent="0.25">
      <c r="B64" s="65" t="s">
        <v>1083</v>
      </c>
      <c r="C64" s="63"/>
      <c r="D64" s="63"/>
      <c r="E64" s="63"/>
      <c r="F64" s="63"/>
      <c r="G64" s="63"/>
      <c r="H64" s="63"/>
      <c r="I64" s="63"/>
      <c r="J64" s="146">
        <v>2261606.04</v>
      </c>
      <c r="K64" s="63"/>
      <c r="L64" s="63"/>
      <c r="M64" s="63"/>
      <c r="N64" s="63"/>
      <c r="O64" s="63"/>
      <c r="P64" s="63"/>
      <c r="Q64" s="63"/>
      <c r="R64" s="63"/>
      <c r="S64" s="63"/>
      <c r="T64" s="125">
        <v>1.4626788728038857E-4</v>
      </c>
      <c r="U64" s="63"/>
      <c r="V64" s="63"/>
      <c r="W64" s="63"/>
      <c r="X64" s="63"/>
      <c r="Y64" s="63"/>
      <c r="Z64" s="63"/>
      <c r="AA64" s="62">
        <v>2404</v>
      </c>
      <c r="AB64" s="63"/>
      <c r="AC64" s="63"/>
      <c r="AD64" s="63"/>
      <c r="AE64" s="63"/>
      <c r="AF64" s="125">
        <v>1.0650693579900139E-2</v>
      </c>
      <c r="AG64" s="63"/>
      <c r="AH64" s="63"/>
      <c r="AI64" s="63"/>
    </row>
    <row r="65" spans="2:35" ht="10.5" customHeight="1" x14ac:dyDescent="0.25">
      <c r="B65" s="65" t="s">
        <v>1053</v>
      </c>
      <c r="C65" s="63"/>
      <c r="D65" s="63"/>
      <c r="E65" s="63"/>
      <c r="F65" s="63"/>
      <c r="G65" s="63"/>
      <c r="H65" s="63"/>
      <c r="I65" s="63"/>
      <c r="J65" s="146">
        <v>118962099.53999998</v>
      </c>
      <c r="K65" s="63"/>
      <c r="L65" s="63"/>
      <c r="M65" s="63"/>
      <c r="N65" s="63"/>
      <c r="O65" s="63"/>
      <c r="P65" s="63"/>
      <c r="Q65" s="63"/>
      <c r="R65" s="63"/>
      <c r="S65" s="63"/>
      <c r="T65" s="125">
        <v>7.6937957621279968E-3</v>
      </c>
      <c r="U65" s="63"/>
      <c r="V65" s="63"/>
      <c r="W65" s="63"/>
      <c r="X65" s="63"/>
      <c r="Y65" s="63"/>
      <c r="Z65" s="63"/>
      <c r="AA65" s="62">
        <v>6758</v>
      </c>
      <c r="AB65" s="63"/>
      <c r="AC65" s="63"/>
      <c r="AD65" s="63"/>
      <c r="AE65" s="63"/>
      <c r="AF65" s="125">
        <v>2.9940676877273351E-2</v>
      </c>
      <c r="AG65" s="63"/>
      <c r="AH65" s="63"/>
      <c r="AI65" s="63"/>
    </row>
    <row r="66" spans="2:35" ht="10.5" customHeight="1" x14ac:dyDescent="0.25">
      <c r="B66" s="65" t="s">
        <v>1054</v>
      </c>
      <c r="C66" s="63"/>
      <c r="D66" s="63"/>
      <c r="E66" s="63"/>
      <c r="F66" s="63"/>
      <c r="G66" s="63"/>
      <c r="H66" s="63"/>
      <c r="I66" s="63"/>
      <c r="J66" s="146">
        <v>121371441.82000001</v>
      </c>
      <c r="K66" s="63"/>
      <c r="L66" s="63"/>
      <c r="M66" s="63"/>
      <c r="N66" s="63"/>
      <c r="O66" s="63"/>
      <c r="P66" s="63"/>
      <c r="Q66" s="63"/>
      <c r="R66" s="63"/>
      <c r="S66" s="63"/>
      <c r="T66" s="125">
        <v>7.8496183938321987E-3</v>
      </c>
      <c r="U66" s="63"/>
      <c r="V66" s="63"/>
      <c r="W66" s="63"/>
      <c r="X66" s="63"/>
      <c r="Y66" s="63"/>
      <c r="Z66" s="63"/>
      <c r="AA66" s="62">
        <v>3320</v>
      </c>
      <c r="AB66" s="63"/>
      <c r="AC66" s="63"/>
      <c r="AD66" s="63"/>
      <c r="AE66" s="63"/>
      <c r="AF66" s="125">
        <v>1.4708944544620824E-2</v>
      </c>
      <c r="AG66" s="63"/>
      <c r="AH66" s="63"/>
      <c r="AI66" s="63"/>
    </row>
    <row r="67" spans="2:35" ht="10.5" customHeight="1" x14ac:dyDescent="0.25">
      <c r="B67" s="65" t="s">
        <v>1055</v>
      </c>
      <c r="C67" s="63"/>
      <c r="D67" s="63"/>
      <c r="E67" s="63"/>
      <c r="F67" s="63"/>
      <c r="G67" s="63"/>
      <c r="H67" s="63"/>
      <c r="I67" s="63"/>
      <c r="J67" s="146">
        <v>161580703.21000019</v>
      </c>
      <c r="K67" s="63"/>
      <c r="L67" s="63"/>
      <c r="M67" s="63"/>
      <c r="N67" s="63"/>
      <c r="O67" s="63"/>
      <c r="P67" s="63"/>
      <c r="Q67" s="63"/>
      <c r="R67" s="63"/>
      <c r="S67" s="63"/>
      <c r="T67" s="125">
        <v>1.0450126001523336E-2</v>
      </c>
      <c r="U67" s="63"/>
      <c r="V67" s="63"/>
      <c r="W67" s="63"/>
      <c r="X67" s="63"/>
      <c r="Y67" s="63"/>
      <c r="Z67" s="63"/>
      <c r="AA67" s="62">
        <v>4783</v>
      </c>
      <c r="AB67" s="63"/>
      <c r="AC67" s="63"/>
      <c r="AD67" s="63"/>
      <c r="AE67" s="63"/>
      <c r="AF67" s="125">
        <v>2.1190627035217287E-2</v>
      </c>
      <c r="AG67" s="63"/>
      <c r="AH67" s="63"/>
      <c r="AI67" s="63"/>
    </row>
    <row r="68" spans="2:35" ht="10.5" customHeight="1" x14ac:dyDescent="0.25">
      <c r="B68" s="65" t="s">
        <v>1056</v>
      </c>
      <c r="C68" s="63"/>
      <c r="D68" s="63"/>
      <c r="E68" s="63"/>
      <c r="F68" s="63"/>
      <c r="G68" s="63"/>
      <c r="H68" s="63"/>
      <c r="I68" s="63"/>
      <c r="J68" s="146">
        <v>269690278.51999986</v>
      </c>
      <c r="K68" s="63"/>
      <c r="L68" s="63"/>
      <c r="M68" s="63"/>
      <c r="N68" s="63"/>
      <c r="O68" s="63"/>
      <c r="P68" s="63"/>
      <c r="Q68" s="63"/>
      <c r="R68" s="63"/>
      <c r="S68" s="63"/>
      <c r="T68" s="125">
        <v>1.7442041877098958E-2</v>
      </c>
      <c r="U68" s="63"/>
      <c r="V68" s="63"/>
      <c r="W68" s="63"/>
      <c r="X68" s="63"/>
      <c r="Y68" s="63"/>
      <c r="Z68" s="63"/>
      <c r="AA68" s="62">
        <v>7331</v>
      </c>
      <c r="AB68" s="63"/>
      <c r="AC68" s="63"/>
      <c r="AD68" s="63"/>
      <c r="AE68" s="63"/>
      <c r="AF68" s="125">
        <v>3.2479298932715436E-2</v>
      </c>
      <c r="AG68" s="63"/>
      <c r="AH68" s="63"/>
      <c r="AI68" s="63"/>
    </row>
    <row r="69" spans="2:35" ht="10.5" customHeight="1" x14ac:dyDescent="0.25">
      <c r="B69" s="65" t="s">
        <v>1057</v>
      </c>
      <c r="C69" s="63"/>
      <c r="D69" s="63"/>
      <c r="E69" s="63"/>
      <c r="F69" s="63"/>
      <c r="G69" s="63"/>
      <c r="H69" s="63"/>
      <c r="I69" s="63"/>
      <c r="J69" s="146">
        <v>289521017.04000086</v>
      </c>
      <c r="K69" s="63"/>
      <c r="L69" s="63"/>
      <c r="M69" s="63"/>
      <c r="N69" s="63"/>
      <c r="O69" s="63"/>
      <c r="P69" s="63"/>
      <c r="Q69" s="63"/>
      <c r="R69" s="63"/>
      <c r="S69" s="63"/>
      <c r="T69" s="125">
        <v>1.8724581884168607E-2</v>
      </c>
      <c r="U69" s="63"/>
      <c r="V69" s="63"/>
      <c r="W69" s="63"/>
      <c r="X69" s="63"/>
      <c r="Y69" s="63"/>
      <c r="Z69" s="63"/>
      <c r="AA69" s="62">
        <v>8418</v>
      </c>
      <c r="AB69" s="63"/>
      <c r="AC69" s="63"/>
      <c r="AD69" s="63"/>
      <c r="AE69" s="63"/>
      <c r="AF69" s="125">
        <v>3.7295149149583762E-2</v>
      </c>
      <c r="AG69" s="63"/>
      <c r="AH69" s="63"/>
      <c r="AI69" s="63"/>
    </row>
    <row r="70" spans="2:35" ht="10.5" customHeight="1" x14ac:dyDescent="0.25">
      <c r="B70" s="65" t="s">
        <v>1058</v>
      </c>
      <c r="C70" s="63"/>
      <c r="D70" s="63"/>
      <c r="E70" s="63"/>
      <c r="F70" s="63"/>
      <c r="G70" s="63"/>
      <c r="H70" s="63"/>
      <c r="I70" s="63"/>
      <c r="J70" s="146">
        <v>398374239.88000149</v>
      </c>
      <c r="K70" s="63"/>
      <c r="L70" s="63"/>
      <c r="M70" s="63"/>
      <c r="N70" s="63"/>
      <c r="O70" s="63"/>
      <c r="P70" s="63"/>
      <c r="Q70" s="63"/>
      <c r="R70" s="63"/>
      <c r="S70" s="63"/>
      <c r="T70" s="125">
        <v>2.5764592675998749E-2</v>
      </c>
      <c r="U70" s="63"/>
      <c r="V70" s="63"/>
      <c r="W70" s="63"/>
      <c r="X70" s="63"/>
      <c r="Y70" s="63"/>
      <c r="Z70" s="63"/>
      <c r="AA70" s="62">
        <v>11631</v>
      </c>
      <c r="AB70" s="63"/>
      <c r="AC70" s="63"/>
      <c r="AD70" s="63"/>
      <c r="AE70" s="63"/>
      <c r="AF70" s="125">
        <v>5.1530040360989397E-2</v>
      </c>
      <c r="AG70" s="63"/>
      <c r="AH70" s="63"/>
      <c r="AI70" s="63"/>
    </row>
    <row r="71" spans="2:35" ht="10.5" customHeight="1" x14ac:dyDescent="0.25">
      <c r="B71" s="65" t="s">
        <v>1059</v>
      </c>
      <c r="C71" s="63"/>
      <c r="D71" s="63"/>
      <c r="E71" s="63"/>
      <c r="F71" s="63"/>
      <c r="G71" s="63"/>
      <c r="H71" s="63"/>
      <c r="I71" s="63"/>
      <c r="J71" s="146">
        <v>355250301.26999891</v>
      </c>
      <c r="K71" s="63"/>
      <c r="L71" s="63"/>
      <c r="M71" s="63"/>
      <c r="N71" s="63"/>
      <c r="O71" s="63"/>
      <c r="P71" s="63"/>
      <c r="Q71" s="63"/>
      <c r="R71" s="63"/>
      <c r="S71" s="63"/>
      <c r="T71" s="125">
        <v>2.2975580230801065E-2</v>
      </c>
      <c r="U71" s="63"/>
      <c r="V71" s="63"/>
      <c r="W71" s="63"/>
      <c r="X71" s="63"/>
      <c r="Y71" s="63"/>
      <c r="Z71" s="63"/>
      <c r="AA71" s="62">
        <v>8510</v>
      </c>
      <c r="AB71" s="63"/>
      <c r="AC71" s="63"/>
      <c r="AD71" s="63"/>
      <c r="AE71" s="63"/>
      <c r="AF71" s="125">
        <v>3.7702746408049159E-2</v>
      </c>
      <c r="AG71" s="63"/>
      <c r="AH71" s="63"/>
      <c r="AI71" s="63"/>
    </row>
    <row r="72" spans="2:35" ht="10.5" customHeight="1" x14ac:dyDescent="0.25">
      <c r="B72" s="65" t="s">
        <v>1060</v>
      </c>
      <c r="C72" s="63"/>
      <c r="D72" s="63"/>
      <c r="E72" s="63"/>
      <c r="F72" s="63"/>
      <c r="G72" s="63"/>
      <c r="H72" s="63"/>
      <c r="I72" s="63"/>
      <c r="J72" s="146">
        <v>541348360.07000184</v>
      </c>
      <c r="K72" s="63"/>
      <c r="L72" s="63"/>
      <c r="M72" s="63"/>
      <c r="N72" s="63"/>
      <c r="O72" s="63"/>
      <c r="P72" s="63"/>
      <c r="Q72" s="63"/>
      <c r="R72" s="63"/>
      <c r="S72" s="63"/>
      <c r="T72" s="125">
        <v>3.5011350124508081E-2</v>
      </c>
      <c r="U72" s="63"/>
      <c r="V72" s="63"/>
      <c r="W72" s="63"/>
      <c r="X72" s="63"/>
      <c r="Y72" s="63"/>
      <c r="Z72" s="63"/>
      <c r="AA72" s="62">
        <v>11970</v>
      </c>
      <c r="AB72" s="63"/>
      <c r="AC72" s="63"/>
      <c r="AD72" s="63"/>
      <c r="AE72" s="63"/>
      <c r="AF72" s="125">
        <v>5.303194765033472E-2</v>
      </c>
      <c r="AG72" s="63"/>
      <c r="AH72" s="63"/>
      <c r="AI72" s="63"/>
    </row>
    <row r="73" spans="2:35" ht="10.5" customHeight="1" x14ac:dyDescent="0.25">
      <c r="B73" s="65" t="s">
        <v>1061</v>
      </c>
      <c r="C73" s="63"/>
      <c r="D73" s="63"/>
      <c r="E73" s="63"/>
      <c r="F73" s="63"/>
      <c r="G73" s="63"/>
      <c r="H73" s="63"/>
      <c r="I73" s="63"/>
      <c r="J73" s="146">
        <v>804116199.61999547</v>
      </c>
      <c r="K73" s="63"/>
      <c r="L73" s="63"/>
      <c r="M73" s="63"/>
      <c r="N73" s="63"/>
      <c r="O73" s="63"/>
      <c r="P73" s="63"/>
      <c r="Q73" s="63"/>
      <c r="R73" s="63"/>
      <c r="S73" s="63"/>
      <c r="T73" s="125">
        <v>5.2005687801555366E-2</v>
      </c>
      <c r="U73" s="63"/>
      <c r="V73" s="63"/>
      <c r="W73" s="63"/>
      <c r="X73" s="63"/>
      <c r="Y73" s="63"/>
      <c r="Z73" s="63"/>
      <c r="AA73" s="62">
        <v>16071</v>
      </c>
      <c r="AB73" s="63"/>
      <c r="AC73" s="63"/>
      <c r="AD73" s="63"/>
      <c r="AE73" s="63"/>
      <c r="AF73" s="125">
        <v>7.1201038486928089E-2</v>
      </c>
      <c r="AG73" s="63"/>
      <c r="AH73" s="63"/>
      <c r="AI73" s="63"/>
    </row>
    <row r="74" spans="2:35" ht="10.5" customHeight="1" x14ac:dyDescent="0.25">
      <c r="B74" s="65" t="s">
        <v>1062</v>
      </c>
      <c r="C74" s="63"/>
      <c r="D74" s="63"/>
      <c r="E74" s="63"/>
      <c r="F74" s="63"/>
      <c r="G74" s="63"/>
      <c r="H74" s="63"/>
      <c r="I74" s="63"/>
      <c r="J74" s="146">
        <v>457207025.01000041</v>
      </c>
      <c r="K74" s="63"/>
      <c r="L74" s="63"/>
      <c r="M74" s="63"/>
      <c r="N74" s="63"/>
      <c r="O74" s="63"/>
      <c r="P74" s="63"/>
      <c r="Q74" s="63"/>
      <c r="R74" s="63"/>
      <c r="S74" s="63"/>
      <c r="T74" s="125">
        <v>2.9569564466658631E-2</v>
      </c>
      <c r="U74" s="63"/>
      <c r="V74" s="63"/>
      <c r="W74" s="63"/>
      <c r="X74" s="63"/>
      <c r="Y74" s="63"/>
      <c r="Z74" s="63"/>
      <c r="AA74" s="62">
        <v>8567</v>
      </c>
      <c r="AB74" s="63"/>
      <c r="AC74" s="63"/>
      <c r="AD74" s="63"/>
      <c r="AE74" s="63"/>
      <c r="AF74" s="125">
        <v>3.795527949209837E-2</v>
      </c>
      <c r="AG74" s="63"/>
      <c r="AH74" s="63"/>
      <c r="AI74" s="63"/>
    </row>
    <row r="75" spans="2:35" ht="10.5" customHeight="1" x14ac:dyDescent="0.25">
      <c r="B75" s="65" t="s">
        <v>1063</v>
      </c>
      <c r="C75" s="63"/>
      <c r="D75" s="63"/>
      <c r="E75" s="63"/>
      <c r="F75" s="63"/>
      <c r="G75" s="63"/>
      <c r="H75" s="63"/>
      <c r="I75" s="63"/>
      <c r="J75" s="146">
        <v>623098288.94999969</v>
      </c>
      <c r="K75" s="63"/>
      <c r="L75" s="63"/>
      <c r="M75" s="63"/>
      <c r="N75" s="63"/>
      <c r="O75" s="63"/>
      <c r="P75" s="63"/>
      <c r="Q75" s="63"/>
      <c r="R75" s="63"/>
      <c r="S75" s="63"/>
      <c r="T75" s="125">
        <v>4.0298473156156561E-2</v>
      </c>
      <c r="U75" s="63"/>
      <c r="V75" s="63"/>
      <c r="W75" s="63"/>
      <c r="X75" s="63"/>
      <c r="Y75" s="63"/>
      <c r="Z75" s="63"/>
      <c r="AA75" s="62">
        <v>10747</v>
      </c>
      <c r="AB75" s="63"/>
      <c r="AC75" s="63"/>
      <c r="AD75" s="63"/>
      <c r="AE75" s="63"/>
      <c r="AF75" s="125">
        <v>4.761356235573494E-2</v>
      </c>
      <c r="AG75" s="63"/>
      <c r="AH75" s="63"/>
      <c r="AI75" s="63"/>
    </row>
    <row r="76" spans="2:35" ht="10.5" customHeight="1" x14ac:dyDescent="0.25">
      <c r="B76" s="65" t="s">
        <v>1064</v>
      </c>
      <c r="C76" s="63"/>
      <c r="D76" s="63"/>
      <c r="E76" s="63"/>
      <c r="F76" s="63"/>
      <c r="G76" s="63"/>
      <c r="H76" s="63"/>
      <c r="I76" s="63"/>
      <c r="J76" s="146">
        <v>673434562.81000221</v>
      </c>
      <c r="K76" s="63"/>
      <c r="L76" s="63"/>
      <c r="M76" s="63"/>
      <c r="N76" s="63"/>
      <c r="O76" s="63"/>
      <c r="P76" s="63"/>
      <c r="Q76" s="63"/>
      <c r="R76" s="63"/>
      <c r="S76" s="63"/>
      <c r="T76" s="125">
        <v>4.3553938653175493E-2</v>
      </c>
      <c r="U76" s="63"/>
      <c r="V76" s="63"/>
      <c r="W76" s="63"/>
      <c r="X76" s="63"/>
      <c r="Y76" s="63"/>
      <c r="Z76" s="63"/>
      <c r="AA76" s="62">
        <v>9974</v>
      </c>
      <c r="AB76" s="63"/>
      <c r="AC76" s="63"/>
      <c r="AD76" s="63"/>
      <c r="AE76" s="63"/>
      <c r="AF76" s="125">
        <v>4.4188859303628945E-2</v>
      </c>
      <c r="AG76" s="63"/>
      <c r="AH76" s="63"/>
      <c r="AI76" s="63"/>
    </row>
    <row r="77" spans="2:35" ht="10.5" customHeight="1" x14ac:dyDescent="0.25">
      <c r="B77" s="65" t="s">
        <v>1065</v>
      </c>
      <c r="C77" s="63"/>
      <c r="D77" s="63"/>
      <c r="E77" s="63"/>
      <c r="F77" s="63"/>
      <c r="G77" s="63"/>
      <c r="H77" s="63"/>
      <c r="I77" s="63"/>
      <c r="J77" s="146">
        <v>656726942.24999833</v>
      </c>
      <c r="K77" s="63"/>
      <c r="L77" s="63"/>
      <c r="M77" s="63"/>
      <c r="N77" s="63"/>
      <c r="O77" s="63"/>
      <c r="P77" s="63"/>
      <c r="Q77" s="63"/>
      <c r="R77" s="63"/>
      <c r="S77" s="63"/>
      <c r="T77" s="125">
        <v>4.2473384251758103E-2</v>
      </c>
      <c r="U77" s="63"/>
      <c r="V77" s="63"/>
      <c r="W77" s="63"/>
      <c r="X77" s="63"/>
      <c r="Y77" s="63"/>
      <c r="Z77" s="63"/>
      <c r="AA77" s="62">
        <v>9205</v>
      </c>
      <c r="AB77" s="63"/>
      <c r="AC77" s="63"/>
      <c r="AD77" s="63"/>
      <c r="AE77" s="63"/>
      <c r="AF77" s="125">
        <v>4.0781877871456228E-2</v>
      </c>
      <c r="AG77" s="63"/>
      <c r="AH77" s="63"/>
      <c r="AI77" s="63"/>
    </row>
    <row r="78" spans="2:35" ht="10.5" customHeight="1" x14ac:dyDescent="0.25">
      <c r="B78" s="65" t="s">
        <v>1066</v>
      </c>
      <c r="C78" s="63"/>
      <c r="D78" s="63"/>
      <c r="E78" s="63"/>
      <c r="F78" s="63"/>
      <c r="G78" s="63"/>
      <c r="H78" s="63"/>
      <c r="I78" s="63"/>
      <c r="J78" s="146">
        <v>1087022069.6500015</v>
      </c>
      <c r="K78" s="63"/>
      <c r="L78" s="63"/>
      <c r="M78" s="63"/>
      <c r="N78" s="63"/>
      <c r="O78" s="63"/>
      <c r="P78" s="63"/>
      <c r="Q78" s="63"/>
      <c r="R78" s="63"/>
      <c r="S78" s="63"/>
      <c r="T78" s="125">
        <v>7.0302439391637425E-2</v>
      </c>
      <c r="U78" s="63"/>
      <c r="V78" s="63"/>
      <c r="W78" s="63"/>
      <c r="X78" s="63"/>
      <c r="Y78" s="63"/>
      <c r="Z78" s="63"/>
      <c r="AA78" s="62">
        <v>14494</v>
      </c>
      <c r="AB78" s="63"/>
      <c r="AC78" s="63"/>
      <c r="AD78" s="63"/>
      <c r="AE78" s="63"/>
      <c r="AF78" s="125">
        <v>6.4214289828233198E-2</v>
      </c>
      <c r="AG78" s="63"/>
      <c r="AH78" s="63"/>
      <c r="AI78" s="63"/>
    </row>
    <row r="79" spans="2:35" ht="10.5" customHeight="1" x14ac:dyDescent="0.25">
      <c r="B79" s="65" t="s">
        <v>1067</v>
      </c>
      <c r="C79" s="63"/>
      <c r="D79" s="63"/>
      <c r="E79" s="63"/>
      <c r="F79" s="63"/>
      <c r="G79" s="63"/>
      <c r="H79" s="63"/>
      <c r="I79" s="63"/>
      <c r="J79" s="146">
        <v>570114304.75000131</v>
      </c>
      <c r="K79" s="63"/>
      <c r="L79" s="63"/>
      <c r="M79" s="63"/>
      <c r="N79" s="63"/>
      <c r="O79" s="63"/>
      <c r="P79" s="63"/>
      <c r="Q79" s="63"/>
      <c r="R79" s="63"/>
      <c r="S79" s="63"/>
      <c r="T79" s="125">
        <v>3.687176872949556E-2</v>
      </c>
      <c r="U79" s="63"/>
      <c r="V79" s="63"/>
      <c r="W79" s="63"/>
      <c r="X79" s="63"/>
      <c r="Y79" s="63"/>
      <c r="Z79" s="63"/>
      <c r="AA79" s="62">
        <v>7409</v>
      </c>
      <c r="AB79" s="63"/>
      <c r="AC79" s="63"/>
      <c r="AD79" s="63"/>
      <c r="AE79" s="63"/>
      <c r="AF79" s="125">
        <v>3.2824870521414362E-2</v>
      </c>
      <c r="AG79" s="63"/>
      <c r="AH79" s="63"/>
      <c r="AI79" s="63"/>
    </row>
    <row r="80" spans="2:35" ht="10.5" customHeight="1" x14ac:dyDescent="0.25">
      <c r="B80" s="65" t="s">
        <v>1068</v>
      </c>
      <c r="C80" s="63"/>
      <c r="D80" s="63"/>
      <c r="E80" s="63"/>
      <c r="F80" s="63"/>
      <c r="G80" s="63"/>
      <c r="H80" s="63"/>
      <c r="I80" s="63"/>
      <c r="J80" s="146">
        <v>841848568.47999871</v>
      </c>
      <c r="K80" s="63"/>
      <c r="L80" s="63"/>
      <c r="M80" s="63"/>
      <c r="N80" s="63"/>
      <c r="O80" s="63"/>
      <c r="P80" s="63"/>
      <c r="Q80" s="63"/>
      <c r="R80" s="63"/>
      <c r="S80" s="63"/>
      <c r="T80" s="125">
        <v>5.4446004009429033E-2</v>
      </c>
      <c r="U80" s="63"/>
      <c r="V80" s="63"/>
      <c r="W80" s="63"/>
      <c r="X80" s="63"/>
      <c r="Y80" s="63"/>
      <c r="Z80" s="63"/>
      <c r="AA80" s="62">
        <v>9929</v>
      </c>
      <c r="AB80" s="63"/>
      <c r="AC80" s="63"/>
      <c r="AD80" s="63"/>
      <c r="AE80" s="63"/>
      <c r="AF80" s="125">
        <v>4.3989491079379564E-2</v>
      </c>
      <c r="AG80" s="63"/>
      <c r="AH80" s="63"/>
      <c r="AI80" s="63"/>
    </row>
    <row r="81" spans="2:35" ht="10.5" customHeight="1" x14ac:dyDescent="0.25">
      <c r="B81" s="65" t="s">
        <v>1069</v>
      </c>
      <c r="C81" s="63"/>
      <c r="D81" s="63"/>
      <c r="E81" s="63"/>
      <c r="F81" s="63"/>
      <c r="G81" s="63"/>
      <c r="H81" s="63"/>
      <c r="I81" s="63"/>
      <c r="J81" s="146">
        <v>791545597.13000226</v>
      </c>
      <c r="K81" s="63"/>
      <c r="L81" s="63"/>
      <c r="M81" s="63"/>
      <c r="N81" s="63"/>
      <c r="O81" s="63"/>
      <c r="P81" s="63"/>
      <c r="Q81" s="63"/>
      <c r="R81" s="63"/>
      <c r="S81" s="63"/>
      <c r="T81" s="125">
        <v>5.1192692330402086E-2</v>
      </c>
      <c r="U81" s="63"/>
      <c r="V81" s="63"/>
      <c r="W81" s="63"/>
      <c r="X81" s="63"/>
      <c r="Y81" s="63"/>
      <c r="Z81" s="63"/>
      <c r="AA81" s="62">
        <v>9012</v>
      </c>
      <c r="AB81" s="63"/>
      <c r="AC81" s="63"/>
      <c r="AD81" s="63"/>
      <c r="AE81" s="63"/>
      <c r="AF81" s="125">
        <v>3.9926809709675562E-2</v>
      </c>
      <c r="AG81" s="63"/>
      <c r="AH81" s="63"/>
      <c r="AI81" s="63"/>
    </row>
    <row r="82" spans="2:35" ht="10.5" customHeight="1" x14ac:dyDescent="0.25">
      <c r="B82" s="65" t="s">
        <v>1070</v>
      </c>
      <c r="C82" s="63"/>
      <c r="D82" s="63"/>
      <c r="E82" s="63"/>
      <c r="F82" s="63"/>
      <c r="G82" s="63"/>
      <c r="H82" s="63"/>
      <c r="I82" s="63"/>
      <c r="J82" s="146">
        <v>879497399.10000277</v>
      </c>
      <c r="K82" s="63"/>
      <c r="L82" s="63"/>
      <c r="M82" s="63"/>
      <c r="N82" s="63"/>
      <c r="O82" s="63"/>
      <c r="P82" s="63"/>
      <c r="Q82" s="63"/>
      <c r="R82" s="63"/>
      <c r="S82" s="63"/>
      <c r="T82" s="125">
        <v>5.688091743642236E-2</v>
      </c>
      <c r="U82" s="63"/>
      <c r="V82" s="63"/>
      <c r="W82" s="63"/>
      <c r="X82" s="63"/>
      <c r="Y82" s="63"/>
      <c r="Z82" s="63"/>
      <c r="AA82" s="62">
        <v>9776</v>
      </c>
      <c r="AB82" s="63"/>
      <c r="AC82" s="63"/>
      <c r="AD82" s="63"/>
      <c r="AE82" s="63"/>
      <c r="AF82" s="125">
        <v>4.3311639116931679E-2</v>
      </c>
      <c r="AG82" s="63"/>
      <c r="AH82" s="63"/>
      <c r="AI82" s="63"/>
    </row>
    <row r="83" spans="2:35" ht="10.5" customHeight="1" x14ac:dyDescent="0.25">
      <c r="B83" s="65" t="s">
        <v>1071</v>
      </c>
      <c r="C83" s="63"/>
      <c r="D83" s="63"/>
      <c r="E83" s="63"/>
      <c r="F83" s="63"/>
      <c r="G83" s="63"/>
      <c r="H83" s="63"/>
      <c r="I83" s="63"/>
      <c r="J83" s="146">
        <v>1591174735.5200024</v>
      </c>
      <c r="K83" s="63"/>
      <c r="L83" s="63"/>
      <c r="M83" s="63"/>
      <c r="N83" s="63"/>
      <c r="O83" s="63"/>
      <c r="P83" s="63"/>
      <c r="Q83" s="63"/>
      <c r="R83" s="63"/>
      <c r="S83" s="63"/>
      <c r="T83" s="125">
        <v>0.10290818238990987</v>
      </c>
      <c r="U83" s="63"/>
      <c r="V83" s="63"/>
      <c r="W83" s="63"/>
      <c r="X83" s="63"/>
      <c r="Y83" s="63"/>
      <c r="Z83" s="63"/>
      <c r="AA83" s="62">
        <v>16706</v>
      </c>
      <c r="AB83" s="63"/>
      <c r="AC83" s="63"/>
      <c r="AD83" s="63"/>
      <c r="AE83" s="63"/>
      <c r="AF83" s="125">
        <v>7.4014345651335994E-2</v>
      </c>
      <c r="AG83" s="63"/>
      <c r="AH83" s="63"/>
      <c r="AI83" s="63"/>
    </row>
    <row r="84" spans="2:35" ht="10.5" customHeight="1" x14ac:dyDescent="0.25">
      <c r="B84" s="65" t="s">
        <v>1072</v>
      </c>
      <c r="C84" s="63"/>
      <c r="D84" s="63"/>
      <c r="E84" s="63"/>
      <c r="F84" s="63"/>
      <c r="G84" s="63"/>
      <c r="H84" s="63"/>
      <c r="I84" s="63"/>
      <c r="J84" s="146">
        <v>675914712.37999856</v>
      </c>
      <c r="K84" s="63"/>
      <c r="L84" s="63"/>
      <c r="M84" s="63"/>
      <c r="N84" s="63"/>
      <c r="O84" s="63"/>
      <c r="P84" s="63"/>
      <c r="Q84" s="63"/>
      <c r="R84" s="63"/>
      <c r="S84" s="63"/>
      <c r="T84" s="125">
        <v>4.3714340699918669E-2</v>
      </c>
      <c r="U84" s="63"/>
      <c r="V84" s="63"/>
      <c r="W84" s="63"/>
      <c r="X84" s="63"/>
      <c r="Y84" s="63"/>
      <c r="Z84" s="63"/>
      <c r="AA84" s="62">
        <v>7243</v>
      </c>
      <c r="AB84" s="63"/>
      <c r="AC84" s="63"/>
      <c r="AD84" s="63"/>
      <c r="AE84" s="63"/>
      <c r="AF84" s="125">
        <v>3.2089423294183322E-2</v>
      </c>
      <c r="AG84" s="63"/>
      <c r="AH84" s="63"/>
      <c r="AI84" s="63"/>
    </row>
    <row r="85" spans="2:35" ht="10.5" customHeight="1" x14ac:dyDescent="0.25">
      <c r="B85" s="65" t="s">
        <v>1073</v>
      </c>
      <c r="C85" s="63"/>
      <c r="D85" s="63"/>
      <c r="E85" s="63"/>
      <c r="F85" s="63"/>
      <c r="G85" s="63"/>
      <c r="H85" s="63"/>
      <c r="I85" s="63"/>
      <c r="J85" s="146">
        <v>663255401.31000113</v>
      </c>
      <c r="K85" s="63"/>
      <c r="L85" s="63"/>
      <c r="M85" s="63"/>
      <c r="N85" s="63"/>
      <c r="O85" s="63"/>
      <c r="P85" s="63"/>
      <c r="Q85" s="63"/>
      <c r="R85" s="63"/>
      <c r="S85" s="63"/>
      <c r="T85" s="125">
        <v>4.2895608059536371E-2</v>
      </c>
      <c r="U85" s="63"/>
      <c r="V85" s="63"/>
      <c r="W85" s="63"/>
      <c r="X85" s="63"/>
      <c r="Y85" s="63"/>
      <c r="Z85" s="63"/>
      <c r="AA85" s="62">
        <v>6804</v>
      </c>
      <c r="AB85" s="63"/>
      <c r="AC85" s="63"/>
      <c r="AD85" s="63"/>
      <c r="AE85" s="63"/>
      <c r="AF85" s="125">
        <v>3.0144475506506049E-2</v>
      </c>
      <c r="AG85" s="63"/>
      <c r="AH85" s="63"/>
      <c r="AI85" s="63"/>
    </row>
    <row r="86" spans="2:35" ht="10.5" customHeight="1" x14ac:dyDescent="0.25">
      <c r="B86" s="65" t="s">
        <v>1074</v>
      </c>
      <c r="C86" s="63"/>
      <c r="D86" s="63"/>
      <c r="E86" s="63"/>
      <c r="F86" s="63"/>
      <c r="G86" s="63"/>
      <c r="H86" s="63"/>
      <c r="I86" s="63"/>
      <c r="J86" s="146">
        <v>461174425.1699996</v>
      </c>
      <c r="K86" s="63"/>
      <c r="L86" s="63"/>
      <c r="M86" s="63"/>
      <c r="N86" s="63"/>
      <c r="O86" s="63"/>
      <c r="P86" s="63"/>
      <c r="Q86" s="63"/>
      <c r="R86" s="63"/>
      <c r="S86" s="63"/>
      <c r="T86" s="125">
        <v>2.9826153469842825E-2</v>
      </c>
      <c r="U86" s="63"/>
      <c r="V86" s="63"/>
      <c r="W86" s="63"/>
      <c r="X86" s="63"/>
      <c r="Y86" s="63"/>
      <c r="Z86" s="63"/>
      <c r="AA86" s="62">
        <v>4614</v>
      </c>
      <c r="AB86" s="63"/>
      <c r="AC86" s="63"/>
      <c r="AD86" s="63"/>
      <c r="AE86" s="63"/>
      <c r="AF86" s="125">
        <v>2.0441888593036289E-2</v>
      </c>
      <c r="AG86" s="63"/>
      <c r="AH86" s="63"/>
      <c r="AI86" s="63"/>
    </row>
    <row r="87" spans="2:35" ht="10.5" customHeight="1" x14ac:dyDescent="0.25">
      <c r="B87" s="65" t="s">
        <v>1075</v>
      </c>
      <c r="C87" s="63"/>
      <c r="D87" s="63"/>
      <c r="E87" s="63"/>
      <c r="F87" s="63"/>
      <c r="G87" s="63"/>
      <c r="H87" s="63"/>
      <c r="I87" s="63"/>
      <c r="J87" s="146">
        <v>607136285.88000059</v>
      </c>
      <c r="K87" s="63"/>
      <c r="L87" s="63"/>
      <c r="M87" s="63"/>
      <c r="N87" s="63"/>
      <c r="O87" s="63"/>
      <c r="P87" s="63"/>
      <c r="Q87" s="63"/>
      <c r="R87" s="63"/>
      <c r="S87" s="63"/>
      <c r="T87" s="125">
        <v>3.9266141076864873E-2</v>
      </c>
      <c r="U87" s="63"/>
      <c r="V87" s="63"/>
      <c r="W87" s="63"/>
      <c r="X87" s="63"/>
      <c r="Y87" s="63"/>
      <c r="Z87" s="63"/>
      <c r="AA87" s="62">
        <v>5733</v>
      </c>
      <c r="AB87" s="63"/>
      <c r="AC87" s="63"/>
      <c r="AD87" s="63"/>
      <c r="AE87" s="63"/>
      <c r="AF87" s="125">
        <v>2.5399511769370837E-2</v>
      </c>
      <c r="AG87" s="63"/>
      <c r="AH87" s="63"/>
      <c r="AI87" s="63"/>
    </row>
    <row r="88" spans="2:35" ht="10.5" customHeight="1" x14ac:dyDescent="0.25">
      <c r="B88" s="65" t="s">
        <v>1076</v>
      </c>
      <c r="C88" s="63"/>
      <c r="D88" s="63"/>
      <c r="E88" s="63"/>
      <c r="F88" s="63"/>
      <c r="G88" s="63"/>
      <c r="H88" s="63"/>
      <c r="I88" s="63"/>
      <c r="J88" s="146">
        <v>1328623936.8399987</v>
      </c>
      <c r="K88" s="63"/>
      <c r="L88" s="63"/>
      <c r="M88" s="63"/>
      <c r="N88" s="63"/>
      <c r="O88" s="63"/>
      <c r="P88" s="63"/>
      <c r="Q88" s="63"/>
      <c r="R88" s="63"/>
      <c r="S88" s="63"/>
      <c r="T88" s="125">
        <v>8.5927881688775035E-2</v>
      </c>
      <c r="U88" s="63"/>
      <c r="V88" s="63"/>
      <c r="W88" s="63"/>
      <c r="X88" s="63"/>
      <c r="Y88" s="63"/>
      <c r="Z88" s="63"/>
      <c r="AA88" s="62">
        <v>10781</v>
      </c>
      <c r="AB88" s="63"/>
      <c r="AC88" s="63"/>
      <c r="AD88" s="63"/>
      <c r="AE88" s="63"/>
      <c r="AF88" s="125">
        <v>4.7764196125167802E-2</v>
      </c>
      <c r="AG88" s="63"/>
      <c r="AH88" s="63"/>
      <c r="AI88" s="63"/>
    </row>
    <row r="89" spans="2:35" ht="10.5" customHeight="1" x14ac:dyDescent="0.25">
      <c r="B89" s="65" t="s">
        <v>1077</v>
      </c>
      <c r="C89" s="63"/>
      <c r="D89" s="63"/>
      <c r="E89" s="63"/>
      <c r="F89" s="63"/>
      <c r="G89" s="63"/>
      <c r="H89" s="63"/>
      <c r="I89" s="63"/>
      <c r="J89" s="146">
        <v>454034181.13999861</v>
      </c>
      <c r="K89" s="63"/>
      <c r="L89" s="63"/>
      <c r="M89" s="63"/>
      <c r="N89" s="63"/>
      <c r="O89" s="63"/>
      <c r="P89" s="63"/>
      <c r="Q89" s="63"/>
      <c r="R89" s="63"/>
      <c r="S89" s="63"/>
      <c r="T89" s="125">
        <v>2.9364362870391361E-2</v>
      </c>
      <c r="U89" s="63"/>
      <c r="V89" s="63"/>
      <c r="W89" s="63"/>
      <c r="X89" s="63"/>
      <c r="Y89" s="63"/>
      <c r="Z89" s="63"/>
      <c r="AA89" s="62">
        <v>3174</v>
      </c>
      <c r="AB89" s="63"/>
      <c r="AC89" s="63"/>
      <c r="AD89" s="63"/>
      <c r="AE89" s="63"/>
      <c r="AF89" s="125">
        <v>1.4062105417056173E-2</v>
      </c>
      <c r="AG89" s="63"/>
      <c r="AH89" s="63"/>
      <c r="AI89" s="63"/>
    </row>
    <row r="90" spans="2:35" ht="10.5" customHeight="1" x14ac:dyDescent="0.25">
      <c r="B90" s="65" t="s">
        <v>1081</v>
      </c>
      <c r="C90" s="63"/>
      <c r="D90" s="63"/>
      <c r="E90" s="63"/>
      <c r="F90" s="63"/>
      <c r="G90" s="63"/>
      <c r="H90" s="63"/>
      <c r="I90" s="63"/>
      <c r="J90" s="146">
        <v>12817705.020000001</v>
      </c>
      <c r="K90" s="63"/>
      <c r="L90" s="63"/>
      <c r="M90" s="63"/>
      <c r="N90" s="63"/>
      <c r="O90" s="63"/>
      <c r="P90" s="63"/>
      <c r="Q90" s="63"/>
      <c r="R90" s="63"/>
      <c r="S90" s="63"/>
      <c r="T90" s="125">
        <v>8.2897666521028165E-4</v>
      </c>
      <c r="U90" s="63"/>
      <c r="V90" s="63"/>
      <c r="W90" s="63"/>
      <c r="X90" s="63"/>
      <c r="Y90" s="63"/>
      <c r="Z90" s="63"/>
      <c r="AA90" s="62">
        <v>130</v>
      </c>
      <c r="AB90" s="63"/>
      <c r="AC90" s="63"/>
      <c r="AD90" s="63"/>
      <c r="AE90" s="63"/>
      <c r="AF90" s="125">
        <v>5.7595264783153832E-4</v>
      </c>
      <c r="AG90" s="63"/>
      <c r="AH90" s="63"/>
      <c r="AI90" s="63"/>
    </row>
    <row r="91" spans="2:35" ht="10.5" customHeight="1" x14ac:dyDescent="0.25">
      <c r="B91" s="65" t="s">
        <v>1084</v>
      </c>
      <c r="C91" s="63"/>
      <c r="D91" s="63"/>
      <c r="E91" s="63"/>
      <c r="F91" s="63"/>
      <c r="G91" s="63"/>
      <c r="H91" s="63"/>
      <c r="I91" s="63"/>
      <c r="J91" s="146">
        <v>9122274.7599999979</v>
      </c>
      <c r="K91" s="63"/>
      <c r="L91" s="63"/>
      <c r="M91" s="63"/>
      <c r="N91" s="63"/>
      <c r="O91" s="63"/>
      <c r="P91" s="63"/>
      <c r="Q91" s="63"/>
      <c r="R91" s="63"/>
      <c r="S91" s="63"/>
      <c r="T91" s="125">
        <v>5.8997713692717825E-4</v>
      </c>
      <c r="U91" s="63"/>
      <c r="V91" s="63"/>
      <c r="W91" s="63"/>
      <c r="X91" s="63"/>
      <c r="Y91" s="63"/>
      <c r="Z91" s="63"/>
      <c r="AA91" s="62">
        <v>90</v>
      </c>
      <c r="AB91" s="63"/>
      <c r="AC91" s="63"/>
      <c r="AD91" s="63"/>
      <c r="AE91" s="63"/>
      <c r="AF91" s="125">
        <v>3.987364484987573E-4</v>
      </c>
      <c r="AG91" s="63"/>
      <c r="AH91" s="63"/>
      <c r="AI91" s="63"/>
    </row>
    <row r="92" spans="2:35" ht="10.5" customHeight="1" x14ac:dyDescent="0.25">
      <c r="B92" s="65" t="s">
        <v>1079</v>
      </c>
      <c r="C92" s="63"/>
      <c r="D92" s="63"/>
      <c r="E92" s="63"/>
      <c r="F92" s="63"/>
      <c r="G92" s="63"/>
      <c r="H92" s="63"/>
      <c r="I92" s="63"/>
      <c r="J92" s="146">
        <v>8673073.6599999983</v>
      </c>
      <c r="K92" s="63"/>
      <c r="L92" s="63"/>
      <c r="M92" s="63"/>
      <c r="N92" s="63"/>
      <c r="O92" s="63"/>
      <c r="P92" s="63"/>
      <c r="Q92" s="63"/>
      <c r="R92" s="63"/>
      <c r="S92" s="63"/>
      <c r="T92" s="125">
        <v>5.609253504095642E-4</v>
      </c>
      <c r="U92" s="63"/>
      <c r="V92" s="63"/>
      <c r="W92" s="63"/>
      <c r="X92" s="63"/>
      <c r="Y92" s="63"/>
      <c r="Z92" s="63"/>
      <c r="AA92" s="62">
        <v>70</v>
      </c>
      <c r="AB92" s="63"/>
      <c r="AC92" s="63"/>
      <c r="AD92" s="63"/>
      <c r="AE92" s="63"/>
      <c r="AF92" s="125">
        <v>3.1012834883236676E-4</v>
      </c>
      <c r="AG92" s="63"/>
      <c r="AH92" s="63"/>
      <c r="AI92" s="63"/>
    </row>
    <row r="93" spans="2:35" ht="10.5" customHeight="1" x14ac:dyDescent="0.25">
      <c r="B93" s="65" t="s">
        <v>1082</v>
      </c>
      <c r="C93" s="63"/>
      <c r="D93" s="63"/>
      <c r="E93" s="63"/>
      <c r="F93" s="63"/>
      <c r="G93" s="63"/>
      <c r="H93" s="63"/>
      <c r="I93" s="63"/>
      <c r="J93" s="146">
        <v>6038448.8199999984</v>
      </c>
      <c r="K93" s="63"/>
      <c r="L93" s="63"/>
      <c r="M93" s="63"/>
      <c r="N93" s="63"/>
      <c r="O93" s="63"/>
      <c r="P93" s="63"/>
      <c r="Q93" s="63"/>
      <c r="R93" s="63"/>
      <c r="S93" s="63"/>
      <c r="T93" s="125">
        <v>3.9053271689712816E-4</v>
      </c>
      <c r="U93" s="63"/>
      <c r="V93" s="63"/>
      <c r="W93" s="63"/>
      <c r="X93" s="63"/>
      <c r="Y93" s="63"/>
      <c r="Z93" s="63"/>
      <c r="AA93" s="62">
        <v>50</v>
      </c>
      <c r="AB93" s="63"/>
      <c r="AC93" s="63"/>
      <c r="AD93" s="63"/>
      <c r="AE93" s="63"/>
      <c r="AF93" s="125">
        <v>2.2152024916597627E-4</v>
      </c>
      <c r="AG93" s="63"/>
      <c r="AH93" s="63"/>
      <c r="AI93" s="63"/>
    </row>
    <row r="94" spans="2:35" ht="10.5" customHeight="1" x14ac:dyDescent="0.25">
      <c r="B94" s="65" t="s">
        <v>1085</v>
      </c>
      <c r="C94" s="63"/>
      <c r="D94" s="63"/>
      <c r="E94" s="63"/>
      <c r="F94" s="63"/>
      <c r="G94" s="63"/>
      <c r="H94" s="63"/>
      <c r="I94" s="63"/>
      <c r="J94" s="146">
        <v>1145629.1099999999</v>
      </c>
      <c r="K94" s="63"/>
      <c r="L94" s="63"/>
      <c r="M94" s="63"/>
      <c r="N94" s="63"/>
      <c r="O94" s="63"/>
      <c r="P94" s="63"/>
      <c r="Q94" s="63"/>
      <c r="R94" s="63"/>
      <c r="S94" s="63"/>
      <c r="T94" s="125">
        <v>7.4092811286713693E-5</v>
      </c>
      <c r="U94" s="63"/>
      <c r="V94" s="63"/>
      <c r="W94" s="63"/>
      <c r="X94" s="63"/>
      <c r="Y94" s="63"/>
      <c r="Z94" s="63"/>
      <c r="AA94" s="62">
        <v>9</v>
      </c>
      <c r="AB94" s="63"/>
      <c r="AC94" s="63"/>
      <c r="AD94" s="63"/>
      <c r="AE94" s="63"/>
      <c r="AF94" s="125">
        <v>3.987364484987573E-5</v>
      </c>
      <c r="AG94" s="63"/>
      <c r="AH94" s="63"/>
      <c r="AI94" s="63"/>
    </row>
    <row r="95" spans="2:35" ht="13.5" customHeight="1" x14ac:dyDescent="0.25">
      <c r="B95" s="147"/>
      <c r="C95" s="148"/>
      <c r="D95" s="148"/>
      <c r="E95" s="148"/>
      <c r="F95" s="148"/>
      <c r="G95" s="148"/>
      <c r="H95" s="148"/>
      <c r="I95" s="148"/>
      <c r="J95" s="149">
        <v>15462081814.750008</v>
      </c>
      <c r="K95" s="148"/>
      <c r="L95" s="148"/>
      <c r="M95" s="148"/>
      <c r="N95" s="148"/>
      <c r="O95" s="148"/>
      <c r="P95" s="148"/>
      <c r="Q95" s="148"/>
      <c r="R95" s="148"/>
      <c r="S95" s="148"/>
      <c r="T95" s="150">
        <v>1.0000000000000202</v>
      </c>
      <c r="U95" s="148"/>
      <c r="V95" s="148"/>
      <c r="W95" s="148"/>
      <c r="X95" s="148"/>
      <c r="Y95" s="148"/>
      <c r="Z95" s="148"/>
      <c r="AA95" s="151">
        <v>225713</v>
      </c>
      <c r="AB95" s="148"/>
      <c r="AC95" s="148"/>
      <c r="AD95" s="148"/>
      <c r="AE95" s="148"/>
      <c r="AF95" s="150">
        <v>1</v>
      </c>
      <c r="AG95" s="148"/>
      <c r="AH95" s="148"/>
      <c r="AI95" s="148"/>
    </row>
    <row r="96" spans="2:35" ht="9" customHeight="1" x14ac:dyDescent="0.25">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row>
    <row r="97" spans="2:35" ht="18.75" customHeight="1" x14ac:dyDescent="0.25">
      <c r="B97" s="75" t="s">
        <v>1037</v>
      </c>
      <c r="C97" s="76"/>
      <c r="D97" s="76"/>
      <c r="E97" s="76"/>
      <c r="F97" s="76"/>
      <c r="G97" s="76"/>
      <c r="H97" s="76"/>
      <c r="I97" s="76"/>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76"/>
      <c r="AI97" s="77"/>
    </row>
    <row r="98" spans="2:35" ht="9.15" customHeight="1" x14ac:dyDescent="0.25">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row>
    <row r="99" spans="2:35" ht="12.75" customHeight="1" x14ac:dyDescent="0.25">
      <c r="B99" s="70" t="s">
        <v>1052</v>
      </c>
      <c r="C99" s="71"/>
      <c r="D99" s="71"/>
      <c r="E99" s="71"/>
      <c r="F99" s="71"/>
      <c r="G99" s="71"/>
      <c r="H99" s="71"/>
      <c r="I99" s="70" t="s">
        <v>1049</v>
      </c>
      <c r="J99" s="71"/>
      <c r="K99" s="71"/>
      <c r="L99" s="71"/>
      <c r="M99" s="71"/>
      <c r="N99" s="71"/>
      <c r="O99" s="71"/>
      <c r="P99" s="71"/>
      <c r="Q99" s="71"/>
      <c r="R99" s="71"/>
      <c r="S99" s="71"/>
      <c r="T99" s="70" t="s">
        <v>1050</v>
      </c>
      <c r="U99" s="71"/>
      <c r="V99" s="71"/>
      <c r="W99" s="71"/>
      <c r="X99" s="71"/>
      <c r="Y99" s="71"/>
      <c r="Z99" s="71"/>
      <c r="AA99" s="70" t="s">
        <v>1051</v>
      </c>
      <c r="AB99" s="71"/>
      <c r="AC99" s="71"/>
      <c r="AD99" s="71"/>
      <c r="AE99" s="71"/>
      <c r="AF99" s="70" t="s">
        <v>1050</v>
      </c>
      <c r="AG99" s="71"/>
      <c r="AH99" s="71"/>
      <c r="AI99" s="71"/>
    </row>
    <row r="100" spans="2:35" ht="10.5" customHeight="1" x14ac:dyDescent="0.25">
      <c r="B100" s="65" t="s">
        <v>1053</v>
      </c>
      <c r="C100" s="63"/>
      <c r="D100" s="63"/>
      <c r="E100" s="63"/>
      <c r="F100" s="63"/>
      <c r="G100" s="63"/>
      <c r="H100" s="63"/>
      <c r="I100" s="146">
        <v>656440</v>
      </c>
      <c r="J100" s="63"/>
      <c r="K100" s="63"/>
      <c r="L100" s="63"/>
      <c r="M100" s="63"/>
      <c r="N100" s="63"/>
      <c r="O100" s="63"/>
      <c r="P100" s="63"/>
      <c r="Q100" s="63"/>
      <c r="R100" s="63"/>
      <c r="S100" s="63"/>
      <c r="T100" s="125">
        <v>4.2454826449940828E-5</v>
      </c>
      <c r="U100" s="63"/>
      <c r="V100" s="63"/>
      <c r="W100" s="63"/>
      <c r="X100" s="63"/>
      <c r="Y100" s="63"/>
      <c r="Z100" s="63"/>
      <c r="AA100" s="62">
        <v>29</v>
      </c>
      <c r="AB100" s="63"/>
      <c r="AC100" s="63"/>
      <c r="AD100" s="63"/>
      <c r="AE100" s="63"/>
      <c r="AF100" s="125">
        <v>1.2848174451626624E-4</v>
      </c>
      <c r="AG100" s="63"/>
      <c r="AH100" s="63"/>
      <c r="AI100" s="63"/>
    </row>
    <row r="101" spans="2:35" ht="10.5" customHeight="1" x14ac:dyDescent="0.25">
      <c r="B101" s="65" t="s">
        <v>1054</v>
      </c>
      <c r="C101" s="63"/>
      <c r="D101" s="63"/>
      <c r="E101" s="63"/>
      <c r="F101" s="63"/>
      <c r="G101" s="63"/>
      <c r="H101" s="63"/>
      <c r="I101" s="146">
        <v>37667296.299999997</v>
      </c>
      <c r="J101" s="63"/>
      <c r="K101" s="63"/>
      <c r="L101" s="63"/>
      <c r="M101" s="63"/>
      <c r="N101" s="63"/>
      <c r="O101" s="63"/>
      <c r="P101" s="63"/>
      <c r="Q101" s="63"/>
      <c r="R101" s="63"/>
      <c r="S101" s="63"/>
      <c r="T101" s="125">
        <v>2.4361076827356626E-3</v>
      </c>
      <c r="U101" s="63"/>
      <c r="V101" s="63"/>
      <c r="W101" s="63"/>
      <c r="X101" s="63"/>
      <c r="Y101" s="63"/>
      <c r="Z101" s="63"/>
      <c r="AA101" s="62">
        <v>534</v>
      </c>
      <c r="AB101" s="63"/>
      <c r="AC101" s="63"/>
      <c r="AD101" s="63"/>
      <c r="AE101" s="63"/>
      <c r="AF101" s="125">
        <v>2.3658362610926263E-3</v>
      </c>
      <c r="AG101" s="63"/>
      <c r="AH101" s="63"/>
      <c r="AI101" s="63"/>
    </row>
    <row r="102" spans="2:35" ht="10.5" customHeight="1" x14ac:dyDescent="0.25">
      <c r="B102" s="65" t="s">
        <v>1055</v>
      </c>
      <c r="C102" s="63"/>
      <c r="D102" s="63"/>
      <c r="E102" s="63"/>
      <c r="F102" s="63"/>
      <c r="G102" s="63"/>
      <c r="H102" s="63"/>
      <c r="I102" s="146">
        <v>44858306.920000009</v>
      </c>
      <c r="J102" s="63"/>
      <c r="K102" s="63"/>
      <c r="L102" s="63"/>
      <c r="M102" s="63"/>
      <c r="N102" s="63"/>
      <c r="O102" s="63"/>
      <c r="P102" s="63"/>
      <c r="Q102" s="63"/>
      <c r="R102" s="63"/>
      <c r="S102" s="63"/>
      <c r="T102" s="125">
        <v>2.9011815780981966E-3</v>
      </c>
      <c r="U102" s="63"/>
      <c r="V102" s="63"/>
      <c r="W102" s="63"/>
      <c r="X102" s="63"/>
      <c r="Y102" s="63"/>
      <c r="Z102" s="63"/>
      <c r="AA102" s="62">
        <v>567</v>
      </c>
      <c r="AB102" s="63"/>
      <c r="AC102" s="63"/>
      <c r="AD102" s="63"/>
      <c r="AE102" s="63"/>
      <c r="AF102" s="125">
        <v>2.5120396255421708E-3</v>
      </c>
      <c r="AG102" s="63"/>
      <c r="AH102" s="63"/>
      <c r="AI102" s="63"/>
    </row>
    <row r="103" spans="2:35" ht="10.5" customHeight="1" x14ac:dyDescent="0.25">
      <c r="B103" s="65" t="s">
        <v>1056</v>
      </c>
      <c r="C103" s="63"/>
      <c r="D103" s="63"/>
      <c r="E103" s="63"/>
      <c r="F103" s="63"/>
      <c r="G103" s="63"/>
      <c r="H103" s="63"/>
      <c r="I103" s="146">
        <v>18128850.109999996</v>
      </c>
      <c r="J103" s="63"/>
      <c r="K103" s="63"/>
      <c r="L103" s="63"/>
      <c r="M103" s="63"/>
      <c r="N103" s="63"/>
      <c r="O103" s="63"/>
      <c r="P103" s="63"/>
      <c r="Q103" s="63"/>
      <c r="R103" s="63"/>
      <c r="S103" s="63"/>
      <c r="T103" s="125">
        <v>1.1724714903982702E-3</v>
      </c>
      <c r="U103" s="63"/>
      <c r="V103" s="63"/>
      <c r="W103" s="63"/>
      <c r="X103" s="63"/>
      <c r="Y103" s="63"/>
      <c r="Z103" s="63"/>
      <c r="AA103" s="62">
        <v>467</v>
      </c>
      <c r="AB103" s="63"/>
      <c r="AC103" s="63"/>
      <c r="AD103" s="63"/>
      <c r="AE103" s="63"/>
      <c r="AF103" s="125">
        <v>2.0689991272102182E-3</v>
      </c>
      <c r="AG103" s="63"/>
      <c r="AH103" s="63"/>
      <c r="AI103" s="63"/>
    </row>
    <row r="104" spans="2:35" ht="10.5" customHeight="1" x14ac:dyDescent="0.25">
      <c r="B104" s="65" t="s">
        <v>1057</v>
      </c>
      <c r="C104" s="63"/>
      <c r="D104" s="63"/>
      <c r="E104" s="63"/>
      <c r="F104" s="63"/>
      <c r="G104" s="63"/>
      <c r="H104" s="63"/>
      <c r="I104" s="146">
        <v>317709397.09999985</v>
      </c>
      <c r="J104" s="63"/>
      <c r="K104" s="63"/>
      <c r="L104" s="63"/>
      <c r="M104" s="63"/>
      <c r="N104" s="63"/>
      <c r="O104" s="63"/>
      <c r="P104" s="63"/>
      <c r="Q104" s="63"/>
      <c r="R104" s="63"/>
      <c r="S104" s="63"/>
      <c r="T104" s="125">
        <v>2.0547646876174254E-2</v>
      </c>
      <c r="U104" s="63"/>
      <c r="V104" s="63"/>
      <c r="W104" s="63"/>
      <c r="X104" s="63"/>
      <c r="Y104" s="63"/>
      <c r="Z104" s="63"/>
      <c r="AA104" s="62">
        <v>3017</v>
      </c>
      <c r="AB104" s="63"/>
      <c r="AC104" s="63"/>
      <c r="AD104" s="63"/>
      <c r="AE104" s="63"/>
      <c r="AF104" s="125">
        <v>1.3366531834675007E-2</v>
      </c>
      <c r="AG104" s="63"/>
      <c r="AH104" s="63"/>
      <c r="AI104" s="63"/>
    </row>
    <row r="105" spans="2:35" ht="10.5" customHeight="1" x14ac:dyDescent="0.25">
      <c r="B105" s="65" t="s">
        <v>1058</v>
      </c>
      <c r="C105" s="63"/>
      <c r="D105" s="63"/>
      <c r="E105" s="63"/>
      <c r="F105" s="63"/>
      <c r="G105" s="63"/>
      <c r="H105" s="63"/>
      <c r="I105" s="146">
        <v>33450641.029999975</v>
      </c>
      <c r="J105" s="63"/>
      <c r="K105" s="63"/>
      <c r="L105" s="63"/>
      <c r="M105" s="63"/>
      <c r="N105" s="63"/>
      <c r="O105" s="63"/>
      <c r="P105" s="63"/>
      <c r="Q105" s="63"/>
      <c r="R105" s="63"/>
      <c r="S105" s="63"/>
      <c r="T105" s="125">
        <v>2.1633982687951966E-3</v>
      </c>
      <c r="U105" s="63"/>
      <c r="V105" s="63"/>
      <c r="W105" s="63"/>
      <c r="X105" s="63"/>
      <c r="Y105" s="63"/>
      <c r="Z105" s="63"/>
      <c r="AA105" s="62">
        <v>1349</v>
      </c>
      <c r="AB105" s="63"/>
      <c r="AC105" s="63"/>
      <c r="AD105" s="63"/>
      <c r="AE105" s="63"/>
      <c r="AF105" s="125">
        <v>5.9766163224980393E-3</v>
      </c>
      <c r="AG105" s="63"/>
      <c r="AH105" s="63"/>
      <c r="AI105" s="63"/>
    </row>
    <row r="106" spans="2:35" ht="10.5" customHeight="1" x14ac:dyDescent="0.25">
      <c r="B106" s="65" t="s">
        <v>1059</v>
      </c>
      <c r="C106" s="63"/>
      <c r="D106" s="63"/>
      <c r="E106" s="63"/>
      <c r="F106" s="63"/>
      <c r="G106" s="63"/>
      <c r="H106" s="63"/>
      <c r="I106" s="146">
        <v>67371245.710000023</v>
      </c>
      <c r="J106" s="63"/>
      <c r="K106" s="63"/>
      <c r="L106" s="63"/>
      <c r="M106" s="63"/>
      <c r="N106" s="63"/>
      <c r="O106" s="63"/>
      <c r="P106" s="63"/>
      <c r="Q106" s="63"/>
      <c r="R106" s="63"/>
      <c r="S106" s="63"/>
      <c r="T106" s="125">
        <v>4.3571911284113881E-3</v>
      </c>
      <c r="U106" s="63"/>
      <c r="V106" s="63"/>
      <c r="W106" s="63"/>
      <c r="X106" s="63"/>
      <c r="Y106" s="63"/>
      <c r="Z106" s="63"/>
      <c r="AA106" s="62">
        <v>1838</v>
      </c>
      <c r="AB106" s="63"/>
      <c r="AC106" s="63"/>
      <c r="AD106" s="63"/>
      <c r="AE106" s="63"/>
      <c r="AF106" s="125">
        <v>8.1430843593412877E-3</v>
      </c>
      <c r="AG106" s="63"/>
      <c r="AH106" s="63"/>
      <c r="AI106" s="63"/>
    </row>
    <row r="107" spans="2:35" ht="10.5" customHeight="1" x14ac:dyDescent="0.25">
      <c r="B107" s="65" t="s">
        <v>1060</v>
      </c>
      <c r="C107" s="63"/>
      <c r="D107" s="63"/>
      <c r="E107" s="63"/>
      <c r="F107" s="63"/>
      <c r="G107" s="63"/>
      <c r="H107" s="63"/>
      <c r="I107" s="146">
        <v>90885913.1199999</v>
      </c>
      <c r="J107" s="63"/>
      <c r="K107" s="63"/>
      <c r="L107" s="63"/>
      <c r="M107" s="63"/>
      <c r="N107" s="63"/>
      <c r="O107" s="63"/>
      <c r="P107" s="63"/>
      <c r="Q107" s="63"/>
      <c r="R107" s="63"/>
      <c r="S107" s="63"/>
      <c r="T107" s="125">
        <v>5.8779868202029064E-3</v>
      </c>
      <c r="U107" s="63"/>
      <c r="V107" s="63"/>
      <c r="W107" s="63"/>
      <c r="X107" s="63"/>
      <c r="Y107" s="63"/>
      <c r="Z107" s="63"/>
      <c r="AA107" s="62">
        <v>2518</v>
      </c>
      <c r="AB107" s="63"/>
      <c r="AC107" s="63"/>
      <c r="AD107" s="63"/>
      <c r="AE107" s="63"/>
      <c r="AF107" s="125">
        <v>1.1155759747998565E-2</v>
      </c>
      <c r="AG107" s="63"/>
      <c r="AH107" s="63"/>
      <c r="AI107" s="63"/>
    </row>
    <row r="108" spans="2:35" ht="10.5" customHeight="1" x14ac:dyDescent="0.25">
      <c r="B108" s="65" t="s">
        <v>1061</v>
      </c>
      <c r="C108" s="63"/>
      <c r="D108" s="63"/>
      <c r="E108" s="63"/>
      <c r="F108" s="63"/>
      <c r="G108" s="63"/>
      <c r="H108" s="63"/>
      <c r="I108" s="146">
        <v>114421698.04000008</v>
      </c>
      <c r="J108" s="63"/>
      <c r="K108" s="63"/>
      <c r="L108" s="63"/>
      <c r="M108" s="63"/>
      <c r="N108" s="63"/>
      <c r="O108" s="63"/>
      <c r="P108" s="63"/>
      <c r="Q108" s="63"/>
      <c r="R108" s="63"/>
      <c r="S108" s="63"/>
      <c r="T108" s="125">
        <v>7.4001482731030077E-3</v>
      </c>
      <c r="U108" s="63"/>
      <c r="V108" s="63"/>
      <c r="W108" s="63"/>
      <c r="X108" s="63"/>
      <c r="Y108" s="63"/>
      <c r="Z108" s="63"/>
      <c r="AA108" s="62">
        <v>2944</v>
      </c>
      <c r="AB108" s="63"/>
      <c r="AC108" s="63"/>
      <c r="AD108" s="63"/>
      <c r="AE108" s="63"/>
      <c r="AF108" s="125">
        <v>1.3043112270892682E-2</v>
      </c>
      <c r="AG108" s="63"/>
      <c r="AH108" s="63"/>
      <c r="AI108" s="63"/>
    </row>
    <row r="109" spans="2:35" ht="10.5" customHeight="1" x14ac:dyDescent="0.25">
      <c r="B109" s="65" t="s">
        <v>1062</v>
      </c>
      <c r="C109" s="63"/>
      <c r="D109" s="63"/>
      <c r="E109" s="63"/>
      <c r="F109" s="63"/>
      <c r="G109" s="63"/>
      <c r="H109" s="63"/>
      <c r="I109" s="146">
        <v>1427085759.6200018</v>
      </c>
      <c r="J109" s="63"/>
      <c r="K109" s="63"/>
      <c r="L109" s="63"/>
      <c r="M109" s="63"/>
      <c r="N109" s="63"/>
      <c r="O109" s="63"/>
      <c r="P109" s="63"/>
      <c r="Q109" s="63"/>
      <c r="R109" s="63"/>
      <c r="S109" s="63"/>
      <c r="T109" s="125">
        <v>9.2295835497302345E-2</v>
      </c>
      <c r="U109" s="63"/>
      <c r="V109" s="63"/>
      <c r="W109" s="63"/>
      <c r="X109" s="63"/>
      <c r="Y109" s="63"/>
      <c r="Z109" s="63"/>
      <c r="AA109" s="62">
        <v>34880</v>
      </c>
      <c r="AB109" s="63"/>
      <c r="AC109" s="63"/>
      <c r="AD109" s="63"/>
      <c r="AE109" s="63"/>
      <c r="AF109" s="125">
        <v>0.15453252581818505</v>
      </c>
      <c r="AG109" s="63"/>
      <c r="AH109" s="63"/>
      <c r="AI109" s="63"/>
    </row>
    <row r="110" spans="2:35" ht="10.5" customHeight="1" x14ac:dyDescent="0.25">
      <c r="B110" s="65" t="s">
        <v>1063</v>
      </c>
      <c r="C110" s="63"/>
      <c r="D110" s="63"/>
      <c r="E110" s="63"/>
      <c r="F110" s="63"/>
      <c r="G110" s="63"/>
      <c r="H110" s="63"/>
      <c r="I110" s="146">
        <v>182201309.91</v>
      </c>
      <c r="J110" s="63"/>
      <c r="K110" s="63"/>
      <c r="L110" s="63"/>
      <c r="M110" s="63"/>
      <c r="N110" s="63"/>
      <c r="O110" s="63"/>
      <c r="P110" s="63"/>
      <c r="Q110" s="63"/>
      <c r="R110" s="63"/>
      <c r="S110" s="63"/>
      <c r="T110" s="125">
        <v>1.1783750215070584E-2</v>
      </c>
      <c r="U110" s="63"/>
      <c r="V110" s="63"/>
      <c r="W110" s="63"/>
      <c r="X110" s="63"/>
      <c r="Y110" s="63"/>
      <c r="Z110" s="63"/>
      <c r="AA110" s="62">
        <v>9976</v>
      </c>
      <c r="AB110" s="63"/>
      <c r="AC110" s="63"/>
      <c r="AD110" s="63"/>
      <c r="AE110" s="63"/>
      <c r="AF110" s="125">
        <v>4.4197720113595587E-2</v>
      </c>
      <c r="AG110" s="63"/>
      <c r="AH110" s="63"/>
      <c r="AI110" s="63"/>
    </row>
    <row r="111" spans="2:35" ht="10.5" customHeight="1" x14ac:dyDescent="0.25">
      <c r="B111" s="65" t="s">
        <v>1064</v>
      </c>
      <c r="C111" s="63"/>
      <c r="D111" s="63"/>
      <c r="E111" s="63"/>
      <c r="F111" s="63"/>
      <c r="G111" s="63"/>
      <c r="H111" s="63"/>
      <c r="I111" s="146">
        <v>241466971.52000034</v>
      </c>
      <c r="J111" s="63"/>
      <c r="K111" s="63"/>
      <c r="L111" s="63"/>
      <c r="M111" s="63"/>
      <c r="N111" s="63"/>
      <c r="O111" s="63"/>
      <c r="P111" s="63"/>
      <c r="Q111" s="63"/>
      <c r="R111" s="63"/>
      <c r="S111" s="63"/>
      <c r="T111" s="125">
        <v>1.5616718008156753E-2</v>
      </c>
      <c r="U111" s="63"/>
      <c r="V111" s="63"/>
      <c r="W111" s="63"/>
      <c r="X111" s="63"/>
      <c r="Y111" s="63"/>
      <c r="Z111" s="63"/>
      <c r="AA111" s="62">
        <v>4490</v>
      </c>
      <c r="AB111" s="63"/>
      <c r="AC111" s="63"/>
      <c r="AD111" s="63"/>
      <c r="AE111" s="63"/>
      <c r="AF111" s="125">
        <v>1.9892518375104667E-2</v>
      </c>
      <c r="AG111" s="63"/>
      <c r="AH111" s="63"/>
      <c r="AI111" s="63"/>
    </row>
    <row r="112" spans="2:35" ht="10.5" customHeight="1" x14ac:dyDescent="0.25">
      <c r="B112" s="65" t="s">
        <v>1065</v>
      </c>
      <c r="C112" s="63"/>
      <c r="D112" s="63"/>
      <c r="E112" s="63"/>
      <c r="F112" s="63"/>
      <c r="G112" s="63"/>
      <c r="H112" s="63"/>
      <c r="I112" s="146">
        <v>791030250.16000187</v>
      </c>
      <c r="J112" s="63"/>
      <c r="K112" s="63"/>
      <c r="L112" s="63"/>
      <c r="M112" s="63"/>
      <c r="N112" s="63"/>
      <c r="O112" s="63"/>
      <c r="P112" s="63"/>
      <c r="Q112" s="63"/>
      <c r="R112" s="63"/>
      <c r="S112" s="63"/>
      <c r="T112" s="125">
        <v>5.1159362603126195E-2</v>
      </c>
      <c r="U112" s="63"/>
      <c r="V112" s="63"/>
      <c r="W112" s="63"/>
      <c r="X112" s="63"/>
      <c r="Y112" s="63"/>
      <c r="Z112" s="63"/>
      <c r="AA112" s="62">
        <v>13752</v>
      </c>
      <c r="AB112" s="63"/>
      <c r="AC112" s="63"/>
      <c r="AD112" s="63"/>
      <c r="AE112" s="63"/>
      <c r="AF112" s="125">
        <v>6.0926929330610113E-2</v>
      </c>
      <c r="AG112" s="63"/>
      <c r="AH112" s="63"/>
      <c r="AI112" s="63"/>
    </row>
    <row r="113" spans="2:35" ht="10.5" customHeight="1" x14ac:dyDescent="0.25">
      <c r="B113" s="65" t="s">
        <v>1066</v>
      </c>
      <c r="C113" s="63"/>
      <c r="D113" s="63"/>
      <c r="E113" s="63"/>
      <c r="F113" s="63"/>
      <c r="G113" s="63"/>
      <c r="H113" s="63"/>
      <c r="I113" s="146">
        <v>144337052.80000001</v>
      </c>
      <c r="J113" s="63"/>
      <c r="K113" s="63"/>
      <c r="L113" s="63"/>
      <c r="M113" s="63"/>
      <c r="N113" s="63"/>
      <c r="O113" s="63"/>
      <c r="P113" s="63"/>
      <c r="Q113" s="63"/>
      <c r="R113" s="63"/>
      <c r="S113" s="63"/>
      <c r="T113" s="125">
        <v>9.3349042211320864E-3</v>
      </c>
      <c r="U113" s="63"/>
      <c r="V113" s="63"/>
      <c r="W113" s="63"/>
      <c r="X113" s="63"/>
      <c r="Y113" s="63"/>
      <c r="Z113" s="63"/>
      <c r="AA113" s="62">
        <v>2682</v>
      </c>
      <c r="AB113" s="63"/>
      <c r="AC113" s="63"/>
      <c r="AD113" s="63"/>
      <c r="AE113" s="63"/>
      <c r="AF113" s="125">
        <v>1.1882346165262967E-2</v>
      </c>
      <c r="AG113" s="63"/>
      <c r="AH113" s="63"/>
      <c r="AI113" s="63"/>
    </row>
    <row r="114" spans="2:35" ht="10.5" customHeight="1" x14ac:dyDescent="0.25">
      <c r="B114" s="65" t="s">
        <v>1067</v>
      </c>
      <c r="C114" s="63"/>
      <c r="D114" s="63"/>
      <c r="E114" s="63"/>
      <c r="F114" s="63"/>
      <c r="G114" s="63"/>
      <c r="H114" s="63"/>
      <c r="I114" s="146">
        <v>1951287577.9099998</v>
      </c>
      <c r="J114" s="63"/>
      <c r="K114" s="63"/>
      <c r="L114" s="63"/>
      <c r="M114" s="63"/>
      <c r="N114" s="63"/>
      <c r="O114" s="63"/>
      <c r="P114" s="63"/>
      <c r="Q114" s="63"/>
      <c r="R114" s="63"/>
      <c r="S114" s="63"/>
      <c r="T114" s="125">
        <v>0.1261982442783719</v>
      </c>
      <c r="U114" s="63"/>
      <c r="V114" s="63"/>
      <c r="W114" s="63"/>
      <c r="X114" s="63"/>
      <c r="Y114" s="63"/>
      <c r="Z114" s="63"/>
      <c r="AA114" s="62">
        <v>30065</v>
      </c>
      <c r="AB114" s="63"/>
      <c r="AC114" s="63"/>
      <c r="AD114" s="63"/>
      <c r="AE114" s="63"/>
      <c r="AF114" s="125">
        <v>0.13320012582350152</v>
      </c>
      <c r="AG114" s="63"/>
      <c r="AH114" s="63"/>
      <c r="AI114" s="63"/>
    </row>
    <row r="115" spans="2:35" ht="10.5" customHeight="1" x14ac:dyDescent="0.25">
      <c r="B115" s="65" t="s">
        <v>1068</v>
      </c>
      <c r="C115" s="63"/>
      <c r="D115" s="63"/>
      <c r="E115" s="63"/>
      <c r="F115" s="63"/>
      <c r="G115" s="63"/>
      <c r="H115" s="63"/>
      <c r="I115" s="146">
        <v>187801130.89999965</v>
      </c>
      <c r="J115" s="63"/>
      <c r="K115" s="63"/>
      <c r="L115" s="63"/>
      <c r="M115" s="63"/>
      <c r="N115" s="63"/>
      <c r="O115" s="63"/>
      <c r="P115" s="63"/>
      <c r="Q115" s="63"/>
      <c r="R115" s="63"/>
      <c r="S115" s="63"/>
      <c r="T115" s="125">
        <v>1.2145914964752461E-2</v>
      </c>
      <c r="U115" s="63"/>
      <c r="V115" s="63"/>
      <c r="W115" s="63"/>
      <c r="X115" s="63"/>
      <c r="Y115" s="63"/>
      <c r="Z115" s="63"/>
      <c r="AA115" s="62">
        <v>2859</v>
      </c>
      <c r="AB115" s="63"/>
      <c r="AC115" s="63"/>
      <c r="AD115" s="63"/>
      <c r="AE115" s="63"/>
      <c r="AF115" s="125">
        <v>1.2666527847310522E-2</v>
      </c>
      <c r="AG115" s="63"/>
      <c r="AH115" s="63"/>
      <c r="AI115" s="63"/>
    </row>
    <row r="116" spans="2:35" ht="10.5" customHeight="1" x14ac:dyDescent="0.25">
      <c r="B116" s="65" t="s">
        <v>1069</v>
      </c>
      <c r="C116" s="63"/>
      <c r="D116" s="63"/>
      <c r="E116" s="63"/>
      <c r="F116" s="63"/>
      <c r="G116" s="63"/>
      <c r="H116" s="63"/>
      <c r="I116" s="146">
        <v>238386465.54999977</v>
      </c>
      <c r="J116" s="63"/>
      <c r="K116" s="63"/>
      <c r="L116" s="63"/>
      <c r="M116" s="63"/>
      <c r="N116" s="63"/>
      <c r="O116" s="63"/>
      <c r="P116" s="63"/>
      <c r="Q116" s="63"/>
      <c r="R116" s="63"/>
      <c r="S116" s="63"/>
      <c r="T116" s="125">
        <v>1.5417488305008895E-2</v>
      </c>
      <c r="U116" s="63"/>
      <c r="V116" s="63"/>
      <c r="W116" s="63"/>
      <c r="X116" s="63"/>
      <c r="Y116" s="63"/>
      <c r="Z116" s="63"/>
      <c r="AA116" s="62">
        <v>3423</v>
      </c>
      <c r="AB116" s="63"/>
      <c r="AC116" s="63"/>
      <c r="AD116" s="63"/>
      <c r="AE116" s="63"/>
      <c r="AF116" s="125">
        <v>1.5165276257902736E-2</v>
      </c>
      <c r="AG116" s="63"/>
      <c r="AH116" s="63"/>
      <c r="AI116" s="63"/>
    </row>
    <row r="117" spans="2:35" ht="10.5" customHeight="1" x14ac:dyDescent="0.25">
      <c r="B117" s="65" t="s">
        <v>1070</v>
      </c>
      <c r="C117" s="63"/>
      <c r="D117" s="63"/>
      <c r="E117" s="63"/>
      <c r="F117" s="63"/>
      <c r="G117" s="63"/>
      <c r="H117" s="63"/>
      <c r="I117" s="146">
        <v>914866679.930004</v>
      </c>
      <c r="J117" s="63"/>
      <c r="K117" s="63"/>
      <c r="L117" s="63"/>
      <c r="M117" s="63"/>
      <c r="N117" s="63"/>
      <c r="O117" s="63"/>
      <c r="P117" s="63"/>
      <c r="Q117" s="63"/>
      <c r="R117" s="63"/>
      <c r="S117" s="63"/>
      <c r="T117" s="125">
        <v>5.9168402475872718E-2</v>
      </c>
      <c r="U117" s="63"/>
      <c r="V117" s="63"/>
      <c r="W117" s="63"/>
      <c r="X117" s="63"/>
      <c r="Y117" s="63"/>
      <c r="Z117" s="63"/>
      <c r="AA117" s="62">
        <v>11816</v>
      </c>
      <c r="AB117" s="63"/>
      <c r="AC117" s="63"/>
      <c r="AD117" s="63"/>
      <c r="AE117" s="63"/>
      <c r="AF117" s="125">
        <v>5.234966528290351E-2</v>
      </c>
      <c r="AG117" s="63"/>
      <c r="AH117" s="63"/>
      <c r="AI117" s="63"/>
    </row>
    <row r="118" spans="2:35" ht="10.5" customHeight="1" x14ac:dyDescent="0.25">
      <c r="B118" s="65" t="s">
        <v>1071</v>
      </c>
      <c r="C118" s="63"/>
      <c r="D118" s="63"/>
      <c r="E118" s="63"/>
      <c r="F118" s="63"/>
      <c r="G118" s="63"/>
      <c r="H118" s="63"/>
      <c r="I118" s="146">
        <v>239178464.53000087</v>
      </c>
      <c r="J118" s="63"/>
      <c r="K118" s="63"/>
      <c r="L118" s="63"/>
      <c r="M118" s="63"/>
      <c r="N118" s="63"/>
      <c r="O118" s="63"/>
      <c r="P118" s="63"/>
      <c r="Q118" s="63"/>
      <c r="R118" s="63"/>
      <c r="S118" s="63"/>
      <c r="T118" s="125">
        <v>1.5468710319579117E-2</v>
      </c>
      <c r="U118" s="63"/>
      <c r="V118" s="63"/>
      <c r="W118" s="63"/>
      <c r="X118" s="63"/>
      <c r="Y118" s="63"/>
      <c r="Z118" s="63"/>
      <c r="AA118" s="62">
        <v>5485</v>
      </c>
      <c r="AB118" s="63"/>
      <c r="AC118" s="63"/>
      <c r="AD118" s="63"/>
      <c r="AE118" s="63"/>
      <c r="AF118" s="125">
        <v>2.4300771333507595E-2</v>
      </c>
      <c r="AG118" s="63"/>
      <c r="AH118" s="63"/>
      <c r="AI118" s="63"/>
    </row>
    <row r="119" spans="2:35" ht="10.5" customHeight="1" x14ac:dyDescent="0.25">
      <c r="B119" s="65" t="s">
        <v>1072</v>
      </c>
      <c r="C119" s="63"/>
      <c r="D119" s="63"/>
      <c r="E119" s="63"/>
      <c r="F119" s="63"/>
      <c r="G119" s="63"/>
      <c r="H119" s="63"/>
      <c r="I119" s="146">
        <v>3510153696.4900231</v>
      </c>
      <c r="J119" s="63"/>
      <c r="K119" s="63"/>
      <c r="L119" s="63"/>
      <c r="M119" s="63"/>
      <c r="N119" s="63"/>
      <c r="O119" s="63"/>
      <c r="P119" s="63"/>
      <c r="Q119" s="63"/>
      <c r="R119" s="63"/>
      <c r="S119" s="63"/>
      <c r="T119" s="125">
        <v>0.22701688805847026</v>
      </c>
      <c r="U119" s="63"/>
      <c r="V119" s="63"/>
      <c r="W119" s="63"/>
      <c r="X119" s="63"/>
      <c r="Y119" s="63"/>
      <c r="Z119" s="63"/>
      <c r="AA119" s="62">
        <v>42490</v>
      </c>
      <c r="AB119" s="63"/>
      <c r="AC119" s="63"/>
      <c r="AD119" s="63"/>
      <c r="AE119" s="63"/>
      <c r="AF119" s="125">
        <v>0.18824790774124664</v>
      </c>
      <c r="AG119" s="63"/>
      <c r="AH119" s="63"/>
      <c r="AI119" s="63"/>
    </row>
    <row r="120" spans="2:35" ht="10.5" customHeight="1" x14ac:dyDescent="0.25">
      <c r="B120" s="65" t="s">
        <v>1073</v>
      </c>
      <c r="C120" s="63"/>
      <c r="D120" s="63"/>
      <c r="E120" s="63"/>
      <c r="F120" s="63"/>
      <c r="G120" s="63"/>
      <c r="H120" s="63"/>
      <c r="I120" s="146">
        <v>343955116.30000001</v>
      </c>
      <c r="J120" s="63"/>
      <c r="K120" s="63"/>
      <c r="L120" s="63"/>
      <c r="M120" s="63"/>
      <c r="N120" s="63"/>
      <c r="O120" s="63"/>
      <c r="P120" s="63"/>
      <c r="Q120" s="63"/>
      <c r="R120" s="63"/>
      <c r="S120" s="63"/>
      <c r="T120" s="125">
        <v>2.2245071551224353E-2</v>
      </c>
      <c r="U120" s="63"/>
      <c r="V120" s="63"/>
      <c r="W120" s="63"/>
      <c r="X120" s="63"/>
      <c r="Y120" s="63"/>
      <c r="Z120" s="63"/>
      <c r="AA120" s="62">
        <v>4410</v>
      </c>
      <c r="AB120" s="63"/>
      <c r="AC120" s="63"/>
      <c r="AD120" s="63"/>
      <c r="AE120" s="63"/>
      <c r="AF120" s="125">
        <v>1.9538085976439107E-2</v>
      </c>
      <c r="AG120" s="63"/>
      <c r="AH120" s="63"/>
      <c r="AI120" s="63"/>
    </row>
    <row r="121" spans="2:35" ht="10.5" customHeight="1" x14ac:dyDescent="0.25">
      <c r="B121" s="65" t="s">
        <v>1074</v>
      </c>
      <c r="C121" s="63"/>
      <c r="D121" s="63"/>
      <c r="E121" s="63"/>
      <c r="F121" s="63"/>
      <c r="G121" s="63"/>
      <c r="H121" s="63"/>
      <c r="I121" s="146">
        <v>147557554.38999984</v>
      </c>
      <c r="J121" s="63"/>
      <c r="K121" s="63"/>
      <c r="L121" s="63"/>
      <c r="M121" s="63"/>
      <c r="N121" s="63"/>
      <c r="O121" s="63"/>
      <c r="P121" s="63"/>
      <c r="Q121" s="63"/>
      <c r="R121" s="63"/>
      <c r="S121" s="63"/>
      <c r="T121" s="125">
        <v>9.5431880491821768E-3</v>
      </c>
      <c r="U121" s="63"/>
      <c r="V121" s="63"/>
      <c r="W121" s="63"/>
      <c r="X121" s="63"/>
      <c r="Y121" s="63"/>
      <c r="Z121" s="63"/>
      <c r="AA121" s="62">
        <v>2076</v>
      </c>
      <c r="AB121" s="63"/>
      <c r="AC121" s="63"/>
      <c r="AD121" s="63"/>
      <c r="AE121" s="63"/>
      <c r="AF121" s="125">
        <v>9.1975207453713348E-3</v>
      </c>
      <c r="AG121" s="63"/>
      <c r="AH121" s="63"/>
      <c r="AI121" s="63"/>
    </row>
    <row r="122" spans="2:35" ht="10.5" customHeight="1" x14ac:dyDescent="0.25">
      <c r="B122" s="65" t="s">
        <v>1075</v>
      </c>
      <c r="C122" s="63"/>
      <c r="D122" s="63"/>
      <c r="E122" s="63"/>
      <c r="F122" s="63"/>
      <c r="G122" s="63"/>
      <c r="H122" s="63"/>
      <c r="I122" s="146">
        <v>204234898.64000016</v>
      </c>
      <c r="J122" s="63"/>
      <c r="K122" s="63"/>
      <c r="L122" s="63"/>
      <c r="M122" s="63"/>
      <c r="N122" s="63"/>
      <c r="O122" s="63"/>
      <c r="P122" s="63"/>
      <c r="Q122" s="63"/>
      <c r="R122" s="63"/>
      <c r="S122" s="63"/>
      <c r="T122" s="125">
        <v>1.3208758114652464E-2</v>
      </c>
      <c r="U122" s="63"/>
      <c r="V122" s="63"/>
      <c r="W122" s="63"/>
      <c r="X122" s="63"/>
      <c r="Y122" s="63"/>
      <c r="Z122" s="63"/>
      <c r="AA122" s="62">
        <v>2651</v>
      </c>
      <c r="AB122" s="63"/>
      <c r="AC122" s="63"/>
      <c r="AD122" s="63"/>
      <c r="AE122" s="63"/>
      <c r="AF122" s="125">
        <v>1.1745003610780061E-2</v>
      </c>
      <c r="AG122" s="63"/>
      <c r="AH122" s="63"/>
      <c r="AI122" s="63"/>
    </row>
    <row r="123" spans="2:35" ht="10.5" customHeight="1" x14ac:dyDescent="0.25">
      <c r="B123" s="65" t="s">
        <v>1076</v>
      </c>
      <c r="C123" s="63"/>
      <c r="D123" s="63"/>
      <c r="E123" s="63"/>
      <c r="F123" s="63"/>
      <c r="G123" s="63"/>
      <c r="H123" s="63"/>
      <c r="I123" s="146">
        <v>135645839.32000014</v>
      </c>
      <c r="J123" s="63"/>
      <c r="K123" s="63"/>
      <c r="L123" s="63"/>
      <c r="M123" s="63"/>
      <c r="N123" s="63"/>
      <c r="O123" s="63"/>
      <c r="P123" s="63"/>
      <c r="Q123" s="63"/>
      <c r="R123" s="63"/>
      <c r="S123" s="63"/>
      <c r="T123" s="125">
        <v>8.7728056897616938E-3</v>
      </c>
      <c r="U123" s="63"/>
      <c r="V123" s="63"/>
      <c r="W123" s="63"/>
      <c r="X123" s="63"/>
      <c r="Y123" s="63"/>
      <c r="Z123" s="63"/>
      <c r="AA123" s="62">
        <v>1656</v>
      </c>
      <c r="AB123" s="63"/>
      <c r="AC123" s="63"/>
      <c r="AD123" s="63"/>
      <c r="AE123" s="63"/>
      <c r="AF123" s="125">
        <v>7.3367506523771336E-3</v>
      </c>
      <c r="AG123" s="63"/>
      <c r="AH123" s="63"/>
      <c r="AI123" s="63"/>
    </row>
    <row r="124" spans="2:35" ht="10.5" customHeight="1" x14ac:dyDescent="0.25">
      <c r="B124" s="65" t="s">
        <v>1077</v>
      </c>
      <c r="C124" s="63"/>
      <c r="D124" s="63"/>
      <c r="E124" s="63"/>
      <c r="F124" s="63"/>
      <c r="G124" s="63"/>
      <c r="H124" s="63"/>
      <c r="I124" s="146">
        <v>3273084323.1500354</v>
      </c>
      <c r="J124" s="63"/>
      <c r="K124" s="63"/>
      <c r="L124" s="63"/>
      <c r="M124" s="63"/>
      <c r="N124" s="63"/>
      <c r="O124" s="63"/>
      <c r="P124" s="63"/>
      <c r="Q124" s="63"/>
      <c r="R124" s="63"/>
      <c r="S124" s="63"/>
      <c r="T124" s="125">
        <v>0.21168458182828104</v>
      </c>
      <c r="U124" s="63"/>
      <c r="V124" s="63"/>
      <c r="W124" s="63"/>
      <c r="X124" s="63"/>
      <c r="Y124" s="63"/>
      <c r="Z124" s="63"/>
      <c r="AA124" s="62">
        <v>31188</v>
      </c>
      <c r="AB124" s="63"/>
      <c r="AC124" s="63"/>
      <c r="AD124" s="63"/>
      <c r="AE124" s="63"/>
      <c r="AF124" s="125">
        <v>0.13817547061976934</v>
      </c>
      <c r="AG124" s="63"/>
      <c r="AH124" s="63"/>
      <c r="AI124" s="63"/>
    </row>
    <row r="125" spans="2:35" ht="10.5" customHeight="1" x14ac:dyDescent="0.25">
      <c r="B125" s="65" t="s">
        <v>1081</v>
      </c>
      <c r="C125" s="63"/>
      <c r="D125" s="63"/>
      <c r="E125" s="63"/>
      <c r="F125" s="63"/>
      <c r="G125" s="63"/>
      <c r="H125" s="63"/>
      <c r="I125" s="146">
        <v>506773532.08999741</v>
      </c>
      <c r="J125" s="63"/>
      <c r="K125" s="63"/>
      <c r="L125" s="63"/>
      <c r="M125" s="63"/>
      <c r="N125" s="63"/>
      <c r="O125" s="63"/>
      <c r="P125" s="63"/>
      <c r="Q125" s="63"/>
      <c r="R125" s="63"/>
      <c r="S125" s="63"/>
      <c r="T125" s="125">
        <v>3.2775245802060142E-2</v>
      </c>
      <c r="U125" s="63"/>
      <c r="V125" s="63"/>
      <c r="W125" s="63"/>
      <c r="X125" s="63"/>
      <c r="Y125" s="63"/>
      <c r="Z125" s="63"/>
      <c r="AA125" s="62">
        <v>4770</v>
      </c>
      <c r="AB125" s="63"/>
      <c r="AC125" s="63"/>
      <c r="AD125" s="63"/>
      <c r="AE125" s="63"/>
      <c r="AF125" s="125">
        <v>2.1133031770434137E-2</v>
      </c>
      <c r="AG125" s="63"/>
      <c r="AH125" s="63"/>
      <c r="AI125" s="63"/>
    </row>
    <row r="126" spans="2:35" ht="10.5" customHeight="1" x14ac:dyDescent="0.25">
      <c r="B126" s="65" t="s">
        <v>1084</v>
      </c>
      <c r="C126" s="63"/>
      <c r="D126" s="63"/>
      <c r="E126" s="63"/>
      <c r="F126" s="63"/>
      <c r="G126" s="63"/>
      <c r="H126" s="63"/>
      <c r="I126" s="146">
        <v>14574855.240000006</v>
      </c>
      <c r="J126" s="63"/>
      <c r="K126" s="63"/>
      <c r="L126" s="63"/>
      <c r="M126" s="63"/>
      <c r="N126" s="63"/>
      <c r="O126" s="63"/>
      <c r="P126" s="63"/>
      <c r="Q126" s="63"/>
      <c r="R126" s="63"/>
      <c r="S126" s="63"/>
      <c r="T126" s="125">
        <v>9.4261920319787173E-4</v>
      </c>
      <c r="U126" s="63"/>
      <c r="V126" s="63"/>
      <c r="W126" s="63"/>
      <c r="X126" s="63"/>
      <c r="Y126" s="63"/>
      <c r="Z126" s="63"/>
      <c r="AA126" s="62">
        <v>172</v>
      </c>
      <c r="AB126" s="63"/>
      <c r="AC126" s="63"/>
      <c r="AD126" s="63"/>
      <c r="AE126" s="63"/>
      <c r="AF126" s="125">
        <v>7.6202965713095838E-4</v>
      </c>
      <c r="AG126" s="63"/>
      <c r="AH126" s="63"/>
      <c r="AI126" s="63"/>
    </row>
    <row r="127" spans="2:35" ht="10.5" customHeight="1" x14ac:dyDescent="0.25">
      <c r="B127" s="65" t="s">
        <v>1079</v>
      </c>
      <c r="C127" s="63"/>
      <c r="D127" s="63"/>
      <c r="E127" s="63"/>
      <c r="F127" s="63"/>
      <c r="G127" s="63"/>
      <c r="H127" s="63"/>
      <c r="I127" s="146">
        <v>12288811.710000001</v>
      </c>
      <c r="J127" s="63"/>
      <c r="K127" s="63"/>
      <c r="L127" s="63"/>
      <c r="M127" s="63"/>
      <c r="N127" s="63"/>
      <c r="O127" s="63"/>
      <c r="P127" s="63"/>
      <c r="Q127" s="63"/>
      <c r="R127" s="63"/>
      <c r="S127" s="63"/>
      <c r="T127" s="125">
        <v>7.9477083727995043E-4</v>
      </c>
      <c r="U127" s="63"/>
      <c r="V127" s="63"/>
      <c r="W127" s="63"/>
      <c r="X127" s="63"/>
      <c r="Y127" s="63"/>
      <c r="Z127" s="63"/>
      <c r="AA127" s="62">
        <v>139</v>
      </c>
      <c r="AB127" s="63"/>
      <c r="AC127" s="63"/>
      <c r="AD127" s="63"/>
      <c r="AE127" s="63"/>
      <c r="AF127" s="125">
        <v>6.1582629268141403E-4</v>
      </c>
      <c r="AG127" s="63"/>
      <c r="AH127" s="63"/>
      <c r="AI127" s="63"/>
    </row>
    <row r="128" spans="2:35" ht="10.5" customHeight="1" x14ac:dyDescent="0.25">
      <c r="B128" s="65" t="s">
        <v>1082</v>
      </c>
      <c r="C128" s="63"/>
      <c r="D128" s="63"/>
      <c r="E128" s="63"/>
      <c r="F128" s="63"/>
      <c r="G128" s="63"/>
      <c r="H128" s="63"/>
      <c r="I128" s="146">
        <v>10097122.9</v>
      </c>
      <c r="J128" s="63"/>
      <c r="K128" s="63"/>
      <c r="L128" s="63"/>
      <c r="M128" s="63"/>
      <c r="N128" s="63"/>
      <c r="O128" s="63"/>
      <c r="P128" s="63"/>
      <c r="Q128" s="63"/>
      <c r="R128" s="63"/>
      <c r="S128" s="63"/>
      <c r="T128" s="125">
        <v>6.5302480099205305E-4</v>
      </c>
      <c r="U128" s="63"/>
      <c r="V128" s="63"/>
      <c r="W128" s="63"/>
      <c r="X128" s="63"/>
      <c r="Y128" s="63"/>
      <c r="Z128" s="63"/>
      <c r="AA128" s="62">
        <v>111</v>
      </c>
      <c r="AB128" s="63"/>
      <c r="AC128" s="63"/>
      <c r="AD128" s="63"/>
      <c r="AE128" s="63"/>
      <c r="AF128" s="125">
        <v>4.9177495314846732E-4</v>
      </c>
      <c r="AG128" s="63"/>
      <c r="AH128" s="63"/>
      <c r="AI128" s="63"/>
    </row>
    <row r="129" spans="2:35" ht="10.5" customHeight="1" x14ac:dyDescent="0.25">
      <c r="B129" s="65" t="s">
        <v>1085</v>
      </c>
      <c r="C129" s="63"/>
      <c r="D129" s="63"/>
      <c r="E129" s="63"/>
      <c r="F129" s="63"/>
      <c r="G129" s="63"/>
      <c r="H129" s="63"/>
      <c r="I129" s="146">
        <v>222996843.84999967</v>
      </c>
      <c r="J129" s="63"/>
      <c r="K129" s="63"/>
      <c r="L129" s="63"/>
      <c r="M129" s="63"/>
      <c r="N129" s="63"/>
      <c r="O129" s="63"/>
      <c r="P129" s="63"/>
      <c r="Q129" s="63"/>
      <c r="R129" s="63"/>
      <c r="S129" s="63"/>
      <c r="T129" s="125">
        <v>1.4422174615404746E-2</v>
      </c>
      <c r="U129" s="63"/>
      <c r="V129" s="63"/>
      <c r="W129" s="63"/>
      <c r="X129" s="63"/>
      <c r="Y129" s="63"/>
      <c r="Z129" s="63"/>
      <c r="AA129" s="62">
        <v>2904</v>
      </c>
      <c r="AB129" s="63"/>
      <c r="AC129" s="63"/>
      <c r="AD129" s="63"/>
      <c r="AE129" s="63"/>
      <c r="AF129" s="125">
        <v>1.2865896071559902E-2</v>
      </c>
      <c r="AG129" s="63"/>
      <c r="AH129" s="63"/>
      <c r="AI129" s="63"/>
    </row>
    <row r="130" spans="2:35" ht="10.5" customHeight="1" x14ac:dyDescent="0.25">
      <c r="B130" s="65" t="s">
        <v>1080</v>
      </c>
      <c r="C130" s="63"/>
      <c r="D130" s="63"/>
      <c r="E130" s="63"/>
      <c r="F130" s="63"/>
      <c r="G130" s="63"/>
      <c r="H130" s="63"/>
      <c r="I130" s="146">
        <v>34203902.470000044</v>
      </c>
      <c r="J130" s="63"/>
      <c r="K130" s="63"/>
      <c r="L130" s="63"/>
      <c r="M130" s="63"/>
      <c r="N130" s="63"/>
      <c r="O130" s="63"/>
      <c r="P130" s="63"/>
      <c r="Q130" s="63"/>
      <c r="R130" s="63"/>
      <c r="S130" s="63"/>
      <c r="T130" s="125">
        <v>2.2121149583732777E-3</v>
      </c>
      <c r="U130" s="63"/>
      <c r="V130" s="63"/>
      <c r="W130" s="63"/>
      <c r="X130" s="63"/>
      <c r="Y130" s="63"/>
      <c r="Z130" s="63"/>
      <c r="AA130" s="62">
        <v>401</v>
      </c>
      <c r="AB130" s="63"/>
      <c r="AC130" s="63"/>
      <c r="AD130" s="63"/>
      <c r="AE130" s="63"/>
      <c r="AF130" s="125">
        <v>1.7765923983111295E-3</v>
      </c>
      <c r="AG130" s="63"/>
      <c r="AH130" s="63"/>
      <c r="AI130" s="63"/>
    </row>
    <row r="131" spans="2:35" ht="10.5" customHeight="1" x14ac:dyDescent="0.25">
      <c r="B131" s="65" t="s">
        <v>1086</v>
      </c>
      <c r="C131" s="63"/>
      <c r="D131" s="63"/>
      <c r="E131" s="63"/>
      <c r="F131" s="63"/>
      <c r="G131" s="63"/>
      <c r="H131" s="63"/>
      <c r="I131" s="146">
        <v>25086.82</v>
      </c>
      <c r="J131" s="63"/>
      <c r="K131" s="63"/>
      <c r="L131" s="63"/>
      <c r="M131" s="63"/>
      <c r="N131" s="63"/>
      <c r="O131" s="63"/>
      <c r="P131" s="63"/>
      <c r="Q131" s="63"/>
      <c r="R131" s="63"/>
      <c r="S131" s="63"/>
      <c r="T131" s="125">
        <v>1.6224736293962961E-6</v>
      </c>
      <c r="U131" s="63"/>
      <c r="V131" s="63"/>
      <c r="W131" s="63"/>
      <c r="X131" s="63"/>
      <c r="Y131" s="63"/>
      <c r="Z131" s="63"/>
      <c r="AA131" s="62">
        <v>1</v>
      </c>
      <c r="AB131" s="63"/>
      <c r="AC131" s="63"/>
      <c r="AD131" s="63"/>
      <c r="AE131" s="63"/>
      <c r="AF131" s="125">
        <v>4.4304049833195253E-6</v>
      </c>
      <c r="AG131" s="63"/>
      <c r="AH131" s="63"/>
      <c r="AI131" s="63"/>
    </row>
    <row r="132" spans="2:35" ht="10.5" customHeight="1" x14ac:dyDescent="0.25">
      <c r="B132" s="65" t="s">
        <v>1087</v>
      </c>
      <c r="C132" s="63"/>
      <c r="D132" s="63"/>
      <c r="E132" s="63"/>
      <c r="F132" s="63"/>
      <c r="G132" s="63"/>
      <c r="H132" s="63"/>
      <c r="I132" s="146">
        <v>668510.04</v>
      </c>
      <c r="J132" s="63"/>
      <c r="K132" s="63"/>
      <c r="L132" s="63"/>
      <c r="M132" s="63"/>
      <c r="N132" s="63"/>
      <c r="O132" s="63"/>
      <c r="P132" s="63"/>
      <c r="Q132" s="63"/>
      <c r="R132" s="63"/>
      <c r="S132" s="63"/>
      <c r="T132" s="125">
        <v>4.3235448370365916E-5</v>
      </c>
      <c r="U132" s="63"/>
      <c r="V132" s="63"/>
      <c r="W132" s="63"/>
      <c r="X132" s="63"/>
      <c r="Y132" s="63"/>
      <c r="Z132" s="63"/>
      <c r="AA132" s="62">
        <v>7</v>
      </c>
      <c r="AB132" s="63"/>
      <c r="AC132" s="63"/>
      <c r="AD132" s="63"/>
      <c r="AE132" s="63"/>
      <c r="AF132" s="125">
        <v>3.1012834883236676E-5</v>
      </c>
      <c r="AG132" s="63"/>
      <c r="AH132" s="63"/>
      <c r="AI132" s="63"/>
    </row>
    <row r="133" spans="2:35" ht="10.5" customHeight="1" x14ac:dyDescent="0.25">
      <c r="B133" s="65" t="s">
        <v>1088</v>
      </c>
      <c r="C133" s="63"/>
      <c r="D133" s="63"/>
      <c r="E133" s="63"/>
      <c r="F133" s="63"/>
      <c r="G133" s="63"/>
      <c r="H133" s="63"/>
      <c r="I133" s="146">
        <v>14873.61</v>
      </c>
      <c r="J133" s="63"/>
      <c r="K133" s="63"/>
      <c r="L133" s="63"/>
      <c r="M133" s="63"/>
      <c r="N133" s="63"/>
      <c r="O133" s="63"/>
      <c r="P133" s="63"/>
      <c r="Q133" s="63"/>
      <c r="R133" s="63"/>
      <c r="S133" s="63"/>
      <c r="T133" s="125">
        <v>9.619409713516916E-7</v>
      </c>
      <c r="U133" s="63"/>
      <c r="V133" s="63"/>
      <c r="W133" s="63"/>
      <c r="X133" s="63"/>
      <c r="Y133" s="63"/>
      <c r="Z133" s="63"/>
      <c r="AA133" s="62">
        <v>1</v>
      </c>
      <c r="AB133" s="63"/>
      <c r="AC133" s="63"/>
      <c r="AD133" s="63"/>
      <c r="AE133" s="63"/>
      <c r="AF133" s="125">
        <v>4.4304049833195253E-6</v>
      </c>
      <c r="AG133" s="63"/>
      <c r="AH133" s="63"/>
      <c r="AI133" s="63"/>
    </row>
    <row r="134" spans="2:35" ht="10.5" customHeight="1" x14ac:dyDescent="0.25">
      <c r="B134" s="65" t="s">
        <v>1089</v>
      </c>
      <c r="C134" s="63"/>
      <c r="D134" s="63"/>
      <c r="E134" s="63"/>
      <c r="F134" s="63"/>
      <c r="G134" s="63"/>
      <c r="H134" s="63"/>
      <c r="I134" s="146">
        <v>116016.22</v>
      </c>
      <c r="J134" s="63"/>
      <c r="K134" s="63"/>
      <c r="L134" s="63"/>
      <c r="M134" s="63"/>
      <c r="N134" s="63"/>
      <c r="O134" s="63"/>
      <c r="P134" s="63"/>
      <c r="Q134" s="63"/>
      <c r="R134" s="63"/>
      <c r="S134" s="63"/>
      <c r="T134" s="125">
        <v>7.5032729350407571E-6</v>
      </c>
      <c r="U134" s="63"/>
      <c r="V134" s="63"/>
      <c r="W134" s="63"/>
      <c r="X134" s="63"/>
      <c r="Y134" s="63"/>
      <c r="Z134" s="63"/>
      <c r="AA134" s="62">
        <v>1</v>
      </c>
      <c r="AB134" s="63"/>
      <c r="AC134" s="63"/>
      <c r="AD134" s="63"/>
      <c r="AE134" s="63"/>
      <c r="AF134" s="125">
        <v>4.4304049833195253E-6</v>
      </c>
      <c r="AG134" s="63"/>
      <c r="AH134" s="63"/>
      <c r="AI134" s="63"/>
    </row>
    <row r="135" spans="2:35" ht="10.5" customHeight="1" x14ac:dyDescent="0.25">
      <c r="B135" s="65" t="s">
        <v>1090</v>
      </c>
      <c r="C135" s="63"/>
      <c r="D135" s="63"/>
      <c r="E135" s="63"/>
      <c r="F135" s="63"/>
      <c r="G135" s="63"/>
      <c r="H135" s="63"/>
      <c r="I135" s="146">
        <v>306501.89</v>
      </c>
      <c r="J135" s="63"/>
      <c r="K135" s="63"/>
      <c r="L135" s="63"/>
      <c r="M135" s="63"/>
      <c r="N135" s="63"/>
      <c r="O135" s="63"/>
      <c r="P135" s="63"/>
      <c r="Q135" s="63"/>
      <c r="R135" s="63"/>
      <c r="S135" s="63"/>
      <c r="T135" s="125">
        <v>1.9822808705333091E-5</v>
      </c>
      <c r="U135" s="63"/>
      <c r="V135" s="63"/>
      <c r="W135" s="63"/>
      <c r="X135" s="63"/>
      <c r="Y135" s="63"/>
      <c r="Z135" s="63"/>
      <c r="AA135" s="62">
        <v>4</v>
      </c>
      <c r="AB135" s="63"/>
      <c r="AC135" s="63"/>
      <c r="AD135" s="63"/>
      <c r="AE135" s="63"/>
      <c r="AF135" s="125">
        <v>1.7721619933278101E-5</v>
      </c>
      <c r="AG135" s="63"/>
      <c r="AH135" s="63"/>
      <c r="AI135" s="63"/>
    </row>
    <row r="136" spans="2:35" ht="10.5" customHeight="1" x14ac:dyDescent="0.25">
      <c r="B136" s="65" t="s">
        <v>1091</v>
      </c>
      <c r="C136" s="63"/>
      <c r="D136" s="63"/>
      <c r="E136" s="63"/>
      <c r="F136" s="63"/>
      <c r="G136" s="63"/>
      <c r="H136" s="63"/>
      <c r="I136" s="146">
        <v>277373.39</v>
      </c>
      <c r="J136" s="63"/>
      <c r="K136" s="63"/>
      <c r="L136" s="63"/>
      <c r="M136" s="63"/>
      <c r="N136" s="63"/>
      <c r="O136" s="63"/>
      <c r="P136" s="63"/>
      <c r="Q136" s="63"/>
      <c r="R136" s="63"/>
      <c r="S136" s="63"/>
      <c r="T136" s="125">
        <v>1.7938942072819684E-5</v>
      </c>
      <c r="U136" s="63"/>
      <c r="V136" s="63"/>
      <c r="W136" s="63"/>
      <c r="X136" s="63"/>
      <c r="Y136" s="63"/>
      <c r="Z136" s="63"/>
      <c r="AA136" s="62">
        <v>3</v>
      </c>
      <c r="AB136" s="63"/>
      <c r="AC136" s="63"/>
      <c r="AD136" s="63"/>
      <c r="AE136" s="63"/>
      <c r="AF136" s="125">
        <v>1.3291214949958576E-5</v>
      </c>
      <c r="AG136" s="63"/>
      <c r="AH136" s="63"/>
      <c r="AI136" s="63"/>
    </row>
    <row r="137" spans="2:35" ht="10.5" customHeight="1" x14ac:dyDescent="0.25">
      <c r="B137" s="65" t="s">
        <v>1078</v>
      </c>
      <c r="C137" s="63"/>
      <c r="D137" s="63"/>
      <c r="E137" s="63"/>
      <c r="F137" s="63"/>
      <c r="G137" s="63"/>
      <c r="H137" s="63"/>
      <c r="I137" s="146">
        <v>2220485.64</v>
      </c>
      <c r="J137" s="63"/>
      <c r="K137" s="63"/>
      <c r="L137" s="63"/>
      <c r="M137" s="63"/>
      <c r="N137" s="63"/>
      <c r="O137" s="63"/>
      <c r="P137" s="63"/>
      <c r="Q137" s="63"/>
      <c r="R137" s="63"/>
      <c r="S137" s="63"/>
      <c r="T137" s="125">
        <v>1.4360845238069861E-4</v>
      </c>
      <c r="U137" s="63"/>
      <c r="V137" s="63"/>
      <c r="W137" s="63"/>
      <c r="X137" s="63"/>
      <c r="Y137" s="63"/>
      <c r="Z137" s="63"/>
      <c r="AA137" s="62">
        <v>32</v>
      </c>
      <c r="AB137" s="63"/>
      <c r="AC137" s="63"/>
      <c r="AD137" s="63"/>
      <c r="AE137" s="63"/>
      <c r="AF137" s="125">
        <v>1.4177295946622481E-4</v>
      </c>
      <c r="AG137" s="63"/>
      <c r="AH137" s="63"/>
      <c r="AI137" s="63"/>
    </row>
    <row r="138" spans="2:35" ht="10.5" customHeight="1" x14ac:dyDescent="0.25">
      <c r="B138" s="65" t="s">
        <v>1092</v>
      </c>
      <c r="C138" s="63"/>
      <c r="D138" s="63"/>
      <c r="E138" s="63"/>
      <c r="F138" s="63"/>
      <c r="G138" s="63"/>
      <c r="H138" s="63"/>
      <c r="I138" s="146">
        <v>91245</v>
      </c>
      <c r="J138" s="63"/>
      <c r="K138" s="63"/>
      <c r="L138" s="63"/>
      <c r="M138" s="63"/>
      <c r="N138" s="63"/>
      <c r="O138" s="63"/>
      <c r="P138" s="63"/>
      <c r="Q138" s="63"/>
      <c r="R138" s="63"/>
      <c r="S138" s="63"/>
      <c r="T138" s="125">
        <v>5.9012105286467169E-6</v>
      </c>
      <c r="U138" s="63"/>
      <c r="V138" s="63"/>
      <c r="W138" s="63"/>
      <c r="X138" s="63"/>
      <c r="Y138" s="63"/>
      <c r="Z138" s="63"/>
      <c r="AA138" s="62">
        <v>4</v>
      </c>
      <c r="AB138" s="63"/>
      <c r="AC138" s="63"/>
      <c r="AD138" s="63"/>
      <c r="AE138" s="63"/>
      <c r="AF138" s="125">
        <v>1.7721619933278101E-5</v>
      </c>
      <c r="AG138" s="63"/>
      <c r="AH138" s="63"/>
      <c r="AI138" s="63"/>
    </row>
    <row r="139" spans="2:35" ht="10.5" customHeight="1" x14ac:dyDescent="0.25">
      <c r="B139" s="65" t="s">
        <v>1093</v>
      </c>
      <c r="C139" s="63"/>
      <c r="D139" s="63"/>
      <c r="E139" s="63"/>
      <c r="F139" s="63"/>
      <c r="G139" s="63"/>
      <c r="H139" s="63"/>
      <c r="I139" s="146">
        <v>3774.43</v>
      </c>
      <c r="J139" s="63"/>
      <c r="K139" s="63"/>
      <c r="L139" s="63"/>
      <c r="M139" s="63"/>
      <c r="N139" s="63"/>
      <c r="O139" s="63"/>
      <c r="P139" s="63"/>
      <c r="Q139" s="63"/>
      <c r="R139" s="63"/>
      <c r="S139" s="63"/>
      <c r="T139" s="125">
        <v>2.4410878465274838E-7</v>
      </c>
      <c r="U139" s="63"/>
      <c r="V139" s="63"/>
      <c r="W139" s="63"/>
      <c r="X139" s="63"/>
      <c r="Y139" s="63"/>
      <c r="Z139" s="63"/>
      <c r="AA139" s="62">
        <v>1</v>
      </c>
      <c r="AB139" s="63"/>
      <c r="AC139" s="63"/>
      <c r="AD139" s="63"/>
      <c r="AE139" s="63"/>
      <c r="AF139" s="125">
        <v>4.4304049833195253E-6</v>
      </c>
      <c r="AG139" s="63"/>
      <c r="AH139" s="63"/>
      <c r="AI139" s="63"/>
    </row>
    <row r="140" spans="2:35" ht="12.75" customHeight="1" x14ac:dyDescent="0.25">
      <c r="B140" s="147"/>
      <c r="C140" s="148"/>
      <c r="D140" s="148"/>
      <c r="E140" s="148"/>
      <c r="F140" s="148"/>
      <c r="G140" s="148"/>
      <c r="H140" s="148"/>
      <c r="I140" s="149">
        <v>15462081814.750061</v>
      </c>
      <c r="J140" s="148"/>
      <c r="K140" s="148"/>
      <c r="L140" s="148"/>
      <c r="M140" s="148"/>
      <c r="N140" s="148"/>
      <c r="O140" s="148"/>
      <c r="P140" s="148"/>
      <c r="Q140" s="148"/>
      <c r="R140" s="148"/>
      <c r="S140" s="148"/>
      <c r="T140" s="150">
        <v>1.0000000000000169</v>
      </c>
      <c r="U140" s="148"/>
      <c r="V140" s="148"/>
      <c r="W140" s="148"/>
      <c r="X140" s="148"/>
      <c r="Y140" s="148"/>
      <c r="Z140" s="148"/>
      <c r="AA140" s="151">
        <v>225713</v>
      </c>
      <c r="AB140" s="148"/>
      <c r="AC140" s="148"/>
      <c r="AD140" s="148"/>
      <c r="AE140" s="148"/>
      <c r="AF140" s="150">
        <v>1</v>
      </c>
      <c r="AG140" s="148"/>
      <c r="AH140" s="148"/>
      <c r="AI140" s="148"/>
    </row>
    <row r="141" spans="2:35" ht="9" customHeight="1" x14ac:dyDescent="0.25">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row>
    <row r="142" spans="2:35" ht="18.75" customHeight="1" x14ac:dyDescent="0.25">
      <c r="B142" s="75" t="s">
        <v>1038</v>
      </c>
      <c r="C142" s="76"/>
      <c r="D142" s="76"/>
      <c r="E142" s="76"/>
      <c r="F142" s="76"/>
      <c r="G142" s="76"/>
      <c r="H142" s="76"/>
      <c r="I142" s="76"/>
      <c r="J142" s="76"/>
      <c r="K142" s="76"/>
      <c r="L142" s="76"/>
      <c r="M142" s="76"/>
      <c r="N142" s="76"/>
      <c r="O142" s="76"/>
      <c r="P142" s="76"/>
      <c r="Q142" s="76"/>
      <c r="R142" s="76"/>
      <c r="S142" s="76"/>
      <c r="T142" s="76"/>
      <c r="U142" s="76"/>
      <c r="V142" s="76"/>
      <c r="W142" s="76"/>
      <c r="X142" s="76"/>
      <c r="Y142" s="76"/>
      <c r="Z142" s="76"/>
      <c r="AA142" s="76"/>
      <c r="AB142" s="76"/>
      <c r="AC142" s="76"/>
      <c r="AD142" s="76"/>
      <c r="AE142" s="76"/>
      <c r="AF142" s="76"/>
      <c r="AG142" s="76"/>
      <c r="AH142" s="76"/>
      <c r="AI142" s="77"/>
    </row>
    <row r="143" spans="2:35" ht="8.25" customHeight="1" x14ac:dyDescent="0.25">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row>
    <row r="144" spans="2:35" ht="12.75" customHeight="1" x14ac:dyDescent="0.25">
      <c r="B144" s="70" t="s">
        <v>1094</v>
      </c>
      <c r="C144" s="71"/>
      <c r="D144" s="71"/>
      <c r="E144" s="71"/>
      <c r="F144" s="71"/>
      <c r="G144" s="71"/>
      <c r="H144" s="71"/>
      <c r="I144" s="70" t="s">
        <v>1049</v>
      </c>
      <c r="J144" s="71"/>
      <c r="K144" s="71"/>
      <c r="L144" s="71"/>
      <c r="M144" s="71"/>
      <c r="N144" s="71"/>
      <c r="O144" s="71"/>
      <c r="P144" s="71"/>
      <c r="Q144" s="71"/>
      <c r="R144" s="70" t="s">
        <v>1050</v>
      </c>
      <c r="S144" s="71"/>
      <c r="T144" s="71"/>
      <c r="U144" s="71"/>
      <c r="V144" s="71"/>
      <c r="W144" s="71"/>
      <c r="X144" s="71"/>
      <c r="Y144" s="71"/>
      <c r="Z144" s="70" t="s">
        <v>1051</v>
      </c>
      <c r="AA144" s="71"/>
      <c r="AB144" s="71"/>
      <c r="AC144" s="71"/>
      <c r="AD144" s="71"/>
      <c r="AE144" s="70" t="s">
        <v>1050</v>
      </c>
      <c r="AF144" s="71"/>
      <c r="AG144" s="71"/>
      <c r="AH144" s="71"/>
      <c r="AI144" s="71"/>
    </row>
    <row r="145" spans="2:35" ht="12" customHeight="1" x14ac:dyDescent="0.25">
      <c r="B145" s="152">
        <v>1990</v>
      </c>
      <c r="C145" s="63"/>
      <c r="D145" s="63"/>
      <c r="E145" s="63"/>
      <c r="F145" s="63"/>
      <c r="G145" s="63"/>
      <c r="H145" s="63"/>
      <c r="I145" s="146">
        <v>83093.91</v>
      </c>
      <c r="J145" s="63"/>
      <c r="K145" s="63"/>
      <c r="L145" s="63"/>
      <c r="M145" s="63"/>
      <c r="N145" s="63"/>
      <c r="O145" s="63"/>
      <c r="P145" s="63"/>
      <c r="Q145" s="63"/>
      <c r="R145" s="125">
        <v>5.374044129085696E-6</v>
      </c>
      <c r="S145" s="63"/>
      <c r="T145" s="63"/>
      <c r="U145" s="63"/>
      <c r="V145" s="63"/>
      <c r="W145" s="63"/>
      <c r="X145" s="63"/>
      <c r="Y145" s="63"/>
      <c r="Z145" s="62">
        <v>6</v>
      </c>
      <c r="AA145" s="63"/>
      <c r="AB145" s="63"/>
      <c r="AC145" s="63"/>
      <c r="AD145" s="63"/>
      <c r="AE145" s="125">
        <v>2.6582429899917152E-5</v>
      </c>
      <c r="AF145" s="63"/>
      <c r="AG145" s="63"/>
      <c r="AH145" s="63"/>
      <c r="AI145" s="63"/>
    </row>
    <row r="146" spans="2:35" ht="12" customHeight="1" x14ac:dyDescent="0.25">
      <c r="B146" s="152">
        <v>1991</v>
      </c>
      <c r="C146" s="63"/>
      <c r="D146" s="63"/>
      <c r="E146" s="63"/>
      <c r="F146" s="63"/>
      <c r="G146" s="63"/>
      <c r="H146" s="63"/>
      <c r="I146" s="146">
        <v>0</v>
      </c>
      <c r="J146" s="63"/>
      <c r="K146" s="63"/>
      <c r="L146" s="63"/>
      <c r="M146" s="63"/>
      <c r="N146" s="63"/>
      <c r="O146" s="63"/>
      <c r="P146" s="63"/>
      <c r="Q146" s="63"/>
      <c r="R146" s="125">
        <v>0</v>
      </c>
      <c r="S146" s="63"/>
      <c r="T146" s="63"/>
      <c r="U146" s="63"/>
      <c r="V146" s="63"/>
      <c r="W146" s="63"/>
      <c r="X146" s="63"/>
      <c r="Y146" s="63"/>
      <c r="Z146" s="62">
        <v>1</v>
      </c>
      <c r="AA146" s="63"/>
      <c r="AB146" s="63"/>
      <c r="AC146" s="63"/>
      <c r="AD146" s="63"/>
      <c r="AE146" s="125">
        <v>4.4304049833195253E-6</v>
      </c>
      <c r="AF146" s="63"/>
      <c r="AG146" s="63"/>
      <c r="AH146" s="63"/>
      <c r="AI146" s="63"/>
    </row>
    <row r="147" spans="2:35" ht="12" customHeight="1" x14ac:dyDescent="0.25">
      <c r="B147" s="152">
        <v>1992</v>
      </c>
      <c r="C147" s="63"/>
      <c r="D147" s="63"/>
      <c r="E147" s="63"/>
      <c r="F147" s="63"/>
      <c r="G147" s="63"/>
      <c r="H147" s="63"/>
      <c r="I147" s="146">
        <v>11989.439999999999</v>
      </c>
      <c r="J147" s="63"/>
      <c r="K147" s="63"/>
      <c r="L147" s="63"/>
      <c r="M147" s="63"/>
      <c r="N147" s="63"/>
      <c r="O147" s="63"/>
      <c r="P147" s="63"/>
      <c r="Q147" s="63"/>
      <c r="R147" s="125">
        <v>7.7540916828953167E-7</v>
      </c>
      <c r="S147" s="63"/>
      <c r="T147" s="63"/>
      <c r="U147" s="63"/>
      <c r="V147" s="63"/>
      <c r="W147" s="63"/>
      <c r="X147" s="63"/>
      <c r="Y147" s="63"/>
      <c r="Z147" s="62">
        <v>2</v>
      </c>
      <c r="AA147" s="63"/>
      <c r="AB147" s="63"/>
      <c r="AC147" s="63"/>
      <c r="AD147" s="63"/>
      <c r="AE147" s="125">
        <v>8.8608099666390507E-6</v>
      </c>
      <c r="AF147" s="63"/>
      <c r="AG147" s="63"/>
      <c r="AH147" s="63"/>
      <c r="AI147" s="63"/>
    </row>
    <row r="148" spans="2:35" ht="12" customHeight="1" x14ac:dyDescent="0.25">
      <c r="B148" s="152">
        <v>1993</v>
      </c>
      <c r="C148" s="63"/>
      <c r="D148" s="63"/>
      <c r="E148" s="63"/>
      <c r="F148" s="63"/>
      <c r="G148" s="63"/>
      <c r="H148" s="63"/>
      <c r="I148" s="146">
        <v>42718.53</v>
      </c>
      <c r="J148" s="63"/>
      <c r="K148" s="63"/>
      <c r="L148" s="63"/>
      <c r="M148" s="63"/>
      <c r="N148" s="63"/>
      <c r="O148" s="63"/>
      <c r="P148" s="63"/>
      <c r="Q148" s="63"/>
      <c r="R148" s="125">
        <v>2.7627929092477555E-6</v>
      </c>
      <c r="S148" s="63"/>
      <c r="T148" s="63"/>
      <c r="U148" s="63"/>
      <c r="V148" s="63"/>
      <c r="W148" s="63"/>
      <c r="X148" s="63"/>
      <c r="Y148" s="63"/>
      <c r="Z148" s="62">
        <v>4</v>
      </c>
      <c r="AA148" s="63"/>
      <c r="AB148" s="63"/>
      <c r="AC148" s="63"/>
      <c r="AD148" s="63"/>
      <c r="AE148" s="125">
        <v>1.7721619933278101E-5</v>
      </c>
      <c r="AF148" s="63"/>
      <c r="AG148" s="63"/>
      <c r="AH148" s="63"/>
      <c r="AI148" s="63"/>
    </row>
    <row r="149" spans="2:35" ht="12" customHeight="1" x14ac:dyDescent="0.25">
      <c r="B149" s="152">
        <v>1996</v>
      </c>
      <c r="C149" s="63"/>
      <c r="D149" s="63"/>
      <c r="E149" s="63"/>
      <c r="F149" s="63"/>
      <c r="G149" s="63"/>
      <c r="H149" s="63"/>
      <c r="I149" s="146">
        <v>134166.05999999994</v>
      </c>
      <c r="J149" s="63"/>
      <c r="K149" s="63"/>
      <c r="L149" s="63"/>
      <c r="M149" s="63"/>
      <c r="N149" s="63"/>
      <c r="O149" s="63"/>
      <c r="P149" s="63"/>
      <c r="Q149" s="63"/>
      <c r="R149" s="125">
        <v>8.677101932807818E-6</v>
      </c>
      <c r="S149" s="63"/>
      <c r="T149" s="63"/>
      <c r="U149" s="63"/>
      <c r="V149" s="63"/>
      <c r="W149" s="63"/>
      <c r="X149" s="63"/>
      <c r="Y149" s="63"/>
      <c r="Z149" s="62">
        <v>28</v>
      </c>
      <c r="AA149" s="63"/>
      <c r="AB149" s="63"/>
      <c r="AC149" s="63"/>
      <c r="AD149" s="63"/>
      <c r="AE149" s="125">
        <v>1.240513395329467E-4</v>
      </c>
      <c r="AF149" s="63"/>
      <c r="AG149" s="63"/>
      <c r="AH149" s="63"/>
      <c r="AI149" s="63"/>
    </row>
    <row r="150" spans="2:35" ht="12" customHeight="1" x14ac:dyDescent="0.25">
      <c r="B150" s="152">
        <v>1997</v>
      </c>
      <c r="C150" s="63"/>
      <c r="D150" s="63"/>
      <c r="E150" s="63"/>
      <c r="F150" s="63"/>
      <c r="G150" s="63"/>
      <c r="H150" s="63"/>
      <c r="I150" s="146">
        <v>322917.61</v>
      </c>
      <c r="J150" s="63"/>
      <c r="K150" s="63"/>
      <c r="L150" s="63"/>
      <c r="M150" s="63"/>
      <c r="N150" s="63"/>
      <c r="O150" s="63"/>
      <c r="P150" s="63"/>
      <c r="Q150" s="63"/>
      <c r="R150" s="125">
        <v>2.0884484629485893E-5</v>
      </c>
      <c r="S150" s="63"/>
      <c r="T150" s="63"/>
      <c r="U150" s="63"/>
      <c r="V150" s="63"/>
      <c r="W150" s="63"/>
      <c r="X150" s="63"/>
      <c r="Y150" s="63"/>
      <c r="Z150" s="62">
        <v>24</v>
      </c>
      <c r="AA150" s="63"/>
      <c r="AB150" s="63"/>
      <c r="AC150" s="63"/>
      <c r="AD150" s="63"/>
      <c r="AE150" s="125">
        <v>1.0632971959966861E-4</v>
      </c>
      <c r="AF150" s="63"/>
      <c r="AG150" s="63"/>
      <c r="AH150" s="63"/>
      <c r="AI150" s="63"/>
    </row>
    <row r="151" spans="2:35" ht="12" customHeight="1" x14ac:dyDescent="0.25">
      <c r="B151" s="152">
        <v>1998</v>
      </c>
      <c r="C151" s="63"/>
      <c r="D151" s="63"/>
      <c r="E151" s="63"/>
      <c r="F151" s="63"/>
      <c r="G151" s="63"/>
      <c r="H151" s="63"/>
      <c r="I151" s="146">
        <v>242021.32999999996</v>
      </c>
      <c r="J151" s="63"/>
      <c r="K151" s="63"/>
      <c r="L151" s="63"/>
      <c r="M151" s="63"/>
      <c r="N151" s="63"/>
      <c r="O151" s="63"/>
      <c r="P151" s="63"/>
      <c r="Q151" s="63"/>
      <c r="R151" s="125">
        <v>1.5652570779254598E-5</v>
      </c>
      <c r="S151" s="63"/>
      <c r="T151" s="63"/>
      <c r="U151" s="63"/>
      <c r="V151" s="63"/>
      <c r="W151" s="63"/>
      <c r="X151" s="63"/>
      <c r="Y151" s="63"/>
      <c r="Z151" s="62">
        <v>21</v>
      </c>
      <c r="AA151" s="63"/>
      <c r="AB151" s="63"/>
      <c r="AC151" s="63"/>
      <c r="AD151" s="63"/>
      <c r="AE151" s="125">
        <v>9.3038504649710027E-5</v>
      </c>
      <c r="AF151" s="63"/>
      <c r="AG151" s="63"/>
      <c r="AH151" s="63"/>
      <c r="AI151" s="63"/>
    </row>
    <row r="152" spans="2:35" ht="12" customHeight="1" x14ac:dyDescent="0.25">
      <c r="B152" s="152">
        <v>1999</v>
      </c>
      <c r="C152" s="63"/>
      <c r="D152" s="63"/>
      <c r="E152" s="63"/>
      <c r="F152" s="63"/>
      <c r="G152" s="63"/>
      <c r="H152" s="63"/>
      <c r="I152" s="146">
        <v>1818445.6900000004</v>
      </c>
      <c r="J152" s="63"/>
      <c r="K152" s="63"/>
      <c r="L152" s="63"/>
      <c r="M152" s="63"/>
      <c r="N152" s="63"/>
      <c r="O152" s="63"/>
      <c r="P152" s="63"/>
      <c r="Q152" s="63"/>
      <c r="R152" s="125">
        <v>1.1760678230697881E-4</v>
      </c>
      <c r="S152" s="63"/>
      <c r="T152" s="63"/>
      <c r="U152" s="63"/>
      <c r="V152" s="63"/>
      <c r="W152" s="63"/>
      <c r="X152" s="63"/>
      <c r="Y152" s="63"/>
      <c r="Z152" s="62">
        <v>120</v>
      </c>
      <c r="AA152" s="63"/>
      <c r="AB152" s="63"/>
      <c r="AC152" s="63"/>
      <c r="AD152" s="63"/>
      <c r="AE152" s="125">
        <v>5.3164859799834303E-4</v>
      </c>
      <c r="AF152" s="63"/>
      <c r="AG152" s="63"/>
      <c r="AH152" s="63"/>
      <c r="AI152" s="63"/>
    </row>
    <row r="153" spans="2:35" ht="12" customHeight="1" x14ac:dyDescent="0.25">
      <c r="B153" s="152">
        <v>2000</v>
      </c>
      <c r="C153" s="63"/>
      <c r="D153" s="63"/>
      <c r="E153" s="63"/>
      <c r="F153" s="63"/>
      <c r="G153" s="63"/>
      <c r="H153" s="63"/>
      <c r="I153" s="146">
        <v>808394.14999999991</v>
      </c>
      <c r="J153" s="63"/>
      <c r="K153" s="63"/>
      <c r="L153" s="63"/>
      <c r="M153" s="63"/>
      <c r="N153" s="63"/>
      <c r="O153" s="63"/>
      <c r="P153" s="63"/>
      <c r="Q153" s="63"/>
      <c r="R153" s="125">
        <v>5.2282361436532727E-5</v>
      </c>
      <c r="S153" s="63"/>
      <c r="T153" s="63"/>
      <c r="U153" s="63"/>
      <c r="V153" s="63"/>
      <c r="W153" s="63"/>
      <c r="X153" s="63"/>
      <c r="Y153" s="63"/>
      <c r="Z153" s="62">
        <v>45</v>
      </c>
      <c r="AA153" s="63"/>
      <c r="AB153" s="63"/>
      <c r="AC153" s="63"/>
      <c r="AD153" s="63"/>
      <c r="AE153" s="125">
        <v>1.9936822424937865E-4</v>
      </c>
      <c r="AF153" s="63"/>
      <c r="AG153" s="63"/>
      <c r="AH153" s="63"/>
      <c r="AI153" s="63"/>
    </row>
    <row r="154" spans="2:35" ht="12" customHeight="1" x14ac:dyDescent="0.25">
      <c r="B154" s="152">
        <v>2001</v>
      </c>
      <c r="C154" s="63"/>
      <c r="D154" s="63"/>
      <c r="E154" s="63"/>
      <c r="F154" s="63"/>
      <c r="G154" s="63"/>
      <c r="H154" s="63"/>
      <c r="I154" s="146">
        <v>972453.58000000019</v>
      </c>
      <c r="J154" s="63"/>
      <c r="K154" s="63"/>
      <c r="L154" s="63"/>
      <c r="M154" s="63"/>
      <c r="N154" s="63"/>
      <c r="O154" s="63"/>
      <c r="P154" s="63"/>
      <c r="Q154" s="63"/>
      <c r="R154" s="125">
        <v>6.2892797467436156E-5</v>
      </c>
      <c r="S154" s="63"/>
      <c r="T154" s="63"/>
      <c r="U154" s="63"/>
      <c r="V154" s="63"/>
      <c r="W154" s="63"/>
      <c r="X154" s="63"/>
      <c r="Y154" s="63"/>
      <c r="Z154" s="62">
        <v>118</v>
      </c>
      <c r="AA154" s="63"/>
      <c r="AB154" s="63"/>
      <c r="AC154" s="63"/>
      <c r="AD154" s="63"/>
      <c r="AE154" s="125">
        <v>5.2278778803170394E-4</v>
      </c>
      <c r="AF154" s="63"/>
      <c r="AG154" s="63"/>
      <c r="AH154" s="63"/>
      <c r="AI154" s="63"/>
    </row>
    <row r="155" spans="2:35" ht="12" customHeight="1" x14ac:dyDescent="0.25">
      <c r="B155" s="152">
        <v>2002</v>
      </c>
      <c r="C155" s="63"/>
      <c r="D155" s="63"/>
      <c r="E155" s="63"/>
      <c r="F155" s="63"/>
      <c r="G155" s="63"/>
      <c r="H155" s="63"/>
      <c r="I155" s="146">
        <v>3815573.8000000026</v>
      </c>
      <c r="J155" s="63"/>
      <c r="K155" s="63"/>
      <c r="L155" s="63"/>
      <c r="M155" s="63"/>
      <c r="N155" s="63"/>
      <c r="O155" s="63"/>
      <c r="P155" s="63"/>
      <c r="Q155" s="63"/>
      <c r="R155" s="125">
        <v>2.4676973293209109E-4</v>
      </c>
      <c r="S155" s="63"/>
      <c r="T155" s="63"/>
      <c r="U155" s="63"/>
      <c r="V155" s="63"/>
      <c r="W155" s="63"/>
      <c r="X155" s="63"/>
      <c r="Y155" s="63"/>
      <c r="Z155" s="62">
        <v>178</v>
      </c>
      <c r="AA155" s="63"/>
      <c r="AB155" s="63"/>
      <c r="AC155" s="63"/>
      <c r="AD155" s="63"/>
      <c r="AE155" s="125">
        <v>7.8861208703087551E-4</v>
      </c>
      <c r="AF155" s="63"/>
      <c r="AG155" s="63"/>
      <c r="AH155" s="63"/>
      <c r="AI155" s="63"/>
    </row>
    <row r="156" spans="2:35" ht="12" customHeight="1" x14ac:dyDescent="0.25">
      <c r="B156" s="152">
        <v>2003</v>
      </c>
      <c r="C156" s="63"/>
      <c r="D156" s="63"/>
      <c r="E156" s="63"/>
      <c r="F156" s="63"/>
      <c r="G156" s="63"/>
      <c r="H156" s="63"/>
      <c r="I156" s="146">
        <v>18660412.390000001</v>
      </c>
      <c r="J156" s="63"/>
      <c r="K156" s="63"/>
      <c r="L156" s="63"/>
      <c r="M156" s="63"/>
      <c r="N156" s="63"/>
      <c r="O156" s="63"/>
      <c r="P156" s="63"/>
      <c r="Q156" s="63"/>
      <c r="R156" s="125">
        <v>1.2068499322128118E-3</v>
      </c>
      <c r="S156" s="63"/>
      <c r="T156" s="63"/>
      <c r="U156" s="63"/>
      <c r="V156" s="63"/>
      <c r="W156" s="63"/>
      <c r="X156" s="63"/>
      <c r="Y156" s="63"/>
      <c r="Z156" s="62">
        <v>1471</v>
      </c>
      <c r="AA156" s="63"/>
      <c r="AB156" s="63"/>
      <c r="AC156" s="63"/>
      <c r="AD156" s="63"/>
      <c r="AE156" s="125">
        <v>6.517125730463022E-3</v>
      </c>
      <c r="AF156" s="63"/>
      <c r="AG156" s="63"/>
      <c r="AH156" s="63"/>
      <c r="AI156" s="63"/>
    </row>
    <row r="157" spans="2:35" ht="12" customHeight="1" x14ac:dyDescent="0.25">
      <c r="B157" s="152">
        <v>2004</v>
      </c>
      <c r="C157" s="63"/>
      <c r="D157" s="63"/>
      <c r="E157" s="63"/>
      <c r="F157" s="63"/>
      <c r="G157" s="63"/>
      <c r="H157" s="63"/>
      <c r="I157" s="146">
        <v>41864416.350000046</v>
      </c>
      <c r="J157" s="63"/>
      <c r="K157" s="63"/>
      <c r="L157" s="63"/>
      <c r="M157" s="63"/>
      <c r="N157" s="63"/>
      <c r="O157" s="63"/>
      <c r="P157" s="63"/>
      <c r="Q157" s="63"/>
      <c r="R157" s="125">
        <v>2.7075536691355236E-3</v>
      </c>
      <c r="S157" s="63"/>
      <c r="T157" s="63"/>
      <c r="U157" s="63"/>
      <c r="V157" s="63"/>
      <c r="W157" s="63"/>
      <c r="X157" s="63"/>
      <c r="Y157" s="63"/>
      <c r="Z157" s="62">
        <v>1986</v>
      </c>
      <c r="AA157" s="63"/>
      <c r="AB157" s="63"/>
      <c r="AC157" s="63"/>
      <c r="AD157" s="63"/>
      <c r="AE157" s="125">
        <v>8.7987842968725773E-3</v>
      </c>
      <c r="AF157" s="63"/>
      <c r="AG157" s="63"/>
      <c r="AH157" s="63"/>
      <c r="AI157" s="63"/>
    </row>
    <row r="158" spans="2:35" ht="12" customHeight="1" x14ac:dyDescent="0.25">
      <c r="B158" s="152">
        <v>2005</v>
      </c>
      <c r="C158" s="63"/>
      <c r="D158" s="63"/>
      <c r="E158" s="63"/>
      <c r="F158" s="63"/>
      <c r="G158" s="63"/>
      <c r="H158" s="63"/>
      <c r="I158" s="146">
        <v>84870794.250000015</v>
      </c>
      <c r="J158" s="63"/>
      <c r="K158" s="63"/>
      <c r="L158" s="63"/>
      <c r="M158" s="63"/>
      <c r="N158" s="63"/>
      <c r="O158" s="63"/>
      <c r="P158" s="63"/>
      <c r="Q158" s="63"/>
      <c r="R158" s="125">
        <v>5.488962952520258E-3</v>
      </c>
      <c r="S158" s="63"/>
      <c r="T158" s="63"/>
      <c r="U158" s="63"/>
      <c r="V158" s="63"/>
      <c r="W158" s="63"/>
      <c r="X158" s="63"/>
      <c r="Y158" s="63"/>
      <c r="Z158" s="62">
        <v>2648</v>
      </c>
      <c r="AA158" s="63"/>
      <c r="AB158" s="63"/>
      <c r="AC158" s="63"/>
      <c r="AD158" s="63"/>
      <c r="AE158" s="125">
        <v>1.1731712395830103E-2</v>
      </c>
      <c r="AF158" s="63"/>
      <c r="AG158" s="63"/>
      <c r="AH158" s="63"/>
      <c r="AI158" s="63"/>
    </row>
    <row r="159" spans="2:35" ht="12" customHeight="1" x14ac:dyDescent="0.25">
      <c r="B159" s="152">
        <v>2006</v>
      </c>
      <c r="C159" s="63"/>
      <c r="D159" s="63"/>
      <c r="E159" s="63"/>
      <c r="F159" s="63"/>
      <c r="G159" s="63"/>
      <c r="H159" s="63"/>
      <c r="I159" s="146">
        <v>24861171.800000001</v>
      </c>
      <c r="J159" s="63"/>
      <c r="K159" s="63"/>
      <c r="L159" s="63"/>
      <c r="M159" s="63"/>
      <c r="N159" s="63"/>
      <c r="O159" s="63"/>
      <c r="P159" s="63"/>
      <c r="Q159" s="63"/>
      <c r="R159" s="125">
        <v>1.6078799800608838E-3</v>
      </c>
      <c r="S159" s="63"/>
      <c r="T159" s="63"/>
      <c r="U159" s="63"/>
      <c r="V159" s="63"/>
      <c r="W159" s="63"/>
      <c r="X159" s="63"/>
      <c r="Y159" s="63"/>
      <c r="Z159" s="62">
        <v>706</v>
      </c>
      <c r="AA159" s="63"/>
      <c r="AB159" s="63"/>
      <c r="AC159" s="63"/>
      <c r="AD159" s="63"/>
      <c r="AE159" s="125">
        <v>3.1278659182235849E-3</v>
      </c>
      <c r="AF159" s="63"/>
      <c r="AG159" s="63"/>
      <c r="AH159" s="63"/>
      <c r="AI159" s="63"/>
    </row>
    <row r="160" spans="2:35" ht="12" customHeight="1" x14ac:dyDescent="0.25">
      <c r="B160" s="152">
        <v>2007</v>
      </c>
      <c r="C160" s="63"/>
      <c r="D160" s="63"/>
      <c r="E160" s="63"/>
      <c r="F160" s="63"/>
      <c r="G160" s="63"/>
      <c r="H160" s="63"/>
      <c r="I160" s="146">
        <v>13093157.590000004</v>
      </c>
      <c r="J160" s="63"/>
      <c r="K160" s="63"/>
      <c r="L160" s="63"/>
      <c r="M160" s="63"/>
      <c r="N160" s="63"/>
      <c r="O160" s="63"/>
      <c r="P160" s="63"/>
      <c r="Q160" s="63"/>
      <c r="R160" s="125">
        <v>8.4679137950944108E-4</v>
      </c>
      <c r="S160" s="63"/>
      <c r="T160" s="63"/>
      <c r="U160" s="63"/>
      <c r="V160" s="63"/>
      <c r="W160" s="63"/>
      <c r="X160" s="63"/>
      <c r="Y160" s="63"/>
      <c r="Z160" s="62">
        <v>296</v>
      </c>
      <c r="AA160" s="63"/>
      <c r="AB160" s="63"/>
      <c r="AC160" s="63"/>
      <c r="AD160" s="63"/>
      <c r="AE160" s="125">
        <v>1.3113998750625795E-3</v>
      </c>
      <c r="AF160" s="63"/>
      <c r="AG160" s="63"/>
      <c r="AH160" s="63"/>
      <c r="AI160" s="63"/>
    </row>
    <row r="161" spans="2:35" ht="12" customHeight="1" x14ac:dyDescent="0.25">
      <c r="B161" s="152">
        <v>2008</v>
      </c>
      <c r="C161" s="63"/>
      <c r="D161" s="63"/>
      <c r="E161" s="63"/>
      <c r="F161" s="63"/>
      <c r="G161" s="63"/>
      <c r="H161" s="63"/>
      <c r="I161" s="146">
        <v>22363867.519999966</v>
      </c>
      <c r="J161" s="63"/>
      <c r="K161" s="63"/>
      <c r="L161" s="63"/>
      <c r="M161" s="63"/>
      <c r="N161" s="63"/>
      <c r="O161" s="63"/>
      <c r="P161" s="63"/>
      <c r="Q161" s="63"/>
      <c r="R161" s="125">
        <v>1.4463684636997598E-3</v>
      </c>
      <c r="S161" s="63"/>
      <c r="T161" s="63"/>
      <c r="U161" s="63"/>
      <c r="V161" s="63"/>
      <c r="W161" s="63"/>
      <c r="X161" s="63"/>
      <c r="Y161" s="63"/>
      <c r="Z161" s="62">
        <v>598</v>
      </c>
      <c r="AA161" s="63"/>
      <c r="AB161" s="63"/>
      <c r="AC161" s="63"/>
      <c r="AD161" s="63"/>
      <c r="AE161" s="125">
        <v>2.649382180025076E-3</v>
      </c>
      <c r="AF161" s="63"/>
      <c r="AG161" s="63"/>
      <c r="AH161" s="63"/>
      <c r="AI161" s="63"/>
    </row>
    <row r="162" spans="2:35" ht="12" customHeight="1" x14ac:dyDescent="0.25">
      <c r="B162" s="152">
        <v>2009</v>
      </c>
      <c r="C162" s="63"/>
      <c r="D162" s="63"/>
      <c r="E162" s="63"/>
      <c r="F162" s="63"/>
      <c r="G162" s="63"/>
      <c r="H162" s="63"/>
      <c r="I162" s="146">
        <v>189324026.00000012</v>
      </c>
      <c r="J162" s="63"/>
      <c r="K162" s="63"/>
      <c r="L162" s="63"/>
      <c r="M162" s="63"/>
      <c r="N162" s="63"/>
      <c r="O162" s="63"/>
      <c r="P162" s="63"/>
      <c r="Q162" s="63"/>
      <c r="R162" s="125">
        <v>1.2244407206498867E-2</v>
      </c>
      <c r="S162" s="63"/>
      <c r="T162" s="63"/>
      <c r="U162" s="63"/>
      <c r="V162" s="63"/>
      <c r="W162" s="63"/>
      <c r="X162" s="63"/>
      <c r="Y162" s="63"/>
      <c r="Z162" s="62">
        <v>4271</v>
      </c>
      <c r="AA162" s="63"/>
      <c r="AB162" s="63"/>
      <c r="AC162" s="63"/>
      <c r="AD162" s="63"/>
      <c r="AE162" s="125">
        <v>1.8922259683757693E-2</v>
      </c>
      <c r="AF162" s="63"/>
      <c r="AG162" s="63"/>
      <c r="AH162" s="63"/>
      <c r="AI162" s="63"/>
    </row>
    <row r="163" spans="2:35" ht="12" customHeight="1" x14ac:dyDescent="0.25">
      <c r="B163" s="152">
        <v>2010</v>
      </c>
      <c r="C163" s="63"/>
      <c r="D163" s="63"/>
      <c r="E163" s="63"/>
      <c r="F163" s="63"/>
      <c r="G163" s="63"/>
      <c r="H163" s="63"/>
      <c r="I163" s="146">
        <v>316513051.95000088</v>
      </c>
      <c r="J163" s="63"/>
      <c r="K163" s="63"/>
      <c r="L163" s="63"/>
      <c r="M163" s="63"/>
      <c r="N163" s="63"/>
      <c r="O163" s="63"/>
      <c r="P163" s="63"/>
      <c r="Q163" s="63"/>
      <c r="R163" s="125">
        <v>2.0470274038264635E-2</v>
      </c>
      <c r="S163" s="63"/>
      <c r="T163" s="63"/>
      <c r="U163" s="63"/>
      <c r="V163" s="63"/>
      <c r="W163" s="63"/>
      <c r="X163" s="63"/>
      <c r="Y163" s="63"/>
      <c r="Z163" s="62">
        <v>7289</v>
      </c>
      <c r="AA163" s="63"/>
      <c r="AB163" s="63"/>
      <c r="AC163" s="63"/>
      <c r="AD163" s="63"/>
      <c r="AE163" s="125">
        <v>3.2293221923416021E-2</v>
      </c>
      <c r="AF163" s="63"/>
      <c r="AG163" s="63"/>
      <c r="AH163" s="63"/>
      <c r="AI163" s="63"/>
    </row>
    <row r="164" spans="2:35" ht="12" customHeight="1" x14ac:dyDescent="0.25">
      <c r="B164" s="152">
        <v>2011</v>
      </c>
      <c r="C164" s="63"/>
      <c r="D164" s="63"/>
      <c r="E164" s="63"/>
      <c r="F164" s="63"/>
      <c r="G164" s="63"/>
      <c r="H164" s="63"/>
      <c r="I164" s="146">
        <v>202493775.61999902</v>
      </c>
      <c r="J164" s="63"/>
      <c r="K164" s="63"/>
      <c r="L164" s="63"/>
      <c r="M164" s="63"/>
      <c r="N164" s="63"/>
      <c r="O164" s="63"/>
      <c r="P164" s="63"/>
      <c r="Q164" s="63"/>
      <c r="R164" s="125">
        <v>1.3096152125312817E-2</v>
      </c>
      <c r="S164" s="63"/>
      <c r="T164" s="63"/>
      <c r="U164" s="63"/>
      <c r="V164" s="63"/>
      <c r="W164" s="63"/>
      <c r="X164" s="63"/>
      <c r="Y164" s="63"/>
      <c r="Z164" s="62">
        <v>10393</v>
      </c>
      <c r="AA164" s="63"/>
      <c r="AB164" s="63"/>
      <c r="AC164" s="63"/>
      <c r="AD164" s="63"/>
      <c r="AE164" s="125">
        <v>4.6045198991639828E-2</v>
      </c>
      <c r="AF164" s="63"/>
      <c r="AG164" s="63"/>
      <c r="AH164" s="63"/>
      <c r="AI164" s="63"/>
    </row>
    <row r="165" spans="2:35" ht="12" customHeight="1" x14ac:dyDescent="0.25">
      <c r="B165" s="152">
        <v>2012</v>
      </c>
      <c r="C165" s="63"/>
      <c r="D165" s="63"/>
      <c r="E165" s="63"/>
      <c r="F165" s="63"/>
      <c r="G165" s="63"/>
      <c r="H165" s="63"/>
      <c r="I165" s="146">
        <v>53944251.170000009</v>
      </c>
      <c r="J165" s="63"/>
      <c r="K165" s="63"/>
      <c r="L165" s="63"/>
      <c r="M165" s="63"/>
      <c r="N165" s="63"/>
      <c r="O165" s="63"/>
      <c r="P165" s="63"/>
      <c r="Q165" s="63"/>
      <c r="R165" s="125">
        <v>3.4888090631198208E-3</v>
      </c>
      <c r="S165" s="63"/>
      <c r="T165" s="63"/>
      <c r="U165" s="63"/>
      <c r="V165" s="63"/>
      <c r="W165" s="63"/>
      <c r="X165" s="63"/>
      <c r="Y165" s="63"/>
      <c r="Z165" s="62">
        <v>1339</v>
      </c>
      <c r="AA165" s="63"/>
      <c r="AB165" s="63"/>
      <c r="AC165" s="63"/>
      <c r="AD165" s="63"/>
      <c r="AE165" s="125">
        <v>5.9323122726648442E-3</v>
      </c>
      <c r="AF165" s="63"/>
      <c r="AG165" s="63"/>
      <c r="AH165" s="63"/>
      <c r="AI165" s="63"/>
    </row>
    <row r="166" spans="2:35" ht="12" customHeight="1" x14ac:dyDescent="0.25">
      <c r="B166" s="152">
        <v>2013</v>
      </c>
      <c r="C166" s="63"/>
      <c r="D166" s="63"/>
      <c r="E166" s="63"/>
      <c r="F166" s="63"/>
      <c r="G166" s="63"/>
      <c r="H166" s="63"/>
      <c r="I166" s="146">
        <v>96345954.709999979</v>
      </c>
      <c r="J166" s="63"/>
      <c r="K166" s="63"/>
      <c r="L166" s="63"/>
      <c r="M166" s="63"/>
      <c r="N166" s="63"/>
      <c r="O166" s="63"/>
      <c r="P166" s="63"/>
      <c r="Q166" s="63"/>
      <c r="R166" s="125">
        <v>6.2311114288692362E-3</v>
      </c>
      <c r="S166" s="63"/>
      <c r="T166" s="63"/>
      <c r="U166" s="63"/>
      <c r="V166" s="63"/>
      <c r="W166" s="63"/>
      <c r="X166" s="63"/>
      <c r="Y166" s="63"/>
      <c r="Z166" s="62">
        <v>1927</v>
      </c>
      <c r="AA166" s="63"/>
      <c r="AB166" s="63"/>
      <c r="AC166" s="63"/>
      <c r="AD166" s="63"/>
      <c r="AE166" s="125">
        <v>8.5373904028567243E-3</v>
      </c>
      <c r="AF166" s="63"/>
      <c r="AG166" s="63"/>
      <c r="AH166" s="63"/>
      <c r="AI166" s="63"/>
    </row>
    <row r="167" spans="2:35" ht="12" customHeight="1" x14ac:dyDescent="0.25">
      <c r="B167" s="152">
        <v>2014</v>
      </c>
      <c r="C167" s="63"/>
      <c r="D167" s="63"/>
      <c r="E167" s="63"/>
      <c r="F167" s="63"/>
      <c r="G167" s="63"/>
      <c r="H167" s="63"/>
      <c r="I167" s="146">
        <v>227949061.38000041</v>
      </c>
      <c r="J167" s="63"/>
      <c r="K167" s="63"/>
      <c r="L167" s="63"/>
      <c r="M167" s="63"/>
      <c r="N167" s="63"/>
      <c r="O167" s="63"/>
      <c r="P167" s="63"/>
      <c r="Q167" s="63"/>
      <c r="R167" s="125">
        <v>1.4742456036065534E-2</v>
      </c>
      <c r="S167" s="63"/>
      <c r="T167" s="63"/>
      <c r="U167" s="63"/>
      <c r="V167" s="63"/>
      <c r="W167" s="63"/>
      <c r="X167" s="63"/>
      <c r="Y167" s="63"/>
      <c r="Z167" s="62">
        <v>4348</v>
      </c>
      <c r="AA167" s="63"/>
      <c r="AB167" s="63"/>
      <c r="AC167" s="63"/>
      <c r="AD167" s="63"/>
      <c r="AE167" s="125">
        <v>1.9263400867473295E-2</v>
      </c>
      <c r="AF167" s="63"/>
      <c r="AG167" s="63"/>
      <c r="AH167" s="63"/>
      <c r="AI167" s="63"/>
    </row>
    <row r="168" spans="2:35" ht="12" customHeight="1" x14ac:dyDescent="0.25">
      <c r="B168" s="152">
        <v>2015</v>
      </c>
      <c r="C168" s="63"/>
      <c r="D168" s="63"/>
      <c r="E168" s="63"/>
      <c r="F168" s="63"/>
      <c r="G168" s="63"/>
      <c r="H168" s="63"/>
      <c r="I168" s="146">
        <v>919935341.08000195</v>
      </c>
      <c r="J168" s="63"/>
      <c r="K168" s="63"/>
      <c r="L168" s="63"/>
      <c r="M168" s="63"/>
      <c r="N168" s="63"/>
      <c r="O168" s="63"/>
      <c r="P168" s="63"/>
      <c r="Q168" s="63"/>
      <c r="R168" s="125">
        <v>5.9496214811283178E-2</v>
      </c>
      <c r="S168" s="63"/>
      <c r="T168" s="63"/>
      <c r="U168" s="63"/>
      <c r="V168" s="63"/>
      <c r="W168" s="63"/>
      <c r="X168" s="63"/>
      <c r="Y168" s="63"/>
      <c r="Z168" s="62">
        <v>17685</v>
      </c>
      <c r="AA168" s="63"/>
      <c r="AB168" s="63"/>
      <c r="AC168" s="63"/>
      <c r="AD168" s="63"/>
      <c r="AE168" s="125">
        <v>7.8351712130005802E-2</v>
      </c>
      <c r="AF168" s="63"/>
      <c r="AG168" s="63"/>
      <c r="AH168" s="63"/>
      <c r="AI168" s="63"/>
    </row>
    <row r="169" spans="2:35" ht="12" customHeight="1" x14ac:dyDescent="0.25">
      <c r="B169" s="152">
        <v>2016</v>
      </c>
      <c r="C169" s="63"/>
      <c r="D169" s="63"/>
      <c r="E169" s="63"/>
      <c r="F169" s="63"/>
      <c r="G169" s="63"/>
      <c r="H169" s="63"/>
      <c r="I169" s="146">
        <v>2152665760.6299977</v>
      </c>
      <c r="J169" s="63"/>
      <c r="K169" s="63"/>
      <c r="L169" s="63"/>
      <c r="M169" s="63"/>
      <c r="N169" s="63"/>
      <c r="O169" s="63"/>
      <c r="P169" s="63"/>
      <c r="Q169" s="63"/>
      <c r="R169" s="125">
        <v>0.13922224616457973</v>
      </c>
      <c r="S169" s="63"/>
      <c r="T169" s="63"/>
      <c r="U169" s="63"/>
      <c r="V169" s="63"/>
      <c r="W169" s="63"/>
      <c r="X169" s="63"/>
      <c r="Y169" s="63"/>
      <c r="Z169" s="62">
        <v>36616</v>
      </c>
      <c r="AA169" s="63"/>
      <c r="AB169" s="63"/>
      <c r="AC169" s="63"/>
      <c r="AD169" s="63"/>
      <c r="AE169" s="125">
        <v>0.16222370886922774</v>
      </c>
      <c r="AF169" s="63"/>
      <c r="AG169" s="63"/>
      <c r="AH169" s="63"/>
      <c r="AI169" s="63"/>
    </row>
    <row r="170" spans="2:35" ht="12" customHeight="1" x14ac:dyDescent="0.25">
      <c r="B170" s="152">
        <v>2017</v>
      </c>
      <c r="C170" s="63"/>
      <c r="D170" s="63"/>
      <c r="E170" s="63"/>
      <c r="F170" s="63"/>
      <c r="G170" s="63"/>
      <c r="H170" s="63"/>
      <c r="I170" s="146">
        <v>1566982379.1700003</v>
      </c>
      <c r="J170" s="63"/>
      <c r="K170" s="63"/>
      <c r="L170" s="63"/>
      <c r="M170" s="63"/>
      <c r="N170" s="63"/>
      <c r="O170" s="63"/>
      <c r="P170" s="63"/>
      <c r="Q170" s="63"/>
      <c r="R170" s="125">
        <v>0.10134355761041063</v>
      </c>
      <c r="S170" s="63"/>
      <c r="T170" s="63"/>
      <c r="U170" s="63"/>
      <c r="V170" s="63"/>
      <c r="W170" s="63"/>
      <c r="X170" s="63"/>
      <c r="Y170" s="63"/>
      <c r="Z170" s="62">
        <v>21646</v>
      </c>
      <c r="AA170" s="63"/>
      <c r="AB170" s="63"/>
      <c r="AC170" s="63"/>
      <c r="AD170" s="63"/>
      <c r="AE170" s="125">
        <v>9.5900546268934447E-2</v>
      </c>
      <c r="AF170" s="63"/>
      <c r="AG170" s="63"/>
      <c r="AH170" s="63"/>
      <c r="AI170" s="63"/>
    </row>
    <row r="171" spans="2:35" ht="12" customHeight="1" x14ac:dyDescent="0.25">
      <c r="B171" s="152">
        <v>2018</v>
      </c>
      <c r="C171" s="63"/>
      <c r="D171" s="63"/>
      <c r="E171" s="63"/>
      <c r="F171" s="63"/>
      <c r="G171" s="63"/>
      <c r="H171" s="63"/>
      <c r="I171" s="146">
        <v>2455694525.2900043</v>
      </c>
      <c r="J171" s="63"/>
      <c r="K171" s="63"/>
      <c r="L171" s="63"/>
      <c r="M171" s="63"/>
      <c r="N171" s="63"/>
      <c r="O171" s="63"/>
      <c r="P171" s="63"/>
      <c r="Q171" s="63"/>
      <c r="R171" s="125">
        <v>0.15882043276652444</v>
      </c>
      <c r="S171" s="63"/>
      <c r="T171" s="63"/>
      <c r="U171" s="63"/>
      <c r="V171" s="63"/>
      <c r="W171" s="63"/>
      <c r="X171" s="63"/>
      <c r="Y171" s="63"/>
      <c r="Z171" s="62">
        <v>31844</v>
      </c>
      <c r="AA171" s="63"/>
      <c r="AB171" s="63"/>
      <c r="AC171" s="63"/>
      <c r="AD171" s="63"/>
      <c r="AE171" s="125">
        <v>0.14108181628882696</v>
      </c>
      <c r="AF171" s="63"/>
      <c r="AG171" s="63"/>
      <c r="AH171" s="63"/>
      <c r="AI171" s="63"/>
    </row>
    <row r="172" spans="2:35" ht="12" customHeight="1" x14ac:dyDescent="0.25">
      <c r="B172" s="152">
        <v>2019</v>
      </c>
      <c r="C172" s="63"/>
      <c r="D172" s="63"/>
      <c r="E172" s="63"/>
      <c r="F172" s="63"/>
      <c r="G172" s="63"/>
      <c r="H172" s="63"/>
      <c r="I172" s="146">
        <v>4920317696.6799927</v>
      </c>
      <c r="J172" s="63"/>
      <c r="K172" s="63"/>
      <c r="L172" s="63"/>
      <c r="M172" s="63"/>
      <c r="N172" s="63"/>
      <c r="O172" s="63"/>
      <c r="P172" s="63"/>
      <c r="Q172" s="63"/>
      <c r="R172" s="125">
        <v>0.31821831986338794</v>
      </c>
      <c r="S172" s="63"/>
      <c r="T172" s="63"/>
      <c r="U172" s="63"/>
      <c r="V172" s="63"/>
      <c r="W172" s="63"/>
      <c r="X172" s="63"/>
      <c r="Y172" s="63"/>
      <c r="Z172" s="62">
        <v>57866</v>
      </c>
      <c r="AA172" s="63"/>
      <c r="AB172" s="63"/>
      <c r="AC172" s="63"/>
      <c r="AD172" s="63"/>
      <c r="AE172" s="125">
        <v>0.25636981476476767</v>
      </c>
      <c r="AF172" s="63"/>
      <c r="AG172" s="63"/>
      <c r="AH172" s="63"/>
      <c r="AI172" s="63"/>
    </row>
    <row r="173" spans="2:35" ht="12" customHeight="1" x14ac:dyDescent="0.25">
      <c r="B173" s="152">
        <v>2020</v>
      </c>
      <c r="C173" s="63"/>
      <c r="D173" s="63"/>
      <c r="E173" s="63"/>
      <c r="F173" s="63"/>
      <c r="G173" s="63"/>
      <c r="H173" s="63"/>
      <c r="I173" s="146">
        <v>2145950397.0700142</v>
      </c>
      <c r="J173" s="63"/>
      <c r="K173" s="63"/>
      <c r="L173" s="63"/>
      <c r="M173" s="63"/>
      <c r="N173" s="63"/>
      <c r="O173" s="63"/>
      <c r="P173" s="63"/>
      <c r="Q173" s="63"/>
      <c r="R173" s="125">
        <v>0.13878793443085333</v>
      </c>
      <c r="S173" s="63"/>
      <c r="T173" s="63"/>
      <c r="U173" s="63"/>
      <c r="V173" s="63"/>
      <c r="W173" s="63"/>
      <c r="X173" s="63"/>
      <c r="Y173" s="63"/>
      <c r="Z173" s="62">
        <v>22237</v>
      </c>
      <c r="AA173" s="63"/>
      <c r="AB173" s="63"/>
      <c r="AC173" s="63"/>
      <c r="AD173" s="63"/>
      <c r="AE173" s="125">
        <v>9.8518915614076288E-2</v>
      </c>
      <c r="AF173" s="63"/>
      <c r="AG173" s="63"/>
      <c r="AH173" s="63"/>
      <c r="AI173" s="63"/>
    </row>
    <row r="174" spans="2:35" ht="12" customHeight="1" x14ac:dyDescent="0.25">
      <c r="B174" s="147"/>
      <c r="C174" s="148"/>
      <c r="D174" s="148"/>
      <c r="E174" s="148"/>
      <c r="F174" s="148"/>
      <c r="G174" s="148"/>
      <c r="H174" s="148"/>
      <c r="I174" s="149">
        <v>15462081814.750011</v>
      </c>
      <c r="J174" s="148"/>
      <c r="K174" s="148"/>
      <c r="L174" s="148"/>
      <c r="M174" s="148"/>
      <c r="N174" s="148"/>
      <c r="O174" s="148"/>
      <c r="P174" s="148"/>
      <c r="Q174" s="148"/>
      <c r="R174" s="150">
        <v>1.00000000000002</v>
      </c>
      <c r="S174" s="148"/>
      <c r="T174" s="148"/>
      <c r="U174" s="148"/>
      <c r="V174" s="148"/>
      <c r="W174" s="148"/>
      <c r="X174" s="148"/>
      <c r="Y174" s="148"/>
      <c r="Z174" s="151">
        <v>225713</v>
      </c>
      <c r="AA174" s="148"/>
      <c r="AB174" s="148"/>
      <c r="AC174" s="148"/>
      <c r="AD174" s="148"/>
      <c r="AE174" s="150">
        <v>1</v>
      </c>
      <c r="AF174" s="148"/>
      <c r="AG174" s="148"/>
      <c r="AH174" s="148"/>
      <c r="AI174" s="148"/>
    </row>
    <row r="175" spans="2:35" ht="9" customHeight="1" x14ac:dyDescent="0.25">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row>
    <row r="176" spans="2:35" ht="18.75" customHeight="1" x14ac:dyDescent="0.25">
      <c r="B176" s="75" t="s">
        <v>1039</v>
      </c>
      <c r="C176" s="76"/>
      <c r="D176" s="76"/>
      <c r="E176" s="76"/>
      <c r="F176" s="76"/>
      <c r="G176" s="76"/>
      <c r="H176" s="76"/>
      <c r="I176" s="76"/>
      <c r="J176" s="76"/>
      <c r="K176" s="76"/>
      <c r="L176" s="76"/>
      <c r="M176" s="76"/>
      <c r="N176" s="76"/>
      <c r="O176" s="76"/>
      <c r="P176" s="76"/>
      <c r="Q176" s="76"/>
      <c r="R176" s="76"/>
      <c r="S176" s="76"/>
      <c r="T176" s="76"/>
      <c r="U176" s="76"/>
      <c r="V176" s="76"/>
      <c r="W176" s="76"/>
      <c r="X176" s="76"/>
      <c r="Y176" s="76"/>
      <c r="Z176" s="76"/>
      <c r="AA176" s="76"/>
      <c r="AB176" s="76"/>
      <c r="AC176" s="76"/>
      <c r="AD176" s="76"/>
      <c r="AE176" s="76"/>
      <c r="AF176" s="76"/>
      <c r="AG176" s="76"/>
      <c r="AH176" s="76"/>
      <c r="AI176" s="77"/>
    </row>
    <row r="177" spans="2:35" ht="8.25" customHeight="1" x14ac:dyDescent="0.25">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row>
    <row r="178" spans="2:35" ht="11.25" customHeight="1" x14ac:dyDescent="0.25">
      <c r="B178" s="70" t="s">
        <v>1095</v>
      </c>
      <c r="C178" s="71"/>
      <c r="D178" s="71"/>
      <c r="E178" s="71"/>
      <c r="F178" s="71"/>
      <c r="G178" s="71"/>
      <c r="H178" s="70" t="s">
        <v>1049</v>
      </c>
      <c r="I178" s="71"/>
      <c r="J178" s="71"/>
      <c r="K178" s="71"/>
      <c r="L178" s="71"/>
      <c r="M178" s="71"/>
      <c r="N178" s="71"/>
      <c r="O178" s="71"/>
      <c r="P178" s="71"/>
      <c r="Q178" s="71"/>
      <c r="R178" s="71"/>
      <c r="S178" s="70" t="s">
        <v>1050</v>
      </c>
      <c r="T178" s="71"/>
      <c r="U178" s="71"/>
      <c r="V178" s="71"/>
      <c r="W178" s="71"/>
      <c r="X178" s="71"/>
      <c r="Y178" s="71"/>
      <c r="Z178" s="70" t="s">
        <v>1096</v>
      </c>
      <c r="AA178" s="71"/>
      <c r="AB178" s="71"/>
      <c r="AC178" s="71"/>
      <c r="AD178" s="71"/>
      <c r="AE178" s="71"/>
      <c r="AF178" s="70" t="s">
        <v>1050</v>
      </c>
      <c r="AG178" s="71"/>
      <c r="AH178" s="71"/>
      <c r="AI178" s="71"/>
    </row>
    <row r="179" spans="2:35" ht="10.5" customHeight="1" x14ac:dyDescent="0.25">
      <c r="B179" s="65" t="s">
        <v>1097</v>
      </c>
      <c r="C179" s="63"/>
      <c r="D179" s="63"/>
      <c r="E179" s="63"/>
      <c r="F179" s="63"/>
      <c r="G179" s="63"/>
      <c r="H179" s="146">
        <v>2507986678.3999848</v>
      </c>
      <c r="I179" s="63"/>
      <c r="J179" s="63"/>
      <c r="K179" s="63"/>
      <c r="L179" s="63"/>
      <c r="M179" s="63"/>
      <c r="N179" s="63"/>
      <c r="O179" s="63"/>
      <c r="P179" s="63"/>
      <c r="Q179" s="63"/>
      <c r="R179" s="63"/>
      <c r="S179" s="125">
        <v>0.16220239347120169</v>
      </c>
      <c r="T179" s="63"/>
      <c r="U179" s="63"/>
      <c r="V179" s="63"/>
      <c r="W179" s="63"/>
      <c r="X179" s="63"/>
      <c r="Y179" s="63"/>
      <c r="Z179" s="62">
        <v>56357</v>
      </c>
      <c r="AA179" s="63"/>
      <c r="AB179" s="63"/>
      <c r="AC179" s="63"/>
      <c r="AD179" s="63"/>
      <c r="AE179" s="63"/>
      <c r="AF179" s="125">
        <v>0.48029623821779815</v>
      </c>
      <c r="AG179" s="63"/>
      <c r="AH179" s="63"/>
      <c r="AI179" s="63"/>
    </row>
    <row r="180" spans="2:35" ht="10.5" customHeight="1" x14ac:dyDescent="0.25">
      <c r="B180" s="65" t="s">
        <v>1098</v>
      </c>
      <c r="C180" s="63"/>
      <c r="D180" s="63"/>
      <c r="E180" s="63"/>
      <c r="F180" s="63"/>
      <c r="G180" s="63"/>
      <c r="H180" s="146">
        <v>5316212876.0299759</v>
      </c>
      <c r="I180" s="63"/>
      <c r="J180" s="63"/>
      <c r="K180" s="63"/>
      <c r="L180" s="63"/>
      <c r="M180" s="63"/>
      <c r="N180" s="63"/>
      <c r="O180" s="63"/>
      <c r="P180" s="63"/>
      <c r="Q180" s="63"/>
      <c r="R180" s="63"/>
      <c r="S180" s="125">
        <v>0.34382258092559098</v>
      </c>
      <c r="T180" s="63"/>
      <c r="U180" s="63"/>
      <c r="V180" s="63"/>
      <c r="W180" s="63"/>
      <c r="X180" s="63"/>
      <c r="Y180" s="63"/>
      <c r="Z180" s="62">
        <v>36400</v>
      </c>
      <c r="AA180" s="63"/>
      <c r="AB180" s="63"/>
      <c r="AC180" s="63"/>
      <c r="AD180" s="63"/>
      <c r="AE180" s="63"/>
      <c r="AF180" s="125">
        <v>0.31021493463328165</v>
      </c>
      <c r="AG180" s="63"/>
      <c r="AH180" s="63"/>
      <c r="AI180" s="63"/>
    </row>
    <row r="181" spans="2:35" ht="10.5" customHeight="1" x14ac:dyDescent="0.25">
      <c r="B181" s="65" t="s">
        <v>1099</v>
      </c>
      <c r="C181" s="63"/>
      <c r="D181" s="63"/>
      <c r="E181" s="63"/>
      <c r="F181" s="63"/>
      <c r="G181" s="63"/>
      <c r="H181" s="146">
        <v>3994717112.3300033</v>
      </c>
      <c r="I181" s="63"/>
      <c r="J181" s="63"/>
      <c r="K181" s="63"/>
      <c r="L181" s="63"/>
      <c r="M181" s="63"/>
      <c r="N181" s="63"/>
      <c r="O181" s="63"/>
      <c r="P181" s="63"/>
      <c r="Q181" s="63"/>
      <c r="R181" s="63"/>
      <c r="S181" s="125">
        <v>0.25835570915937511</v>
      </c>
      <c r="T181" s="63"/>
      <c r="U181" s="63"/>
      <c r="V181" s="63"/>
      <c r="W181" s="63"/>
      <c r="X181" s="63"/>
      <c r="Y181" s="63"/>
      <c r="Z181" s="62">
        <v>16516</v>
      </c>
      <c r="AA181" s="63"/>
      <c r="AB181" s="63"/>
      <c r="AC181" s="63"/>
      <c r="AD181" s="63"/>
      <c r="AE181" s="63"/>
      <c r="AF181" s="125">
        <v>0.14075576539569448</v>
      </c>
      <c r="AG181" s="63"/>
      <c r="AH181" s="63"/>
      <c r="AI181" s="63"/>
    </row>
    <row r="182" spans="2:35" ht="10.5" customHeight="1" x14ac:dyDescent="0.25">
      <c r="B182" s="65" t="s">
        <v>1100</v>
      </c>
      <c r="C182" s="63"/>
      <c r="D182" s="63"/>
      <c r="E182" s="63"/>
      <c r="F182" s="63"/>
      <c r="G182" s="63"/>
      <c r="H182" s="146">
        <v>1658255243.1599967</v>
      </c>
      <c r="I182" s="63"/>
      <c r="J182" s="63"/>
      <c r="K182" s="63"/>
      <c r="L182" s="63"/>
      <c r="M182" s="63"/>
      <c r="N182" s="63"/>
      <c r="O182" s="63"/>
      <c r="P182" s="63"/>
      <c r="Q182" s="63"/>
      <c r="R182" s="63"/>
      <c r="S182" s="125">
        <v>0.10724657022433515</v>
      </c>
      <c r="T182" s="63"/>
      <c r="U182" s="63"/>
      <c r="V182" s="63"/>
      <c r="W182" s="63"/>
      <c r="X182" s="63"/>
      <c r="Y182" s="63"/>
      <c r="Z182" s="62">
        <v>4895</v>
      </c>
      <c r="AA182" s="63"/>
      <c r="AB182" s="63"/>
      <c r="AC182" s="63"/>
      <c r="AD182" s="63"/>
      <c r="AE182" s="63"/>
      <c r="AF182" s="125">
        <v>4.17170907975251E-2</v>
      </c>
      <c r="AG182" s="63"/>
      <c r="AH182" s="63"/>
      <c r="AI182" s="63"/>
    </row>
    <row r="183" spans="2:35" ht="10.5" customHeight="1" x14ac:dyDescent="0.25">
      <c r="B183" s="65" t="s">
        <v>1101</v>
      </c>
      <c r="C183" s="63"/>
      <c r="D183" s="63"/>
      <c r="E183" s="63"/>
      <c r="F183" s="63"/>
      <c r="G183" s="63"/>
      <c r="H183" s="146">
        <v>1984909904.829999</v>
      </c>
      <c r="I183" s="63"/>
      <c r="J183" s="63"/>
      <c r="K183" s="63"/>
      <c r="L183" s="63"/>
      <c r="M183" s="63"/>
      <c r="N183" s="63"/>
      <c r="O183" s="63"/>
      <c r="P183" s="63"/>
      <c r="Q183" s="63"/>
      <c r="R183" s="63"/>
      <c r="S183" s="125">
        <v>0.12837274621949718</v>
      </c>
      <c r="T183" s="63"/>
      <c r="U183" s="63"/>
      <c r="V183" s="63"/>
      <c r="W183" s="63"/>
      <c r="X183" s="63"/>
      <c r="Y183" s="63"/>
      <c r="Z183" s="62">
        <v>3170</v>
      </c>
      <c r="AA183" s="63"/>
      <c r="AB183" s="63"/>
      <c r="AC183" s="63"/>
      <c r="AD183" s="63"/>
      <c r="AE183" s="63"/>
      <c r="AF183" s="125">
        <v>2.7015970955700627E-2</v>
      </c>
      <c r="AG183" s="63"/>
      <c r="AH183" s="63"/>
      <c r="AI183" s="63"/>
    </row>
    <row r="184" spans="2:35" ht="12" customHeight="1" x14ac:dyDescent="0.25">
      <c r="B184" s="147"/>
      <c r="C184" s="148"/>
      <c r="D184" s="148"/>
      <c r="E184" s="148"/>
      <c r="F184" s="148"/>
      <c r="G184" s="148"/>
      <c r="H184" s="149">
        <v>15462081814.749958</v>
      </c>
      <c r="I184" s="148"/>
      <c r="J184" s="148"/>
      <c r="K184" s="148"/>
      <c r="L184" s="148"/>
      <c r="M184" s="148"/>
      <c r="N184" s="148"/>
      <c r="O184" s="148"/>
      <c r="P184" s="148"/>
      <c r="Q184" s="148"/>
      <c r="R184" s="148"/>
      <c r="S184" s="150">
        <v>1.0000000000000238</v>
      </c>
      <c r="T184" s="148"/>
      <c r="U184" s="148"/>
      <c r="V184" s="148"/>
      <c r="W184" s="148"/>
      <c r="X184" s="148"/>
      <c r="Y184" s="148"/>
      <c r="Z184" s="151">
        <v>117338</v>
      </c>
      <c r="AA184" s="148"/>
      <c r="AB184" s="148"/>
      <c r="AC184" s="148"/>
      <c r="AD184" s="148"/>
      <c r="AE184" s="148"/>
      <c r="AF184" s="150">
        <v>1</v>
      </c>
      <c r="AG184" s="148"/>
      <c r="AH184" s="148"/>
      <c r="AI184" s="148"/>
    </row>
    <row r="185" spans="2:35" ht="9" customHeight="1" x14ac:dyDescent="0.25">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row>
    <row r="186" spans="2:35" ht="18.75" customHeight="1" x14ac:dyDescent="0.25">
      <c r="B186" s="75" t="s">
        <v>1040</v>
      </c>
      <c r="C186" s="76"/>
      <c r="D186" s="76"/>
      <c r="E186" s="76"/>
      <c r="F186" s="76"/>
      <c r="G186" s="76"/>
      <c r="H186" s="76"/>
      <c r="I186" s="76"/>
      <c r="J186" s="76"/>
      <c r="K186" s="76"/>
      <c r="L186" s="76"/>
      <c r="M186" s="76"/>
      <c r="N186" s="76"/>
      <c r="O186" s="76"/>
      <c r="P186" s="76"/>
      <c r="Q186" s="76"/>
      <c r="R186" s="76"/>
      <c r="S186" s="76"/>
      <c r="T186" s="76"/>
      <c r="U186" s="76"/>
      <c r="V186" s="76"/>
      <c r="W186" s="76"/>
      <c r="X186" s="76"/>
      <c r="Y186" s="76"/>
      <c r="Z186" s="76"/>
      <c r="AA186" s="76"/>
      <c r="AB186" s="76"/>
      <c r="AC186" s="76"/>
      <c r="AD186" s="76"/>
      <c r="AE186" s="76"/>
      <c r="AF186" s="76"/>
      <c r="AG186" s="76"/>
      <c r="AH186" s="76"/>
      <c r="AI186" s="77"/>
    </row>
    <row r="187" spans="2:35" ht="8.25" customHeight="1" x14ac:dyDescent="0.25">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row>
    <row r="188" spans="2:35" ht="11.25" customHeight="1" x14ac:dyDescent="0.25">
      <c r="B188" s="70"/>
      <c r="C188" s="71"/>
      <c r="D188" s="71"/>
      <c r="E188" s="71"/>
      <c r="F188" s="71"/>
      <c r="G188" s="70" t="s">
        <v>1049</v>
      </c>
      <c r="H188" s="71"/>
      <c r="I188" s="71"/>
      <c r="J188" s="71"/>
      <c r="K188" s="71"/>
      <c r="L188" s="71"/>
      <c r="M188" s="71"/>
      <c r="N188" s="71"/>
      <c r="O188" s="71"/>
      <c r="P188" s="71"/>
      <c r="Q188" s="71"/>
      <c r="R188" s="70" t="s">
        <v>1050</v>
      </c>
      <c r="S188" s="71"/>
      <c r="T188" s="71"/>
      <c r="U188" s="71"/>
      <c r="V188" s="71"/>
      <c r="W188" s="71"/>
      <c r="X188" s="71"/>
      <c r="Y188" s="70" t="s">
        <v>1051</v>
      </c>
      <c r="Z188" s="71"/>
      <c r="AA188" s="71"/>
      <c r="AB188" s="71"/>
      <c r="AC188" s="71"/>
      <c r="AD188" s="71"/>
      <c r="AE188" s="71"/>
      <c r="AF188" s="70" t="s">
        <v>1050</v>
      </c>
      <c r="AG188" s="71"/>
      <c r="AH188" s="71"/>
      <c r="AI188" s="1"/>
    </row>
    <row r="189" spans="2:35" ht="11.25" customHeight="1" x14ac:dyDescent="0.25">
      <c r="B189" s="65" t="s">
        <v>1102</v>
      </c>
      <c r="C189" s="63"/>
      <c r="D189" s="63"/>
      <c r="E189" s="63"/>
      <c r="F189" s="63"/>
      <c r="G189" s="146">
        <v>74160382.800000072</v>
      </c>
      <c r="H189" s="63"/>
      <c r="I189" s="63"/>
      <c r="J189" s="63"/>
      <c r="K189" s="63"/>
      <c r="L189" s="63"/>
      <c r="M189" s="63"/>
      <c r="N189" s="63"/>
      <c r="O189" s="63"/>
      <c r="P189" s="63"/>
      <c r="Q189" s="63"/>
      <c r="R189" s="125">
        <v>4.796274116804564E-3</v>
      </c>
      <c r="S189" s="63"/>
      <c r="T189" s="63"/>
      <c r="U189" s="63"/>
      <c r="V189" s="63"/>
      <c r="W189" s="63"/>
      <c r="X189" s="63"/>
      <c r="Y189" s="62">
        <v>1706</v>
      </c>
      <c r="Z189" s="63"/>
      <c r="AA189" s="63"/>
      <c r="AB189" s="63"/>
      <c r="AC189" s="63"/>
      <c r="AD189" s="63"/>
      <c r="AE189" s="63"/>
      <c r="AF189" s="125">
        <v>7.5582709015431099E-3</v>
      </c>
      <c r="AG189" s="63"/>
      <c r="AH189" s="63"/>
      <c r="AI189" s="1"/>
    </row>
    <row r="190" spans="2:35" ht="11.25" customHeight="1" x14ac:dyDescent="0.25">
      <c r="B190" s="65" t="s">
        <v>1103</v>
      </c>
      <c r="C190" s="63"/>
      <c r="D190" s="63"/>
      <c r="E190" s="63"/>
      <c r="F190" s="63"/>
      <c r="G190" s="146">
        <v>615548277.55000103</v>
      </c>
      <c r="H190" s="63"/>
      <c r="I190" s="63"/>
      <c r="J190" s="63"/>
      <c r="K190" s="63"/>
      <c r="L190" s="63"/>
      <c r="M190" s="63"/>
      <c r="N190" s="63"/>
      <c r="O190" s="63"/>
      <c r="P190" s="63"/>
      <c r="Q190" s="63"/>
      <c r="R190" s="125">
        <v>3.9810181120811299E-2</v>
      </c>
      <c r="S190" s="63"/>
      <c r="T190" s="63"/>
      <c r="U190" s="63"/>
      <c r="V190" s="63"/>
      <c r="W190" s="63"/>
      <c r="X190" s="63"/>
      <c r="Y190" s="62">
        <v>10227</v>
      </c>
      <c r="Z190" s="63"/>
      <c r="AA190" s="63"/>
      <c r="AB190" s="63"/>
      <c r="AC190" s="63"/>
      <c r="AD190" s="63"/>
      <c r="AE190" s="63"/>
      <c r="AF190" s="125">
        <v>4.5309751764408782E-2</v>
      </c>
      <c r="AG190" s="63"/>
      <c r="AH190" s="63"/>
      <c r="AI190" s="1"/>
    </row>
    <row r="191" spans="2:35" ht="11.25" customHeight="1" x14ac:dyDescent="0.25">
      <c r="B191" s="65" t="s">
        <v>1104</v>
      </c>
      <c r="C191" s="63"/>
      <c r="D191" s="63"/>
      <c r="E191" s="63"/>
      <c r="F191" s="63"/>
      <c r="G191" s="146">
        <v>4284445729.5400548</v>
      </c>
      <c r="H191" s="63"/>
      <c r="I191" s="63"/>
      <c r="J191" s="63"/>
      <c r="K191" s="63"/>
      <c r="L191" s="63"/>
      <c r="M191" s="63"/>
      <c r="N191" s="63"/>
      <c r="O191" s="63"/>
      <c r="P191" s="63"/>
      <c r="Q191" s="63"/>
      <c r="R191" s="125">
        <v>0.27709371744837857</v>
      </c>
      <c r="S191" s="63"/>
      <c r="T191" s="63"/>
      <c r="U191" s="63"/>
      <c r="V191" s="63"/>
      <c r="W191" s="63"/>
      <c r="X191" s="63"/>
      <c r="Y191" s="62">
        <v>54447</v>
      </c>
      <c r="Z191" s="63"/>
      <c r="AA191" s="63"/>
      <c r="AB191" s="63"/>
      <c r="AC191" s="63"/>
      <c r="AD191" s="63"/>
      <c r="AE191" s="63"/>
      <c r="AF191" s="125">
        <v>0.24122226012679818</v>
      </c>
      <c r="AG191" s="63"/>
      <c r="AH191" s="63"/>
      <c r="AI191" s="1"/>
    </row>
    <row r="192" spans="2:35" ht="11.25" customHeight="1" x14ac:dyDescent="0.25">
      <c r="B192" s="65" t="s">
        <v>1105</v>
      </c>
      <c r="C192" s="63"/>
      <c r="D192" s="63"/>
      <c r="E192" s="63"/>
      <c r="F192" s="63"/>
      <c r="G192" s="146">
        <v>8599517434.6599693</v>
      </c>
      <c r="H192" s="63"/>
      <c r="I192" s="63"/>
      <c r="J192" s="63"/>
      <c r="K192" s="63"/>
      <c r="L192" s="63"/>
      <c r="M192" s="63"/>
      <c r="N192" s="63"/>
      <c r="O192" s="63"/>
      <c r="P192" s="63"/>
      <c r="Q192" s="63"/>
      <c r="R192" s="125">
        <v>0.55616814978022411</v>
      </c>
      <c r="S192" s="63"/>
      <c r="T192" s="63"/>
      <c r="U192" s="63"/>
      <c r="V192" s="63"/>
      <c r="W192" s="63"/>
      <c r="X192" s="63"/>
      <c r="Y192" s="62">
        <v>117957</v>
      </c>
      <c r="Z192" s="63"/>
      <c r="AA192" s="63"/>
      <c r="AB192" s="63"/>
      <c r="AC192" s="63"/>
      <c r="AD192" s="63"/>
      <c r="AE192" s="63"/>
      <c r="AF192" s="125">
        <v>0.52259728061742128</v>
      </c>
      <c r="AG192" s="63"/>
      <c r="AH192" s="63"/>
      <c r="AI192" s="1"/>
    </row>
    <row r="193" spans="2:35" ht="11.25" customHeight="1" x14ac:dyDescent="0.25">
      <c r="B193" s="65" t="s">
        <v>1106</v>
      </c>
      <c r="C193" s="63"/>
      <c r="D193" s="63"/>
      <c r="E193" s="63"/>
      <c r="F193" s="63"/>
      <c r="G193" s="146">
        <v>1157754481.1599922</v>
      </c>
      <c r="H193" s="63"/>
      <c r="I193" s="63"/>
      <c r="J193" s="63"/>
      <c r="K193" s="63"/>
      <c r="L193" s="63"/>
      <c r="M193" s="63"/>
      <c r="N193" s="63"/>
      <c r="O193" s="63"/>
      <c r="P193" s="63"/>
      <c r="Q193" s="63"/>
      <c r="R193" s="125">
        <v>7.4877011713620267E-2</v>
      </c>
      <c r="S193" s="63"/>
      <c r="T193" s="63"/>
      <c r="U193" s="63"/>
      <c r="V193" s="63"/>
      <c r="W193" s="63"/>
      <c r="X193" s="63"/>
      <c r="Y193" s="62">
        <v>21485</v>
      </c>
      <c r="Z193" s="63"/>
      <c r="AA193" s="63"/>
      <c r="AB193" s="63"/>
      <c r="AC193" s="63"/>
      <c r="AD193" s="63"/>
      <c r="AE193" s="63"/>
      <c r="AF193" s="125">
        <v>9.5187251066620002E-2</v>
      </c>
      <c r="AG193" s="63"/>
      <c r="AH193" s="63"/>
      <c r="AI193" s="1"/>
    </row>
    <row r="194" spans="2:35" ht="11.25" customHeight="1" x14ac:dyDescent="0.25">
      <c r="B194" s="65" t="s">
        <v>1107</v>
      </c>
      <c r="C194" s="63"/>
      <c r="D194" s="63"/>
      <c r="E194" s="63"/>
      <c r="F194" s="63"/>
      <c r="G194" s="146">
        <v>527515869.59000188</v>
      </c>
      <c r="H194" s="63"/>
      <c r="I194" s="63"/>
      <c r="J194" s="63"/>
      <c r="K194" s="63"/>
      <c r="L194" s="63"/>
      <c r="M194" s="63"/>
      <c r="N194" s="63"/>
      <c r="O194" s="63"/>
      <c r="P194" s="63"/>
      <c r="Q194" s="63"/>
      <c r="R194" s="125">
        <v>3.4116742875256241E-2</v>
      </c>
      <c r="S194" s="63"/>
      <c r="T194" s="63"/>
      <c r="U194" s="63"/>
      <c r="V194" s="63"/>
      <c r="W194" s="63"/>
      <c r="X194" s="63"/>
      <c r="Y194" s="62">
        <v>12844</v>
      </c>
      <c r="Z194" s="63"/>
      <c r="AA194" s="63"/>
      <c r="AB194" s="63"/>
      <c r="AC194" s="63"/>
      <c r="AD194" s="63"/>
      <c r="AE194" s="63"/>
      <c r="AF194" s="125">
        <v>5.6904121605755982E-2</v>
      </c>
      <c r="AG194" s="63"/>
      <c r="AH194" s="63"/>
      <c r="AI194" s="1"/>
    </row>
    <row r="195" spans="2:35" ht="11.25" customHeight="1" x14ac:dyDescent="0.25">
      <c r="B195" s="65" t="s">
        <v>1108</v>
      </c>
      <c r="C195" s="63"/>
      <c r="D195" s="63"/>
      <c r="E195" s="63"/>
      <c r="F195" s="63"/>
      <c r="G195" s="146">
        <v>126410468.19000024</v>
      </c>
      <c r="H195" s="63"/>
      <c r="I195" s="63"/>
      <c r="J195" s="63"/>
      <c r="K195" s="63"/>
      <c r="L195" s="63"/>
      <c r="M195" s="63"/>
      <c r="N195" s="63"/>
      <c r="O195" s="63"/>
      <c r="P195" s="63"/>
      <c r="Q195" s="63"/>
      <c r="R195" s="125">
        <v>8.1755141192831633E-3</v>
      </c>
      <c r="S195" s="63"/>
      <c r="T195" s="63"/>
      <c r="U195" s="63"/>
      <c r="V195" s="63"/>
      <c r="W195" s="63"/>
      <c r="X195" s="63"/>
      <c r="Y195" s="62">
        <v>4271</v>
      </c>
      <c r="Z195" s="63"/>
      <c r="AA195" s="63"/>
      <c r="AB195" s="63"/>
      <c r="AC195" s="63"/>
      <c r="AD195" s="63"/>
      <c r="AE195" s="63"/>
      <c r="AF195" s="125">
        <v>1.8922259683757693E-2</v>
      </c>
      <c r="AG195" s="63"/>
      <c r="AH195" s="63"/>
      <c r="AI195" s="1"/>
    </row>
    <row r="196" spans="2:35" ht="11.25" customHeight="1" x14ac:dyDescent="0.25">
      <c r="B196" s="65" t="s">
        <v>1109</v>
      </c>
      <c r="C196" s="63"/>
      <c r="D196" s="63"/>
      <c r="E196" s="63"/>
      <c r="F196" s="63"/>
      <c r="G196" s="146">
        <v>48498870.440000005</v>
      </c>
      <c r="H196" s="63"/>
      <c r="I196" s="63"/>
      <c r="J196" s="63"/>
      <c r="K196" s="63"/>
      <c r="L196" s="63"/>
      <c r="M196" s="63"/>
      <c r="N196" s="63"/>
      <c r="O196" s="63"/>
      <c r="P196" s="63"/>
      <c r="Q196" s="63"/>
      <c r="R196" s="125">
        <v>3.1366326359581545E-3</v>
      </c>
      <c r="S196" s="63"/>
      <c r="T196" s="63"/>
      <c r="U196" s="63"/>
      <c r="V196" s="63"/>
      <c r="W196" s="63"/>
      <c r="X196" s="63"/>
      <c r="Y196" s="62">
        <v>1573</v>
      </c>
      <c r="Z196" s="63"/>
      <c r="AA196" s="63"/>
      <c r="AB196" s="63"/>
      <c r="AC196" s="63"/>
      <c r="AD196" s="63"/>
      <c r="AE196" s="63"/>
      <c r="AF196" s="125">
        <v>6.9690270387616129E-3</v>
      </c>
      <c r="AG196" s="63"/>
      <c r="AH196" s="63"/>
      <c r="AI196" s="1"/>
    </row>
    <row r="197" spans="2:35" ht="11.25" customHeight="1" x14ac:dyDescent="0.25">
      <c r="B197" s="65" t="s">
        <v>1110</v>
      </c>
      <c r="C197" s="63"/>
      <c r="D197" s="63"/>
      <c r="E197" s="63"/>
      <c r="F197" s="63"/>
      <c r="G197" s="146">
        <v>17282008.199999973</v>
      </c>
      <c r="H197" s="63"/>
      <c r="I197" s="63"/>
      <c r="J197" s="63"/>
      <c r="K197" s="63"/>
      <c r="L197" s="63"/>
      <c r="M197" s="63"/>
      <c r="N197" s="63"/>
      <c r="O197" s="63"/>
      <c r="P197" s="63"/>
      <c r="Q197" s="63"/>
      <c r="R197" s="125">
        <v>1.1177025453011015E-3</v>
      </c>
      <c r="S197" s="63"/>
      <c r="T197" s="63"/>
      <c r="U197" s="63"/>
      <c r="V197" s="63"/>
      <c r="W197" s="63"/>
      <c r="X197" s="63"/>
      <c r="Y197" s="62">
        <v>677</v>
      </c>
      <c r="Z197" s="63"/>
      <c r="AA197" s="63"/>
      <c r="AB197" s="63"/>
      <c r="AC197" s="63"/>
      <c r="AD197" s="63"/>
      <c r="AE197" s="63"/>
      <c r="AF197" s="125">
        <v>2.9993841737073184E-3</v>
      </c>
      <c r="AG197" s="63"/>
      <c r="AH197" s="63"/>
      <c r="AI197" s="1"/>
    </row>
    <row r="198" spans="2:35" ht="11.25" customHeight="1" x14ac:dyDescent="0.25">
      <c r="B198" s="65" t="s">
        <v>1111</v>
      </c>
      <c r="C198" s="63"/>
      <c r="D198" s="63"/>
      <c r="E198" s="63"/>
      <c r="F198" s="63"/>
      <c r="G198" s="146">
        <v>7618777.9100000029</v>
      </c>
      <c r="H198" s="63"/>
      <c r="I198" s="63"/>
      <c r="J198" s="63"/>
      <c r="K198" s="63"/>
      <c r="L198" s="63"/>
      <c r="M198" s="63"/>
      <c r="N198" s="63"/>
      <c r="O198" s="63"/>
      <c r="P198" s="63"/>
      <c r="Q198" s="63"/>
      <c r="R198" s="125">
        <v>4.9273946427654295E-4</v>
      </c>
      <c r="S198" s="63"/>
      <c r="T198" s="63"/>
      <c r="U198" s="63"/>
      <c r="V198" s="63"/>
      <c r="W198" s="63"/>
      <c r="X198" s="63"/>
      <c r="Y198" s="62">
        <v>336</v>
      </c>
      <c r="Z198" s="63"/>
      <c r="AA198" s="63"/>
      <c r="AB198" s="63"/>
      <c r="AC198" s="63"/>
      <c r="AD198" s="63"/>
      <c r="AE198" s="63"/>
      <c r="AF198" s="125">
        <v>1.4886160743953604E-3</v>
      </c>
      <c r="AG198" s="63"/>
      <c r="AH198" s="63"/>
      <c r="AI198" s="1"/>
    </row>
    <row r="199" spans="2:35" ht="11.25" customHeight="1" x14ac:dyDescent="0.25">
      <c r="B199" s="65" t="s">
        <v>1112</v>
      </c>
      <c r="C199" s="63"/>
      <c r="D199" s="63"/>
      <c r="E199" s="63"/>
      <c r="F199" s="63"/>
      <c r="G199" s="146">
        <v>2657952.0800000005</v>
      </c>
      <c r="H199" s="63"/>
      <c r="I199" s="63"/>
      <c r="J199" s="63"/>
      <c r="K199" s="63"/>
      <c r="L199" s="63"/>
      <c r="M199" s="63"/>
      <c r="N199" s="63"/>
      <c r="O199" s="63"/>
      <c r="P199" s="63"/>
      <c r="Q199" s="63"/>
      <c r="R199" s="125">
        <v>1.7190130745941681E-4</v>
      </c>
      <c r="S199" s="63"/>
      <c r="T199" s="63"/>
      <c r="U199" s="63"/>
      <c r="V199" s="63"/>
      <c r="W199" s="63"/>
      <c r="X199" s="63"/>
      <c r="Y199" s="62">
        <v>126</v>
      </c>
      <c r="Z199" s="63"/>
      <c r="AA199" s="63"/>
      <c r="AB199" s="63"/>
      <c r="AC199" s="63"/>
      <c r="AD199" s="63"/>
      <c r="AE199" s="63"/>
      <c r="AF199" s="125">
        <v>5.5823102789826016E-4</v>
      </c>
      <c r="AG199" s="63"/>
      <c r="AH199" s="63"/>
      <c r="AI199" s="1"/>
    </row>
    <row r="200" spans="2:35" ht="11.25" customHeight="1" x14ac:dyDescent="0.25">
      <c r="B200" s="65" t="s">
        <v>1113</v>
      </c>
      <c r="C200" s="63"/>
      <c r="D200" s="63"/>
      <c r="E200" s="63"/>
      <c r="F200" s="63"/>
      <c r="G200" s="146">
        <v>369643.30000000005</v>
      </c>
      <c r="H200" s="63"/>
      <c r="I200" s="63"/>
      <c r="J200" s="63"/>
      <c r="K200" s="63"/>
      <c r="L200" s="63"/>
      <c r="M200" s="63"/>
      <c r="N200" s="63"/>
      <c r="O200" s="63"/>
      <c r="P200" s="63"/>
      <c r="Q200" s="63"/>
      <c r="R200" s="125">
        <v>2.3906437983491951E-5</v>
      </c>
      <c r="S200" s="63"/>
      <c r="T200" s="63"/>
      <c r="U200" s="63"/>
      <c r="V200" s="63"/>
      <c r="W200" s="63"/>
      <c r="X200" s="63"/>
      <c r="Y200" s="62">
        <v>35</v>
      </c>
      <c r="Z200" s="63"/>
      <c r="AA200" s="63"/>
      <c r="AB200" s="63"/>
      <c r="AC200" s="63"/>
      <c r="AD200" s="63"/>
      <c r="AE200" s="63"/>
      <c r="AF200" s="125">
        <v>1.5506417441618338E-4</v>
      </c>
      <c r="AG200" s="63"/>
      <c r="AH200" s="63"/>
      <c r="AI200" s="1"/>
    </row>
    <row r="201" spans="2:35" ht="11.25" customHeight="1" x14ac:dyDescent="0.25">
      <c r="B201" s="65" t="s">
        <v>1114</v>
      </c>
      <c r="C201" s="63"/>
      <c r="D201" s="63"/>
      <c r="E201" s="63"/>
      <c r="F201" s="63"/>
      <c r="G201" s="146">
        <v>81203.839999999997</v>
      </c>
      <c r="H201" s="63"/>
      <c r="I201" s="63"/>
      <c r="J201" s="63"/>
      <c r="K201" s="63"/>
      <c r="L201" s="63"/>
      <c r="M201" s="63"/>
      <c r="N201" s="63"/>
      <c r="O201" s="63"/>
      <c r="P201" s="63"/>
      <c r="Q201" s="63"/>
      <c r="R201" s="125">
        <v>5.2518050915068732E-6</v>
      </c>
      <c r="S201" s="63"/>
      <c r="T201" s="63"/>
      <c r="U201" s="63"/>
      <c r="V201" s="63"/>
      <c r="W201" s="63"/>
      <c r="X201" s="63"/>
      <c r="Y201" s="62">
        <v>16</v>
      </c>
      <c r="Z201" s="63"/>
      <c r="AA201" s="63"/>
      <c r="AB201" s="63"/>
      <c r="AC201" s="63"/>
      <c r="AD201" s="63"/>
      <c r="AE201" s="63"/>
      <c r="AF201" s="125">
        <v>7.0886479733112405E-5</v>
      </c>
      <c r="AG201" s="63"/>
      <c r="AH201" s="63"/>
      <c r="AI201" s="1"/>
    </row>
    <row r="202" spans="2:35" ht="11.25" customHeight="1" x14ac:dyDescent="0.25">
      <c r="B202" s="65" t="s">
        <v>1115</v>
      </c>
      <c r="C202" s="63"/>
      <c r="D202" s="63"/>
      <c r="E202" s="63"/>
      <c r="F202" s="63"/>
      <c r="G202" s="146">
        <v>135145.28</v>
      </c>
      <c r="H202" s="63"/>
      <c r="I202" s="63"/>
      <c r="J202" s="63"/>
      <c r="K202" s="63"/>
      <c r="L202" s="63"/>
      <c r="M202" s="63"/>
      <c r="N202" s="63"/>
      <c r="O202" s="63"/>
      <c r="P202" s="63"/>
      <c r="Q202" s="63"/>
      <c r="R202" s="125">
        <v>8.7404323440507506E-6</v>
      </c>
      <c r="S202" s="63"/>
      <c r="T202" s="63"/>
      <c r="U202" s="63"/>
      <c r="V202" s="63"/>
      <c r="W202" s="63"/>
      <c r="X202" s="63"/>
      <c r="Y202" s="62">
        <v>7</v>
      </c>
      <c r="Z202" s="63"/>
      <c r="AA202" s="63"/>
      <c r="AB202" s="63"/>
      <c r="AC202" s="63"/>
      <c r="AD202" s="63"/>
      <c r="AE202" s="63"/>
      <c r="AF202" s="125">
        <v>3.1012834883236676E-5</v>
      </c>
      <c r="AG202" s="63"/>
      <c r="AH202" s="63"/>
      <c r="AI202" s="1"/>
    </row>
    <row r="203" spans="2:35" ht="11.25" customHeight="1" x14ac:dyDescent="0.25">
      <c r="B203" s="65" t="s">
        <v>1116</v>
      </c>
      <c r="C203" s="63"/>
      <c r="D203" s="63"/>
      <c r="E203" s="63"/>
      <c r="F203" s="63"/>
      <c r="G203" s="146">
        <v>42387.16</v>
      </c>
      <c r="H203" s="63"/>
      <c r="I203" s="63"/>
      <c r="J203" s="63"/>
      <c r="K203" s="63"/>
      <c r="L203" s="63"/>
      <c r="M203" s="63"/>
      <c r="N203" s="63"/>
      <c r="O203" s="63"/>
      <c r="P203" s="63"/>
      <c r="Q203" s="63"/>
      <c r="R203" s="125">
        <v>2.7413617718388257E-6</v>
      </c>
      <c r="S203" s="63"/>
      <c r="T203" s="63"/>
      <c r="U203" s="63"/>
      <c r="V203" s="63"/>
      <c r="W203" s="63"/>
      <c r="X203" s="63"/>
      <c r="Y203" s="62">
        <v>3</v>
      </c>
      <c r="Z203" s="63"/>
      <c r="AA203" s="63"/>
      <c r="AB203" s="63"/>
      <c r="AC203" s="63"/>
      <c r="AD203" s="63"/>
      <c r="AE203" s="63"/>
      <c r="AF203" s="125">
        <v>1.3291214949958576E-5</v>
      </c>
      <c r="AG203" s="63"/>
      <c r="AH203" s="63"/>
      <c r="AI203" s="1"/>
    </row>
    <row r="204" spans="2:35" ht="11.25" customHeight="1" x14ac:dyDescent="0.25">
      <c r="B204" s="65" t="s">
        <v>1117</v>
      </c>
      <c r="C204" s="63"/>
      <c r="D204" s="63"/>
      <c r="E204" s="63"/>
      <c r="F204" s="63"/>
      <c r="G204" s="146">
        <v>18096.23</v>
      </c>
      <c r="H204" s="63"/>
      <c r="I204" s="63"/>
      <c r="J204" s="63"/>
      <c r="K204" s="63"/>
      <c r="L204" s="63"/>
      <c r="M204" s="63"/>
      <c r="N204" s="63"/>
      <c r="O204" s="63"/>
      <c r="P204" s="63"/>
      <c r="Q204" s="63"/>
      <c r="R204" s="125">
        <v>1.1703618061791096E-6</v>
      </c>
      <c r="S204" s="63"/>
      <c r="T204" s="63"/>
      <c r="U204" s="63"/>
      <c r="V204" s="63"/>
      <c r="W204" s="63"/>
      <c r="X204" s="63"/>
      <c r="Y204" s="62">
        <v>1</v>
      </c>
      <c r="Z204" s="63"/>
      <c r="AA204" s="63"/>
      <c r="AB204" s="63"/>
      <c r="AC204" s="63"/>
      <c r="AD204" s="63"/>
      <c r="AE204" s="63"/>
      <c r="AF204" s="125">
        <v>4.4304049833195253E-6</v>
      </c>
      <c r="AG204" s="63"/>
      <c r="AH204" s="63"/>
      <c r="AI204" s="1"/>
    </row>
    <row r="205" spans="2:35" ht="11.25" customHeight="1" x14ac:dyDescent="0.25">
      <c r="B205" s="65" t="s">
        <v>1118</v>
      </c>
      <c r="C205" s="63"/>
      <c r="D205" s="63"/>
      <c r="E205" s="63"/>
      <c r="F205" s="63"/>
      <c r="G205" s="146">
        <v>0</v>
      </c>
      <c r="H205" s="63"/>
      <c r="I205" s="63"/>
      <c r="J205" s="63"/>
      <c r="K205" s="63"/>
      <c r="L205" s="63"/>
      <c r="M205" s="63"/>
      <c r="N205" s="63"/>
      <c r="O205" s="63"/>
      <c r="P205" s="63"/>
      <c r="Q205" s="63"/>
      <c r="R205" s="125">
        <v>0</v>
      </c>
      <c r="S205" s="63"/>
      <c r="T205" s="63"/>
      <c r="U205" s="63"/>
      <c r="V205" s="63"/>
      <c r="W205" s="63"/>
      <c r="X205" s="63"/>
      <c r="Y205" s="62">
        <v>1</v>
      </c>
      <c r="Z205" s="63"/>
      <c r="AA205" s="63"/>
      <c r="AB205" s="63"/>
      <c r="AC205" s="63"/>
      <c r="AD205" s="63"/>
      <c r="AE205" s="63"/>
      <c r="AF205" s="125">
        <v>4.4304049833195253E-6</v>
      </c>
      <c r="AG205" s="63"/>
      <c r="AH205" s="63"/>
      <c r="AI205" s="1"/>
    </row>
    <row r="206" spans="2:35" ht="11.25" customHeight="1" x14ac:dyDescent="0.25">
      <c r="B206" s="65" t="s">
        <v>1119</v>
      </c>
      <c r="C206" s="63"/>
      <c r="D206" s="63"/>
      <c r="E206" s="63"/>
      <c r="F206" s="63"/>
      <c r="G206" s="146">
        <v>25086.82</v>
      </c>
      <c r="H206" s="63"/>
      <c r="I206" s="63"/>
      <c r="J206" s="63"/>
      <c r="K206" s="63"/>
      <c r="L206" s="63"/>
      <c r="M206" s="63"/>
      <c r="N206" s="63"/>
      <c r="O206" s="63"/>
      <c r="P206" s="63"/>
      <c r="Q206" s="63"/>
      <c r="R206" s="125">
        <v>1.6224736293963003E-6</v>
      </c>
      <c r="S206" s="63"/>
      <c r="T206" s="63"/>
      <c r="U206" s="63"/>
      <c r="V206" s="63"/>
      <c r="W206" s="63"/>
      <c r="X206" s="63"/>
      <c r="Y206" s="62">
        <v>1</v>
      </c>
      <c r="Z206" s="63"/>
      <c r="AA206" s="63"/>
      <c r="AB206" s="63"/>
      <c r="AC206" s="63"/>
      <c r="AD206" s="63"/>
      <c r="AE206" s="63"/>
      <c r="AF206" s="125">
        <v>4.4304049833195253E-6</v>
      </c>
      <c r="AG206" s="63"/>
      <c r="AH206" s="63"/>
      <c r="AI206" s="1"/>
    </row>
    <row r="207" spans="2:35" ht="11.25" customHeight="1" x14ac:dyDescent="0.25">
      <c r="B207" s="147"/>
      <c r="C207" s="148"/>
      <c r="D207" s="148"/>
      <c r="E207" s="148"/>
      <c r="F207" s="148"/>
      <c r="G207" s="149">
        <v>15462081814.750021</v>
      </c>
      <c r="H207" s="148"/>
      <c r="I207" s="148"/>
      <c r="J207" s="148"/>
      <c r="K207" s="148"/>
      <c r="L207" s="148"/>
      <c r="M207" s="148"/>
      <c r="N207" s="148"/>
      <c r="O207" s="148"/>
      <c r="P207" s="148"/>
      <c r="Q207" s="148"/>
      <c r="R207" s="150">
        <v>1.0000000000000193</v>
      </c>
      <c r="S207" s="148"/>
      <c r="T207" s="148"/>
      <c r="U207" s="148"/>
      <c r="V207" s="148"/>
      <c r="W207" s="148"/>
      <c r="X207" s="148"/>
      <c r="Y207" s="151">
        <v>225713</v>
      </c>
      <c r="Z207" s="148"/>
      <c r="AA207" s="148"/>
      <c r="AB207" s="148"/>
      <c r="AC207" s="148"/>
      <c r="AD207" s="148"/>
      <c r="AE207" s="148"/>
      <c r="AF207" s="150">
        <v>1</v>
      </c>
      <c r="AG207" s="148"/>
      <c r="AH207" s="148"/>
      <c r="AI207" s="1"/>
    </row>
    <row r="208" spans="2:35" ht="9" customHeight="1" x14ac:dyDescent="0.25">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row>
    <row r="209" spans="2:35" ht="18.75" customHeight="1" x14ac:dyDescent="0.25">
      <c r="B209" s="75" t="s">
        <v>1041</v>
      </c>
      <c r="C209" s="76"/>
      <c r="D209" s="76"/>
      <c r="E209" s="76"/>
      <c r="F209" s="76"/>
      <c r="G209" s="76"/>
      <c r="H209" s="76"/>
      <c r="I209" s="76"/>
      <c r="J209" s="76"/>
      <c r="K209" s="76"/>
      <c r="L209" s="76"/>
      <c r="M209" s="76"/>
      <c r="N209" s="76"/>
      <c r="O209" s="76"/>
      <c r="P209" s="76"/>
      <c r="Q209" s="76"/>
      <c r="R209" s="76"/>
      <c r="S209" s="76"/>
      <c r="T209" s="76"/>
      <c r="U209" s="76"/>
      <c r="V209" s="76"/>
      <c r="W209" s="76"/>
      <c r="X209" s="76"/>
      <c r="Y209" s="76"/>
      <c r="Z209" s="76"/>
      <c r="AA209" s="76"/>
      <c r="AB209" s="76"/>
      <c r="AC209" s="76"/>
      <c r="AD209" s="76"/>
      <c r="AE209" s="76"/>
      <c r="AF209" s="76"/>
      <c r="AG209" s="76"/>
      <c r="AH209" s="76"/>
      <c r="AI209" s="77"/>
    </row>
    <row r="210" spans="2:35" ht="8.25" customHeight="1" x14ac:dyDescent="0.25">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row>
    <row r="211" spans="2:35" ht="12.75" customHeight="1" x14ac:dyDescent="0.25">
      <c r="B211" s="70"/>
      <c r="C211" s="71"/>
      <c r="D211" s="71"/>
      <c r="E211" s="71"/>
      <c r="F211" s="70" t="s">
        <v>1049</v>
      </c>
      <c r="G211" s="71"/>
      <c r="H211" s="71"/>
      <c r="I211" s="71"/>
      <c r="J211" s="71"/>
      <c r="K211" s="71"/>
      <c r="L211" s="71"/>
      <c r="M211" s="71"/>
      <c r="N211" s="71"/>
      <c r="O211" s="71"/>
      <c r="P211" s="71"/>
      <c r="Q211" s="70" t="s">
        <v>1050</v>
      </c>
      <c r="R211" s="71"/>
      <c r="S211" s="71"/>
      <c r="T211" s="71"/>
      <c r="U211" s="71"/>
      <c r="V211" s="71"/>
      <c r="W211" s="71"/>
      <c r="X211" s="70" t="s">
        <v>1051</v>
      </c>
      <c r="Y211" s="71"/>
      <c r="Z211" s="71"/>
      <c r="AA211" s="71"/>
      <c r="AB211" s="71"/>
      <c r="AC211" s="71"/>
      <c r="AD211" s="71"/>
      <c r="AE211" s="71"/>
      <c r="AF211" s="70" t="s">
        <v>1050</v>
      </c>
      <c r="AG211" s="71"/>
      <c r="AH211" s="71"/>
      <c r="AI211" s="71"/>
    </row>
    <row r="212" spans="2:35" ht="11.25" customHeight="1" x14ac:dyDescent="0.25">
      <c r="B212" s="65" t="s">
        <v>897</v>
      </c>
      <c r="C212" s="63"/>
      <c r="D212" s="63"/>
      <c r="E212" s="63"/>
      <c r="F212" s="146">
        <v>12590162973.030056</v>
      </c>
      <c r="G212" s="63"/>
      <c r="H212" s="63"/>
      <c r="I212" s="63"/>
      <c r="J212" s="63"/>
      <c r="K212" s="63"/>
      <c r="L212" s="63"/>
      <c r="M212" s="63"/>
      <c r="N212" s="63"/>
      <c r="O212" s="63"/>
      <c r="P212" s="63"/>
      <c r="Q212" s="125">
        <v>0.81426053256422781</v>
      </c>
      <c r="R212" s="63"/>
      <c r="S212" s="63"/>
      <c r="T212" s="63"/>
      <c r="U212" s="63"/>
      <c r="V212" s="63"/>
      <c r="W212" s="63"/>
      <c r="X212" s="62">
        <v>182201</v>
      </c>
      <c r="Y212" s="63"/>
      <c r="Z212" s="63"/>
      <c r="AA212" s="63"/>
      <c r="AB212" s="63"/>
      <c r="AC212" s="63"/>
      <c r="AD212" s="63"/>
      <c r="AE212" s="63"/>
      <c r="AF212" s="125">
        <v>0.80722421836580083</v>
      </c>
      <c r="AG212" s="63"/>
      <c r="AH212" s="63"/>
      <c r="AI212" s="63"/>
    </row>
    <row r="213" spans="2:35" ht="11.25" customHeight="1" x14ac:dyDescent="0.25">
      <c r="B213" s="65" t="s">
        <v>1120</v>
      </c>
      <c r="C213" s="63"/>
      <c r="D213" s="63"/>
      <c r="E213" s="63"/>
      <c r="F213" s="146">
        <v>35516999.81000001</v>
      </c>
      <c r="G213" s="63"/>
      <c r="H213" s="63"/>
      <c r="I213" s="63"/>
      <c r="J213" s="63"/>
      <c r="K213" s="63"/>
      <c r="L213" s="63"/>
      <c r="M213" s="63"/>
      <c r="N213" s="63"/>
      <c r="O213" s="63"/>
      <c r="P213" s="63"/>
      <c r="Q213" s="125">
        <v>2.297038667595105E-3</v>
      </c>
      <c r="R213" s="63"/>
      <c r="S213" s="63"/>
      <c r="T213" s="63"/>
      <c r="U213" s="63"/>
      <c r="V213" s="63"/>
      <c r="W213" s="63"/>
      <c r="X213" s="62">
        <v>1280</v>
      </c>
      <c r="Y213" s="63"/>
      <c r="Z213" s="63"/>
      <c r="AA213" s="63"/>
      <c r="AB213" s="63"/>
      <c r="AC213" s="63"/>
      <c r="AD213" s="63"/>
      <c r="AE213" s="63"/>
      <c r="AF213" s="125">
        <v>5.670918378648992E-3</v>
      </c>
      <c r="AG213" s="63"/>
      <c r="AH213" s="63"/>
      <c r="AI213" s="63"/>
    </row>
    <row r="214" spans="2:35" ht="11.25" customHeight="1" x14ac:dyDescent="0.25">
      <c r="B214" s="65" t="s">
        <v>1121</v>
      </c>
      <c r="C214" s="63"/>
      <c r="D214" s="63"/>
      <c r="E214" s="63"/>
      <c r="F214" s="146">
        <v>2836401841.9100165</v>
      </c>
      <c r="G214" s="63"/>
      <c r="H214" s="63"/>
      <c r="I214" s="63"/>
      <c r="J214" s="63"/>
      <c r="K214" s="63"/>
      <c r="L214" s="63"/>
      <c r="M214" s="63"/>
      <c r="N214" s="63"/>
      <c r="O214" s="63"/>
      <c r="P214" s="63"/>
      <c r="Q214" s="125">
        <v>0.1834424287681771</v>
      </c>
      <c r="R214" s="63"/>
      <c r="S214" s="63"/>
      <c r="T214" s="63"/>
      <c r="U214" s="63"/>
      <c r="V214" s="63"/>
      <c r="W214" s="63"/>
      <c r="X214" s="62">
        <v>42232</v>
      </c>
      <c r="Y214" s="63"/>
      <c r="Z214" s="63"/>
      <c r="AA214" s="63"/>
      <c r="AB214" s="63"/>
      <c r="AC214" s="63"/>
      <c r="AD214" s="63"/>
      <c r="AE214" s="63"/>
      <c r="AF214" s="125">
        <v>0.1871048632555502</v>
      </c>
      <c r="AG214" s="63"/>
      <c r="AH214" s="63"/>
      <c r="AI214" s="63"/>
    </row>
    <row r="215" spans="2:35" ht="12.75" customHeight="1" x14ac:dyDescent="0.25">
      <c r="B215" s="147"/>
      <c r="C215" s="148"/>
      <c r="D215" s="148"/>
      <c r="E215" s="148"/>
      <c r="F215" s="149">
        <v>15462081814.750072</v>
      </c>
      <c r="G215" s="148"/>
      <c r="H215" s="148"/>
      <c r="I215" s="148"/>
      <c r="J215" s="148"/>
      <c r="K215" s="148"/>
      <c r="L215" s="148"/>
      <c r="M215" s="148"/>
      <c r="N215" s="148"/>
      <c r="O215" s="148"/>
      <c r="P215" s="148"/>
      <c r="Q215" s="150">
        <v>1.000000000000016</v>
      </c>
      <c r="R215" s="148"/>
      <c r="S215" s="148"/>
      <c r="T215" s="148"/>
      <c r="U215" s="148"/>
      <c r="V215" s="148"/>
      <c r="W215" s="148"/>
      <c r="X215" s="151">
        <v>225713</v>
      </c>
      <c r="Y215" s="148"/>
      <c r="Z215" s="148"/>
      <c r="AA215" s="148"/>
      <c r="AB215" s="148"/>
      <c r="AC215" s="148"/>
      <c r="AD215" s="148"/>
      <c r="AE215" s="148"/>
      <c r="AF215" s="150">
        <v>1</v>
      </c>
      <c r="AG215" s="148"/>
      <c r="AH215" s="148"/>
      <c r="AI215" s="148"/>
    </row>
    <row r="216" spans="2:35" ht="9" customHeight="1" x14ac:dyDescent="0.25">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row>
    <row r="217" spans="2:35" ht="18.75" customHeight="1" x14ac:dyDescent="0.25">
      <c r="B217" s="75" t="s">
        <v>1042</v>
      </c>
      <c r="C217" s="76"/>
      <c r="D217" s="76"/>
      <c r="E217" s="76"/>
      <c r="F217" s="76"/>
      <c r="G217" s="76"/>
      <c r="H217" s="76"/>
      <c r="I217" s="76"/>
      <c r="J217" s="76"/>
      <c r="K217" s="76"/>
      <c r="L217" s="76"/>
      <c r="M217" s="76"/>
      <c r="N217" s="76"/>
      <c r="O217" s="76"/>
      <c r="P217" s="76"/>
      <c r="Q217" s="76"/>
      <c r="R217" s="76"/>
      <c r="S217" s="76"/>
      <c r="T217" s="76"/>
      <c r="U217" s="76"/>
      <c r="V217" s="76"/>
      <c r="W217" s="76"/>
      <c r="X217" s="76"/>
      <c r="Y217" s="76"/>
      <c r="Z217" s="76"/>
      <c r="AA217" s="76"/>
      <c r="AB217" s="76"/>
      <c r="AC217" s="76"/>
      <c r="AD217" s="76"/>
      <c r="AE217" s="76"/>
      <c r="AF217" s="76"/>
      <c r="AG217" s="76"/>
      <c r="AH217" s="76"/>
      <c r="AI217" s="77"/>
    </row>
    <row r="218" spans="2:35" ht="8.25" customHeight="1" x14ac:dyDescent="0.25">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row>
    <row r="219" spans="2:35" ht="12.75" customHeight="1" x14ac:dyDescent="0.25">
      <c r="B219" s="70"/>
      <c r="C219" s="71"/>
      <c r="D219" s="71"/>
      <c r="E219" s="71"/>
      <c r="F219" s="70" t="s">
        <v>1049</v>
      </c>
      <c r="G219" s="71"/>
      <c r="H219" s="71"/>
      <c r="I219" s="71"/>
      <c r="J219" s="71"/>
      <c r="K219" s="71"/>
      <c r="L219" s="71"/>
      <c r="M219" s="71"/>
      <c r="N219" s="71"/>
      <c r="O219" s="71"/>
      <c r="P219" s="71"/>
      <c r="Q219" s="70" t="s">
        <v>1050</v>
      </c>
      <c r="R219" s="71"/>
      <c r="S219" s="71"/>
      <c r="T219" s="71"/>
      <c r="U219" s="71"/>
      <c r="V219" s="71"/>
      <c r="W219" s="71"/>
      <c r="X219" s="70" t="s">
        <v>1051</v>
      </c>
      <c r="Y219" s="71"/>
      <c r="Z219" s="71"/>
      <c r="AA219" s="71"/>
      <c r="AB219" s="71"/>
      <c r="AC219" s="71"/>
      <c r="AD219" s="71"/>
      <c r="AE219" s="71"/>
      <c r="AF219" s="70" t="s">
        <v>1050</v>
      </c>
      <c r="AG219" s="71"/>
      <c r="AH219" s="71"/>
      <c r="AI219" s="71"/>
    </row>
    <row r="220" spans="2:35" ht="12" customHeight="1" x14ac:dyDescent="0.25">
      <c r="B220" s="65" t="s">
        <v>1122</v>
      </c>
      <c r="C220" s="63"/>
      <c r="D220" s="63"/>
      <c r="E220" s="63"/>
      <c r="F220" s="146">
        <v>880202982.7599988</v>
      </c>
      <c r="G220" s="63"/>
      <c r="H220" s="63"/>
      <c r="I220" s="63"/>
      <c r="J220" s="63"/>
      <c r="K220" s="63"/>
      <c r="L220" s="63"/>
      <c r="M220" s="63"/>
      <c r="N220" s="63"/>
      <c r="O220" s="63"/>
      <c r="P220" s="63"/>
      <c r="Q220" s="125">
        <v>5.6926550596849812E-2</v>
      </c>
      <c r="R220" s="63"/>
      <c r="S220" s="63"/>
      <c r="T220" s="63"/>
      <c r="U220" s="63"/>
      <c r="V220" s="63"/>
      <c r="W220" s="63"/>
      <c r="X220" s="62">
        <v>17841</v>
      </c>
      <c r="Y220" s="63"/>
      <c r="Z220" s="63"/>
      <c r="AA220" s="63"/>
      <c r="AB220" s="63"/>
      <c r="AC220" s="63"/>
      <c r="AD220" s="63"/>
      <c r="AE220" s="63"/>
      <c r="AF220" s="125">
        <v>7.9042855307403653E-2</v>
      </c>
      <c r="AG220" s="63"/>
      <c r="AH220" s="63"/>
      <c r="AI220" s="63"/>
    </row>
    <row r="221" spans="2:35" ht="12" customHeight="1" x14ac:dyDescent="0.25">
      <c r="B221" s="65" t="s">
        <v>1123</v>
      </c>
      <c r="C221" s="63"/>
      <c r="D221" s="63"/>
      <c r="E221" s="63"/>
      <c r="F221" s="146">
        <v>372211343.61999965</v>
      </c>
      <c r="G221" s="63"/>
      <c r="H221" s="63"/>
      <c r="I221" s="63"/>
      <c r="J221" s="63"/>
      <c r="K221" s="63"/>
      <c r="L221" s="63"/>
      <c r="M221" s="63"/>
      <c r="N221" s="63"/>
      <c r="O221" s="63"/>
      <c r="P221" s="63"/>
      <c r="Q221" s="125">
        <v>2.4072524520270568E-2</v>
      </c>
      <c r="R221" s="63"/>
      <c r="S221" s="63"/>
      <c r="T221" s="63"/>
      <c r="U221" s="63"/>
      <c r="V221" s="63"/>
      <c r="W221" s="63"/>
      <c r="X221" s="62">
        <v>6459</v>
      </c>
      <c r="Y221" s="63"/>
      <c r="Z221" s="63"/>
      <c r="AA221" s="63"/>
      <c r="AB221" s="63"/>
      <c r="AC221" s="63"/>
      <c r="AD221" s="63"/>
      <c r="AE221" s="63"/>
      <c r="AF221" s="125">
        <v>2.8615985787260812E-2</v>
      </c>
      <c r="AG221" s="63"/>
      <c r="AH221" s="63"/>
      <c r="AI221" s="63"/>
    </row>
    <row r="222" spans="2:35" ht="12" customHeight="1" x14ac:dyDescent="0.25">
      <c r="B222" s="65" t="s">
        <v>1124</v>
      </c>
      <c r="C222" s="63"/>
      <c r="D222" s="63"/>
      <c r="E222" s="63"/>
      <c r="F222" s="146">
        <v>369630502.0799998</v>
      </c>
      <c r="G222" s="63"/>
      <c r="H222" s="63"/>
      <c r="I222" s="63"/>
      <c r="J222" s="63"/>
      <c r="K222" s="63"/>
      <c r="L222" s="63"/>
      <c r="M222" s="63"/>
      <c r="N222" s="63"/>
      <c r="O222" s="63"/>
      <c r="P222" s="63"/>
      <c r="Q222" s="125">
        <v>2.3905610286409907E-2</v>
      </c>
      <c r="R222" s="63"/>
      <c r="S222" s="63"/>
      <c r="T222" s="63"/>
      <c r="U222" s="63"/>
      <c r="V222" s="63"/>
      <c r="W222" s="63"/>
      <c r="X222" s="62">
        <v>4072</v>
      </c>
      <c r="Y222" s="63"/>
      <c r="Z222" s="63"/>
      <c r="AA222" s="63"/>
      <c r="AB222" s="63"/>
      <c r="AC222" s="63"/>
      <c r="AD222" s="63"/>
      <c r="AE222" s="63"/>
      <c r="AF222" s="125">
        <v>1.8040609092077105E-2</v>
      </c>
      <c r="AG222" s="63"/>
      <c r="AH222" s="63"/>
      <c r="AI222" s="63"/>
    </row>
    <row r="223" spans="2:35" ht="12" customHeight="1" x14ac:dyDescent="0.25">
      <c r="B223" s="65" t="s">
        <v>1125</v>
      </c>
      <c r="C223" s="63"/>
      <c r="D223" s="63"/>
      <c r="E223" s="63"/>
      <c r="F223" s="146">
        <v>289055031.96999907</v>
      </c>
      <c r="G223" s="63"/>
      <c r="H223" s="63"/>
      <c r="I223" s="63"/>
      <c r="J223" s="63"/>
      <c r="K223" s="63"/>
      <c r="L223" s="63"/>
      <c r="M223" s="63"/>
      <c r="N223" s="63"/>
      <c r="O223" s="63"/>
      <c r="P223" s="63"/>
      <c r="Q223" s="125">
        <v>1.8694444605399482E-2</v>
      </c>
      <c r="R223" s="63"/>
      <c r="S223" s="63"/>
      <c r="T223" s="63"/>
      <c r="U223" s="63"/>
      <c r="V223" s="63"/>
      <c r="W223" s="63"/>
      <c r="X223" s="62">
        <v>3196</v>
      </c>
      <c r="Y223" s="63"/>
      <c r="Z223" s="63"/>
      <c r="AA223" s="63"/>
      <c r="AB223" s="63"/>
      <c r="AC223" s="63"/>
      <c r="AD223" s="63"/>
      <c r="AE223" s="63"/>
      <c r="AF223" s="125">
        <v>1.4159574326689203E-2</v>
      </c>
      <c r="AG223" s="63"/>
      <c r="AH223" s="63"/>
      <c r="AI223" s="63"/>
    </row>
    <row r="224" spans="2:35" ht="12" customHeight="1" x14ac:dyDescent="0.25">
      <c r="B224" s="65" t="s">
        <v>1126</v>
      </c>
      <c r="C224" s="63"/>
      <c r="D224" s="63"/>
      <c r="E224" s="63"/>
      <c r="F224" s="146">
        <v>133345857.45000015</v>
      </c>
      <c r="G224" s="63"/>
      <c r="H224" s="63"/>
      <c r="I224" s="63"/>
      <c r="J224" s="63"/>
      <c r="K224" s="63"/>
      <c r="L224" s="63"/>
      <c r="M224" s="63"/>
      <c r="N224" s="63"/>
      <c r="O224" s="63"/>
      <c r="P224" s="63"/>
      <c r="Q224" s="125">
        <v>8.6240558708462599E-3</v>
      </c>
      <c r="R224" s="63"/>
      <c r="S224" s="63"/>
      <c r="T224" s="63"/>
      <c r="U224" s="63"/>
      <c r="V224" s="63"/>
      <c r="W224" s="63"/>
      <c r="X224" s="62">
        <v>1747</v>
      </c>
      <c r="Y224" s="63"/>
      <c r="Z224" s="63"/>
      <c r="AA224" s="63"/>
      <c r="AB224" s="63"/>
      <c r="AC224" s="63"/>
      <c r="AD224" s="63"/>
      <c r="AE224" s="63"/>
      <c r="AF224" s="125">
        <v>7.7399175058592102E-3</v>
      </c>
      <c r="AG224" s="63"/>
      <c r="AH224" s="63"/>
      <c r="AI224" s="63"/>
    </row>
    <row r="225" spans="2:35" ht="12" customHeight="1" x14ac:dyDescent="0.25">
      <c r="B225" s="65" t="s">
        <v>1127</v>
      </c>
      <c r="C225" s="63"/>
      <c r="D225" s="63"/>
      <c r="E225" s="63"/>
      <c r="F225" s="146">
        <v>107746851.99000029</v>
      </c>
      <c r="G225" s="63"/>
      <c r="H225" s="63"/>
      <c r="I225" s="63"/>
      <c r="J225" s="63"/>
      <c r="K225" s="63"/>
      <c r="L225" s="63"/>
      <c r="M225" s="63"/>
      <c r="N225" s="63"/>
      <c r="O225" s="63"/>
      <c r="P225" s="63"/>
      <c r="Q225" s="125">
        <v>6.968456982759939E-3</v>
      </c>
      <c r="R225" s="63"/>
      <c r="S225" s="63"/>
      <c r="T225" s="63"/>
      <c r="U225" s="63"/>
      <c r="V225" s="63"/>
      <c r="W225" s="63"/>
      <c r="X225" s="62">
        <v>1251</v>
      </c>
      <c r="Y225" s="63"/>
      <c r="Z225" s="63"/>
      <c r="AA225" s="63"/>
      <c r="AB225" s="63"/>
      <c r="AC225" s="63"/>
      <c r="AD225" s="63"/>
      <c r="AE225" s="63"/>
      <c r="AF225" s="125">
        <v>5.5424366341327259E-3</v>
      </c>
      <c r="AG225" s="63"/>
      <c r="AH225" s="63"/>
      <c r="AI225" s="63"/>
    </row>
    <row r="226" spans="2:35" ht="12" customHeight="1" x14ac:dyDescent="0.25">
      <c r="B226" s="65" t="s">
        <v>1128</v>
      </c>
      <c r="C226" s="63"/>
      <c r="D226" s="63"/>
      <c r="E226" s="63"/>
      <c r="F226" s="146">
        <v>90351436.750000075</v>
      </c>
      <c r="G226" s="63"/>
      <c r="H226" s="63"/>
      <c r="I226" s="63"/>
      <c r="J226" s="63"/>
      <c r="K226" s="63"/>
      <c r="L226" s="63"/>
      <c r="M226" s="63"/>
      <c r="N226" s="63"/>
      <c r="O226" s="63"/>
      <c r="P226" s="63"/>
      <c r="Q226" s="125">
        <v>5.8434199115289555E-3</v>
      </c>
      <c r="R226" s="63"/>
      <c r="S226" s="63"/>
      <c r="T226" s="63"/>
      <c r="U226" s="63"/>
      <c r="V226" s="63"/>
      <c r="W226" s="63"/>
      <c r="X226" s="62">
        <v>985</v>
      </c>
      <c r="Y226" s="63"/>
      <c r="Z226" s="63"/>
      <c r="AA226" s="63"/>
      <c r="AB226" s="63"/>
      <c r="AC226" s="63"/>
      <c r="AD226" s="63"/>
      <c r="AE226" s="63"/>
      <c r="AF226" s="125">
        <v>4.3639489085697328E-3</v>
      </c>
      <c r="AG226" s="63"/>
      <c r="AH226" s="63"/>
      <c r="AI226" s="63"/>
    </row>
    <row r="227" spans="2:35" ht="12" customHeight="1" x14ac:dyDescent="0.25">
      <c r="B227" s="65" t="s">
        <v>1129</v>
      </c>
      <c r="C227" s="63"/>
      <c r="D227" s="63"/>
      <c r="E227" s="63"/>
      <c r="F227" s="146">
        <v>52222517.529999956</v>
      </c>
      <c r="G227" s="63"/>
      <c r="H227" s="63"/>
      <c r="I227" s="63"/>
      <c r="J227" s="63"/>
      <c r="K227" s="63"/>
      <c r="L227" s="63"/>
      <c r="M227" s="63"/>
      <c r="N227" s="63"/>
      <c r="O227" s="63"/>
      <c r="P227" s="63"/>
      <c r="Q227" s="125">
        <v>3.3774570692144687E-3</v>
      </c>
      <c r="R227" s="63"/>
      <c r="S227" s="63"/>
      <c r="T227" s="63"/>
      <c r="U227" s="63"/>
      <c r="V227" s="63"/>
      <c r="W227" s="63"/>
      <c r="X227" s="62">
        <v>587</v>
      </c>
      <c r="Y227" s="63"/>
      <c r="Z227" s="63"/>
      <c r="AA227" s="63"/>
      <c r="AB227" s="63"/>
      <c r="AC227" s="63"/>
      <c r="AD227" s="63"/>
      <c r="AE227" s="63"/>
      <c r="AF227" s="125">
        <v>2.6006477252085614E-3</v>
      </c>
      <c r="AG227" s="63"/>
      <c r="AH227" s="63"/>
      <c r="AI227" s="63"/>
    </row>
    <row r="228" spans="2:35" ht="12" customHeight="1" x14ac:dyDescent="0.25">
      <c r="B228" s="65" t="s">
        <v>1130</v>
      </c>
      <c r="C228" s="63"/>
      <c r="D228" s="63"/>
      <c r="E228" s="63"/>
      <c r="F228" s="146">
        <v>98632521.12000002</v>
      </c>
      <c r="G228" s="63"/>
      <c r="H228" s="63"/>
      <c r="I228" s="63"/>
      <c r="J228" s="63"/>
      <c r="K228" s="63"/>
      <c r="L228" s="63"/>
      <c r="M228" s="63"/>
      <c r="N228" s="63"/>
      <c r="O228" s="63"/>
      <c r="P228" s="63"/>
      <c r="Q228" s="125">
        <v>6.3789936117082044E-3</v>
      </c>
      <c r="R228" s="63"/>
      <c r="S228" s="63"/>
      <c r="T228" s="63"/>
      <c r="U228" s="63"/>
      <c r="V228" s="63"/>
      <c r="W228" s="63"/>
      <c r="X228" s="62">
        <v>940</v>
      </c>
      <c r="Y228" s="63"/>
      <c r="Z228" s="63"/>
      <c r="AA228" s="63"/>
      <c r="AB228" s="63"/>
      <c r="AC228" s="63"/>
      <c r="AD228" s="63"/>
      <c r="AE228" s="63"/>
      <c r="AF228" s="125">
        <v>4.164580684320354E-3</v>
      </c>
      <c r="AG228" s="63"/>
      <c r="AH228" s="63"/>
      <c r="AI228" s="63"/>
    </row>
    <row r="229" spans="2:35" ht="12" customHeight="1" x14ac:dyDescent="0.25">
      <c r="B229" s="65" t="s">
        <v>1131</v>
      </c>
      <c r="C229" s="63"/>
      <c r="D229" s="63"/>
      <c r="E229" s="63"/>
      <c r="F229" s="146">
        <v>9947738.1199999992</v>
      </c>
      <c r="G229" s="63"/>
      <c r="H229" s="63"/>
      <c r="I229" s="63"/>
      <c r="J229" s="63"/>
      <c r="K229" s="63"/>
      <c r="L229" s="63"/>
      <c r="M229" s="63"/>
      <c r="N229" s="63"/>
      <c r="O229" s="63"/>
      <c r="P229" s="63"/>
      <c r="Q229" s="125">
        <v>6.4336343832499781E-4</v>
      </c>
      <c r="R229" s="63"/>
      <c r="S229" s="63"/>
      <c r="T229" s="63"/>
      <c r="U229" s="63"/>
      <c r="V229" s="63"/>
      <c r="W229" s="63"/>
      <c r="X229" s="62">
        <v>100</v>
      </c>
      <c r="Y229" s="63"/>
      <c r="Z229" s="63"/>
      <c r="AA229" s="63"/>
      <c r="AB229" s="63"/>
      <c r="AC229" s="63"/>
      <c r="AD229" s="63"/>
      <c r="AE229" s="63"/>
      <c r="AF229" s="125">
        <v>4.4304049833195254E-4</v>
      </c>
      <c r="AG229" s="63"/>
      <c r="AH229" s="63"/>
      <c r="AI229" s="63"/>
    </row>
    <row r="230" spans="2:35" ht="12" customHeight="1" x14ac:dyDescent="0.25">
      <c r="B230" s="65" t="s">
        <v>1132</v>
      </c>
      <c r="C230" s="63"/>
      <c r="D230" s="63"/>
      <c r="E230" s="63"/>
      <c r="F230" s="146">
        <v>93673929.140000001</v>
      </c>
      <c r="G230" s="63"/>
      <c r="H230" s="63"/>
      <c r="I230" s="63"/>
      <c r="J230" s="63"/>
      <c r="K230" s="63"/>
      <c r="L230" s="63"/>
      <c r="M230" s="63"/>
      <c r="N230" s="63"/>
      <c r="O230" s="63"/>
      <c r="P230" s="63"/>
      <c r="Q230" s="125">
        <v>6.0582999276746754E-3</v>
      </c>
      <c r="R230" s="63"/>
      <c r="S230" s="63"/>
      <c r="T230" s="63"/>
      <c r="U230" s="63"/>
      <c r="V230" s="63"/>
      <c r="W230" s="63"/>
      <c r="X230" s="62">
        <v>1187</v>
      </c>
      <c r="Y230" s="63"/>
      <c r="Z230" s="63"/>
      <c r="AA230" s="63"/>
      <c r="AB230" s="63"/>
      <c r="AC230" s="63"/>
      <c r="AD230" s="63"/>
      <c r="AE230" s="63"/>
      <c r="AF230" s="125">
        <v>5.2588907152002762E-3</v>
      </c>
      <c r="AG230" s="63"/>
      <c r="AH230" s="63"/>
      <c r="AI230" s="63"/>
    </row>
    <row r="231" spans="2:35" ht="12" customHeight="1" x14ac:dyDescent="0.25">
      <c r="B231" s="65" t="s">
        <v>1133</v>
      </c>
      <c r="C231" s="63"/>
      <c r="D231" s="63"/>
      <c r="E231" s="63"/>
      <c r="F231" s="146">
        <v>284199596.87999988</v>
      </c>
      <c r="G231" s="63"/>
      <c r="H231" s="63"/>
      <c r="I231" s="63"/>
      <c r="J231" s="63"/>
      <c r="K231" s="63"/>
      <c r="L231" s="63"/>
      <c r="M231" s="63"/>
      <c r="N231" s="63"/>
      <c r="O231" s="63"/>
      <c r="P231" s="63"/>
      <c r="Q231" s="125">
        <v>1.8380422525567555E-2</v>
      </c>
      <c r="R231" s="63"/>
      <c r="S231" s="63"/>
      <c r="T231" s="63"/>
      <c r="U231" s="63"/>
      <c r="V231" s="63"/>
      <c r="W231" s="63"/>
      <c r="X231" s="62">
        <v>2989</v>
      </c>
      <c r="Y231" s="63"/>
      <c r="Z231" s="63"/>
      <c r="AA231" s="63"/>
      <c r="AB231" s="63"/>
      <c r="AC231" s="63"/>
      <c r="AD231" s="63"/>
      <c r="AE231" s="63"/>
      <c r="AF231" s="125">
        <v>1.324248049514206E-2</v>
      </c>
      <c r="AG231" s="63"/>
      <c r="AH231" s="63"/>
      <c r="AI231" s="63"/>
    </row>
    <row r="232" spans="2:35" ht="12" customHeight="1" x14ac:dyDescent="0.25">
      <c r="B232" s="65" t="s">
        <v>1134</v>
      </c>
      <c r="C232" s="63"/>
      <c r="D232" s="63"/>
      <c r="E232" s="63"/>
      <c r="F232" s="146">
        <v>18982328.690000009</v>
      </c>
      <c r="G232" s="63"/>
      <c r="H232" s="63"/>
      <c r="I232" s="63"/>
      <c r="J232" s="63"/>
      <c r="K232" s="63"/>
      <c r="L232" s="63"/>
      <c r="M232" s="63"/>
      <c r="N232" s="63"/>
      <c r="O232" s="63"/>
      <c r="P232" s="63"/>
      <c r="Q232" s="125">
        <v>1.2276696577747926E-3</v>
      </c>
      <c r="R232" s="63"/>
      <c r="S232" s="63"/>
      <c r="T232" s="63"/>
      <c r="U232" s="63"/>
      <c r="V232" s="63"/>
      <c r="W232" s="63"/>
      <c r="X232" s="62">
        <v>165</v>
      </c>
      <c r="Y232" s="63"/>
      <c r="Z232" s="63"/>
      <c r="AA232" s="63"/>
      <c r="AB232" s="63"/>
      <c r="AC232" s="63"/>
      <c r="AD232" s="63"/>
      <c r="AE232" s="63"/>
      <c r="AF232" s="125">
        <v>7.3101682224772165E-4</v>
      </c>
      <c r="AG232" s="63"/>
      <c r="AH232" s="63"/>
      <c r="AI232" s="63"/>
    </row>
    <row r="233" spans="2:35" ht="12" customHeight="1" x14ac:dyDescent="0.25">
      <c r="B233" s="65" t="s">
        <v>1135</v>
      </c>
      <c r="C233" s="63"/>
      <c r="D233" s="63"/>
      <c r="E233" s="63"/>
      <c r="F233" s="146">
        <v>12661879176.65003</v>
      </c>
      <c r="G233" s="63"/>
      <c r="H233" s="63"/>
      <c r="I233" s="63"/>
      <c r="J233" s="63"/>
      <c r="K233" s="63"/>
      <c r="L233" s="63"/>
      <c r="M233" s="63"/>
      <c r="N233" s="63"/>
      <c r="O233" s="63"/>
      <c r="P233" s="63"/>
      <c r="Q233" s="125">
        <v>0.81889873099567045</v>
      </c>
      <c r="R233" s="63"/>
      <c r="S233" s="63"/>
      <c r="T233" s="63"/>
      <c r="U233" s="63"/>
      <c r="V233" s="63"/>
      <c r="W233" s="63"/>
      <c r="X233" s="62">
        <v>184194</v>
      </c>
      <c r="Y233" s="63"/>
      <c r="Z233" s="63"/>
      <c r="AA233" s="63"/>
      <c r="AB233" s="63"/>
      <c r="AC233" s="63"/>
      <c r="AD233" s="63"/>
      <c r="AE233" s="63"/>
      <c r="AF233" s="125">
        <v>0.81605401549755663</v>
      </c>
      <c r="AG233" s="63"/>
      <c r="AH233" s="63"/>
      <c r="AI233" s="63"/>
    </row>
    <row r="234" spans="2:35" ht="12.75" customHeight="1" x14ac:dyDescent="0.25">
      <c r="B234" s="147"/>
      <c r="C234" s="148"/>
      <c r="D234" s="148"/>
      <c r="E234" s="148"/>
      <c r="F234" s="149">
        <v>15462081814.750027</v>
      </c>
      <c r="G234" s="148"/>
      <c r="H234" s="148"/>
      <c r="I234" s="148"/>
      <c r="J234" s="148"/>
      <c r="K234" s="148"/>
      <c r="L234" s="148"/>
      <c r="M234" s="148"/>
      <c r="N234" s="148"/>
      <c r="O234" s="148"/>
      <c r="P234" s="148"/>
      <c r="Q234" s="150">
        <v>1.0000000000000191</v>
      </c>
      <c r="R234" s="148"/>
      <c r="S234" s="148"/>
      <c r="T234" s="148"/>
      <c r="U234" s="148"/>
      <c r="V234" s="148"/>
      <c r="W234" s="148"/>
      <c r="X234" s="151">
        <v>225713</v>
      </c>
      <c r="Y234" s="148"/>
      <c r="Z234" s="148"/>
      <c r="AA234" s="148"/>
      <c r="AB234" s="148"/>
      <c r="AC234" s="148"/>
      <c r="AD234" s="148"/>
      <c r="AE234" s="148"/>
      <c r="AF234" s="150">
        <v>1</v>
      </c>
      <c r="AG234" s="148"/>
      <c r="AH234" s="148"/>
      <c r="AI234" s="148"/>
    </row>
    <row r="235" spans="2:35" ht="9" customHeight="1" x14ac:dyDescent="0.25">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row>
    <row r="236" spans="2:35" ht="18.75" customHeight="1" x14ac:dyDescent="0.25">
      <c r="B236" s="75" t="s">
        <v>1043</v>
      </c>
      <c r="C236" s="76"/>
      <c r="D236" s="76"/>
      <c r="E236" s="76"/>
      <c r="F236" s="76"/>
      <c r="G236" s="76"/>
      <c r="H236" s="76"/>
      <c r="I236" s="76"/>
      <c r="J236" s="76"/>
      <c r="K236" s="76"/>
      <c r="L236" s="76"/>
      <c r="M236" s="76"/>
      <c r="N236" s="76"/>
      <c r="O236" s="76"/>
      <c r="P236" s="76"/>
      <c r="Q236" s="76"/>
      <c r="R236" s="76"/>
      <c r="S236" s="76"/>
      <c r="T236" s="76"/>
      <c r="U236" s="76"/>
      <c r="V236" s="76"/>
      <c r="W236" s="76"/>
      <c r="X236" s="76"/>
      <c r="Y236" s="76"/>
      <c r="Z236" s="76"/>
      <c r="AA236" s="76"/>
      <c r="AB236" s="76"/>
      <c r="AC236" s="76"/>
      <c r="AD236" s="76"/>
      <c r="AE236" s="76"/>
      <c r="AF236" s="76"/>
      <c r="AG236" s="76"/>
      <c r="AH236" s="76"/>
      <c r="AI236" s="77"/>
    </row>
    <row r="237" spans="2:35" ht="8.25" customHeight="1" x14ac:dyDescent="0.25">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row>
    <row r="238" spans="2:35" ht="12" customHeight="1" x14ac:dyDescent="0.25">
      <c r="B238" s="70"/>
      <c r="C238" s="71"/>
      <c r="D238" s="71"/>
      <c r="E238" s="70" t="s">
        <v>1049</v>
      </c>
      <c r="F238" s="71"/>
      <c r="G238" s="71"/>
      <c r="H238" s="71"/>
      <c r="I238" s="71"/>
      <c r="J238" s="71"/>
      <c r="K238" s="71"/>
      <c r="L238" s="71"/>
      <c r="M238" s="71"/>
      <c r="N238" s="71"/>
      <c r="O238" s="71"/>
      <c r="P238" s="70" t="s">
        <v>1050</v>
      </c>
      <c r="Q238" s="71"/>
      <c r="R238" s="71"/>
      <c r="S238" s="71"/>
      <c r="T238" s="71"/>
      <c r="U238" s="71"/>
      <c r="V238" s="71"/>
      <c r="W238" s="70" t="s">
        <v>1051</v>
      </c>
      <c r="X238" s="71"/>
      <c r="Y238" s="71"/>
      <c r="Z238" s="71"/>
      <c r="AA238" s="71"/>
      <c r="AB238" s="71"/>
      <c r="AC238" s="71"/>
      <c r="AD238" s="71"/>
      <c r="AE238" s="70" t="s">
        <v>1050</v>
      </c>
      <c r="AF238" s="71"/>
      <c r="AG238" s="71"/>
      <c r="AH238" s="71"/>
      <c r="AI238" s="1"/>
    </row>
    <row r="239" spans="2:35" ht="12" customHeight="1" x14ac:dyDescent="0.25">
      <c r="B239" s="65" t="s">
        <v>1136</v>
      </c>
      <c r="C239" s="63"/>
      <c r="D239" s="63"/>
      <c r="E239" s="146">
        <v>15461944012.869957</v>
      </c>
      <c r="F239" s="63"/>
      <c r="G239" s="63"/>
      <c r="H239" s="63"/>
      <c r="I239" s="63"/>
      <c r="J239" s="63"/>
      <c r="K239" s="63"/>
      <c r="L239" s="63"/>
      <c r="M239" s="63"/>
      <c r="N239" s="63"/>
      <c r="O239" s="63"/>
      <c r="P239" s="125">
        <v>0.99999108775379342</v>
      </c>
      <c r="Q239" s="63"/>
      <c r="R239" s="63"/>
      <c r="S239" s="63"/>
      <c r="T239" s="63"/>
      <c r="U239" s="63"/>
      <c r="V239" s="63"/>
      <c r="W239" s="62">
        <v>225701</v>
      </c>
      <c r="X239" s="63"/>
      <c r="Y239" s="63"/>
      <c r="Z239" s="63"/>
      <c r="AA239" s="63"/>
      <c r="AB239" s="63"/>
      <c r="AC239" s="63"/>
      <c r="AD239" s="63"/>
      <c r="AE239" s="125">
        <v>0.99994683514020022</v>
      </c>
      <c r="AF239" s="63"/>
      <c r="AG239" s="63"/>
      <c r="AH239" s="63"/>
      <c r="AI239" s="1"/>
    </row>
    <row r="240" spans="2:35" ht="12" customHeight="1" x14ac:dyDescent="0.25">
      <c r="B240" s="65" t="s">
        <v>1137</v>
      </c>
      <c r="C240" s="63"/>
      <c r="D240" s="63"/>
      <c r="E240" s="146">
        <v>137801.88</v>
      </c>
      <c r="F240" s="63"/>
      <c r="G240" s="63"/>
      <c r="H240" s="63"/>
      <c r="I240" s="63"/>
      <c r="J240" s="63"/>
      <c r="K240" s="63"/>
      <c r="L240" s="63"/>
      <c r="M240" s="63"/>
      <c r="N240" s="63"/>
      <c r="O240" s="63"/>
      <c r="P240" s="125">
        <v>8.9122462066230149E-6</v>
      </c>
      <c r="Q240" s="63"/>
      <c r="R240" s="63"/>
      <c r="S240" s="63"/>
      <c r="T240" s="63"/>
      <c r="U240" s="63"/>
      <c r="V240" s="63"/>
      <c r="W240" s="62">
        <v>12</v>
      </c>
      <c r="X240" s="63"/>
      <c r="Y240" s="63"/>
      <c r="Z240" s="63"/>
      <c r="AA240" s="63"/>
      <c r="AB240" s="63"/>
      <c r="AC240" s="63"/>
      <c r="AD240" s="63"/>
      <c r="AE240" s="125">
        <v>5.3164859799834304E-5</v>
      </c>
      <c r="AF240" s="63"/>
      <c r="AG240" s="63"/>
      <c r="AH240" s="63"/>
      <c r="AI240" s="1"/>
    </row>
    <row r="241" spans="2:35" ht="12" customHeight="1" x14ac:dyDescent="0.25">
      <c r="B241" s="147"/>
      <c r="C241" s="148"/>
      <c r="D241" s="148"/>
      <c r="E241" s="149">
        <v>15462081814.749956</v>
      </c>
      <c r="F241" s="148"/>
      <c r="G241" s="148"/>
      <c r="H241" s="148"/>
      <c r="I241" s="148"/>
      <c r="J241" s="148"/>
      <c r="K241" s="148"/>
      <c r="L241" s="148"/>
      <c r="M241" s="148"/>
      <c r="N241" s="148"/>
      <c r="O241" s="148"/>
      <c r="P241" s="150">
        <v>1.0000000000000235</v>
      </c>
      <c r="Q241" s="148"/>
      <c r="R241" s="148"/>
      <c r="S241" s="148"/>
      <c r="T241" s="148"/>
      <c r="U241" s="148"/>
      <c r="V241" s="148"/>
      <c r="W241" s="151">
        <v>225713</v>
      </c>
      <c r="X241" s="148"/>
      <c r="Y241" s="148"/>
      <c r="Z241" s="148"/>
      <c r="AA241" s="148"/>
      <c r="AB241" s="148"/>
      <c r="AC241" s="148"/>
      <c r="AD241" s="148"/>
      <c r="AE241" s="150">
        <v>1</v>
      </c>
      <c r="AF241" s="148"/>
      <c r="AG241" s="148"/>
      <c r="AH241" s="148"/>
      <c r="AI241" s="1"/>
    </row>
    <row r="242" spans="2:35" ht="17" customHeight="1" x14ac:dyDescent="0.25">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row>
    <row r="243" spans="2:35" ht="18.75" customHeight="1" x14ac:dyDescent="0.25">
      <c r="B243" s="75" t="s">
        <v>1044</v>
      </c>
      <c r="C243" s="76"/>
      <c r="D243" s="76"/>
      <c r="E243" s="76"/>
      <c r="F243" s="76"/>
      <c r="G243" s="76"/>
      <c r="H243" s="76"/>
      <c r="I243" s="76"/>
      <c r="J243" s="76"/>
      <c r="K243" s="76"/>
      <c r="L243" s="76"/>
      <c r="M243" s="76"/>
      <c r="N243" s="76"/>
      <c r="O243" s="76"/>
      <c r="P243" s="76"/>
      <c r="Q243" s="76"/>
      <c r="R243" s="76"/>
      <c r="S243" s="76"/>
      <c r="T243" s="76"/>
      <c r="U243" s="76"/>
      <c r="V243" s="76"/>
      <c r="W243" s="76"/>
      <c r="X243" s="76"/>
      <c r="Y243" s="76"/>
      <c r="Z243" s="76"/>
      <c r="AA243" s="76"/>
      <c r="AB243" s="76"/>
      <c r="AC243" s="76"/>
      <c r="AD243" s="76"/>
      <c r="AE243" s="76"/>
      <c r="AF243" s="76"/>
      <c r="AG243" s="76"/>
      <c r="AH243" s="76"/>
      <c r="AI243" s="77"/>
    </row>
    <row r="244" spans="2:35" ht="6.75" customHeight="1" x14ac:dyDescent="0.25">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row>
    <row r="245" spans="2:35" ht="13.5" customHeight="1" x14ac:dyDescent="0.25">
      <c r="B245" s="70"/>
      <c r="C245" s="71"/>
      <c r="D245" s="70" t="s">
        <v>1049</v>
      </c>
      <c r="E245" s="71"/>
      <c r="F245" s="71"/>
      <c r="G245" s="71"/>
      <c r="H245" s="71"/>
      <c r="I245" s="71"/>
      <c r="J245" s="71"/>
      <c r="K245" s="71"/>
      <c r="L245" s="71"/>
      <c r="M245" s="71"/>
      <c r="N245" s="71"/>
      <c r="O245" s="70" t="s">
        <v>1050</v>
      </c>
      <c r="P245" s="71"/>
      <c r="Q245" s="71"/>
      <c r="R245" s="71"/>
      <c r="S245" s="71"/>
      <c r="T245" s="71"/>
      <c r="U245" s="71"/>
      <c r="V245" s="70" t="s">
        <v>1051</v>
      </c>
      <c r="W245" s="71"/>
      <c r="X245" s="71"/>
      <c r="Y245" s="71"/>
      <c r="Z245" s="71"/>
      <c r="AA245" s="71"/>
      <c r="AB245" s="71"/>
      <c r="AC245" s="71"/>
      <c r="AD245" s="70" t="s">
        <v>1050</v>
      </c>
      <c r="AE245" s="71"/>
      <c r="AF245" s="71"/>
      <c r="AG245" s="71"/>
      <c r="AH245" s="71"/>
      <c r="AI245" s="1"/>
    </row>
    <row r="246" spans="2:35" ht="12" customHeight="1" x14ac:dyDescent="0.25">
      <c r="B246" s="65" t="s">
        <v>1138</v>
      </c>
      <c r="C246" s="63"/>
      <c r="D246" s="146">
        <v>14557631162.129961</v>
      </c>
      <c r="E246" s="63"/>
      <c r="F246" s="63"/>
      <c r="G246" s="63"/>
      <c r="H246" s="63"/>
      <c r="I246" s="63"/>
      <c r="J246" s="63"/>
      <c r="K246" s="63"/>
      <c r="L246" s="63"/>
      <c r="M246" s="63"/>
      <c r="N246" s="63"/>
      <c r="O246" s="125">
        <v>0.94150524725867091</v>
      </c>
      <c r="P246" s="63"/>
      <c r="Q246" s="63"/>
      <c r="R246" s="63"/>
      <c r="S246" s="63"/>
      <c r="T246" s="63"/>
      <c r="U246" s="63"/>
      <c r="V246" s="62">
        <v>216945</v>
      </c>
      <c r="W246" s="63"/>
      <c r="X246" s="63"/>
      <c r="Y246" s="63"/>
      <c r="Z246" s="63"/>
      <c r="AA246" s="63"/>
      <c r="AB246" s="63"/>
      <c r="AC246" s="63"/>
      <c r="AD246" s="125">
        <v>0.96115420910625438</v>
      </c>
      <c r="AE246" s="63"/>
      <c r="AF246" s="63"/>
      <c r="AG246" s="63"/>
      <c r="AH246" s="63"/>
      <c r="AI246" s="1"/>
    </row>
    <row r="247" spans="2:35" ht="12" customHeight="1" x14ac:dyDescent="0.25">
      <c r="B247" s="65" t="s">
        <v>1139</v>
      </c>
      <c r="C247" s="63"/>
      <c r="D247" s="146">
        <v>737213851.76999974</v>
      </c>
      <c r="E247" s="63"/>
      <c r="F247" s="63"/>
      <c r="G247" s="63"/>
      <c r="H247" s="63"/>
      <c r="I247" s="63"/>
      <c r="J247" s="63"/>
      <c r="K247" s="63"/>
      <c r="L247" s="63"/>
      <c r="M247" s="63"/>
      <c r="N247" s="63"/>
      <c r="O247" s="125">
        <v>4.7678822334696155E-2</v>
      </c>
      <c r="P247" s="63"/>
      <c r="Q247" s="63"/>
      <c r="R247" s="63"/>
      <c r="S247" s="63"/>
      <c r="T247" s="63"/>
      <c r="U247" s="63"/>
      <c r="V247" s="62">
        <v>4943</v>
      </c>
      <c r="W247" s="63"/>
      <c r="X247" s="63"/>
      <c r="Y247" s="63"/>
      <c r="Z247" s="63"/>
      <c r="AA247" s="63"/>
      <c r="AB247" s="63"/>
      <c r="AC247" s="63"/>
      <c r="AD247" s="125">
        <v>2.1899491832548412E-2</v>
      </c>
      <c r="AE247" s="63"/>
      <c r="AF247" s="63"/>
      <c r="AG247" s="63"/>
      <c r="AH247" s="63"/>
      <c r="AI247" s="1"/>
    </row>
    <row r="248" spans="2:35" ht="12" customHeight="1" x14ac:dyDescent="0.25">
      <c r="B248" s="65" t="s">
        <v>1140</v>
      </c>
      <c r="C248" s="63"/>
      <c r="D248" s="146">
        <v>167236800.84999961</v>
      </c>
      <c r="E248" s="63"/>
      <c r="F248" s="63"/>
      <c r="G248" s="63"/>
      <c r="H248" s="63"/>
      <c r="I248" s="63"/>
      <c r="J248" s="63"/>
      <c r="K248" s="63"/>
      <c r="L248" s="63"/>
      <c r="M248" s="63"/>
      <c r="N248" s="63"/>
      <c r="O248" s="125">
        <v>1.0815930406632892E-2</v>
      </c>
      <c r="P248" s="63"/>
      <c r="Q248" s="63"/>
      <c r="R248" s="63"/>
      <c r="S248" s="63"/>
      <c r="T248" s="63"/>
      <c r="U248" s="63"/>
      <c r="V248" s="62">
        <v>3825</v>
      </c>
      <c r="W248" s="63"/>
      <c r="X248" s="63"/>
      <c r="Y248" s="63"/>
      <c r="Z248" s="63"/>
      <c r="AA248" s="63"/>
      <c r="AB248" s="63"/>
      <c r="AC248" s="63"/>
      <c r="AD248" s="125">
        <v>1.6946299061197184E-2</v>
      </c>
      <c r="AE248" s="63"/>
      <c r="AF248" s="63"/>
      <c r="AG248" s="63"/>
      <c r="AH248" s="63"/>
      <c r="AI248" s="1"/>
    </row>
    <row r="249" spans="2:35" ht="12" customHeight="1" x14ac:dyDescent="0.25">
      <c r="B249" s="147"/>
      <c r="C249" s="148"/>
      <c r="D249" s="149">
        <v>15462081814.749962</v>
      </c>
      <c r="E249" s="148"/>
      <c r="F249" s="148"/>
      <c r="G249" s="148"/>
      <c r="H249" s="148"/>
      <c r="I249" s="148"/>
      <c r="J249" s="148"/>
      <c r="K249" s="148"/>
      <c r="L249" s="148"/>
      <c r="M249" s="148"/>
      <c r="N249" s="148"/>
      <c r="O249" s="150">
        <v>1.0000000000000231</v>
      </c>
      <c r="P249" s="148"/>
      <c r="Q249" s="148"/>
      <c r="R249" s="148"/>
      <c r="S249" s="148"/>
      <c r="T249" s="148"/>
      <c r="U249" s="148"/>
      <c r="V249" s="151">
        <v>225713</v>
      </c>
      <c r="W249" s="148"/>
      <c r="X249" s="148"/>
      <c r="Y249" s="148"/>
      <c r="Z249" s="148"/>
      <c r="AA249" s="148"/>
      <c r="AB249" s="148"/>
      <c r="AC249" s="148"/>
      <c r="AD249" s="150">
        <v>1</v>
      </c>
      <c r="AE249" s="148"/>
      <c r="AF249" s="148"/>
      <c r="AG249" s="148"/>
      <c r="AH249" s="148"/>
      <c r="AI249" s="1"/>
    </row>
    <row r="250" spans="2:35" ht="9" customHeight="1" x14ac:dyDescent="0.25">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row>
    <row r="251" spans="2:35" ht="18.75" customHeight="1" x14ac:dyDescent="0.25">
      <c r="B251" s="75" t="s">
        <v>1045</v>
      </c>
      <c r="C251" s="76"/>
      <c r="D251" s="76"/>
      <c r="E251" s="76"/>
      <c r="F251" s="76"/>
      <c r="G251" s="76"/>
      <c r="H251" s="76"/>
      <c r="I251" s="76"/>
      <c r="J251" s="76"/>
      <c r="K251" s="76"/>
      <c r="L251" s="76"/>
      <c r="M251" s="76"/>
      <c r="N251" s="76"/>
      <c r="O251" s="76"/>
      <c r="P251" s="76"/>
      <c r="Q251" s="76"/>
      <c r="R251" s="76"/>
      <c r="S251" s="76"/>
      <c r="T251" s="76"/>
      <c r="U251" s="76"/>
      <c r="V251" s="76"/>
      <c r="W251" s="76"/>
      <c r="X251" s="76"/>
      <c r="Y251" s="76"/>
      <c r="Z251" s="76"/>
      <c r="AA251" s="76"/>
      <c r="AB251" s="76"/>
      <c r="AC251" s="76"/>
      <c r="AD251" s="76"/>
      <c r="AE251" s="76"/>
      <c r="AF251" s="76"/>
      <c r="AG251" s="76"/>
      <c r="AH251" s="76"/>
      <c r="AI251" s="77"/>
    </row>
    <row r="252" spans="2:35" ht="8.25" customHeight="1" x14ac:dyDescent="0.25">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row>
    <row r="253" spans="2:35" ht="12.75" customHeight="1" x14ac:dyDescent="0.25">
      <c r="B253" s="6"/>
      <c r="C253" s="70" t="s">
        <v>1049</v>
      </c>
      <c r="D253" s="71"/>
      <c r="E253" s="71"/>
      <c r="F253" s="71"/>
      <c r="G253" s="71"/>
      <c r="H253" s="71"/>
      <c r="I253" s="71"/>
      <c r="J253" s="71"/>
      <c r="K253" s="71"/>
      <c r="L253" s="71"/>
      <c r="M253" s="71"/>
      <c r="N253" s="70" t="s">
        <v>1050</v>
      </c>
      <c r="O253" s="71"/>
      <c r="P253" s="71"/>
      <c r="Q253" s="71"/>
      <c r="R253" s="71"/>
      <c r="S253" s="71"/>
      <c r="T253" s="71"/>
      <c r="U253" s="70" t="s">
        <v>1051</v>
      </c>
      <c r="V253" s="71"/>
      <c r="W253" s="71"/>
      <c r="X253" s="71"/>
      <c r="Y253" s="71"/>
      <c r="Z253" s="71"/>
      <c r="AA253" s="71"/>
      <c r="AB253" s="71"/>
      <c r="AC253" s="70" t="s">
        <v>1050</v>
      </c>
      <c r="AD253" s="71"/>
      <c r="AE253" s="71"/>
      <c r="AF253" s="71"/>
      <c r="AG253" s="71"/>
      <c r="AH253" s="71"/>
      <c r="AI253" s="1"/>
    </row>
    <row r="254" spans="2:35" ht="12" customHeight="1" x14ac:dyDescent="0.25">
      <c r="B254" s="9" t="s">
        <v>86</v>
      </c>
      <c r="C254" s="146">
        <v>17300609.529999986</v>
      </c>
      <c r="D254" s="63"/>
      <c r="E254" s="63"/>
      <c r="F254" s="63"/>
      <c r="G254" s="63"/>
      <c r="H254" s="63"/>
      <c r="I254" s="63"/>
      <c r="J254" s="63"/>
      <c r="K254" s="63"/>
      <c r="L254" s="63"/>
      <c r="M254" s="63"/>
      <c r="N254" s="125">
        <v>1.1189055741184955E-3</v>
      </c>
      <c r="O254" s="63"/>
      <c r="P254" s="63"/>
      <c r="Q254" s="63"/>
      <c r="R254" s="63"/>
      <c r="S254" s="63"/>
      <c r="T254" s="63"/>
      <c r="U254" s="62">
        <v>1391</v>
      </c>
      <c r="V254" s="63"/>
      <c r="W254" s="63"/>
      <c r="X254" s="63"/>
      <c r="Y254" s="63"/>
      <c r="Z254" s="63"/>
      <c r="AA254" s="63"/>
      <c r="AB254" s="63"/>
      <c r="AC254" s="125">
        <v>6.1626933317974596E-3</v>
      </c>
      <c r="AD254" s="63"/>
      <c r="AE254" s="63"/>
      <c r="AF254" s="63"/>
      <c r="AG254" s="63"/>
      <c r="AH254" s="63"/>
      <c r="AI254" s="1"/>
    </row>
    <row r="255" spans="2:35" ht="12" customHeight="1" x14ac:dyDescent="0.25">
      <c r="B255" s="9" t="s">
        <v>1141</v>
      </c>
      <c r="C255" s="146">
        <v>1427372312.4699945</v>
      </c>
      <c r="D255" s="63"/>
      <c r="E255" s="63"/>
      <c r="F255" s="63"/>
      <c r="G255" s="63"/>
      <c r="H255" s="63"/>
      <c r="I255" s="63"/>
      <c r="J255" s="63"/>
      <c r="K255" s="63"/>
      <c r="L255" s="63"/>
      <c r="M255" s="63"/>
      <c r="N255" s="125">
        <v>9.2314368114929934E-2</v>
      </c>
      <c r="O255" s="63"/>
      <c r="P255" s="63"/>
      <c r="Q255" s="63"/>
      <c r="R255" s="63"/>
      <c r="S255" s="63"/>
      <c r="T255" s="63"/>
      <c r="U255" s="62">
        <v>30859</v>
      </c>
      <c r="V255" s="63"/>
      <c r="W255" s="63"/>
      <c r="X255" s="63"/>
      <c r="Y255" s="63"/>
      <c r="Z255" s="63"/>
      <c r="AA255" s="63"/>
      <c r="AB255" s="63"/>
      <c r="AC255" s="125">
        <v>0.13671786738025724</v>
      </c>
      <c r="AD255" s="63"/>
      <c r="AE255" s="63"/>
      <c r="AF255" s="63"/>
      <c r="AG255" s="63"/>
      <c r="AH255" s="63"/>
      <c r="AI255" s="1"/>
    </row>
    <row r="256" spans="2:35" ht="12" customHeight="1" x14ac:dyDescent="0.25">
      <c r="B256" s="9" t="s">
        <v>1142</v>
      </c>
      <c r="C256" s="146">
        <v>1180973424.2100012</v>
      </c>
      <c r="D256" s="63"/>
      <c r="E256" s="63"/>
      <c r="F256" s="63"/>
      <c r="G256" s="63"/>
      <c r="H256" s="63"/>
      <c r="I256" s="63"/>
      <c r="J256" s="63"/>
      <c r="K256" s="63"/>
      <c r="L256" s="63"/>
      <c r="M256" s="63"/>
      <c r="N256" s="125">
        <v>7.6378681626391109E-2</v>
      </c>
      <c r="O256" s="63"/>
      <c r="P256" s="63"/>
      <c r="Q256" s="63"/>
      <c r="R256" s="63"/>
      <c r="S256" s="63"/>
      <c r="T256" s="63"/>
      <c r="U256" s="62">
        <v>25526</v>
      </c>
      <c r="V256" s="63"/>
      <c r="W256" s="63"/>
      <c r="X256" s="63"/>
      <c r="Y256" s="63"/>
      <c r="Z256" s="63"/>
      <c r="AA256" s="63"/>
      <c r="AB256" s="63"/>
      <c r="AC256" s="125">
        <v>0.11309051760421421</v>
      </c>
      <c r="AD256" s="63"/>
      <c r="AE256" s="63"/>
      <c r="AF256" s="63"/>
      <c r="AG256" s="63"/>
      <c r="AH256" s="63"/>
      <c r="AI256" s="1"/>
    </row>
    <row r="257" spans="2:35" ht="12" customHeight="1" x14ac:dyDescent="0.25">
      <c r="B257" s="9" t="s">
        <v>1143</v>
      </c>
      <c r="C257" s="146">
        <v>1314082301.74001</v>
      </c>
      <c r="D257" s="63"/>
      <c r="E257" s="63"/>
      <c r="F257" s="63"/>
      <c r="G257" s="63"/>
      <c r="H257" s="63"/>
      <c r="I257" s="63"/>
      <c r="J257" s="63"/>
      <c r="K257" s="63"/>
      <c r="L257" s="63"/>
      <c r="M257" s="63"/>
      <c r="N257" s="125">
        <v>8.4987410976343852E-2</v>
      </c>
      <c r="O257" s="63"/>
      <c r="P257" s="63"/>
      <c r="Q257" s="63"/>
      <c r="R257" s="63"/>
      <c r="S257" s="63"/>
      <c r="T257" s="63"/>
      <c r="U257" s="62">
        <v>25172</v>
      </c>
      <c r="V257" s="63"/>
      <c r="W257" s="63"/>
      <c r="X257" s="63"/>
      <c r="Y257" s="63"/>
      <c r="Z257" s="63"/>
      <c r="AA257" s="63"/>
      <c r="AB257" s="63"/>
      <c r="AC257" s="125">
        <v>0.11152215424011909</v>
      </c>
      <c r="AD257" s="63"/>
      <c r="AE257" s="63"/>
      <c r="AF257" s="63"/>
      <c r="AG257" s="63"/>
      <c r="AH257" s="63"/>
      <c r="AI257" s="1"/>
    </row>
    <row r="258" spans="2:35" ht="12" customHeight="1" x14ac:dyDescent="0.25">
      <c r="B258" s="9" t="s">
        <v>1144</v>
      </c>
      <c r="C258" s="146">
        <v>1435201367.0100019</v>
      </c>
      <c r="D258" s="63"/>
      <c r="E258" s="63"/>
      <c r="F258" s="63"/>
      <c r="G258" s="63"/>
      <c r="H258" s="63"/>
      <c r="I258" s="63"/>
      <c r="J258" s="63"/>
      <c r="K258" s="63"/>
      <c r="L258" s="63"/>
      <c r="M258" s="63"/>
      <c r="N258" s="125">
        <v>9.2820707082334628E-2</v>
      </c>
      <c r="O258" s="63"/>
      <c r="P258" s="63"/>
      <c r="Q258" s="63"/>
      <c r="R258" s="63"/>
      <c r="S258" s="63"/>
      <c r="T258" s="63"/>
      <c r="U258" s="62">
        <v>24523</v>
      </c>
      <c r="V258" s="63"/>
      <c r="W258" s="63"/>
      <c r="X258" s="63"/>
      <c r="Y258" s="63"/>
      <c r="Z258" s="63"/>
      <c r="AA258" s="63"/>
      <c r="AB258" s="63"/>
      <c r="AC258" s="125">
        <v>0.10864682140594471</v>
      </c>
      <c r="AD258" s="63"/>
      <c r="AE258" s="63"/>
      <c r="AF258" s="63"/>
      <c r="AG258" s="63"/>
      <c r="AH258" s="63"/>
      <c r="AI258" s="1"/>
    </row>
    <row r="259" spans="2:35" ht="12" customHeight="1" x14ac:dyDescent="0.25">
      <c r="B259" s="9" t="s">
        <v>1145</v>
      </c>
      <c r="C259" s="146">
        <v>1514799412.2100089</v>
      </c>
      <c r="D259" s="63"/>
      <c r="E259" s="63"/>
      <c r="F259" s="63"/>
      <c r="G259" s="63"/>
      <c r="H259" s="63"/>
      <c r="I259" s="63"/>
      <c r="J259" s="63"/>
      <c r="K259" s="63"/>
      <c r="L259" s="63"/>
      <c r="M259" s="63"/>
      <c r="N259" s="125">
        <v>9.796865844837091E-2</v>
      </c>
      <c r="O259" s="63"/>
      <c r="P259" s="63"/>
      <c r="Q259" s="63"/>
      <c r="R259" s="63"/>
      <c r="S259" s="63"/>
      <c r="T259" s="63"/>
      <c r="U259" s="62">
        <v>23058</v>
      </c>
      <c r="V259" s="63"/>
      <c r="W259" s="63"/>
      <c r="X259" s="63"/>
      <c r="Y259" s="63"/>
      <c r="Z259" s="63"/>
      <c r="AA259" s="63"/>
      <c r="AB259" s="63"/>
      <c r="AC259" s="125">
        <v>0.10215627810538161</v>
      </c>
      <c r="AD259" s="63"/>
      <c r="AE259" s="63"/>
      <c r="AF259" s="63"/>
      <c r="AG259" s="63"/>
      <c r="AH259" s="63"/>
      <c r="AI259" s="1"/>
    </row>
    <row r="260" spans="2:35" ht="12" customHeight="1" x14ac:dyDescent="0.25">
      <c r="B260" s="9" t="s">
        <v>1146</v>
      </c>
      <c r="C260" s="146">
        <v>1540590412.7799945</v>
      </c>
      <c r="D260" s="63"/>
      <c r="E260" s="63"/>
      <c r="F260" s="63"/>
      <c r="G260" s="63"/>
      <c r="H260" s="63"/>
      <c r="I260" s="63"/>
      <c r="J260" s="63"/>
      <c r="K260" s="63"/>
      <c r="L260" s="63"/>
      <c r="M260" s="63"/>
      <c r="N260" s="125">
        <v>9.9636674494268579E-2</v>
      </c>
      <c r="O260" s="63"/>
      <c r="P260" s="63"/>
      <c r="Q260" s="63"/>
      <c r="R260" s="63"/>
      <c r="S260" s="63"/>
      <c r="T260" s="63"/>
      <c r="U260" s="62">
        <v>21709</v>
      </c>
      <c r="V260" s="63"/>
      <c r="W260" s="63"/>
      <c r="X260" s="63"/>
      <c r="Y260" s="63"/>
      <c r="Z260" s="63"/>
      <c r="AA260" s="63"/>
      <c r="AB260" s="63"/>
      <c r="AC260" s="125">
        <v>9.6179661782883577E-2</v>
      </c>
      <c r="AD260" s="63"/>
      <c r="AE260" s="63"/>
      <c r="AF260" s="63"/>
      <c r="AG260" s="63"/>
      <c r="AH260" s="63"/>
      <c r="AI260" s="1"/>
    </row>
    <row r="261" spans="2:35" ht="12" customHeight="1" x14ac:dyDescent="0.25">
      <c r="B261" s="9" t="s">
        <v>1147</v>
      </c>
      <c r="C261" s="146">
        <v>1720092274.1199899</v>
      </c>
      <c r="D261" s="63"/>
      <c r="E261" s="63"/>
      <c r="F261" s="63"/>
      <c r="G261" s="63"/>
      <c r="H261" s="63"/>
      <c r="I261" s="63"/>
      <c r="J261" s="63"/>
      <c r="K261" s="63"/>
      <c r="L261" s="63"/>
      <c r="M261" s="63"/>
      <c r="N261" s="125">
        <v>0.11124583964360574</v>
      </c>
      <c r="O261" s="63"/>
      <c r="P261" s="63"/>
      <c r="Q261" s="63"/>
      <c r="R261" s="63"/>
      <c r="S261" s="63"/>
      <c r="T261" s="63"/>
      <c r="U261" s="62">
        <v>21463</v>
      </c>
      <c r="V261" s="63"/>
      <c r="W261" s="63"/>
      <c r="X261" s="63"/>
      <c r="Y261" s="63"/>
      <c r="Z261" s="63"/>
      <c r="AA261" s="63"/>
      <c r="AB261" s="63"/>
      <c r="AC261" s="125">
        <v>9.5089782156986977E-2</v>
      </c>
      <c r="AD261" s="63"/>
      <c r="AE261" s="63"/>
      <c r="AF261" s="63"/>
      <c r="AG261" s="63"/>
      <c r="AH261" s="63"/>
      <c r="AI261" s="1"/>
    </row>
    <row r="262" spans="2:35" ht="12" customHeight="1" x14ac:dyDescent="0.25">
      <c r="B262" s="9" t="s">
        <v>1148</v>
      </c>
      <c r="C262" s="146">
        <v>1848100510.069989</v>
      </c>
      <c r="D262" s="63"/>
      <c r="E262" s="63"/>
      <c r="F262" s="63"/>
      <c r="G262" s="63"/>
      <c r="H262" s="63"/>
      <c r="I262" s="63"/>
      <c r="J262" s="63"/>
      <c r="K262" s="63"/>
      <c r="L262" s="63"/>
      <c r="M262" s="63"/>
      <c r="N262" s="125">
        <v>0.11952468834481272</v>
      </c>
      <c r="O262" s="63"/>
      <c r="P262" s="63"/>
      <c r="Q262" s="63"/>
      <c r="R262" s="63"/>
      <c r="S262" s="63"/>
      <c r="T262" s="63"/>
      <c r="U262" s="62">
        <v>20675</v>
      </c>
      <c r="V262" s="63"/>
      <c r="W262" s="63"/>
      <c r="X262" s="63"/>
      <c r="Y262" s="63"/>
      <c r="Z262" s="63"/>
      <c r="AA262" s="63"/>
      <c r="AB262" s="63"/>
      <c r="AC262" s="125">
        <v>9.1598623030131179E-2</v>
      </c>
      <c r="AD262" s="63"/>
      <c r="AE262" s="63"/>
      <c r="AF262" s="63"/>
      <c r="AG262" s="63"/>
      <c r="AH262" s="63"/>
      <c r="AI262" s="1"/>
    </row>
    <row r="263" spans="2:35" ht="12" customHeight="1" x14ac:dyDescent="0.25">
      <c r="B263" s="9" t="s">
        <v>1149</v>
      </c>
      <c r="C263" s="146">
        <v>1845914446.3300056</v>
      </c>
      <c r="D263" s="63"/>
      <c r="E263" s="63"/>
      <c r="F263" s="63"/>
      <c r="G263" s="63"/>
      <c r="H263" s="63"/>
      <c r="I263" s="63"/>
      <c r="J263" s="63"/>
      <c r="K263" s="63"/>
      <c r="L263" s="63"/>
      <c r="M263" s="63"/>
      <c r="N263" s="125">
        <v>0.11938330610623875</v>
      </c>
      <c r="O263" s="63"/>
      <c r="P263" s="63"/>
      <c r="Q263" s="63"/>
      <c r="R263" s="63"/>
      <c r="S263" s="63"/>
      <c r="T263" s="63"/>
      <c r="U263" s="62">
        <v>18035</v>
      </c>
      <c r="V263" s="63"/>
      <c r="W263" s="63"/>
      <c r="X263" s="63"/>
      <c r="Y263" s="63"/>
      <c r="Z263" s="63"/>
      <c r="AA263" s="63"/>
      <c r="AB263" s="63"/>
      <c r="AC263" s="125">
        <v>7.9902353874167636E-2</v>
      </c>
      <c r="AD263" s="63"/>
      <c r="AE263" s="63"/>
      <c r="AF263" s="63"/>
      <c r="AG263" s="63"/>
      <c r="AH263" s="63"/>
      <c r="AI263" s="1"/>
    </row>
    <row r="264" spans="2:35" ht="12" customHeight="1" x14ac:dyDescent="0.25">
      <c r="B264" s="9" t="s">
        <v>1150</v>
      </c>
      <c r="C264" s="146">
        <v>1251399925.6799963</v>
      </c>
      <c r="D264" s="63"/>
      <c r="E264" s="63"/>
      <c r="F264" s="63"/>
      <c r="G264" s="63"/>
      <c r="H264" s="63"/>
      <c r="I264" s="63"/>
      <c r="J264" s="63"/>
      <c r="K264" s="63"/>
      <c r="L264" s="63"/>
      <c r="M264" s="63"/>
      <c r="N264" s="125">
        <v>8.0933469417179535E-2</v>
      </c>
      <c r="O264" s="63"/>
      <c r="P264" s="63"/>
      <c r="Q264" s="63"/>
      <c r="R264" s="63"/>
      <c r="S264" s="63"/>
      <c r="T264" s="63"/>
      <c r="U264" s="62">
        <v>9867</v>
      </c>
      <c r="V264" s="63"/>
      <c r="W264" s="63"/>
      <c r="X264" s="63"/>
      <c r="Y264" s="63"/>
      <c r="Z264" s="63"/>
      <c r="AA264" s="63"/>
      <c r="AB264" s="63"/>
      <c r="AC264" s="125">
        <v>4.3714805970413759E-2</v>
      </c>
      <c r="AD264" s="63"/>
      <c r="AE264" s="63"/>
      <c r="AF264" s="63"/>
      <c r="AG264" s="63"/>
      <c r="AH264" s="63"/>
      <c r="AI264" s="1"/>
    </row>
    <row r="265" spans="2:35" ht="12" customHeight="1" x14ac:dyDescent="0.25">
      <c r="B265" s="9" t="s">
        <v>1151</v>
      </c>
      <c r="C265" s="146">
        <v>73943965.76000002</v>
      </c>
      <c r="D265" s="63"/>
      <c r="E265" s="63"/>
      <c r="F265" s="63"/>
      <c r="G265" s="63"/>
      <c r="H265" s="63"/>
      <c r="I265" s="63"/>
      <c r="J265" s="63"/>
      <c r="K265" s="63"/>
      <c r="L265" s="63"/>
      <c r="M265" s="63"/>
      <c r="N265" s="125">
        <v>4.7822774866875606E-3</v>
      </c>
      <c r="O265" s="63"/>
      <c r="P265" s="63"/>
      <c r="Q265" s="63"/>
      <c r="R265" s="63"/>
      <c r="S265" s="63"/>
      <c r="T265" s="63"/>
      <c r="U265" s="62">
        <v>838</v>
      </c>
      <c r="V265" s="63"/>
      <c r="W265" s="63"/>
      <c r="X265" s="63"/>
      <c r="Y265" s="63"/>
      <c r="Z265" s="63"/>
      <c r="AA265" s="63"/>
      <c r="AB265" s="63"/>
      <c r="AC265" s="125">
        <v>3.7126793760217623E-3</v>
      </c>
      <c r="AD265" s="63"/>
      <c r="AE265" s="63"/>
      <c r="AF265" s="63"/>
      <c r="AG265" s="63"/>
      <c r="AH265" s="63"/>
      <c r="AI265" s="1"/>
    </row>
    <row r="266" spans="2:35" ht="12" customHeight="1" x14ac:dyDescent="0.25">
      <c r="B266" s="9" t="s">
        <v>1152</v>
      </c>
      <c r="C266" s="146">
        <v>42316283.509999998</v>
      </c>
      <c r="D266" s="63"/>
      <c r="E266" s="63"/>
      <c r="F266" s="63"/>
      <c r="G266" s="63"/>
      <c r="H266" s="63"/>
      <c r="I266" s="63"/>
      <c r="J266" s="63"/>
      <c r="K266" s="63"/>
      <c r="L266" s="63"/>
      <c r="M266" s="63"/>
      <c r="N266" s="125">
        <v>2.7367778813350055E-3</v>
      </c>
      <c r="O266" s="63"/>
      <c r="P266" s="63"/>
      <c r="Q266" s="63"/>
      <c r="R266" s="63"/>
      <c r="S266" s="63"/>
      <c r="T266" s="63"/>
      <c r="U266" s="62">
        <v>497</v>
      </c>
      <c r="V266" s="63"/>
      <c r="W266" s="63"/>
      <c r="X266" s="63"/>
      <c r="Y266" s="63"/>
      <c r="Z266" s="63"/>
      <c r="AA266" s="63"/>
      <c r="AB266" s="63"/>
      <c r="AC266" s="125">
        <v>2.2019112767098039E-3</v>
      </c>
      <c r="AD266" s="63"/>
      <c r="AE266" s="63"/>
      <c r="AF266" s="63"/>
      <c r="AG266" s="63"/>
      <c r="AH266" s="63"/>
      <c r="AI266" s="1"/>
    </row>
    <row r="267" spans="2:35" ht="12" customHeight="1" x14ac:dyDescent="0.25">
      <c r="B267" s="9" t="s">
        <v>1153</v>
      </c>
      <c r="C267" s="146">
        <v>249994569.33000007</v>
      </c>
      <c r="D267" s="63"/>
      <c r="E267" s="63"/>
      <c r="F267" s="63"/>
      <c r="G267" s="63"/>
      <c r="H267" s="63"/>
      <c r="I267" s="63"/>
      <c r="J267" s="63"/>
      <c r="K267" s="63"/>
      <c r="L267" s="63"/>
      <c r="M267" s="63"/>
      <c r="N267" s="125">
        <v>1.6168234803383252E-2</v>
      </c>
      <c r="O267" s="63"/>
      <c r="P267" s="63"/>
      <c r="Q267" s="63"/>
      <c r="R267" s="63"/>
      <c r="S267" s="63"/>
      <c r="T267" s="63"/>
      <c r="U267" s="62">
        <v>2100</v>
      </c>
      <c r="V267" s="63"/>
      <c r="W267" s="63"/>
      <c r="X267" s="63"/>
      <c r="Y267" s="63"/>
      <c r="Z267" s="63"/>
      <c r="AA267" s="63"/>
      <c r="AB267" s="63"/>
      <c r="AC267" s="125">
        <v>9.3038504649710033E-3</v>
      </c>
      <c r="AD267" s="63"/>
      <c r="AE267" s="63"/>
      <c r="AF267" s="63"/>
      <c r="AG267" s="63"/>
      <c r="AH267" s="63"/>
      <c r="AI267" s="1"/>
    </row>
    <row r="268" spans="2:35" ht="12.75" customHeight="1" x14ac:dyDescent="0.25">
      <c r="B268" s="24"/>
      <c r="C268" s="149">
        <v>15462081814.74999</v>
      </c>
      <c r="D268" s="148"/>
      <c r="E268" s="148"/>
      <c r="F268" s="148"/>
      <c r="G268" s="148"/>
      <c r="H268" s="148"/>
      <c r="I268" s="148"/>
      <c r="J268" s="148"/>
      <c r="K268" s="148"/>
      <c r="L268" s="148"/>
      <c r="M268" s="148"/>
      <c r="N268" s="150">
        <v>1.0000000000000213</v>
      </c>
      <c r="O268" s="148"/>
      <c r="P268" s="148"/>
      <c r="Q268" s="148"/>
      <c r="R268" s="148"/>
      <c r="S268" s="148"/>
      <c r="T268" s="148"/>
      <c r="U268" s="151">
        <v>225713</v>
      </c>
      <c r="V268" s="148"/>
      <c r="W268" s="148"/>
      <c r="X268" s="148"/>
      <c r="Y268" s="148"/>
      <c r="Z268" s="148"/>
      <c r="AA268" s="148"/>
      <c r="AB268" s="148"/>
      <c r="AC268" s="150">
        <v>1</v>
      </c>
      <c r="AD268" s="148"/>
      <c r="AE268" s="148"/>
      <c r="AF268" s="148"/>
      <c r="AG268" s="148"/>
      <c r="AH268" s="148"/>
      <c r="AI268" s="1"/>
    </row>
    <row r="269" spans="2:35" ht="9" customHeight="1" x14ac:dyDescent="0.25">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row>
    <row r="270" spans="2:35" ht="18.75" customHeight="1" x14ac:dyDescent="0.25">
      <c r="B270" s="75" t="s">
        <v>1046</v>
      </c>
      <c r="C270" s="76"/>
      <c r="D270" s="76"/>
      <c r="E270" s="76"/>
      <c r="F270" s="76"/>
      <c r="G270" s="76"/>
      <c r="H270" s="76"/>
      <c r="I270" s="76"/>
      <c r="J270" s="76"/>
      <c r="K270" s="76"/>
      <c r="L270" s="76"/>
      <c r="M270" s="76"/>
      <c r="N270" s="76"/>
      <c r="O270" s="76"/>
      <c r="P270" s="76"/>
      <c r="Q270" s="76"/>
      <c r="R270" s="76"/>
      <c r="S270" s="76"/>
      <c r="T270" s="76"/>
      <c r="U270" s="76"/>
      <c r="V270" s="76"/>
      <c r="W270" s="76"/>
      <c r="X270" s="76"/>
      <c r="Y270" s="76"/>
      <c r="Z270" s="76"/>
      <c r="AA270" s="76"/>
      <c r="AB270" s="76"/>
      <c r="AC270" s="76"/>
      <c r="AD270" s="76"/>
      <c r="AE270" s="76"/>
      <c r="AF270" s="76"/>
      <c r="AG270" s="76"/>
      <c r="AH270" s="76"/>
      <c r="AI270" s="77"/>
    </row>
    <row r="271" spans="2:35" ht="8.25" customHeight="1" x14ac:dyDescent="0.25">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row>
    <row r="272" spans="2:35" ht="13.5" customHeight="1" x14ac:dyDescent="0.25">
      <c r="B272" s="70"/>
      <c r="C272" s="71"/>
      <c r="D272" s="70" t="s">
        <v>1049</v>
      </c>
      <c r="E272" s="71"/>
      <c r="F272" s="71"/>
      <c r="G272" s="71"/>
      <c r="H272" s="71"/>
      <c r="I272" s="71"/>
      <c r="J272" s="71"/>
      <c r="K272" s="71"/>
      <c r="L272" s="71"/>
      <c r="M272" s="71"/>
      <c r="N272" s="71"/>
      <c r="O272" s="70" t="s">
        <v>1050</v>
      </c>
      <c r="P272" s="71"/>
      <c r="Q272" s="71"/>
      <c r="R272" s="71"/>
      <c r="S272" s="71"/>
      <c r="T272" s="71"/>
      <c r="U272" s="71"/>
      <c r="V272" s="70" t="s">
        <v>1051</v>
      </c>
      <c r="W272" s="71"/>
      <c r="X272" s="71"/>
      <c r="Y272" s="71"/>
      <c r="Z272" s="71"/>
      <c r="AA272" s="71"/>
      <c r="AB272" s="71"/>
      <c r="AC272" s="71"/>
      <c r="AD272" s="70" t="s">
        <v>1050</v>
      </c>
      <c r="AE272" s="71"/>
      <c r="AF272" s="71"/>
      <c r="AG272" s="71"/>
      <c r="AH272" s="71"/>
      <c r="AI272" s="1"/>
    </row>
    <row r="273" spans="2:35" ht="11.25" customHeight="1" x14ac:dyDescent="0.25">
      <c r="B273" s="65" t="s">
        <v>1154</v>
      </c>
      <c r="C273" s="63"/>
      <c r="D273" s="146">
        <v>268413375.16999936</v>
      </c>
      <c r="E273" s="63"/>
      <c r="F273" s="63"/>
      <c r="G273" s="63"/>
      <c r="H273" s="63"/>
      <c r="I273" s="63"/>
      <c r="J273" s="63"/>
      <c r="K273" s="63"/>
      <c r="L273" s="63"/>
      <c r="M273" s="63"/>
      <c r="N273" s="63"/>
      <c r="O273" s="125">
        <v>1.7359458990441213E-2</v>
      </c>
      <c r="P273" s="63"/>
      <c r="Q273" s="63"/>
      <c r="R273" s="63"/>
      <c r="S273" s="63"/>
      <c r="T273" s="63"/>
      <c r="U273" s="63"/>
      <c r="V273" s="62">
        <v>19049</v>
      </c>
      <c r="W273" s="63"/>
      <c r="X273" s="63"/>
      <c r="Y273" s="63"/>
      <c r="Z273" s="63"/>
      <c r="AA273" s="63"/>
      <c r="AB273" s="63"/>
      <c r="AC273" s="63"/>
      <c r="AD273" s="125">
        <v>8.439478452725363E-2</v>
      </c>
      <c r="AE273" s="63"/>
      <c r="AF273" s="63"/>
      <c r="AG273" s="63"/>
      <c r="AH273" s="63"/>
      <c r="AI273" s="1"/>
    </row>
    <row r="274" spans="2:35" ht="11.25" customHeight="1" x14ac:dyDescent="0.25">
      <c r="B274" s="65" t="s">
        <v>1155</v>
      </c>
      <c r="C274" s="63"/>
      <c r="D274" s="146">
        <v>420257097.78999794</v>
      </c>
      <c r="E274" s="63"/>
      <c r="F274" s="63"/>
      <c r="G274" s="63"/>
      <c r="H274" s="63"/>
      <c r="I274" s="63"/>
      <c r="J274" s="63"/>
      <c r="K274" s="63"/>
      <c r="L274" s="63"/>
      <c r="M274" s="63"/>
      <c r="N274" s="63"/>
      <c r="O274" s="125">
        <v>2.7179852158659212E-2</v>
      </c>
      <c r="P274" s="63"/>
      <c r="Q274" s="63"/>
      <c r="R274" s="63"/>
      <c r="S274" s="63"/>
      <c r="T274" s="63"/>
      <c r="U274" s="63"/>
      <c r="V274" s="62">
        <v>14978</v>
      </c>
      <c r="W274" s="63"/>
      <c r="X274" s="63"/>
      <c r="Y274" s="63"/>
      <c r="Z274" s="63"/>
      <c r="AA274" s="63"/>
      <c r="AB274" s="63"/>
      <c r="AC274" s="63"/>
      <c r="AD274" s="125">
        <v>6.6358605840159846E-2</v>
      </c>
      <c r="AE274" s="63"/>
      <c r="AF274" s="63"/>
      <c r="AG274" s="63"/>
      <c r="AH274" s="63"/>
      <c r="AI274" s="1"/>
    </row>
    <row r="275" spans="2:35" ht="11.25" customHeight="1" x14ac:dyDescent="0.25">
      <c r="B275" s="65" t="s">
        <v>1156</v>
      </c>
      <c r="C275" s="63"/>
      <c r="D275" s="146">
        <v>761463425.50000155</v>
      </c>
      <c r="E275" s="63"/>
      <c r="F275" s="63"/>
      <c r="G275" s="63"/>
      <c r="H275" s="63"/>
      <c r="I275" s="63"/>
      <c r="J275" s="63"/>
      <c r="K275" s="63"/>
      <c r="L275" s="63"/>
      <c r="M275" s="63"/>
      <c r="N275" s="63"/>
      <c r="O275" s="125">
        <v>4.9247147610718661E-2</v>
      </c>
      <c r="P275" s="63"/>
      <c r="Q275" s="63"/>
      <c r="R275" s="63"/>
      <c r="S275" s="63"/>
      <c r="T275" s="63"/>
      <c r="U275" s="63"/>
      <c r="V275" s="62">
        <v>18046</v>
      </c>
      <c r="W275" s="63"/>
      <c r="X275" s="63"/>
      <c r="Y275" s="63"/>
      <c r="Z275" s="63"/>
      <c r="AA275" s="63"/>
      <c r="AB275" s="63"/>
      <c r="AC275" s="63"/>
      <c r="AD275" s="125">
        <v>7.9951088328984149E-2</v>
      </c>
      <c r="AE275" s="63"/>
      <c r="AF275" s="63"/>
      <c r="AG275" s="63"/>
      <c r="AH275" s="63"/>
      <c r="AI275" s="1"/>
    </row>
    <row r="276" spans="2:35" ht="11.25" customHeight="1" x14ac:dyDescent="0.25">
      <c r="B276" s="65" t="s">
        <v>1157</v>
      </c>
      <c r="C276" s="63"/>
      <c r="D276" s="146">
        <v>1478040762.0499964</v>
      </c>
      <c r="E276" s="63"/>
      <c r="F276" s="63"/>
      <c r="G276" s="63"/>
      <c r="H276" s="63"/>
      <c r="I276" s="63"/>
      <c r="J276" s="63"/>
      <c r="K276" s="63"/>
      <c r="L276" s="63"/>
      <c r="M276" s="63"/>
      <c r="N276" s="63"/>
      <c r="O276" s="125">
        <v>9.5591316858770287E-2</v>
      </c>
      <c r="P276" s="63"/>
      <c r="Q276" s="63"/>
      <c r="R276" s="63"/>
      <c r="S276" s="63"/>
      <c r="T276" s="63"/>
      <c r="U276" s="63"/>
      <c r="V276" s="62">
        <v>24430</v>
      </c>
      <c r="W276" s="63"/>
      <c r="X276" s="63"/>
      <c r="Y276" s="63"/>
      <c r="Z276" s="63"/>
      <c r="AA276" s="63"/>
      <c r="AB276" s="63"/>
      <c r="AC276" s="63"/>
      <c r="AD276" s="125">
        <v>0.108234793742496</v>
      </c>
      <c r="AE276" s="63"/>
      <c r="AF276" s="63"/>
      <c r="AG276" s="63"/>
      <c r="AH276" s="63"/>
      <c r="AI276" s="1"/>
    </row>
    <row r="277" spans="2:35" ht="11.25" customHeight="1" x14ac:dyDescent="0.25">
      <c r="B277" s="65" t="s">
        <v>1158</v>
      </c>
      <c r="C277" s="63"/>
      <c r="D277" s="146">
        <v>3025338640.6099973</v>
      </c>
      <c r="E277" s="63"/>
      <c r="F277" s="63"/>
      <c r="G277" s="63"/>
      <c r="H277" s="63"/>
      <c r="I277" s="63"/>
      <c r="J277" s="63"/>
      <c r="K277" s="63"/>
      <c r="L277" s="63"/>
      <c r="M277" s="63"/>
      <c r="N277" s="63"/>
      <c r="O277" s="125">
        <v>0.19566179230302527</v>
      </c>
      <c r="P277" s="63"/>
      <c r="Q277" s="63"/>
      <c r="R277" s="63"/>
      <c r="S277" s="63"/>
      <c r="T277" s="63"/>
      <c r="U277" s="63"/>
      <c r="V277" s="62">
        <v>35773</v>
      </c>
      <c r="W277" s="63"/>
      <c r="X277" s="63"/>
      <c r="Y277" s="63"/>
      <c r="Z277" s="63"/>
      <c r="AA277" s="63"/>
      <c r="AB277" s="63"/>
      <c r="AC277" s="63"/>
      <c r="AD277" s="125">
        <v>0.15848887746828938</v>
      </c>
      <c r="AE277" s="63"/>
      <c r="AF277" s="63"/>
      <c r="AG277" s="63"/>
      <c r="AH277" s="63"/>
      <c r="AI277" s="1"/>
    </row>
    <row r="278" spans="2:35" ht="11.25" customHeight="1" x14ac:dyDescent="0.25">
      <c r="B278" s="65" t="s">
        <v>1159</v>
      </c>
      <c r="C278" s="63"/>
      <c r="D278" s="146">
        <v>737285576.62000072</v>
      </c>
      <c r="E278" s="63"/>
      <c r="F278" s="63"/>
      <c r="G278" s="63"/>
      <c r="H278" s="63"/>
      <c r="I278" s="63"/>
      <c r="J278" s="63"/>
      <c r="K278" s="63"/>
      <c r="L278" s="63"/>
      <c r="M278" s="63"/>
      <c r="N278" s="63"/>
      <c r="O278" s="125">
        <v>4.7683461092326525E-2</v>
      </c>
      <c r="P278" s="63"/>
      <c r="Q278" s="63"/>
      <c r="R278" s="63"/>
      <c r="S278" s="63"/>
      <c r="T278" s="63"/>
      <c r="U278" s="63"/>
      <c r="V278" s="62">
        <v>14243</v>
      </c>
      <c r="W278" s="63"/>
      <c r="X278" s="63"/>
      <c r="Y278" s="63"/>
      <c r="Z278" s="63"/>
      <c r="AA278" s="63"/>
      <c r="AB278" s="63"/>
      <c r="AC278" s="63"/>
      <c r="AD278" s="125">
        <v>6.3102258177420004E-2</v>
      </c>
      <c r="AE278" s="63"/>
      <c r="AF278" s="63"/>
      <c r="AG278" s="63"/>
      <c r="AH278" s="63"/>
      <c r="AI278" s="1"/>
    </row>
    <row r="279" spans="2:35" ht="11.25" customHeight="1" x14ac:dyDescent="0.25">
      <c r="B279" s="65" t="s">
        <v>1160</v>
      </c>
      <c r="C279" s="63"/>
      <c r="D279" s="146">
        <v>750421632.17999768</v>
      </c>
      <c r="E279" s="63"/>
      <c r="F279" s="63"/>
      <c r="G279" s="63"/>
      <c r="H279" s="63"/>
      <c r="I279" s="63"/>
      <c r="J279" s="63"/>
      <c r="K279" s="63"/>
      <c r="L279" s="63"/>
      <c r="M279" s="63"/>
      <c r="N279" s="63"/>
      <c r="O279" s="125">
        <v>4.8533026869909325E-2</v>
      </c>
      <c r="P279" s="63"/>
      <c r="Q279" s="63"/>
      <c r="R279" s="63"/>
      <c r="S279" s="63"/>
      <c r="T279" s="63"/>
      <c r="U279" s="63"/>
      <c r="V279" s="62">
        <v>12677</v>
      </c>
      <c r="W279" s="63"/>
      <c r="X279" s="63"/>
      <c r="Y279" s="63"/>
      <c r="Z279" s="63"/>
      <c r="AA279" s="63"/>
      <c r="AB279" s="63"/>
      <c r="AC279" s="63"/>
      <c r="AD279" s="125">
        <v>5.6164243973541625E-2</v>
      </c>
      <c r="AE279" s="63"/>
      <c r="AF279" s="63"/>
      <c r="AG279" s="63"/>
      <c r="AH279" s="63"/>
      <c r="AI279" s="1"/>
    </row>
    <row r="280" spans="2:35" ht="11.25" customHeight="1" x14ac:dyDescent="0.25">
      <c r="B280" s="65" t="s">
        <v>1161</v>
      </c>
      <c r="C280" s="63"/>
      <c r="D280" s="146">
        <v>820201769.64999938</v>
      </c>
      <c r="E280" s="63"/>
      <c r="F280" s="63"/>
      <c r="G280" s="63"/>
      <c r="H280" s="63"/>
      <c r="I280" s="63"/>
      <c r="J280" s="63"/>
      <c r="K280" s="63"/>
      <c r="L280" s="63"/>
      <c r="M280" s="63"/>
      <c r="N280" s="63"/>
      <c r="O280" s="125">
        <v>5.3046011492939527E-2</v>
      </c>
      <c r="P280" s="63"/>
      <c r="Q280" s="63"/>
      <c r="R280" s="63"/>
      <c r="S280" s="63"/>
      <c r="T280" s="63"/>
      <c r="U280" s="63"/>
      <c r="V280" s="62">
        <v>12479</v>
      </c>
      <c r="W280" s="63"/>
      <c r="X280" s="63"/>
      <c r="Y280" s="63"/>
      <c r="Z280" s="63"/>
      <c r="AA280" s="63"/>
      <c r="AB280" s="63"/>
      <c r="AC280" s="63"/>
      <c r="AD280" s="125">
        <v>5.5287023786844358E-2</v>
      </c>
      <c r="AE280" s="63"/>
      <c r="AF280" s="63"/>
      <c r="AG280" s="63"/>
      <c r="AH280" s="63"/>
      <c r="AI280" s="1"/>
    </row>
    <row r="281" spans="2:35" ht="11.25" customHeight="1" x14ac:dyDescent="0.25">
      <c r="B281" s="65" t="s">
        <v>1162</v>
      </c>
      <c r="C281" s="63"/>
      <c r="D281" s="146">
        <v>906729773.30000162</v>
      </c>
      <c r="E281" s="63"/>
      <c r="F281" s="63"/>
      <c r="G281" s="63"/>
      <c r="H281" s="63"/>
      <c r="I281" s="63"/>
      <c r="J281" s="63"/>
      <c r="K281" s="63"/>
      <c r="L281" s="63"/>
      <c r="M281" s="63"/>
      <c r="N281" s="63"/>
      <c r="O281" s="125">
        <v>5.8642153376463856E-2</v>
      </c>
      <c r="P281" s="63"/>
      <c r="Q281" s="63"/>
      <c r="R281" s="63"/>
      <c r="S281" s="63"/>
      <c r="T281" s="63"/>
      <c r="U281" s="63"/>
      <c r="V281" s="62">
        <v>12446</v>
      </c>
      <c r="W281" s="63"/>
      <c r="X281" s="63"/>
      <c r="Y281" s="63"/>
      <c r="Z281" s="63"/>
      <c r="AA281" s="63"/>
      <c r="AB281" s="63"/>
      <c r="AC281" s="63"/>
      <c r="AD281" s="125">
        <v>5.5140820422394814E-2</v>
      </c>
      <c r="AE281" s="63"/>
      <c r="AF281" s="63"/>
      <c r="AG281" s="63"/>
      <c r="AH281" s="63"/>
      <c r="AI281" s="1"/>
    </row>
    <row r="282" spans="2:35" ht="11.25" customHeight="1" x14ac:dyDescent="0.25">
      <c r="B282" s="65" t="s">
        <v>1163</v>
      </c>
      <c r="C282" s="63"/>
      <c r="D282" s="146">
        <v>892697538.10999954</v>
      </c>
      <c r="E282" s="63"/>
      <c r="F282" s="63"/>
      <c r="G282" s="63"/>
      <c r="H282" s="63"/>
      <c r="I282" s="63"/>
      <c r="J282" s="63"/>
      <c r="K282" s="63"/>
      <c r="L282" s="63"/>
      <c r="M282" s="63"/>
      <c r="N282" s="63"/>
      <c r="O282" s="125">
        <v>5.7734627769102494E-2</v>
      </c>
      <c r="P282" s="63"/>
      <c r="Q282" s="63"/>
      <c r="R282" s="63"/>
      <c r="S282" s="63"/>
      <c r="T282" s="63"/>
      <c r="U282" s="63"/>
      <c r="V282" s="62">
        <v>10739</v>
      </c>
      <c r="W282" s="63"/>
      <c r="X282" s="63"/>
      <c r="Y282" s="63"/>
      <c r="Z282" s="63"/>
      <c r="AA282" s="63"/>
      <c r="AB282" s="63"/>
      <c r="AC282" s="63"/>
      <c r="AD282" s="125">
        <v>4.7578119115868379E-2</v>
      </c>
      <c r="AE282" s="63"/>
      <c r="AF282" s="63"/>
      <c r="AG282" s="63"/>
      <c r="AH282" s="63"/>
      <c r="AI282" s="1"/>
    </row>
    <row r="283" spans="2:35" ht="11.25" customHeight="1" x14ac:dyDescent="0.25">
      <c r="B283" s="65" t="s">
        <v>1164</v>
      </c>
      <c r="C283" s="63"/>
      <c r="D283" s="146">
        <v>2591466185.9500027</v>
      </c>
      <c r="E283" s="63"/>
      <c r="F283" s="63"/>
      <c r="G283" s="63"/>
      <c r="H283" s="63"/>
      <c r="I283" s="63"/>
      <c r="J283" s="63"/>
      <c r="K283" s="63"/>
      <c r="L283" s="63"/>
      <c r="M283" s="63"/>
      <c r="N283" s="63"/>
      <c r="O283" s="125">
        <v>0.16760137586892623</v>
      </c>
      <c r="P283" s="63"/>
      <c r="Q283" s="63"/>
      <c r="R283" s="63"/>
      <c r="S283" s="63"/>
      <c r="T283" s="63"/>
      <c r="U283" s="63"/>
      <c r="V283" s="62">
        <v>28671</v>
      </c>
      <c r="W283" s="63"/>
      <c r="X283" s="63"/>
      <c r="Y283" s="63"/>
      <c r="Z283" s="63"/>
      <c r="AA283" s="63"/>
      <c r="AB283" s="63"/>
      <c r="AC283" s="63"/>
      <c r="AD283" s="125">
        <v>0.1270241412767541</v>
      </c>
      <c r="AE283" s="63"/>
      <c r="AF283" s="63"/>
      <c r="AG283" s="63"/>
      <c r="AH283" s="63"/>
      <c r="AI283" s="1"/>
    </row>
    <row r="284" spans="2:35" ht="11.25" customHeight="1" x14ac:dyDescent="0.25">
      <c r="B284" s="65" t="s">
        <v>1165</v>
      </c>
      <c r="C284" s="63"/>
      <c r="D284" s="146">
        <v>1131313258.4499979</v>
      </c>
      <c r="E284" s="63"/>
      <c r="F284" s="63"/>
      <c r="G284" s="63"/>
      <c r="H284" s="63"/>
      <c r="I284" s="63"/>
      <c r="J284" s="63"/>
      <c r="K284" s="63"/>
      <c r="L284" s="63"/>
      <c r="M284" s="63"/>
      <c r="N284" s="63"/>
      <c r="O284" s="125">
        <v>7.3166942977289512E-2</v>
      </c>
      <c r="P284" s="63"/>
      <c r="Q284" s="63"/>
      <c r="R284" s="63"/>
      <c r="S284" s="63"/>
      <c r="T284" s="63"/>
      <c r="U284" s="63"/>
      <c r="V284" s="62">
        <v>10430</v>
      </c>
      <c r="W284" s="63"/>
      <c r="X284" s="63"/>
      <c r="Y284" s="63"/>
      <c r="Z284" s="63"/>
      <c r="AA284" s="63"/>
      <c r="AB284" s="63"/>
      <c r="AC284" s="63"/>
      <c r="AD284" s="125">
        <v>4.6209123976022649E-2</v>
      </c>
      <c r="AE284" s="63"/>
      <c r="AF284" s="63"/>
      <c r="AG284" s="63"/>
      <c r="AH284" s="63"/>
      <c r="AI284" s="1"/>
    </row>
    <row r="285" spans="2:35" ht="11.25" customHeight="1" x14ac:dyDescent="0.25">
      <c r="B285" s="65" t="s">
        <v>1166</v>
      </c>
      <c r="C285" s="63"/>
      <c r="D285" s="146">
        <v>462709935.61000001</v>
      </c>
      <c r="E285" s="63"/>
      <c r="F285" s="63"/>
      <c r="G285" s="63"/>
      <c r="H285" s="63"/>
      <c r="I285" s="63"/>
      <c r="J285" s="63"/>
      <c r="K285" s="63"/>
      <c r="L285" s="63"/>
      <c r="M285" s="63"/>
      <c r="N285" s="63"/>
      <c r="O285" s="125">
        <v>2.9925461600429491E-2</v>
      </c>
      <c r="P285" s="63"/>
      <c r="Q285" s="63"/>
      <c r="R285" s="63"/>
      <c r="S285" s="63"/>
      <c r="T285" s="63"/>
      <c r="U285" s="63"/>
      <c r="V285" s="62">
        <v>3996</v>
      </c>
      <c r="W285" s="63"/>
      <c r="X285" s="63"/>
      <c r="Y285" s="63"/>
      <c r="Z285" s="63"/>
      <c r="AA285" s="63"/>
      <c r="AB285" s="63"/>
      <c r="AC285" s="63"/>
      <c r="AD285" s="125">
        <v>1.7703898313344821E-2</v>
      </c>
      <c r="AE285" s="63"/>
      <c r="AF285" s="63"/>
      <c r="AG285" s="63"/>
      <c r="AH285" s="63"/>
      <c r="AI285" s="1"/>
    </row>
    <row r="286" spans="2:35" ht="11.25" customHeight="1" x14ac:dyDescent="0.25">
      <c r="B286" s="65" t="s">
        <v>1167</v>
      </c>
      <c r="C286" s="63"/>
      <c r="D286" s="146">
        <v>1215742843.7599978</v>
      </c>
      <c r="E286" s="63"/>
      <c r="F286" s="63"/>
      <c r="G286" s="63"/>
      <c r="H286" s="63"/>
      <c r="I286" s="63"/>
      <c r="J286" s="63"/>
      <c r="K286" s="63"/>
      <c r="L286" s="63"/>
      <c r="M286" s="63"/>
      <c r="N286" s="63"/>
      <c r="O286" s="125">
        <v>7.8627371030998219E-2</v>
      </c>
      <c r="P286" s="63"/>
      <c r="Q286" s="63"/>
      <c r="R286" s="63"/>
      <c r="S286" s="63"/>
      <c r="T286" s="63"/>
      <c r="U286" s="63"/>
      <c r="V286" s="62">
        <v>7756</v>
      </c>
      <c r="W286" s="63"/>
      <c r="X286" s="63"/>
      <c r="Y286" s="63"/>
      <c r="Z286" s="63"/>
      <c r="AA286" s="63"/>
      <c r="AB286" s="63"/>
      <c r="AC286" s="63"/>
      <c r="AD286" s="125">
        <v>3.4362221050626238E-2</v>
      </c>
      <c r="AE286" s="63"/>
      <c r="AF286" s="63"/>
      <c r="AG286" s="63"/>
      <c r="AH286" s="63"/>
      <c r="AI286" s="1"/>
    </row>
    <row r="287" spans="2:35" ht="11.25" customHeight="1" x14ac:dyDescent="0.25">
      <c r="B287" s="147"/>
      <c r="C287" s="148"/>
      <c r="D287" s="149">
        <v>15462081814.749992</v>
      </c>
      <c r="E287" s="148"/>
      <c r="F287" s="148"/>
      <c r="G287" s="148"/>
      <c r="H287" s="148"/>
      <c r="I287" s="148"/>
      <c r="J287" s="148"/>
      <c r="K287" s="148"/>
      <c r="L287" s="148"/>
      <c r="M287" s="148"/>
      <c r="N287" s="148"/>
      <c r="O287" s="150">
        <v>1.0000000000000215</v>
      </c>
      <c r="P287" s="148"/>
      <c r="Q287" s="148"/>
      <c r="R287" s="148"/>
      <c r="S287" s="148"/>
      <c r="T287" s="148"/>
      <c r="U287" s="148"/>
      <c r="V287" s="151">
        <v>225713</v>
      </c>
      <c r="W287" s="148"/>
      <c r="X287" s="148"/>
      <c r="Y287" s="148"/>
      <c r="Z287" s="148"/>
      <c r="AA287" s="148"/>
      <c r="AB287" s="148"/>
      <c r="AC287" s="148"/>
      <c r="AD287" s="150">
        <v>1</v>
      </c>
      <c r="AE287" s="148"/>
      <c r="AF287" s="148"/>
      <c r="AG287" s="148"/>
      <c r="AH287" s="148"/>
      <c r="AI287" s="1"/>
    </row>
    <row r="288" spans="2:35" ht="9" customHeight="1" x14ac:dyDescent="0.25">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row>
    <row r="289" spans="2:35" ht="18.75" customHeight="1" x14ac:dyDescent="0.25">
      <c r="B289" s="75" t="s">
        <v>1047</v>
      </c>
      <c r="C289" s="76"/>
      <c r="D289" s="76"/>
      <c r="E289" s="76"/>
      <c r="F289" s="76"/>
      <c r="G289" s="76"/>
      <c r="H289" s="76"/>
      <c r="I289" s="76"/>
      <c r="J289" s="76"/>
      <c r="K289" s="76"/>
      <c r="L289" s="76"/>
      <c r="M289" s="76"/>
      <c r="N289" s="76"/>
      <c r="O289" s="76"/>
      <c r="P289" s="76"/>
      <c r="Q289" s="76"/>
      <c r="R289" s="76"/>
      <c r="S289" s="76"/>
      <c r="T289" s="76"/>
      <c r="U289" s="76"/>
      <c r="V289" s="76"/>
      <c r="W289" s="76"/>
      <c r="X289" s="76"/>
      <c r="Y289" s="76"/>
      <c r="Z289" s="76"/>
      <c r="AA289" s="76"/>
      <c r="AB289" s="76"/>
      <c r="AC289" s="76"/>
      <c r="AD289" s="76"/>
      <c r="AE289" s="76"/>
      <c r="AF289" s="76"/>
      <c r="AG289" s="76"/>
      <c r="AH289" s="76"/>
      <c r="AI289" s="77"/>
    </row>
    <row r="290" spans="2:35" ht="8.25" customHeight="1" x14ac:dyDescent="0.25">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row>
    <row r="291" spans="2:35" ht="10.5" customHeight="1" x14ac:dyDescent="0.25">
      <c r="B291" s="70" t="s">
        <v>1052</v>
      </c>
      <c r="C291" s="71"/>
      <c r="D291" s="70" t="s">
        <v>1049</v>
      </c>
      <c r="E291" s="71"/>
      <c r="F291" s="71"/>
      <c r="G291" s="71"/>
      <c r="H291" s="71"/>
      <c r="I291" s="71"/>
      <c r="J291" s="71"/>
      <c r="K291" s="71"/>
      <c r="L291" s="71"/>
      <c r="M291" s="71"/>
      <c r="N291" s="71"/>
      <c r="O291" s="70" t="s">
        <v>1050</v>
      </c>
      <c r="P291" s="71"/>
      <c r="Q291" s="71"/>
      <c r="R291" s="71"/>
      <c r="S291" s="71"/>
      <c r="T291" s="71"/>
      <c r="U291" s="71"/>
      <c r="V291" s="70" t="s">
        <v>1051</v>
      </c>
      <c r="W291" s="71"/>
      <c r="X291" s="71"/>
      <c r="Y291" s="71"/>
      <c r="Z291" s="71"/>
      <c r="AA291" s="71"/>
      <c r="AB291" s="71"/>
      <c r="AC291" s="71"/>
      <c r="AD291" s="70" t="s">
        <v>1050</v>
      </c>
      <c r="AE291" s="71"/>
      <c r="AF291" s="71"/>
      <c r="AG291" s="71"/>
      <c r="AH291" s="71"/>
      <c r="AI291" s="1"/>
    </row>
    <row r="292" spans="2:35" ht="10.5" customHeight="1" x14ac:dyDescent="0.25">
      <c r="B292" s="65" t="s">
        <v>1168</v>
      </c>
      <c r="C292" s="63"/>
      <c r="D292" s="146">
        <v>314912291.07999986</v>
      </c>
      <c r="E292" s="63"/>
      <c r="F292" s="63"/>
      <c r="G292" s="63"/>
      <c r="H292" s="63"/>
      <c r="I292" s="63"/>
      <c r="J292" s="63"/>
      <c r="K292" s="63"/>
      <c r="L292" s="63"/>
      <c r="M292" s="63"/>
      <c r="N292" s="63"/>
      <c r="O292" s="125">
        <v>2.0366745878914606E-2</v>
      </c>
      <c r="P292" s="63"/>
      <c r="Q292" s="63"/>
      <c r="R292" s="63"/>
      <c r="S292" s="63"/>
      <c r="T292" s="63"/>
      <c r="U292" s="63"/>
      <c r="V292" s="62">
        <v>14240</v>
      </c>
      <c r="W292" s="63"/>
      <c r="X292" s="63"/>
      <c r="Y292" s="63"/>
      <c r="Z292" s="63"/>
      <c r="AA292" s="63"/>
      <c r="AB292" s="63"/>
      <c r="AC292" s="63"/>
      <c r="AD292" s="125">
        <v>6.3088966962470044E-2</v>
      </c>
      <c r="AE292" s="63"/>
      <c r="AF292" s="63"/>
      <c r="AG292" s="63"/>
      <c r="AH292" s="63"/>
      <c r="AI292" s="1"/>
    </row>
    <row r="293" spans="2:35" ht="10.5" customHeight="1" x14ac:dyDescent="0.25">
      <c r="B293" s="65" t="s">
        <v>1054</v>
      </c>
      <c r="C293" s="63"/>
      <c r="D293" s="146">
        <v>424477355.32999927</v>
      </c>
      <c r="E293" s="63"/>
      <c r="F293" s="63"/>
      <c r="G293" s="63"/>
      <c r="H293" s="63"/>
      <c r="I293" s="63"/>
      <c r="J293" s="63"/>
      <c r="K293" s="63"/>
      <c r="L293" s="63"/>
      <c r="M293" s="63"/>
      <c r="N293" s="63"/>
      <c r="O293" s="125">
        <v>2.7452794547049335E-2</v>
      </c>
      <c r="P293" s="63"/>
      <c r="Q293" s="63"/>
      <c r="R293" s="63"/>
      <c r="S293" s="63"/>
      <c r="T293" s="63"/>
      <c r="U293" s="63"/>
      <c r="V293" s="62">
        <v>11779</v>
      </c>
      <c r="W293" s="63"/>
      <c r="X293" s="63"/>
      <c r="Y293" s="63"/>
      <c r="Z293" s="63"/>
      <c r="AA293" s="63"/>
      <c r="AB293" s="63"/>
      <c r="AC293" s="63"/>
      <c r="AD293" s="125">
        <v>5.2185740298520689E-2</v>
      </c>
      <c r="AE293" s="63"/>
      <c r="AF293" s="63"/>
      <c r="AG293" s="63"/>
      <c r="AH293" s="63"/>
      <c r="AI293" s="1"/>
    </row>
    <row r="294" spans="2:35" ht="10.5" customHeight="1" x14ac:dyDescent="0.25">
      <c r="B294" s="65" t="s">
        <v>1055</v>
      </c>
      <c r="C294" s="63"/>
      <c r="D294" s="146">
        <v>675899132.43999934</v>
      </c>
      <c r="E294" s="63"/>
      <c r="F294" s="63"/>
      <c r="G294" s="63"/>
      <c r="H294" s="63"/>
      <c r="I294" s="63"/>
      <c r="J294" s="63"/>
      <c r="K294" s="63"/>
      <c r="L294" s="63"/>
      <c r="M294" s="63"/>
      <c r="N294" s="63"/>
      <c r="O294" s="125">
        <v>4.371333307751793E-2</v>
      </c>
      <c r="P294" s="63"/>
      <c r="Q294" s="63"/>
      <c r="R294" s="63"/>
      <c r="S294" s="63"/>
      <c r="T294" s="63"/>
      <c r="U294" s="63"/>
      <c r="V294" s="62">
        <v>19656</v>
      </c>
      <c r="W294" s="63"/>
      <c r="X294" s="63"/>
      <c r="Y294" s="63"/>
      <c r="Z294" s="63"/>
      <c r="AA294" s="63"/>
      <c r="AB294" s="63"/>
      <c r="AC294" s="63"/>
      <c r="AD294" s="125">
        <v>8.7084040352128592E-2</v>
      </c>
      <c r="AE294" s="63"/>
      <c r="AF294" s="63"/>
      <c r="AG294" s="63"/>
      <c r="AH294" s="63"/>
      <c r="AI294" s="1"/>
    </row>
    <row r="295" spans="2:35" ht="10.5" customHeight="1" x14ac:dyDescent="0.25">
      <c r="B295" s="65" t="s">
        <v>1056</v>
      </c>
      <c r="C295" s="63"/>
      <c r="D295" s="146">
        <v>823093563.26999867</v>
      </c>
      <c r="E295" s="63"/>
      <c r="F295" s="63"/>
      <c r="G295" s="63"/>
      <c r="H295" s="63"/>
      <c r="I295" s="63"/>
      <c r="J295" s="63"/>
      <c r="K295" s="63"/>
      <c r="L295" s="63"/>
      <c r="M295" s="63"/>
      <c r="N295" s="63"/>
      <c r="O295" s="125">
        <v>5.3233036348624918E-2</v>
      </c>
      <c r="P295" s="63"/>
      <c r="Q295" s="63"/>
      <c r="R295" s="63"/>
      <c r="S295" s="63"/>
      <c r="T295" s="63"/>
      <c r="U295" s="63"/>
      <c r="V295" s="62">
        <v>18873</v>
      </c>
      <c r="W295" s="63"/>
      <c r="X295" s="63"/>
      <c r="Y295" s="63"/>
      <c r="Z295" s="63"/>
      <c r="AA295" s="63"/>
      <c r="AB295" s="63"/>
      <c r="AC295" s="63"/>
      <c r="AD295" s="125">
        <v>8.3615033250189402E-2</v>
      </c>
      <c r="AE295" s="63"/>
      <c r="AF295" s="63"/>
      <c r="AG295" s="63"/>
      <c r="AH295" s="63"/>
      <c r="AI295" s="1"/>
    </row>
    <row r="296" spans="2:35" ht="10.5" customHeight="1" x14ac:dyDescent="0.25">
      <c r="B296" s="65" t="s">
        <v>1057</v>
      </c>
      <c r="C296" s="63"/>
      <c r="D296" s="146">
        <v>1223816047.8100064</v>
      </c>
      <c r="E296" s="63"/>
      <c r="F296" s="63"/>
      <c r="G296" s="63"/>
      <c r="H296" s="63"/>
      <c r="I296" s="63"/>
      <c r="J296" s="63"/>
      <c r="K296" s="63"/>
      <c r="L296" s="63"/>
      <c r="M296" s="63"/>
      <c r="N296" s="63"/>
      <c r="O296" s="125">
        <v>7.9149500207827891E-2</v>
      </c>
      <c r="P296" s="63"/>
      <c r="Q296" s="63"/>
      <c r="R296" s="63"/>
      <c r="S296" s="63"/>
      <c r="T296" s="63"/>
      <c r="U296" s="63"/>
      <c r="V296" s="62">
        <v>23943</v>
      </c>
      <c r="W296" s="63"/>
      <c r="X296" s="63"/>
      <c r="Y296" s="63"/>
      <c r="Z296" s="63"/>
      <c r="AA296" s="63"/>
      <c r="AB296" s="63"/>
      <c r="AC296" s="63"/>
      <c r="AD296" s="125">
        <v>0.1060771865156194</v>
      </c>
      <c r="AE296" s="63"/>
      <c r="AF296" s="63"/>
      <c r="AG296" s="63"/>
      <c r="AH296" s="63"/>
      <c r="AI296" s="1"/>
    </row>
    <row r="297" spans="2:35" ht="10.5" customHeight="1" x14ac:dyDescent="0.25">
      <c r="B297" s="65" t="s">
        <v>1058</v>
      </c>
      <c r="C297" s="63"/>
      <c r="D297" s="146">
        <v>1148354101.0199943</v>
      </c>
      <c r="E297" s="63"/>
      <c r="F297" s="63"/>
      <c r="G297" s="63"/>
      <c r="H297" s="63"/>
      <c r="I297" s="63"/>
      <c r="J297" s="63"/>
      <c r="K297" s="63"/>
      <c r="L297" s="63"/>
      <c r="M297" s="63"/>
      <c r="N297" s="63"/>
      <c r="O297" s="125">
        <v>7.4269048293647388E-2</v>
      </c>
      <c r="P297" s="63"/>
      <c r="Q297" s="63"/>
      <c r="R297" s="63"/>
      <c r="S297" s="63"/>
      <c r="T297" s="63"/>
      <c r="U297" s="63"/>
      <c r="V297" s="62">
        <v>18990</v>
      </c>
      <c r="W297" s="63"/>
      <c r="X297" s="63"/>
      <c r="Y297" s="63"/>
      <c r="Z297" s="63"/>
      <c r="AA297" s="63"/>
      <c r="AB297" s="63"/>
      <c r="AC297" s="63"/>
      <c r="AD297" s="125">
        <v>8.4133390633237784E-2</v>
      </c>
      <c r="AE297" s="63"/>
      <c r="AF297" s="63"/>
      <c r="AG297" s="63"/>
      <c r="AH297" s="63"/>
      <c r="AI297" s="1"/>
    </row>
    <row r="298" spans="2:35" ht="10.5" customHeight="1" x14ac:dyDescent="0.25">
      <c r="B298" s="65" t="s">
        <v>1059</v>
      </c>
      <c r="C298" s="63"/>
      <c r="D298" s="146">
        <v>1512584750.3700073</v>
      </c>
      <c r="E298" s="63"/>
      <c r="F298" s="63"/>
      <c r="G298" s="63"/>
      <c r="H298" s="63"/>
      <c r="I298" s="63"/>
      <c r="J298" s="63"/>
      <c r="K298" s="63"/>
      <c r="L298" s="63"/>
      <c r="M298" s="63"/>
      <c r="N298" s="63"/>
      <c r="O298" s="125">
        <v>9.7825426646435343E-2</v>
      </c>
      <c r="P298" s="63"/>
      <c r="Q298" s="63"/>
      <c r="R298" s="63"/>
      <c r="S298" s="63"/>
      <c r="T298" s="63"/>
      <c r="U298" s="63"/>
      <c r="V298" s="62">
        <v>20998</v>
      </c>
      <c r="W298" s="63"/>
      <c r="X298" s="63"/>
      <c r="Y298" s="63"/>
      <c r="Z298" s="63"/>
      <c r="AA298" s="63"/>
      <c r="AB298" s="63"/>
      <c r="AC298" s="63"/>
      <c r="AD298" s="125">
        <v>9.3029643839743395E-2</v>
      </c>
      <c r="AE298" s="63"/>
      <c r="AF298" s="63"/>
      <c r="AG298" s="63"/>
      <c r="AH298" s="63"/>
      <c r="AI298" s="1"/>
    </row>
    <row r="299" spans="2:35" ht="10.5" customHeight="1" x14ac:dyDescent="0.25">
      <c r="B299" s="65" t="s">
        <v>1060</v>
      </c>
      <c r="C299" s="63"/>
      <c r="D299" s="146">
        <v>1337769695.8800013</v>
      </c>
      <c r="E299" s="63"/>
      <c r="F299" s="63"/>
      <c r="G299" s="63"/>
      <c r="H299" s="63"/>
      <c r="I299" s="63"/>
      <c r="J299" s="63"/>
      <c r="K299" s="63"/>
      <c r="L299" s="63"/>
      <c r="M299" s="63"/>
      <c r="N299" s="63"/>
      <c r="O299" s="125">
        <v>8.6519377656108454E-2</v>
      </c>
      <c r="P299" s="63"/>
      <c r="Q299" s="63"/>
      <c r="R299" s="63"/>
      <c r="S299" s="63"/>
      <c r="T299" s="63"/>
      <c r="U299" s="63"/>
      <c r="V299" s="62">
        <v>17071</v>
      </c>
      <c r="W299" s="63"/>
      <c r="X299" s="63"/>
      <c r="Y299" s="63"/>
      <c r="Z299" s="63"/>
      <c r="AA299" s="63"/>
      <c r="AB299" s="63"/>
      <c r="AC299" s="63"/>
      <c r="AD299" s="125">
        <v>7.5631443470247611E-2</v>
      </c>
      <c r="AE299" s="63"/>
      <c r="AF299" s="63"/>
      <c r="AG299" s="63"/>
      <c r="AH299" s="63"/>
      <c r="AI299" s="1"/>
    </row>
    <row r="300" spans="2:35" ht="10.5" customHeight="1" x14ac:dyDescent="0.25">
      <c r="B300" s="65" t="s">
        <v>1061</v>
      </c>
      <c r="C300" s="63"/>
      <c r="D300" s="146">
        <v>1534259414.0499954</v>
      </c>
      <c r="E300" s="63"/>
      <c r="F300" s="63"/>
      <c r="G300" s="63"/>
      <c r="H300" s="63"/>
      <c r="I300" s="63"/>
      <c r="J300" s="63"/>
      <c r="K300" s="63"/>
      <c r="L300" s="63"/>
      <c r="M300" s="63"/>
      <c r="N300" s="63"/>
      <c r="O300" s="125">
        <v>9.9227221303821764E-2</v>
      </c>
      <c r="P300" s="63"/>
      <c r="Q300" s="63"/>
      <c r="R300" s="63"/>
      <c r="S300" s="63"/>
      <c r="T300" s="63"/>
      <c r="U300" s="63"/>
      <c r="V300" s="62">
        <v>17418</v>
      </c>
      <c r="W300" s="63"/>
      <c r="X300" s="63"/>
      <c r="Y300" s="63"/>
      <c r="Z300" s="63"/>
      <c r="AA300" s="63"/>
      <c r="AB300" s="63"/>
      <c r="AC300" s="63"/>
      <c r="AD300" s="125">
        <v>7.7168793999459487E-2</v>
      </c>
      <c r="AE300" s="63"/>
      <c r="AF300" s="63"/>
      <c r="AG300" s="63"/>
      <c r="AH300" s="63"/>
      <c r="AI300" s="1"/>
    </row>
    <row r="301" spans="2:35" ht="10.5" customHeight="1" x14ac:dyDescent="0.25">
      <c r="B301" s="65" t="s">
        <v>1062</v>
      </c>
      <c r="C301" s="63"/>
      <c r="D301" s="146">
        <v>2422007308.0399919</v>
      </c>
      <c r="E301" s="63"/>
      <c r="F301" s="63"/>
      <c r="G301" s="63"/>
      <c r="H301" s="63"/>
      <c r="I301" s="63"/>
      <c r="J301" s="63"/>
      <c r="K301" s="63"/>
      <c r="L301" s="63"/>
      <c r="M301" s="63"/>
      <c r="N301" s="63"/>
      <c r="O301" s="125">
        <v>0.15664173408586723</v>
      </c>
      <c r="P301" s="63"/>
      <c r="Q301" s="63"/>
      <c r="R301" s="63"/>
      <c r="S301" s="63"/>
      <c r="T301" s="63"/>
      <c r="U301" s="63"/>
      <c r="V301" s="62">
        <v>25605</v>
      </c>
      <c r="W301" s="63"/>
      <c r="X301" s="63"/>
      <c r="Y301" s="63"/>
      <c r="Z301" s="63"/>
      <c r="AA301" s="63"/>
      <c r="AB301" s="63"/>
      <c r="AC301" s="63"/>
      <c r="AD301" s="125">
        <v>0.11344051959789644</v>
      </c>
      <c r="AE301" s="63"/>
      <c r="AF301" s="63"/>
      <c r="AG301" s="63"/>
      <c r="AH301" s="63"/>
      <c r="AI301" s="1"/>
    </row>
    <row r="302" spans="2:35" ht="10.5" customHeight="1" x14ac:dyDescent="0.25">
      <c r="B302" s="65" t="s">
        <v>1063</v>
      </c>
      <c r="C302" s="63"/>
      <c r="D302" s="146">
        <v>1028696497.5399982</v>
      </c>
      <c r="E302" s="63"/>
      <c r="F302" s="63"/>
      <c r="G302" s="63"/>
      <c r="H302" s="63"/>
      <c r="I302" s="63"/>
      <c r="J302" s="63"/>
      <c r="K302" s="63"/>
      <c r="L302" s="63"/>
      <c r="M302" s="63"/>
      <c r="N302" s="63"/>
      <c r="O302" s="125">
        <v>6.6530271270371699E-2</v>
      </c>
      <c r="P302" s="63"/>
      <c r="Q302" s="63"/>
      <c r="R302" s="63"/>
      <c r="S302" s="63"/>
      <c r="T302" s="63"/>
      <c r="U302" s="63"/>
      <c r="V302" s="62">
        <v>11131</v>
      </c>
      <c r="W302" s="63"/>
      <c r="X302" s="63"/>
      <c r="Y302" s="63"/>
      <c r="Z302" s="63"/>
      <c r="AA302" s="63"/>
      <c r="AB302" s="63"/>
      <c r="AC302" s="63"/>
      <c r="AD302" s="125">
        <v>4.9314837869329636E-2</v>
      </c>
      <c r="AE302" s="63"/>
      <c r="AF302" s="63"/>
      <c r="AG302" s="63"/>
      <c r="AH302" s="63"/>
      <c r="AI302" s="1"/>
    </row>
    <row r="303" spans="2:35" ht="10.5" customHeight="1" x14ac:dyDescent="0.25">
      <c r="B303" s="65" t="s">
        <v>1064</v>
      </c>
      <c r="C303" s="63"/>
      <c r="D303" s="146">
        <v>1050157561.7300009</v>
      </c>
      <c r="E303" s="63"/>
      <c r="F303" s="63"/>
      <c r="G303" s="63"/>
      <c r="H303" s="63"/>
      <c r="I303" s="63"/>
      <c r="J303" s="63"/>
      <c r="K303" s="63"/>
      <c r="L303" s="63"/>
      <c r="M303" s="63"/>
      <c r="N303" s="63"/>
      <c r="O303" s="125">
        <v>6.79182515208403E-2</v>
      </c>
      <c r="P303" s="63"/>
      <c r="Q303" s="63"/>
      <c r="R303" s="63"/>
      <c r="S303" s="63"/>
      <c r="T303" s="63"/>
      <c r="U303" s="63"/>
      <c r="V303" s="62">
        <v>10140</v>
      </c>
      <c r="W303" s="63"/>
      <c r="X303" s="63"/>
      <c r="Y303" s="63"/>
      <c r="Z303" s="63"/>
      <c r="AA303" s="63"/>
      <c r="AB303" s="63"/>
      <c r="AC303" s="63"/>
      <c r="AD303" s="125">
        <v>4.4924306530859985E-2</v>
      </c>
      <c r="AE303" s="63"/>
      <c r="AF303" s="63"/>
      <c r="AG303" s="63"/>
      <c r="AH303" s="63"/>
      <c r="AI303" s="1"/>
    </row>
    <row r="304" spans="2:35" ht="10.5" customHeight="1" x14ac:dyDescent="0.25">
      <c r="B304" s="65" t="s">
        <v>1065</v>
      </c>
      <c r="C304" s="63"/>
      <c r="D304" s="146">
        <v>1893745545.5800018</v>
      </c>
      <c r="E304" s="63"/>
      <c r="F304" s="63"/>
      <c r="G304" s="63"/>
      <c r="H304" s="63"/>
      <c r="I304" s="63"/>
      <c r="J304" s="63"/>
      <c r="K304" s="63"/>
      <c r="L304" s="63"/>
      <c r="M304" s="63"/>
      <c r="N304" s="63"/>
      <c r="O304" s="125">
        <v>0.12247675107846542</v>
      </c>
      <c r="P304" s="63"/>
      <c r="Q304" s="63"/>
      <c r="R304" s="63"/>
      <c r="S304" s="63"/>
      <c r="T304" s="63"/>
      <c r="U304" s="63"/>
      <c r="V304" s="62">
        <v>15282</v>
      </c>
      <c r="W304" s="63"/>
      <c r="X304" s="63"/>
      <c r="Y304" s="63"/>
      <c r="Z304" s="63"/>
      <c r="AA304" s="63"/>
      <c r="AB304" s="63"/>
      <c r="AC304" s="63"/>
      <c r="AD304" s="125">
        <v>6.7705448955088982E-2</v>
      </c>
      <c r="AE304" s="63"/>
      <c r="AF304" s="63"/>
      <c r="AG304" s="63"/>
      <c r="AH304" s="63"/>
      <c r="AI304" s="1"/>
    </row>
    <row r="305" spans="2:35" ht="10.5" customHeight="1" x14ac:dyDescent="0.25">
      <c r="B305" s="65" t="s">
        <v>1066</v>
      </c>
      <c r="C305" s="63"/>
      <c r="D305" s="146">
        <v>46159282.31000004</v>
      </c>
      <c r="E305" s="63"/>
      <c r="F305" s="63"/>
      <c r="G305" s="63"/>
      <c r="H305" s="63"/>
      <c r="I305" s="63"/>
      <c r="J305" s="63"/>
      <c r="K305" s="63"/>
      <c r="L305" s="63"/>
      <c r="M305" s="63"/>
      <c r="N305" s="63"/>
      <c r="O305" s="125">
        <v>2.9853213081544152E-3</v>
      </c>
      <c r="P305" s="63"/>
      <c r="Q305" s="63"/>
      <c r="R305" s="63"/>
      <c r="S305" s="63"/>
      <c r="T305" s="63"/>
      <c r="U305" s="63"/>
      <c r="V305" s="62">
        <v>359</v>
      </c>
      <c r="W305" s="63"/>
      <c r="X305" s="63"/>
      <c r="Y305" s="63"/>
      <c r="Z305" s="63"/>
      <c r="AA305" s="63"/>
      <c r="AB305" s="63"/>
      <c r="AC305" s="63"/>
      <c r="AD305" s="125">
        <v>1.5905153890117096E-3</v>
      </c>
      <c r="AE305" s="63"/>
      <c r="AF305" s="63"/>
      <c r="AG305" s="63"/>
      <c r="AH305" s="63"/>
      <c r="AI305" s="1"/>
    </row>
    <row r="306" spans="2:35" ht="10.5" customHeight="1" x14ac:dyDescent="0.25">
      <c r="B306" s="65" t="s">
        <v>1067</v>
      </c>
      <c r="C306" s="63"/>
      <c r="D306" s="146">
        <v>18573785.569999993</v>
      </c>
      <c r="E306" s="63"/>
      <c r="F306" s="63"/>
      <c r="G306" s="63"/>
      <c r="H306" s="63"/>
      <c r="I306" s="63"/>
      <c r="J306" s="63"/>
      <c r="K306" s="63"/>
      <c r="L306" s="63"/>
      <c r="M306" s="63"/>
      <c r="N306" s="63"/>
      <c r="O306" s="125">
        <v>1.2012473994466647E-3</v>
      </c>
      <c r="P306" s="63"/>
      <c r="Q306" s="63"/>
      <c r="R306" s="63"/>
      <c r="S306" s="63"/>
      <c r="T306" s="63"/>
      <c r="U306" s="63"/>
      <c r="V306" s="62">
        <v>153</v>
      </c>
      <c r="W306" s="63"/>
      <c r="X306" s="63"/>
      <c r="Y306" s="63"/>
      <c r="Z306" s="63"/>
      <c r="AA306" s="63"/>
      <c r="AB306" s="63"/>
      <c r="AC306" s="63"/>
      <c r="AD306" s="125">
        <v>6.7785196244788738E-4</v>
      </c>
      <c r="AE306" s="63"/>
      <c r="AF306" s="63"/>
      <c r="AG306" s="63"/>
      <c r="AH306" s="63"/>
      <c r="AI306" s="1"/>
    </row>
    <row r="307" spans="2:35" ht="10.5" customHeight="1" x14ac:dyDescent="0.25">
      <c r="B307" s="65" t="s">
        <v>1068</v>
      </c>
      <c r="C307" s="63"/>
      <c r="D307" s="146">
        <v>7423019.2299999986</v>
      </c>
      <c r="E307" s="63"/>
      <c r="F307" s="63"/>
      <c r="G307" s="63"/>
      <c r="H307" s="63"/>
      <c r="I307" s="63"/>
      <c r="J307" s="63"/>
      <c r="K307" s="63"/>
      <c r="L307" s="63"/>
      <c r="M307" s="63"/>
      <c r="N307" s="63"/>
      <c r="O307" s="125">
        <v>4.8007890004299672E-4</v>
      </c>
      <c r="P307" s="63"/>
      <c r="Q307" s="63"/>
      <c r="R307" s="63"/>
      <c r="S307" s="63"/>
      <c r="T307" s="63"/>
      <c r="U307" s="63"/>
      <c r="V307" s="62">
        <v>73</v>
      </c>
      <c r="W307" s="63"/>
      <c r="X307" s="63"/>
      <c r="Y307" s="63"/>
      <c r="Z307" s="63"/>
      <c r="AA307" s="63"/>
      <c r="AB307" s="63"/>
      <c r="AC307" s="63"/>
      <c r="AD307" s="125">
        <v>3.2341956378232532E-4</v>
      </c>
      <c r="AE307" s="63"/>
      <c r="AF307" s="63"/>
      <c r="AG307" s="63"/>
      <c r="AH307" s="63"/>
      <c r="AI307" s="1"/>
    </row>
    <row r="308" spans="2:35" ht="10.5" customHeight="1" x14ac:dyDescent="0.25">
      <c r="B308" s="65" t="s">
        <v>1070</v>
      </c>
      <c r="C308" s="63"/>
      <c r="D308" s="146">
        <v>152463.5</v>
      </c>
      <c r="E308" s="63"/>
      <c r="F308" s="63"/>
      <c r="G308" s="63"/>
      <c r="H308" s="63"/>
      <c r="I308" s="63"/>
      <c r="J308" s="63"/>
      <c r="K308" s="63"/>
      <c r="L308" s="63"/>
      <c r="M308" s="63"/>
      <c r="N308" s="63"/>
      <c r="O308" s="125">
        <v>9.8604768637660451E-6</v>
      </c>
      <c r="P308" s="63"/>
      <c r="Q308" s="63"/>
      <c r="R308" s="63"/>
      <c r="S308" s="63"/>
      <c r="T308" s="63"/>
      <c r="U308" s="63"/>
      <c r="V308" s="62">
        <v>2</v>
      </c>
      <c r="W308" s="63"/>
      <c r="X308" s="63"/>
      <c r="Y308" s="63"/>
      <c r="Z308" s="63"/>
      <c r="AA308" s="63"/>
      <c r="AB308" s="63"/>
      <c r="AC308" s="63"/>
      <c r="AD308" s="125">
        <v>8.8608099666390507E-6</v>
      </c>
      <c r="AE308" s="63"/>
      <c r="AF308" s="63"/>
      <c r="AG308" s="63"/>
      <c r="AH308" s="63"/>
      <c r="AI308" s="1"/>
    </row>
    <row r="309" spans="2:35" ht="9.75" customHeight="1" x14ac:dyDescent="0.25">
      <c r="B309" s="147"/>
      <c r="C309" s="148"/>
      <c r="D309" s="149">
        <v>15462081814.749992</v>
      </c>
      <c r="E309" s="148"/>
      <c r="F309" s="148"/>
      <c r="G309" s="148"/>
      <c r="H309" s="148"/>
      <c r="I309" s="148"/>
      <c r="J309" s="148"/>
      <c r="K309" s="148"/>
      <c r="L309" s="148"/>
      <c r="M309" s="148"/>
      <c r="N309" s="148"/>
      <c r="O309" s="150">
        <v>1.0000000000000213</v>
      </c>
      <c r="P309" s="148"/>
      <c r="Q309" s="148"/>
      <c r="R309" s="148"/>
      <c r="S309" s="148"/>
      <c r="T309" s="148"/>
      <c r="U309" s="148"/>
      <c r="V309" s="151">
        <v>225713</v>
      </c>
      <c r="W309" s="148"/>
      <c r="X309" s="148"/>
      <c r="Y309" s="148"/>
      <c r="Z309" s="148"/>
      <c r="AA309" s="148"/>
      <c r="AB309" s="148"/>
      <c r="AC309" s="148"/>
      <c r="AD309" s="150">
        <v>1</v>
      </c>
      <c r="AE309" s="148"/>
      <c r="AF309" s="148"/>
      <c r="AG309" s="148"/>
      <c r="AH309" s="148"/>
      <c r="AI309" s="1"/>
    </row>
    <row r="310" spans="2:35" ht="9" customHeight="1" x14ac:dyDescent="0.25">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row>
    <row r="311" spans="2:35" ht="18.75" customHeight="1" x14ac:dyDescent="0.25">
      <c r="B311" s="75" t="s">
        <v>1048</v>
      </c>
      <c r="C311" s="76"/>
      <c r="D311" s="76"/>
      <c r="E311" s="76"/>
      <c r="F311" s="76"/>
      <c r="G311" s="76"/>
      <c r="H311" s="76"/>
      <c r="I311" s="76"/>
      <c r="J311" s="76"/>
      <c r="K311" s="76"/>
      <c r="L311" s="76"/>
      <c r="M311" s="76"/>
      <c r="N311" s="76"/>
      <c r="O311" s="76"/>
      <c r="P311" s="76"/>
      <c r="Q311" s="76"/>
      <c r="R311" s="76"/>
      <c r="S311" s="76"/>
      <c r="T311" s="76"/>
      <c r="U311" s="76"/>
      <c r="V311" s="76"/>
      <c r="W311" s="76"/>
      <c r="X311" s="76"/>
      <c r="Y311" s="76"/>
      <c r="Z311" s="76"/>
      <c r="AA311" s="76"/>
      <c r="AB311" s="76"/>
      <c r="AC311" s="76"/>
      <c r="AD311" s="76"/>
      <c r="AE311" s="76"/>
      <c r="AF311" s="76"/>
      <c r="AG311" s="76"/>
      <c r="AH311" s="76"/>
      <c r="AI311" s="77"/>
    </row>
    <row r="312" spans="2:35" ht="8.25" customHeight="1" x14ac:dyDescent="0.25">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row>
    <row r="313" spans="2:35" ht="12" customHeight="1" x14ac:dyDescent="0.25">
      <c r="B313" s="70" t="s">
        <v>1052</v>
      </c>
      <c r="C313" s="71"/>
      <c r="D313" s="70" t="s">
        <v>1049</v>
      </c>
      <c r="E313" s="71"/>
      <c r="F313" s="71"/>
      <c r="G313" s="71"/>
      <c r="H313" s="71"/>
      <c r="I313" s="71"/>
      <c r="J313" s="71"/>
      <c r="K313" s="71"/>
      <c r="L313" s="71"/>
      <c r="M313" s="71"/>
      <c r="N313" s="71"/>
      <c r="O313" s="70" t="s">
        <v>1050</v>
      </c>
      <c r="P313" s="71"/>
      <c r="Q313" s="71"/>
      <c r="R313" s="71"/>
      <c r="S313" s="71"/>
      <c r="T313" s="71"/>
      <c r="U313" s="71"/>
      <c r="V313" s="70" t="s">
        <v>1051</v>
      </c>
      <c r="W313" s="71"/>
      <c r="X313" s="71"/>
      <c r="Y313" s="71"/>
      <c r="Z313" s="71"/>
      <c r="AA313" s="71"/>
      <c r="AB313" s="71"/>
      <c r="AC313" s="71"/>
      <c r="AD313" s="71"/>
      <c r="AE313" s="70" t="s">
        <v>1050</v>
      </c>
      <c r="AF313" s="71"/>
      <c r="AG313" s="71"/>
      <c r="AH313" s="71"/>
      <c r="AI313" s="1"/>
    </row>
    <row r="314" spans="2:35" ht="12" customHeight="1" x14ac:dyDescent="0.25">
      <c r="B314" s="65" t="s">
        <v>1135</v>
      </c>
      <c r="C314" s="63"/>
      <c r="D314" s="146">
        <v>12661879176.65003</v>
      </c>
      <c r="E314" s="63"/>
      <c r="F314" s="63"/>
      <c r="G314" s="63"/>
      <c r="H314" s="63"/>
      <c r="I314" s="63"/>
      <c r="J314" s="63"/>
      <c r="K314" s="63"/>
      <c r="L314" s="63"/>
      <c r="M314" s="63"/>
      <c r="N314" s="63"/>
      <c r="O314" s="125">
        <v>0.81889873099567001</v>
      </c>
      <c r="P314" s="63"/>
      <c r="Q314" s="63"/>
      <c r="R314" s="63"/>
      <c r="S314" s="63"/>
      <c r="T314" s="63"/>
      <c r="U314" s="63"/>
      <c r="V314" s="62">
        <v>184194</v>
      </c>
      <c r="W314" s="63"/>
      <c r="X314" s="63"/>
      <c r="Y314" s="63"/>
      <c r="Z314" s="63"/>
      <c r="AA314" s="63"/>
      <c r="AB314" s="63"/>
      <c r="AC314" s="63"/>
      <c r="AD314" s="63"/>
      <c r="AE314" s="125">
        <v>0.81605401549755663</v>
      </c>
      <c r="AF314" s="63"/>
      <c r="AG314" s="63"/>
      <c r="AH314" s="63"/>
      <c r="AI314" s="1"/>
    </row>
    <row r="315" spans="2:35" ht="12" customHeight="1" x14ac:dyDescent="0.25">
      <c r="B315" s="65" t="s">
        <v>1168</v>
      </c>
      <c r="C315" s="63"/>
      <c r="D315" s="146">
        <v>1319937828.2800043</v>
      </c>
      <c r="E315" s="63"/>
      <c r="F315" s="63"/>
      <c r="G315" s="63"/>
      <c r="H315" s="63"/>
      <c r="I315" s="63"/>
      <c r="J315" s="63"/>
      <c r="K315" s="63"/>
      <c r="L315" s="63"/>
      <c r="M315" s="63"/>
      <c r="N315" s="63"/>
      <c r="O315" s="125">
        <v>8.5366113314757602E-2</v>
      </c>
      <c r="P315" s="63"/>
      <c r="Q315" s="63"/>
      <c r="R315" s="63"/>
      <c r="S315" s="63"/>
      <c r="T315" s="63"/>
      <c r="U315" s="63"/>
      <c r="V315" s="62">
        <v>25185</v>
      </c>
      <c r="W315" s="63"/>
      <c r="X315" s="63"/>
      <c r="Y315" s="63"/>
      <c r="Z315" s="63"/>
      <c r="AA315" s="63"/>
      <c r="AB315" s="63"/>
      <c r="AC315" s="63"/>
      <c r="AD315" s="63"/>
      <c r="AE315" s="125">
        <v>0.11157974950490224</v>
      </c>
      <c r="AF315" s="63"/>
      <c r="AG315" s="63"/>
      <c r="AH315" s="63"/>
      <c r="AI315" s="1"/>
    </row>
    <row r="316" spans="2:35" ht="12" customHeight="1" x14ac:dyDescent="0.25">
      <c r="B316" s="65" t="s">
        <v>1054</v>
      </c>
      <c r="C316" s="63"/>
      <c r="D316" s="146">
        <v>651822914.64999962</v>
      </c>
      <c r="E316" s="63"/>
      <c r="F316" s="63"/>
      <c r="G316" s="63"/>
      <c r="H316" s="63"/>
      <c r="I316" s="63"/>
      <c r="J316" s="63"/>
      <c r="K316" s="63"/>
      <c r="L316" s="63"/>
      <c r="M316" s="63"/>
      <c r="N316" s="63"/>
      <c r="O316" s="125">
        <v>4.2156219483213055E-2</v>
      </c>
      <c r="P316" s="63"/>
      <c r="Q316" s="63"/>
      <c r="R316" s="63"/>
      <c r="S316" s="63"/>
      <c r="T316" s="63"/>
      <c r="U316" s="63"/>
      <c r="V316" s="62">
        <v>7243</v>
      </c>
      <c r="W316" s="63"/>
      <c r="X316" s="63"/>
      <c r="Y316" s="63"/>
      <c r="Z316" s="63"/>
      <c r="AA316" s="63"/>
      <c r="AB316" s="63"/>
      <c r="AC316" s="63"/>
      <c r="AD316" s="63"/>
      <c r="AE316" s="125">
        <v>3.2089423294183322E-2</v>
      </c>
      <c r="AF316" s="63"/>
      <c r="AG316" s="63"/>
      <c r="AH316" s="63"/>
      <c r="AI316" s="1"/>
    </row>
    <row r="317" spans="2:35" ht="12" customHeight="1" x14ac:dyDescent="0.25">
      <c r="B317" s="65" t="s">
        <v>1055</v>
      </c>
      <c r="C317" s="63"/>
      <c r="D317" s="146">
        <v>216654900.96999997</v>
      </c>
      <c r="E317" s="63"/>
      <c r="F317" s="63"/>
      <c r="G317" s="63"/>
      <c r="H317" s="63"/>
      <c r="I317" s="63"/>
      <c r="J317" s="63"/>
      <c r="K317" s="63"/>
      <c r="L317" s="63"/>
      <c r="M317" s="63"/>
      <c r="N317" s="63"/>
      <c r="O317" s="125">
        <v>1.4012013619234783E-2</v>
      </c>
      <c r="P317" s="63"/>
      <c r="Q317" s="63"/>
      <c r="R317" s="63"/>
      <c r="S317" s="63"/>
      <c r="T317" s="63"/>
      <c r="U317" s="63"/>
      <c r="V317" s="62">
        <v>2515</v>
      </c>
      <c r="W317" s="63"/>
      <c r="X317" s="63"/>
      <c r="Y317" s="63"/>
      <c r="Z317" s="63"/>
      <c r="AA317" s="63"/>
      <c r="AB317" s="63"/>
      <c r="AC317" s="63"/>
      <c r="AD317" s="63"/>
      <c r="AE317" s="125">
        <v>1.1142468533048606E-2</v>
      </c>
      <c r="AF317" s="63"/>
      <c r="AG317" s="63"/>
      <c r="AH317" s="63"/>
      <c r="AI317" s="1"/>
    </row>
    <row r="318" spans="2:35" ht="12" customHeight="1" x14ac:dyDescent="0.25">
      <c r="B318" s="65" t="s">
        <v>1056</v>
      </c>
      <c r="C318" s="63"/>
      <c r="D318" s="146">
        <v>110272339.52999988</v>
      </c>
      <c r="E318" s="63"/>
      <c r="F318" s="63"/>
      <c r="G318" s="63"/>
      <c r="H318" s="63"/>
      <c r="I318" s="63"/>
      <c r="J318" s="63"/>
      <c r="K318" s="63"/>
      <c r="L318" s="63"/>
      <c r="M318" s="63"/>
      <c r="N318" s="63"/>
      <c r="O318" s="125">
        <v>7.1317912329765141E-3</v>
      </c>
      <c r="P318" s="63"/>
      <c r="Q318" s="63"/>
      <c r="R318" s="63"/>
      <c r="S318" s="63"/>
      <c r="T318" s="63"/>
      <c r="U318" s="63"/>
      <c r="V318" s="62">
        <v>1248</v>
      </c>
      <c r="W318" s="63"/>
      <c r="X318" s="63"/>
      <c r="Y318" s="63"/>
      <c r="Z318" s="63"/>
      <c r="AA318" s="63"/>
      <c r="AB318" s="63"/>
      <c r="AC318" s="63"/>
      <c r="AD318" s="63"/>
      <c r="AE318" s="125">
        <v>5.5291454191827676E-3</v>
      </c>
      <c r="AF318" s="63"/>
      <c r="AG318" s="63"/>
      <c r="AH318" s="63"/>
      <c r="AI318" s="1"/>
    </row>
    <row r="319" spans="2:35" ht="12" customHeight="1" x14ac:dyDescent="0.25">
      <c r="B319" s="65" t="s">
        <v>1057</v>
      </c>
      <c r="C319" s="63"/>
      <c r="D319" s="146">
        <v>104658799.96000001</v>
      </c>
      <c r="E319" s="63"/>
      <c r="F319" s="63"/>
      <c r="G319" s="63"/>
      <c r="H319" s="63"/>
      <c r="I319" s="63"/>
      <c r="J319" s="63"/>
      <c r="K319" s="63"/>
      <c r="L319" s="63"/>
      <c r="M319" s="63"/>
      <c r="N319" s="63"/>
      <c r="O319" s="125">
        <v>6.7687392431309522E-3</v>
      </c>
      <c r="P319" s="63"/>
      <c r="Q319" s="63"/>
      <c r="R319" s="63"/>
      <c r="S319" s="63"/>
      <c r="T319" s="63"/>
      <c r="U319" s="63"/>
      <c r="V319" s="62">
        <v>993</v>
      </c>
      <c r="W319" s="63"/>
      <c r="X319" s="63"/>
      <c r="Y319" s="63"/>
      <c r="Z319" s="63"/>
      <c r="AA319" s="63"/>
      <c r="AB319" s="63"/>
      <c r="AC319" s="63"/>
      <c r="AD319" s="63"/>
      <c r="AE319" s="125">
        <v>4.3993921484362887E-3</v>
      </c>
      <c r="AF319" s="63"/>
      <c r="AG319" s="63"/>
      <c r="AH319" s="63"/>
      <c r="AI319" s="1"/>
    </row>
    <row r="320" spans="2:35" ht="12" customHeight="1" x14ac:dyDescent="0.25">
      <c r="B320" s="65" t="s">
        <v>1059</v>
      </c>
      <c r="C320" s="63"/>
      <c r="D320" s="146">
        <v>316605290.33999932</v>
      </c>
      <c r="E320" s="63"/>
      <c r="F320" s="63"/>
      <c r="G320" s="63"/>
      <c r="H320" s="63"/>
      <c r="I320" s="63"/>
      <c r="J320" s="63"/>
      <c r="K320" s="63"/>
      <c r="L320" s="63"/>
      <c r="M320" s="63"/>
      <c r="N320" s="63"/>
      <c r="O320" s="125">
        <v>2.0476239495639849E-2</v>
      </c>
      <c r="P320" s="63"/>
      <c r="Q320" s="63"/>
      <c r="R320" s="63"/>
      <c r="S320" s="63"/>
      <c r="T320" s="63"/>
      <c r="U320" s="63"/>
      <c r="V320" s="62">
        <v>3645</v>
      </c>
      <c r="W320" s="63"/>
      <c r="X320" s="63"/>
      <c r="Y320" s="63"/>
      <c r="Z320" s="63"/>
      <c r="AA320" s="63"/>
      <c r="AB320" s="63"/>
      <c r="AC320" s="63"/>
      <c r="AD320" s="63"/>
      <c r="AE320" s="125">
        <v>1.6148826164199669E-2</v>
      </c>
      <c r="AF320" s="63"/>
      <c r="AG320" s="63"/>
      <c r="AH320" s="63"/>
      <c r="AI320" s="1"/>
    </row>
    <row r="321" spans="2:35" ht="12" customHeight="1" x14ac:dyDescent="0.25">
      <c r="B321" s="65" t="s">
        <v>1060</v>
      </c>
      <c r="C321" s="63"/>
      <c r="D321" s="146">
        <v>80250564.369999975</v>
      </c>
      <c r="E321" s="63"/>
      <c r="F321" s="63"/>
      <c r="G321" s="63"/>
      <c r="H321" s="63"/>
      <c r="I321" s="63"/>
      <c r="J321" s="63"/>
      <c r="K321" s="63"/>
      <c r="L321" s="63"/>
      <c r="M321" s="63"/>
      <c r="N321" s="63"/>
      <c r="O321" s="125">
        <v>5.1901526153771251E-3</v>
      </c>
      <c r="P321" s="63"/>
      <c r="Q321" s="63"/>
      <c r="R321" s="63"/>
      <c r="S321" s="63"/>
      <c r="T321" s="63"/>
      <c r="U321" s="63"/>
      <c r="V321" s="62">
        <v>690</v>
      </c>
      <c r="W321" s="63"/>
      <c r="X321" s="63"/>
      <c r="Y321" s="63"/>
      <c r="Z321" s="63"/>
      <c r="AA321" s="63"/>
      <c r="AB321" s="63"/>
      <c r="AC321" s="63"/>
      <c r="AD321" s="63"/>
      <c r="AE321" s="125">
        <v>3.0569794384904723E-3</v>
      </c>
      <c r="AF321" s="63"/>
      <c r="AG321" s="63"/>
      <c r="AH321" s="63"/>
      <c r="AI321" s="1"/>
    </row>
    <row r="322" spans="2:35" ht="9.75" customHeight="1" x14ac:dyDescent="0.25">
      <c r="B322" s="147"/>
      <c r="C322" s="148"/>
      <c r="D322" s="149">
        <v>15462081814.750034</v>
      </c>
      <c r="E322" s="148"/>
      <c r="F322" s="148"/>
      <c r="G322" s="148"/>
      <c r="H322" s="148"/>
      <c r="I322" s="148"/>
      <c r="J322" s="148"/>
      <c r="K322" s="148"/>
      <c r="L322" s="148"/>
      <c r="M322" s="148"/>
      <c r="N322" s="148"/>
      <c r="O322" s="150">
        <v>1.0000000000000184</v>
      </c>
      <c r="P322" s="148"/>
      <c r="Q322" s="148"/>
      <c r="R322" s="148"/>
      <c r="S322" s="148"/>
      <c r="T322" s="148"/>
      <c r="U322" s="148"/>
      <c r="V322" s="151">
        <v>225713</v>
      </c>
      <c r="W322" s="148"/>
      <c r="X322" s="148"/>
      <c r="Y322" s="148"/>
      <c r="Z322" s="148"/>
      <c r="AA322" s="148"/>
      <c r="AB322" s="148"/>
      <c r="AC322" s="148"/>
      <c r="AD322" s="148"/>
      <c r="AE322" s="150">
        <v>1</v>
      </c>
      <c r="AF322" s="148"/>
      <c r="AG322" s="148"/>
      <c r="AH322" s="148"/>
    </row>
  </sheetData>
  <mergeCells count="1353">
    <mergeCell ref="Q3:AA3"/>
    <mergeCell ref="B5:AI5"/>
    <mergeCell ref="B7:J8"/>
    <mergeCell ref="B9:AI9"/>
    <mergeCell ref="B26:AI26"/>
    <mergeCell ref="B61:AI61"/>
    <mergeCell ref="L7:S7"/>
    <mergeCell ref="B11:H11"/>
    <mergeCell ref="I11:S11"/>
    <mergeCell ref="T11:Z11"/>
    <mergeCell ref="AA11:AG11"/>
    <mergeCell ref="AH11:AI11"/>
    <mergeCell ref="B12:H12"/>
    <mergeCell ref="I12:S12"/>
    <mergeCell ref="T12:Z12"/>
    <mergeCell ref="AA12:AG12"/>
    <mergeCell ref="AH12:AI12"/>
    <mergeCell ref="B236:AI236"/>
    <mergeCell ref="B243:AI243"/>
    <mergeCell ref="B251:AI251"/>
    <mergeCell ref="B270:AI270"/>
    <mergeCell ref="B289:AI289"/>
    <mergeCell ref="B311:AI311"/>
    <mergeCell ref="B238:D238"/>
    <mergeCell ref="E238:O238"/>
    <mergeCell ref="P238:V238"/>
    <mergeCell ref="W238:AD238"/>
    <mergeCell ref="B97:AI97"/>
    <mergeCell ref="B142:AI142"/>
    <mergeCell ref="B176:AI176"/>
    <mergeCell ref="B186:AI186"/>
    <mergeCell ref="B209:AI209"/>
    <mergeCell ref="B217:AI217"/>
    <mergeCell ref="B100:H100"/>
    <mergeCell ref="I100:S100"/>
    <mergeCell ref="T100:Z100"/>
    <mergeCell ref="AA100:AE100"/>
    <mergeCell ref="B15:H15"/>
    <mergeCell ref="I15:S15"/>
    <mergeCell ref="T15:Z15"/>
    <mergeCell ref="AA15:AG15"/>
    <mergeCell ref="AH15:AI15"/>
    <mergeCell ref="B16:H16"/>
    <mergeCell ref="I16:S16"/>
    <mergeCell ref="T16:Z16"/>
    <mergeCell ref="AA16:AG16"/>
    <mergeCell ref="AH16:AI16"/>
    <mergeCell ref="B13:H13"/>
    <mergeCell ref="I13:S13"/>
    <mergeCell ref="T13:Z13"/>
    <mergeCell ref="AA13:AG13"/>
    <mergeCell ref="AH13:AI13"/>
    <mergeCell ref="B14:H14"/>
    <mergeCell ref="I14:S14"/>
    <mergeCell ref="T14:Z14"/>
    <mergeCell ref="AA14:AG14"/>
    <mergeCell ref="AH14:AI14"/>
    <mergeCell ref="B19:H19"/>
    <mergeCell ref="I19:S19"/>
    <mergeCell ref="T19:Z19"/>
    <mergeCell ref="AA19:AG19"/>
    <mergeCell ref="AH19:AI19"/>
    <mergeCell ref="B20:H20"/>
    <mergeCell ref="I20:S20"/>
    <mergeCell ref="T20:Z20"/>
    <mergeCell ref="AA20:AG20"/>
    <mergeCell ref="AH20:AI20"/>
    <mergeCell ref="B17:H17"/>
    <mergeCell ref="I17:S17"/>
    <mergeCell ref="T17:Z17"/>
    <mergeCell ref="AA17:AG17"/>
    <mergeCell ref="AH17:AI17"/>
    <mergeCell ref="B18:H18"/>
    <mergeCell ref="I18:S18"/>
    <mergeCell ref="T18:Z18"/>
    <mergeCell ref="AA18:AG18"/>
    <mergeCell ref="AH18:AI18"/>
    <mergeCell ref="B23:H23"/>
    <mergeCell ref="I23:S23"/>
    <mergeCell ref="T23:Z23"/>
    <mergeCell ref="AA23:AG23"/>
    <mergeCell ref="AH23:AI23"/>
    <mergeCell ref="B24:H24"/>
    <mergeCell ref="I24:S24"/>
    <mergeCell ref="T24:Z24"/>
    <mergeCell ref="AA24:AG24"/>
    <mergeCell ref="AH24:AI24"/>
    <mergeCell ref="B21:H21"/>
    <mergeCell ref="I21:S21"/>
    <mergeCell ref="T21:Z21"/>
    <mergeCell ref="AA21:AG21"/>
    <mergeCell ref="AH21:AI21"/>
    <mergeCell ref="B22:H22"/>
    <mergeCell ref="I22:S22"/>
    <mergeCell ref="T22:Z22"/>
    <mergeCell ref="AA22:AG22"/>
    <mergeCell ref="AH22:AI22"/>
    <mergeCell ref="B30:I30"/>
    <mergeCell ref="J30:S30"/>
    <mergeCell ref="T30:Z30"/>
    <mergeCell ref="AA30:AF30"/>
    <mergeCell ref="AG30:AI30"/>
    <mergeCell ref="B31:I31"/>
    <mergeCell ref="J31:S31"/>
    <mergeCell ref="T31:Z31"/>
    <mergeCell ref="AA31:AF31"/>
    <mergeCell ref="AG31:AI31"/>
    <mergeCell ref="B28:I28"/>
    <mergeCell ref="J28:S28"/>
    <mergeCell ref="T28:Z28"/>
    <mergeCell ref="AA28:AF28"/>
    <mergeCell ref="AG28:AI28"/>
    <mergeCell ref="B29:I29"/>
    <mergeCell ref="J29:S29"/>
    <mergeCell ref="T29:Z29"/>
    <mergeCell ref="AA29:AF29"/>
    <mergeCell ref="AG29:AI29"/>
    <mergeCell ref="B34:I34"/>
    <mergeCell ref="J34:S34"/>
    <mergeCell ref="T34:Z34"/>
    <mergeCell ref="AA34:AF34"/>
    <mergeCell ref="AG34:AI34"/>
    <mergeCell ref="B35:I35"/>
    <mergeCell ref="J35:S35"/>
    <mergeCell ref="T35:Z35"/>
    <mergeCell ref="AA35:AF35"/>
    <mergeCell ref="AG35:AI35"/>
    <mergeCell ref="B32:I32"/>
    <mergeCell ref="J32:S32"/>
    <mergeCell ref="T32:Z32"/>
    <mergeCell ref="AA32:AF32"/>
    <mergeCell ref="AG32:AI32"/>
    <mergeCell ref="B33:I33"/>
    <mergeCell ref="J33:S33"/>
    <mergeCell ref="T33:Z33"/>
    <mergeCell ref="AA33:AF33"/>
    <mergeCell ref="AG33:AI33"/>
    <mergeCell ref="B38:I38"/>
    <mergeCell ref="J38:S38"/>
    <mergeCell ref="T38:Z38"/>
    <mergeCell ref="AA38:AF38"/>
    <mergeCell ref="AG38:AI38"/>
    <mergeCell ref="B39:I39"/>
    <mergeCell ref="J39:S39"/>
    <mergeCell ref="T39:Z39"/>
    <mergeCell ref="AA39:AF39"/>
    <mergeCell ref="AG39:AI39"/>
    <mergeCell ref="B36:I36"/>
    <mergeCell ref="J36:S36"/>
    <mergeCell ref="T36:Z36"/>
    <mergeCell ref="AA36:AF36"/>
    <mergeCell ref="AG36:AI36"/>
    <mergeCell ref="B37:I37"/>
    <mergeCell ref="J37:S37"/>
    <mergeCell ref="T37:Z37"/>
    <mergeCell ref="AA37:AF37"/>
    <mergeCell ref="AG37:AI37"/>
    <mergeCell ref="B42:I42"/>
    <mergeCell ref="J42:S42"/>
    <mergeCell ref="T42:Z42"/>
    <mergeCell ref="AA42:AF42"/>
    <mergeCell ref="AG42:AI42"/>
    <mergeCell ref="B43:I43"/>
    <mergeCell ref="J43:S43"/>
    <mergeCell ref="T43:Z43"/>
    <mergeCell ref="AA43:AF43"/>
    <mergeCell ref="AG43:AI43"/>
    <mergeCell ref="B40:I40"/>
    <mergeCell ref="J40:S40"/>
    <mergeCell ref="T40:Z40"/>
    <mergeCell ref="AA40:AF40"/>
    <mergeCell ref="AG40:AI40"/>
    <mergeCell ref="B41:I41"/>
    <mergeCell ref="J41:S41"/>
    <mergeCell ref="T41:Z41"/>
    <mergeCell ref="AA41:AF41"/>
    <mergeCell ref="AG41:AI41"/>
    <mergeCell ref="B46:I46"/>
    <mergeCell ref="J46:S46"/>
    <mergeCell ref="T46:Z46"/>
    <mergeCell ref="AA46:AF46"/>
    <mergeCell ref="AG46:AI46"/>
    <mergeCell ref="B47:I47"/>
    <mergeCell ref="J47:S47"/>
    <mergeCell ref="T47:Z47"/>
    <mergeCell ref="AA47:AF47"/>
    <mergeCell ref="AG47:AI47"/>
    <mergeCell ref="B44:I44"/>
    <mergeCell ref="J44:S44"/>
    <mergeCell ref="T44:Z44"/>
    <mergeCell ref="AA44:AF44"/>
    <mergeCell ref="AG44:AI44"/>
    <mergeCell ref="B45:I45"/>
    <mergeCell ref="J45:S45"/>
    <mergeCell ref="T45:Z45"/>
    <mergeCell ref="AA45:AF45"/>
    <mergeCell ref="AG45:AI45"/>
    <mergeCell ref="B50:I50"/>
    <mergeCell ref="J50:S50"/>
    <mergeCell ref="T50:Z50"/>
    <mergeCell ref="AA50:AF50"/>
    <mergeCell ref="AG50:AI50"/>
    <mergeCell ref="B51:I51"/>
    <mergeCell ref="J51:S51"/>
    <mergeCell ref="T51:Z51"/>
    <mergeCell ref="AA51:AF51"/>
    <mergeCell ref="AG51:AI51"/>
    <mergeCell ref="B48:I48"/>
    <mergeCell ref="J48:S48"/>
    <mergeCell ref="T48:Z48"/>
    <mergeCell ref="AA48:AF48"/>
    <mergeCell ref="AG48:AI48"/>
    <mergeCell ref="B49:I49"/>
    <mergeCell ref="J49:S49"/>
    <mergeCell ref="T49:Z49"/>
    <mergeCell ref="AA49:AF49"/>
    <mergeCell ref="AG49:AI49"/>
    <mergeCell ref="B54:I54"/>
    <mergeCell ref="J54:S54"/>
    <mergeCell ref="T54:Z54"/>
    <mergeCell ref="AA54:AF54"/>
    <mergeCell ref="AG54:AI54"/>
    <mergeCell ref="B55:I55"/>
    <mergeCell ref="J55:S55"/>
    <mergeCell ref="T55:Z55"/>
    <mergeCell ref="AA55:AF55"/>
    <mergeCell ref="AG55:AI55"/>
    <mergeCell ref="B52:I52"/>
    <mergeCell ref="J52:S52"/>
    <mergeCell ref="T52:Z52"/>
    <mergeCell ref="AA52:AF52"/>
    <mergeCell ref="AG52:AI52"/>
    <mergeCell ref="B53:I53"/>
    <mergeCell ref="J53:S53"/>
    <mergeCell ref="T53:Z53"/>
    <mergeCell ref="AA53:AF53"/>
    <mergeCell ref="AG53:AI53"/>
    <mergeCell ref="B58:I58"/>
    <mergeCell ref="J58:S58"/>
    <mergeCell ref="T58:Z58"/>
    <mergeCell ref="AA58:AF58"/>
    <mergeCell ref="AG58:AI58"/>
    <mergeCell ref="B59:I59"/>
    <mergeCell ref="J59:S59"/>
    <mergeCell ref="T59:Z59"/>
    <mergeCell ref="AA59:AF59"/>
    <mergeCell ref="AG59:AI59"/>
    <mergeCell ref="B56:I56"/>
    <mergeCell ref="J56:S56"/>
    <mergeCell ref="T56:Z56"/>
    <mergeCell ref="AA56:AF56"/>
    <mergeCell ref="AG56:AI56"/>
    <mergeCell ref="B57:I57"/>
    <mergeCell ref="J57:S57"/>
    <mergeCell ref="T57:Z57"/>
    <mergeCell ref="AA57:AF57"/>
    <mergeCell ref="AG57:AI57"/>
    <mergeCell ref="B65:I65"/>
    <mergeCell ref="J65:S65"/>
    <mergeCell ref="T65:Z65"/>
    <mergeCell ref="AA65:AE65"/>
    <mergeCell ref="AF65:AI65"/>
    <mergeCell ref="B66:I66"/>
    <mergeCell ref="J66:S66"/>
    <mergeCell ref="T66:Z66"/>
    <mergeCell ref="AA66:AE66"/>
    <mergeCell ref="AF66:AI66"/>
    <mergeCell ref="B63:I63"/>
    <mergeCell ref="J63:S63"/>
    <mergeCell ref="T63:Z63"/>
    <mergeCell ref="AA63:AE63"/>
    <mergeCell ref="AF63:AI63"/>
    <mergeCell ref="B64:I64"/>
    <mergeCell ref="J64:S64"/>
    <mergeCell ref="T64:Z64"/>
    <mergeCell ref="AA64:AE64"/>
    <mergeCell ref="AF64:AI64"/>
    <mergeCell ref="B69:I69"/>
    <mergeCell ref="J69:S69"/>
    <mergeCell ref="T69:Z69"/>
    <mergeCell ref="AA69:AE69"/>
    <mergeCell ref="AF69:AI69"/>
    <mergeCell ref="B70:I70"/>
    <mergeCell ref="J70:S70"/>
    <mergeCell ref="T70:Z70"/>
    <mergeCell ref="AA70:AE70"/>
    <mergeCell ref="AF70:AI70"/>
    <mergeCell ref="B67:I67"/>
    <mergeCell ref="J67:S67"/>
    <mergeCell ref="T67:Z67"/>
    <mergeCell ref="AA67:AE67"/>
    <mergeCell ref="AF67:AI67"/>
    <mergeCell ref="B68:I68"/>
    <mergeCell ref="J68:S68"/>
    <mergeCell ref="T68:Z68"/>
    <mergeCell ref="AA68:AE68"/>
    <mergeCell ref="AF68:AI68"/>
    <mergeCell ref="B73:I73"/>
    <mergeCell ref="J73:S73"/>
    <mergeCell ref="T73:Z73"/>
    <mergeCell ref="AA73:AE73"/>
    <mergeCell ref="AF73:AI73"/>
    <mergeCell ref="B74:I74"/>
    <mergeCell ref="J74:S74"/>
    <mergeCell ref="T74:Z74"/>
    <mergeCell ref="AA74:AE74"/>
    <mergeCell ref="AF74:AI74"/>
    <mergeCell ref="B71:I71"/>
    <mergeCell ref="J71:S71"/>
    <mergeCell ref="T71:Z71"/>
    <mergeCell ref="AA71:AE71"/>
    <mergeCell ref="AF71:AI71"/>
    <mergeCell ref="B72:I72"/>
    <mergeCell ref="J72:S72"/>
    <mergeCell ref="T72:Z72"/>
    <mergeCell ref="AA72:AE72"/>
    <mergeCell ref="AF72:AI72"/>
    <mergeCell ref="B77:I77"/>
    <mergeCell ref="J77:S77"/>
    <mergeCell ref="T77:Z77"/>
    <mergeCell ref="AA77:AE77"/>
    <mergeCell ref="AF77:AI77"/>
    <mergeCell ref="B78:I78"/>
    <mergeCell ref="J78:S78"/>
    <mergeCell ref="T78:Z78"/>
    <mergeCell ref="AA78:AE78"/>
    <mergeCell ref="AF78:AI78"/>
    <mergeCell ref="B75:I75"/>
    <mergeCell ref="J75:S75"/>
    <mergeCell ref="T75:Z75"/>
    <mergeCell ref="AA75:AE75"/>
    <mergeCell ref="AF75:AI75"/>
    <mergeCell ref="B76:I76"/>
    <mergeCell ref="J76:S76"/>
    <mergeCell ref="T76:Z76"/>
    <mergeCell ref="AA76:AE76"/>
    <mergeCell ref="AF76:AI76"/>
    <mergeCell ref="B81:I81"/>
    <mergeCell ref="J81:S81"/>
    <mergeCell ref="T81:Z81"/>
    <mergeCell ref="AA81:AE81"/>
    <mergeCell ref="AF81:AI81"/>
    <mergeCell ref="B82:I82"/>
    <mergeCell ref="J82:S82"/>
    <mergeCell ref="T82:Z82"/>
    <mergeCell ref="AA82:AE82"/>
    <mergeCell ref="AF82:AI82"/>
    <mergeCell ref="B79:I79"/>
    <mergeCell ref="J79:S79"/>
    <mergeCell ref="T79:Z79"/>
    <mergeCell ref="AA79:AE79"/>
    <mergeCell ref="AF79:AI79"/>
    <mergeCell ref="B80:I80"/>
    <mergeCell ref="J80:S80"/>
    <mergeCell ref="T80:Z80"/>
    <mergeCell ref="AA80:AE80"/>
    <mergeCell ref="AF80:AI80"/>
    <mergeCell ref="B85:I85"/>
    <mergeCell ref="J85:S85"/>
    <mergeCell ref="T85:Z85"/>
    <mergeCell ref="AA85:AE85"/>
    <mergeCell ref="AF85:AI85"/>
    <mergeCell ref="B86:I86"/>
    <mergeCell ref="J86:S86"/>
    <mergeCell ref="T86:Z86"/>
    <mergeCell ref="AA86:AE86"/>
    <mergeCell ref="AF86:AI86"/>
    <mergeCell ref="B83:I83"/>
    <mergeCell ref="J83:S83"/>
    <mergeCell ref="T83:Z83"/>
    <mergeCell ref="AA83:AE83"/>
    <mergeCell ref="AF83:AI83"/>
    <mergeCell ref="B84:I84"/>
    <mergeCell ref="J84:S84"/>
    <mergeCell ref="T84:Z84"/>
    <mergeCell ref="AA84:AE84"/>
    <mergeCell ref="AF84:AI84"/>
    <mergeCell ref="B89:I89"/>
    <mergeCell ref="J89:S89"/>
    <mergeCell ref="T89:Z89"/>
    <mergeCell ref="AA89:AE89"/>
    <mergeCell ref="AF89:AI89"/>
    <mergeCell ref="B90:I90"/>
    <mergeCell ref="J90:S90"/>
    <mergeCell ref="T90:Z90"/>
    <mergeCell ref="AA90:AE90"/>
    <mergeCell ref="AF90:AI90"/>
    <mergeCell ref="B87:I87"/>
    <mergeCell ref="J87:S87"/>
    <mergeCell ref="T87:Z87"/>
    <mergeCell ref="AA87:AE87"/>
    <mergeCell ref="AF87:AI87"/>
    <mergeCell ref="B88:I88"/>
    <mergeCell ref="J88:S88"/>
    <mergeCell ref="T88:Z88"/>
    <mergeCell ref="AA88:AE88"/>
    <mergeCell ref="AF88:AI88"/>
    <mergeCell ref="B93:I93"/>
    <mergeCell ref="J93:S93"/>
    <mergeCell ref="T93:Z93"/>
    <mergeCell ref="AA93:AE93"/>
    <mergeCell ref="AF93:AI93"/>
    <mergeCell ref="B94:I94"/>
    <mergeCell ref="J94:S94"/>
    <mergeCell ref="T94:Z94"/>
    <mergeCell ref="AA94:AE94"/>
    <mergeCell ref="AF94:AI94"/>
    <mergeCell ref="B91:I91"/>
    <mergeCell ref="J91:S91"/>
    <mergeCell ref="T91:Z91"/>
    <mergeCell ref="AA91:AE91"/>
    <mergeCell ref="AF91:AI91"/>
    <mergeCell ref="B92:I92"/>
    <mergeCell ref="J92:S92"/>
    <mergeCell ref="T92:Z92"/>
    <mergeCell ref="AA92:AE92"/>
    <mergeCell ref="AF92:AI92"/>
    <mergeCell ref="B102:H102"/>
    <mergeCell ref="I102:S102"/>
    <mergeCell ref="T102:Z102"/>
    <mergeCell ref="AA102:AE102"/>
    <mergeCell ref="AF102:AI102"/>
    <mergeCell ref="B103:H103"/>
    <mergeCell ref="I103:S103"/>
    <mergeCell ref="T103:Z103"/>
    <mergeCell ref="AA103:AE103"/>
    <mergeCell ref="AF103:AI103"/>
    <mergeCell ref="AF100:AI100"/>
    <mergeCell ref="B101:H101"/>
    <mergeCell ref="I101:S101"/>
    <mergeCell ref="T101:Z101"/>
    <mergeCell ref="AA101:AE101"/>
    <mergeCell ref="AF101:AI101"/>
    <mergeCell ref="B95:I95"/>
    <mergeCell ref="J95:S95"/>
    <mergeCell ref="T95:Z95"/>
    <mergeCell ref="AA95:AE95"/>
    <mergeCell ref="AF95:AI95"/>
    <mergeCell ref="B99:H99"/>
    <mergeCell ref="I99:S99"/>
    <mergeCell ref="T99:Z99"/>
    <mergeCell ref="AA99:AE99"/>
    <mergeCell ref="AF99:AI99"/>
    <mergeCell ref="B106:H106"/>
    <mergeCell ref="I106:S106"/>
    <mergeCell ref="T106:Z106"/>
    <mergeCell ref="AA106:AE106"/>
    <mergeCell ref="AF106:AI106"/>
    <mergeCell ref="B107:H107"/>
    <mergeCell ref="I107:S107"/>
    <mergeCell ref="T107:Z107"/>
    <mergeCell ref="AA107:AE107"/>
    <mergeCell ref="AF107:AI107"/>
    <mergeCell ref="B104:H104"/>
    <mergeCell ref="I104:S104"/>
    <mergeCell ref="T104:Z104"/>
    <mergeCell ref="AA104:AE104"/>
    <mergeCell ref="AF104:AI104"/>
    <mergeCell ref="B105:H105"/>
    <mergeCell ref="I105:S105"/>
    <mergeCell ref="T105:Z105"/>
    <mergeCell ref="AA105:AE105"/>
    <mergeCell ref="AF105:AI105"/>
    <mergeCell ref="B110:H110"/>
    <mergeCell ref="I110:S110"/>
    <mergeCell ref="T110:Z110"/>
    <mergeCell ref="AA110:AE110"/>
    <mergeCell ref="AF110:AI110"/>
    <mergeCell ref="B111:H111"/>
    <mergeCell ref="I111:S111"/>
    <mergeCell ref="T111:Z111"/>
    <mergeCell ref="AA111:AE111"/>
    <mergeCell ref="AF111:AI111"/>
    <mergeCell ref="B108:H108"/>
    <mergeCell ref="I108:S108"/>
    <mergeCell ref="T108:Z108"/>
    <mergeCell ref="AA108:AE108"/>
    <mergeCell ref="AF108:AI108"/>
    <mergeCell ref="B109:H109"/>
    <mergeCell ref="I109:S109"/>
    <mergeCell ref="T109:Z109"/>
    <mergeCell ref="AA109:AE109"/>
    <mergeCell ref="AF109:AI109"/>
    <mergeCell ref="B114:H114"/>
    <mergeCell ref="I114:S114"/>
    <mergeCell ref="T114:Z114"/>
    <mergeCell ref="AA114:AE114"/>
    <mergeCell ref="AF114:AI114"/>
    <mergeCell ref="B115:H115"/>
    <mergeCell ref="I115:S115"/>
    <mergeCell ref="T115:Z115"/>
    <mergeCell ref="AA115:AE115"/>
    <mergeCell ref="AF115:AI115"/>
    <mergeCell ref="B112:H112"/>
    <mergeCell ref="I112:S112"/>
    <mergeCell ref="T112:Z112"/>
    <mergeCell ref="AA112:AE112"/>
    <mergeCell ref="AF112:AI112"/>
    <mergeCell ref="B113:H113"/>
    <mergeCell ref="I113:S113"/>
    <mergeCell ref="T113:Z113"/>
    <mergeCell ref="AA113:AE113"/>
    <mergeCell ref="AF113:AI113"/>
    <mergeCell ref="B118:H118"/>
    <mergeCell ref="I118:S118"/>
    <mergeCell ref="T118:Z118"/>
    <mergeCell ref="AA118:AE118"/>
    <mergeCell ref="AF118:AI118"/>
    <mergeCell ref="B119:H119"/>
    <mergeCell ref="I119:S119"/>
    <mergeCell ref="T119:Z119"/>
    <mergeCell ref="AA119:AE119"/>
    <mergeCell ref="AF119:AI119"/>
    <mergeCell ref="B116:H116"/>
    <mergeCell ref="I116:S116"/>
    <mergeCell ref="T116:Z116"/>
    <mergeCell ref="AA116:AE116"/>
    <mergeCell ref="AF116:AI116"/>
    <mergeCell ref="B117:H117"/>
    <mergeCell ref="I117:S117"/>
    <mergeCell ref="T117:Z117"/>
    <mergeCell ref="AA117:AE117"/>
    <mergeCell ref="AF117:AI117"/>
    <mergeCell ref="B122:H122"/>
    <mergeCell ref="I122:S122"/>
    <mergeCell ref="T122:Z122"/>
    <mergeCell ref="AA122:AE122"/>
    <mergeCell ref="AF122:AI122"/>
    <mergeCell ref="B123:H123"/>
    <mergeCell ref="I123:S123"/>
    <mergeCell ref="T123:Z123"/>
    <mergeCell ref="AA123:AE123"/>
    <mergeCell ref="AF123:AI123"/>
    <mergeCell ref="B120:H120"/>
    <mergeCell ref="I120:S120"/>
    <mergeCell ref="T120:Z120"/>
    <mergeCell ref="AA120:AE120"/>
    <mergeCell ref="AF120:AI120"/>
    <mergeCell ref="B121:H121"/>
    <mergeCell ref="I121:S121"/>
    <mergeCell ref="T121:Z121"/>
    <mergeCell ref="AA121:AE121"/>
    <mergeCell ref="AF121:AI121"/>
    <mergeCell ref="B126:H126"/>
    <mergeCell ref="I126:S126"/>
    <mergeCell ref="T126:Z126"/>
    <mergeCell ref="AA126:AE126"/>
    <mergeCell ref="AF126:AI126"/>
    <mergeCell ref="B127:H127"/>
    <mergeCell ref="I127:S127"/>
    <mergeCell ref="T127:Z127"/>
    <mergeCell ref="AA127:AE127"/>
    <mergeCell ref="AF127:AI127"/>
    <mergeCell ref="B124:H124"/>
    <mergeCell ref="I124:S124"/>
    <mergeCell ref="T124:Z124"/>
    <mergeCell ref="AA124:AE124"/>
    <mergeCell ref="AF124:AI124"/>
    <mergeCell ref="B125:H125"/>
    <mergeCell ref="I125:S125"/>
    <mergeCell ref="T125:Z125"/>
    <mergeCell ref="AA125:AE125"/>
    <mergeCell ref="AF125:AI125"/>
    <mergeCell ref="B130:H130"/>
    <mergeCell ref="I130:S130"/>
    <mergeCell ref="T130:Z130"/>
    <mergeCell ref="AA130:AE130"/>
    <mergeCell ref="AF130:AI130"/>
    <mergeCell ref="B131:H131"/>
    <mergeCell ref="I131:S131"/>
    <mergeCell ref="T131:Z131"/>
    <mergeCell ref="AA131:AE131"/>
    <mergeCell ref="AF131:AI131"/>
    <mergeCell ref="B128:H128"/>
    <mergeCell ref="I128:S128"/>
    <mergeCell ref="T128:Z128"/>
    <mergeCell ref="AA128:AE128"/>
    <mergeCell ref="AF128:AI128"/>
    <mergeCell ref="B129:H129"/>
    <mergeCell ref="I129:S129"/>
    <mergeCell ref="T129:Z129"/>
    <mergeCell ref="AA129:AE129"/>
    <mergeCell ref="AF129:AI129"/>
    <mergeCell ref="B134:H134"/>
    <mergeCell ref="I134:S134"/>
    <mergeCell ref="T134:Z134"/>
    <mergeCell ref="AA134:AE134"/>
    <mergeCell ref="AF134:AI134"/>
    <mergeCell ref="B135:H135"/>
    <mergeCell ref="I135:S135"/>
    <mergeCell ref="T135:Z135"/>
    <mergeCell ref="AA135:AE135"/>
    <mergeCell ref="AF135:AI135"/>
    <mergeCell ref="B132:H132"/>
    <mergeCell ref="I132:S132"/>
    <mergeCell ref="T132:Z132"/>
    <mergeCell ref="AA132:AE132"/>
    <mergeCell ref="AF132:AI132"/>
    <mergeCell ref="B133:H133"/>
    <mergeCell ref="I133:S133"/>
    <mergeCell ref="T133:Z133"/>
    <mergeCell ref="AA133:AE133"/>
    <mergeCell ref="AF133:AI133"/>
    <mergeCell ref="B138:H138"/>
    <mergeCell ref="I138:S138"/>
    <mergeCell ref="T138:Z138"/>
    <mergeCell ref="AA138:AE138"/>
    <mergeCell ref="AF138:AI138"/>
    <mergeCell ref="B139:H139"/>
    <mergeCell ref="I139:S139"/>
    <mergeCell ref="T139:Z139"/>
    <mergeCell ref="AA139:AE139"/>
    <mergeCell ref="AF139:AI139"/>
    <mergeCell ref="B136:H136"/>
    <mergeCell ref="I136:S136"/>
    <mergeCell ref="T136:Z136"/>
    <mergeCell ref="AA136:AE136"/>
    <mergeCell ref="AF136:AI136"/>
    <mergeCell ref="B137:H137"/>
    <mergeCell ref="I137:S137"/>
    <mergeCell ref="T137:Z137"/>
    <mergeCell ref="AA137:AE137"/>
    <mergeCell ref="AF137:AI137"/>
    <mergeCell ref="B145:H145"/>
    <mergeCell ref="I145:Q145"/>
    <mergeCell ref="R145:Y145"/>
    <mergeCell ref="Z145:AD145"/>
    <mergeCell ref="AE145:AI145"/>
    <mergeCell ref="B146:H146"/>
    <mergeCell ref="I146:Q146"/>
    <mergeCell ref="R146:Y146"/>
    <mergeCell ref="Z146:AD146"/>
    <mergeCell ref="AE146:AI146"/>
    <mergeCell ref="B140:H140"/>
    <mergeCell ref="I140:S140"/>
    <mergeCell ref="T140:Z140"/>
    <mergeCell ref="AA140:AE140"/>
    <mergeCell ref="AF140:AI140"/>
    <mergeCell ref="B144:H144"/>
    <mergeCell ref="I144:Q144"/>
    <mergeCell ref="R144:Y144"/>
    <mergeCell ref="Z144:AD144"/>
    <mergeCell ref="AE144:AI144"/>
    <mergeCell ref="B149:H149"/>
    <mergeCell ref="I149:Q149"/>
    <mergeCell ref="R149:Y149"/>
    <mergeCell ref="Z149:AD149"/>
    <mergeCell ref="AE149:AI149"/>
    <mergeCell ref="B150:H150"/>
    <mergeCell ref="I150:Q150"/>
    <mergeCell ref="R150:Y150"/>
    <mergeCell ref="Z150:AD150"/>
    <mergeCell ref="AE150:AI150"/>
    <mergeCell ref="B147:H147"/>
    <mergeCell ref="I147:Q147"/>
    <mergeCell ref="R147:Y147"/>
    <mergeCell ref="Z147:AD147"/>
    <mergeCell ref="AE147:AI147"/>
    <mergeCell ref="B148:H148"/>
    <mergeCell ref="I148:Q148"/>
    <mergeCell ref="R148:Y148"/>
    <mergeCell ref="Z148:AD148"/>
    <mergeCell ref="AE148:AI148"/>
    <mergeCell ref="B153:H153"/>
    <mergeCell ref="I153:Q153"/>
    <mergeCell ref="R153:Y153"/>
    <mergeCell ref="Z153:AD153"/>
    <mergeCell ref="AE153:AI153"/>
    <mergeCell ref="B154:H154"/>
    <mergeCell ref="I154:Q154"/>
    <mergeCell ref="R154:Y154"/>
    <mergeCell ref="Z154:AD154"/>
    <mergeCell ref="AE154:AI154"/>
    <mergeCell ref="B151:H151"/>
    <mergeCell ref="I151:Q151"/>
    <mergeCell ref="R151:Y151"/>
    <mergeCell ref="Z151:AD151"/>
    <mergeCell ref="AE151:AI151"/>
    <mergeCell ref="B152:H152"/>
    <mergeCell ref="I152:Q152"/>
    <mergeCell ref="R152:Y152"/>
    <mergeCell ref="Z152:AD152"/>
    <mergeCell ref="AE152:AI152"/>
    <mergeCell ref="B157:H157"/>
    <mergeCell ref="I157:Q157"/>
    <mergeCell ref="R157:Y157"/>
    <mergeCell ref="Z157:AD157"/>
    <mergeCell ref="AE157:AI157"/>
    <mergeCell ref="B158:H158"/>
    <mergeCell ref="I158:Q158"/>
    <mergeCell ref="R158:Y158"/>
    <mergeCell ref="Z158:AD158"/>
    <mergeCell ref="AE158:AI158"/>
    <mergeCell ref="B155:H155"/>
    <mergeCell ref="I155:Q155"/>
    <mergeCell ref="R155:Y155"/>
    <mergeCell ref="Z155:AD155"/>
    <mergeCell ref="AE155:AI155"/>
    <mergeCell ref="B156:H156"/>
    <mergeCell ref="I156:Q156"/>
    <mergeCell ref="R156:Y156"/>
    <mergeCell ref="Z156:AD156"/>
    <mergeCell ref="AE156:AI156"/>
    <mergeCell ref="B161:H161"/>
    <mergeCell ref="I161:Q161"/>
    <mergeCell ref="R161:Y161"/>
    <mergeCell ref="Z161:AD161"/>
    <mergeCell ref="AE161:AI161"/>
    <mergeCell ref="B162:H162"/>
    <mergeCell ref="I162:Q162"/>
    <mergeCell ref="R162:Y162"/>
    <mergeCell ref="Z162:AD162"/>
    <mergeCell ref="AE162:AI162"/>
    <mergeCell ref="B159:H159"/>
    <mergeCell ref="I159:Q159"/>
    <mergeCell ref="R159:Y159"/>
    <mergeCell ref="Z159:AD159"/>
    <mergeCell ref="AE159:AI159"/>
    <mergeCell ref="B160:H160"/>
    <mergeCell ref="I160:Q160"/>
    <mergeCell ref="R160:Y160"/>
    <mergeCell ref="Z160:AD160"/>
    <mergeCell ref="AE160:AI160"/>
    <mergeCell ref="B165:H165"/>
    <mergeCell ref="I165:Q165"/>
    <mergeCell ref="R165:Y165"/>
    <mergeCell ref="Z165:AD165"/>
    <mergeCell ref="AE165:AI165"/>
    <mergeCell ref="B166:H166"/>
    <mergeCell ref="I166:Q166"/>
    <mergeCell ref="R166:Y166"/>
    <mergeCell ref="Z166:AD166"/>
    <mergeCell ref="AE166:AI166"/>
    <mergeCell ref="B163:H163"/>
    <mergeCell ref="I163:Q163"/>
    <mergeCell ref="R163:Y163"/>
    <mergeCell ref="Z163:AD163"/>
    <mergeCell ref="AE163:AI163"/>
    <mergeCell ref="B164:H164"/>
    <mergeCell ref="I164:Q164"/>
    <mergeCell ref="R164:Y164"/>
    <mergeCell ref="Z164:AD164"/>
    <mergeCell ref="AE164:AI164"/>
    <mergeCell ref="B169:H169"/>
    <mergeCell ref="I169:Q169"/>
    <mergeCell ref="R169:Y169"/>
    <mergeCell ref="Z169:AD169"/>
    <mergeCell ref="AE169:AI169"/>
    <mergeCell ref="B170:H170"/>
    <mergeCell ref="I170:Q170"/>
    <mergeCell ref="R170:Y170"/>
    <mergeCell ref="Z170:AD170"/>
    <mergeCell ref="AE170:AI170"/>
    <mergeCell ref="B167:H167"/>
    <mergeCell ref="I167:Q167"/>
    <mergeCell ref="R167:Y167"/>
    <mergeCell ref="Z167:AD167"/>
    <mergeCell ref="AE167:AI167"/>
    <mergeCell ref="B168:H168"/>
    <mergeCell ref="I168:Q168"/>
    <mergeCell ref="R168:Y168"/>
    <mergeCell ref="Z168:AD168"/>
    <mergeCell ref="AE168:AI168"/>
    <mergeCell ref="B173:H173"/>
    <mergeCell ref="I173:Q173"/>
    <mergeCell ref="R173:Y173"/>
    <mergeCell ref="Z173:AD173"/>
    <mergeCell ref="AE173:AI173"/>
    <mergeCell ref="B174:H174"/>
    <mergeCell ref="I174:Q174"/>
    <mergeCell ref="R174:Y174"/>
    <mergeCell ref="Z174:AD174"/>
    <mergeCell ref="AE174:AI174"/>
    <mergeCell ref="B171:H171"/>
    <mergeCell ref="I171:Q171"/>
    <mergeCell ref="R171:Y171"/>
    <mergeCell ref="Z171:AD171"/>
    <mergeCell ref="AE171:AI171"/>
    <mergeCell ref="B172:H172"/>
    <mergeCell ref="I172:Q172"/>
    <mergeCell ref="R172:Y172"/>
    <mergeCell ref="Z172:AD172"/>
    <mergeCell ref="AE172:AI172"/>
    <mergeCell ref="B180:G180"/>
    <mergeCell ref="H180:R180"/>
    <mergeCell ref="S180:Y180"/>
    <mergeCell ref="Z180:AE180"/>
    <mergeCell ref="AF180:AI180"/>
    <mergeCell ref="B181:G181"/>
    <mergeCell ref="H181:R181"/>
    <mergeCell ref="S181:Y181"/>
    <mergeCell ref="Z181:AE181"/>
    <mergeCell ref="AF181:AI181"/>
    <mergeCell ref="B178:G178"/>
    <mergeCell ref="H178:R178"/>
    <mergeCell ref="S178:Y178"/>
    <mergeCell ref="Z178:AE178"/>
    <mergeCell ref="AF178:AI178"/>
    <mergeCell ref="B179:G179"/>
    <mergeCell ref="H179:R179"/>
    <mergeCell ref="S179:Y179"/>
    <mergeCell ref="Z179:AE179"/>
    <mergeCell ref="AF179:AI179"/>
    <mergeCell ref="B184:G184"/>
    <mergeCell ref="H184:R184"/>
    <mergeCell ref="S184:Y184"/>
    <mergeCell ref="Z184:AE184"/>
    <mergeCell ref="AF184:AI184"/>
    <mergeCell ref="B188:F188"/>
    <mergeCell ref="G188:Q188"/>
    <mergeCell ref="R188:X188"/>
    <mergeCell ref="Y188:AE188"/>
    <mergeCell ref="AF188:AH188"/>
    <mergeCell ref="B182:G182"/>
    <mergeCell ref="H182:R182"/>
    <mergeCell ref="S182:Y182"/>
    <mergeCell ref="Z182:AE182"/>
    <mergeCell ref="AF182:AI182"/>
    <mergeCell ref="B183:G183"/>
    <mergeCell ref="H183:R183"/>
    <mergeCell ref="S183:Y183"/>
    <mergeCell ref="Z183:AE183"/>
    <mergeCell ref="AF183:AI183"/>
    <mergeCell ref="B191:F191"/>
    <mergeCell ref="G191:Q191"/>
    <mergeCell ref="R191:X191"/>
    <mergeCell ref="Y191:AE191"/>
    <mergeCell ref="AF191:AH191"/>
    <mergeCell ref="B192:F192"/>
    <mergeCell ref="G192:Q192"/>
    <mergeCell ref="R192:X192"/>
    <mergeCell ref="Y192:AE192"/>
    <mergeCell ref="AF192:AH192"/>
    <mergeCell ref="B189:F189"/>
    <mergeCell ref="G189:Q189"/>
    <mergeCell ref="R189:X189"/>
    <mergeCell ref="Y189:AE189"/>
    <mergeCell ref="AF189:AH189"/>
    <mergeCell ref="B190:F190"/>
    <mergeCell ref="G190:Q190"/>
    <mergeCell ref="R190:X190"/>
    <mergeCell ref="Y190:AE190"/>
    <mergeCell ref="AF190:AH190"/>
    <mergeCell ref="B195:F195"/>
    <mergeCell ref="G195:Q195"/>
    <mergeCell ref="R195:X195"/>
    <mergeCell ref="Y195:AE195"/>
    <mergeCell ref="AF195:AH195"/>
    <mergeCell ref="B196:F196"/>
    <mergeCell ref="G196:Q196"/>
    <mergeCell ref="R196:X196"/>
    <mergeCell ref="Y196:AE196"/>
    <mergeCell ref="AF196:AH196"/>
    <mergeCell ref="B193:F193"/>
    <mergeCell ref="G193:Q193"/>
    <mergeCell ref="R193:X193"/>
    <mergeCell ref="Y193:AE193"/>
    <mergeCell ref="AF193:AH193"/>
    <mergeCell ref="B194:F194"/>
    <mergeCell ref="G194:Q194"/>
    <mergeCell ref="R194:X194"/>
    <mergeCell ref="Y194:AE194"/>
    <mergeCell ref="AF194:AH194"/>
    <mergeCell ref="B199:F199"/>
    <mergeCell ref="G199:Q199"/>
    <mergeCell ref="R199:X199"/>
    <mergeCell ref="Y199:AE199"/>
    <mergeCell ref="AF199:AH199"/>
    <mergeCell ref="B200:F200"/>
    <mergeCell ref="G200:Q200"/>
    <mergeCell ref="R200:X200"/>
    <mergeCell ref="Y200:AE200"/>
    <mergeCell ref="AF200:AH200"/>
    <mergeCell ref="B197:F197"/>
    <mergeCell ref="G197:Q197"/>
    <mergeCell ref="R197:X197"/>
    <mergeCell ref="Y197:AE197"/>
    <mergeCell ref="AF197:AH197"/>
    <mergeCell ref="B198:F198"/>
    <mergeCell ref="G198:Q198"/>
    <mergeCell ref="R198:X198"/>
    <mergeCell ref="Y198:AE198"/>
    <mergeCell ref="AF198:AH198"/>
    <mergeCell ref="B203:F203"/>
    <mergeCell ref="G203:Q203"/>
    <mergeCell ref="R203:X203"/>
    <mergeCell ref="Y203:AE203"/>
    <mergeCell ref="AF203:AH203"/>
    <mergeCell ref="B204:F204"/>
    <mergeCell ref="G204:Q204"/>
    <mergeCell ref="R204:X204"/>
    <mergeCell ref="Y204:AE204"/>
    <mergeCell ref="AF204:AH204"/>
    <mergeCell ref="B201:F201"/>
    <mergeCell ref="G201:Q201"/>
    <mergeCell ref="R201:X201"/>
    <mergeCell ref="Y201:AE201"/>
    <mergeCell ref="AF201:AH201"/>
    <mergeCell ref="B202:F202"/>
    <mergeCell ref="G202:Q202"/>
    <mergeCell ref="R202:X202"/>
    <mergeCell ref="Y202:AE202"/>
    <mergeCell ref="AF202:AH202"/>
    <mergeCell ref="B207:F207"/>
    <mergeCell ref="G207:Q207"/>
    <mergeCell ref="R207:X207"/>
    <mergeCell ref="Y207:AE207"/>
    <mergeCell ref="AF207:AH207"/>
    <mergeCell ref="B211:E211"/>
    <mergeCell ref="F211:P211"/>
    <mergeCell ref="Q211:W211"/>
    <mergeCell ref="X211:AE211"/>
    <mergeCell ref="AF211:AI211"/>
    <mergeCell ref="B205:F205"/>
    <mergeCell ref="G205:Q205"/>
    <mergeCell ref="R205:X205"/>
    <mergeCell ref="Y205:AE205"/>
    <mergeCell ref="AF205:AH205"/>
    <mergeCell ref="B206:F206"/>
    <mergeCell ref="G206:Q206"/>
    <mergeCell ref="R206:X206"/>
    <mergeCell ref="Y206:AE206"/>
    <mergeCell ref="AF206:AH206"/>
    <mergeCell ref="B214:E214"/>
    <mergeCell ref="F214:P214"/>
    <mergeCell ref="Q214:W214"/>
    <mergeCell ref="X214:AE214"/>
    <mergeCell ref="AF214:AI214"/>
    <mergeCell ref="B215:E215"/>
    <mergeCell ref="F215:P215"/>
    <mergeCell ref="Q215:W215"/>
    <mergeCell ref="X215:AE215"/>
    <mergeCell ref="AF215:AI215"/>
    <mergeCell ref="B212:E212"/>
    <mergeCell ref="F212:P212"/>
    <mergeCell ref="Q212:W212"/>
    <mergeCell ref="X212:AE212"/>
    <mergeCell ref="AF212:AI212"/>
    <mergeCell ref="B213:E213"/>
    <mergeCell ref="F213:P213"/>
    <mergeCell ref="Q213:W213"/>
    <mergeCell ref="X213:AE213"/>
    <mergeCell ref="AF213:AI213"/>
    <mergeCell ref="B221:E221"/>
    <mergeCell ref="F221:P221"/>
    <mergeCell ref="Q221:W221"/>
    <mergeCell ref="X221:AE221"/>
    <mergeCell ref="AF221:AI221"/>
    <mergeCell ref="B222:E222"/>
    <mergeCell ref="F222:P222"/>
    <mergeCell ref="Q222:W222"/>
    <mergeCell ref="X222:AE222"/>
    <mergeCell ref="AF222:AI222"/>
    <mergeCell ref="B219:E219"/>
    <mergeCell ref="F219:P219"/>
    <mergeCell ref="Q219:W219"/>
    <mergeCell ref="X219:AE219"/>
    <mergeCell ref="AF219:AI219"/>
    <mergeCell ref="B220:E220"/>
    <mergeCell ref="F220:P220"/>
    <mergeCell ref="Q220:W220"/>
    <mergeCell ref="X220:AE220"/>
    <mergeCell ref="AF220:AI220"/>
    <mergeCell ref="B225:E225"/>
    <mergeCell ref="F225:P225"/>
    <mergeCell ref="Q225:W225"/>
    <mergeCell ref="X225:AE225"/>
    <mergeCell ref="AF225:AI225"/>
    <mergeCell ref="B226:E226"/>
    <mergeCell ref="F226:P226"/>
    <mergeCell ref="Q226:W226"/>
    <mergeCell ref="X226:AE226"/>
    <mergeCell ref="AF226:AI226"/>
    <mergeCell ref="B223:E223"/>
    <mergeCell ref="F223:P223"/>
    <mergeCell ref="Q223:W223"/>
    <mergeCell ref="X223:AE223"/>
    <mergeCell ref="AF223:AI223"/>
    <mergeCell ref="B224:E224"/>
    <mergeCell ref="F224:P224"/>
    <mergeCell ref="Q224:W224"/>
    <mergeCell ref="X224:AE224"/>
    <mergeCell ref="AF224:AI224"/>
    <mergeCell ref="B229:E229"/>
    <mergeCell ref="F229:P229"/>
    <mergeCell ref="Q229:W229"/>
    <mergeCell ref="X229:AE229"/>
    <mergeCell ref="AF229:AI229"/>
    <mergeCell ref="B230:E230"/>
    <mergeCell ref="F230:P230"/>
    <mergeCell ref="Q230:W230"/>
    <mergeCell ref="X230:AE230"/>
    <mergeCell ref="AF230:AI230"/>
    <mergeCell ref="B227:E227"/>
    <mergeCell ref="F227:P227"/>
    <mergeCell ref="Q227:W227"/>
    <mergeCell ref="X227:AE227"/>
    <mergeCell ref="AF227:AI227"/>
    <mergeCell ref="B228:E228"/>
    <mergeCell ref="F228:P228"/>
    <mergeCell ref="Q228:W228"/>
    <mergeCell ref="X228:AE228"/>
    <mergeCell ref="AF228:AI228"/>
    <mergeCell ref="AE238:AH238"/>
    <mergeCell ref="B239:D239"/>
    <mergeCell ref="E239:O239"/>
    <mergeCell ref="P239:V239"/>
    <mergeCell ref="W239:AD239"/>
    <mergeCell ref="AE239:AH239"/>
    <mergeCell ref="B233:E233"/>
    <mergeCell ref="F233:P233"/>
    <mergeCell ref="Q233:W233"/>
    <mergeCell ref="X233:AE233"/>
    <mergeCell ref="AF233:AI233"/>
    <mergeCell ref="B234:E234"/>
    <mergeCell ref="F234:P234"/>
    <mergeCell ref="Q234:W234"/>
    <mergeCell ref="X234:AE234"/>
    <mergeCell ref="AF234:AI234"/>
    <mergeCell ref="B231:E231"/>
    <mergeCell ref="F231:P231"/>
    <mergeCell ref="Q231:W231"/>
    <mergeCell ref="X231:AE231"/>
    <mergeCell ref="AF231:AI231"/>
    <mergeCell ref="B232:E232"/>
    <mergeCell ref="F232:P232"/>
    <mergeCell ref="Q232:W232"/>
    <mergeCell ref="X232:AE232"/>
    <mergeCell ref="AF232:AI232"/>
    <mergeCell ref="B245:C245"/>
    <mergeCell ref="D245:N245"/>
    <mergeCell ref="O245:U245"/>
    <mergeCell ref="V245:AC245"/>
    <mergeCell ref="AD245:AH245"/>
    <mergeCell ref="B246:C246"/>
    <mergeCell ref="D246:N246"/>
    <mergeCell ref="O246:U246"/>
    <mergeCell ref="V246:AC246"/>
    <mergeCell ref="AD246:AH246"/>
    <mergeCell ref="B240:D240"/>
    <mergeCell ref="E240:O240"/>
    <mergeCell ref="P240:V240"/>
    <mergeCell ref="W240:AD240"/>
    <mergeCell ref="AE240:AH240"/>
    <mergeCell ref="B241:D241"/>
    <mergeCell ref="E241:O241"/>
    <mergeCell ref="P241:V241"/>
    <mergeCell ref="W241:AD241"/>
    <mergeCell ref="AE241:AH241"/>
    <mergeCell ref="B249:C249"/>
    <mergeCell ref="D249:N249"/>
    <mergeCell ref="O249:U249"/>
    <mergeCell ref="V249:AC249"/>
    <mergeCell ref="AD249:AH249"/>
    <mergeCell ref="C253:M253"/>
    <mergeCell ref="N253:T253"/>
    <mergeCell ref="U253:AB253"/>
    <mergeCell ref="AC253:AH253"/>
    <mergeCell ref="B247:C247"/>
    <mergeCell ref="D247:N247"/>
    <mergeCell ref="O247:U247"/>
    <mergeCell ref="V247:AC247"/>
    <mergeCell ref="AD247:AH247"/>
    <mergeCell ref="B248:C248"/>
    <mergeCell ref="D248:N248"/>
    <mergeCell ref="O248:U248"/>
    <mergeCell ref="V248:AC248"/>
    <mergeCell ref="AD248:AH248"/>
    <mergeCell ref="C258:M258"/>
    <mergeCell ref="N258:T258"/>
    <mergeCell ref="U258:AB258"/>
    <mergeCell ref="AC258:AH258"/>
    <mergeCell ref="C259:M259"/>
    <mergeCell ref="N259:T259"/>
    <mergeCell ref="U259:AB259"/>
    <mergeCell ref="AC259:AH259"/>
    <mergeCell ref="C256:M256"/>
    <mergeCell ref="N256:T256"/>
    <mergeCell ref="U256:AB256"/>
    <mergeCell ref="AC256:AH256"/>
    <mergeCell ref="C257:M257"/>
    <mergeCell ref="N257:T257"/>
    <mergeCell ref="U257:AB257"/>
    <mergeCell ref="AC257:AH257"/>
    <mergeCell ref="C254:M254"/>
    <mergeCell ref="N254:T254"/>
    <mergeCell ref="U254:AB254"/>
    <mergeCell ref="AC254:AH254"/>
    <mergeCell ref="C255:M255"/>
    <mergeCell ref="N255:T255"/>
    <mergeCell ref="U255:AB255"/>
    <mergeCell ref="AC255:AH255"/>
    <mergeCell ref="C264:M264"/>
    <mergeCell ref="N264:T264"/>
    <mergeCell ref="U264:AB264"/>
    <mergeCell ref="AC264:AH264"/>
    <mergeCell ref="C265:M265"/>
    <mergeCell ref="N265:T265"/>
    <mergeCell ref="U265:AB265"/>
    <mergeCell ref="AC265:AH265"/>
    <mergeCell ref="C262:M262"/>
    <mergeCell ref="N262:T262"/>
    <mergeCell ref="U262:AB262"/>
    <mergeCell ref="AC262:AH262"/>
    <mergeCell ref="C263:M263"/>
    <mergeCell ref="N263:T263"/>
    <mergeCell ref="U263:AB263"/>
    <mergeCell ref="AC263:AH263"/>
    <mergeCell ref="C260:M260"/>
    <mergeCell ref="N260:T260"/>
    <mergeCell ref="U260:AB260"/>
    <mergeCell ref="AC260:AH260"/>
    <mergeCell ref="C261:M261"/>
    <mergeCell ref="N261:T261"/>
    <mergeCell ref="U261:AB261"/>
    <mergeCell ref="AC261:AH261"/>
    <mergeCell ref="C268:M268"/>
    <mergeCell ref="N268:T268"/>
    <mergeCell ref="U268:AB268"/>
    <mergeCell ref="AC268:AH268"/>
    <mergeCell ref="B272:C272"/>
    <mergeCell ref="D272:N272"/>
    <mergeCell ref="O272:U272"/>
    <mergeCell ref="V272:AC272"/>
    <mergeCell ref="AD272:AH272"/>
    <mergeCell ref="C266:M266"/>
    <mergeCell ref="N266:T266"/>
    <mergeCell ref="U266:AB266"/>
    <mergeCell ref="AC266:AH266"/>
    <mergeCell ref="C267:M267"/>
    <mergeCell ref="N267:T267"/>
    <mergeCell ref="U267:AB267"/>
    <mergeCell ref="AC267:AH267"/>
    <mergeCell ref="B275:C275"/>
    <mergeCell ref="D275:N275"/>
    <mergeCell ref="O275:U275"/>
    <mergeCell ref="V275:AC275"/>
    <mergeCell ref="AD275:AH275"/>
    <mergeCell ref="B276:C276"/>
    <mergeCell ref="D276:N276"/>
    <mergeCell ref="O276:U276"/>
    <mergeCell ref="V276:AC276"/>
    <mergeCell ref="AD276:AH276"/>
    <mergeCell ref="B273:C273"/>
    <mergeCell ref="D273:N273"/>
    <mergeCell ref="O273:U273"/>
    <mergeCell ref="V273:AC273"/>
    <mergeCell ref="AD273:AH273"/>
    <mergeCell ref="B274:C274"/>
    <mergeCell ref="D274:N274"/>
    <mergeCell ref="O274:U274"/>
    <mergeCell ref="V274:AC274"/>
    <mergeCell ref="AD274:AH274"/>
    <mergeCell ref="B279:C279"/>
    <mergeCell ref="D279:N279"/>
    <mergeCell ref="O279:U279"/>
    <mergeCell ref="V279:AC279"/>
    <mergeCell ref="AD279:AH279"/>
    <mergeCell ref="B280:C280"/>
    <mergeCell ref="D280:N280"/>
    <mergeCell ref="O280:U280"/>
    <mergeCell ref="V280:AC280"/>
    <mergeCell ref="AD280:AH280"/>
    <mergeCell ref="B277:C277"/>
    <mergeCell ref="D277:N277"/>
    <mergeCell ref="O277:U277"/>
    <mergeCell ref="V277:AC277"/>
    <mergeCell ref="AD277:AH277"/>
    <mergeCell ref="B278:C278"/>
    <mergeCell ref="D278:N278"/>
    <mergeCell ref="O278:U278"/>
    <mergeCell ref="V278:AC278"/>
    <mergeCell ref="AD278:AH278"/>
    <mergeCell ref="B283:C283"/>
    <mergeCell ref="D283:N283"/>
    <mergeCell ref="O283:U283"/>
    <mergeCell ref="V283:AC283"/>
    <mergeCell ref="AD283:AH283"/>
    <mergeCell ref="B284:C284"/>
    <mergeCell ref="D284:N284"/>
    <mergeCell ref="O284:U284"/>
    <mergeCell ref="V284:AC284"/>
    <mergeCell ref="AD284:AH284"/>
    <mergeCell ref="B281:C281"/>
    <mergeCell ref="D281:N281"/>
    <mergeCell ref="O281:U281"/>
    <mergeCell ref="V281:AC281"/>
    <mergeCell ref="AD281:AH281"/>
    <mergeCell ref="B282:C282"/>
    <mergeCell ref="D282:N282"/>
    <mergeCell ref="O282:U282"/>
    <mergeCell ref="V282:AC282"/>
    <mergeCell ref="AD282:AH282"/>
    <mergeCell ref="B287:C287"/>
    <mergeCell ref="D287:N287"/>
    <mergeCell ref="O287:U287"/>
    <mergeCell ref="V287:AC287"/>
    <mergeCell ref="AD287:AH287"/>
    <mergeCell ref="B291:C291"/>
    <mergeCell ref="D291:N291"/>
    <mergeCell ref="O291:U291"/>
    <mergeCell ref="V291:AC291"/>
    <mergeCell ref="AD291:AH291"/>
    <mergeCell ref="B285:C285"/>
    <mergeCell ref="D285:N285"/>
    <mergeCell ref="O285:U285"/>
    <mergeCell ref="V285:AC285"/>
    <mergeCell ref="AD285:AH285"/>
    <mergeCell ref="B286:C286"/>
    <mergeCell ref="D286:N286"/>
    <mergeCell ref="O286:U286"/>
    <mergeCell ref="V286:AC286"/>
    <mergeCell ref="AD286:AH286"/>
    <mergeCell ref="B294:C294"/>
    <mergeCell ref="D294:N294"/>
    <mergeCell ref="O294:U294"/>
    <mergeCell ref="V294:AC294"/>
    <mergeCell ref="AD294:AH294"/>
    <mergeCell ref="B295:C295"/>
    <mergeCell ref="D295:N295"/>
    <mergeCell ref="O295:U295"/>
    <mergeCell ref="V295:AC295"/>
    <mergeCell ref="AD295:AH295"/>
    <mergeCell ref="B292:C292"/>
    <mergeCell ref="D292:N292"/>
    <mergeCell ref="O292:U292"/>
    <mergeCell ref="V292:AC292"/>
    <mergeCell ref="AD292:AH292"/>
    <mergeCell ref="B293:C293"/>
    <mergeCell ref="D293:N293"/>
    <mergeCell ref="O293:U293"/>
    <mergeCell ref="V293:AC293"/>
    <mergeCell ref="AD293:AH293"/>
    <mergeCell ref="B298:C298"/>
    <mergeCell ref="D298:N298"/>
    <mergeCell ref="O298:U298"/>
    <mergeCell ref="V298:AC298"/>
    <mergeCell ref="AD298:AH298"/>
    <mergeCell ref="B299:C299"/>
    <mergeCell ref="D299:N299"/>
    <mergeCell ref="O299:U299"/>
    <mergeCell ref="V299:AC299"/>
    <mergeCell ref="AD299:AH299"/>
    <mergeCell ref="B296:C296"/>
    <mergeCell ref="D296:N296"/>
    <mergeCell ref="O296:U296"/>
    <mergeCell ref="V296:AC296"/>
    <mergeCell ref="AD296:AH296"/>
    <mergeCell ref="B297:C297"/>
    <mergeCell ref="D297:N297"/>
    <mergeCell ref="O297:U297"/>
    <mergeCell ref="V297:AC297"/>
    <mergeCell ref="AD297:AH297"/>
    <mergeCell ref="B302:C302"/>
    <mergeCell ref="D302:N302"/>
    <mergeCell ref="O302:U302"/>
    <mergeCell ref="V302:AC302"/>
    <mergeCell ref="AD302:AH302"/>
    <mergeCell ref="B303:C303"/>
    <mergeCell ref="D303:N303"/>
    <mergeCell ref="O303:U303"/>
    <mergeCell ref="V303:AC303"/>
    <mergeCell ref="AD303:AH303"/>
    <mergeCell ref="B300:C300"/>
    <mergeCell ref="D300:N300"/>
    <mergeCell ref="O300:U300"/>
    <mergeCell ref="V300:AC300"/>
    <mergeCell ref="AD300:AH300"/>
    <mergeCell ref="B301:C301"/>
    <mergeCell ref="D301:N301"/>
    <mergeCell ref="O301:U301"/>
    <mergeCell ref="V301:AC301"/>
    <mergeCell ref="AD301:AH301"/>
    <mergeCell ref="B306:C306"/>
    <mergeCell ref="D306:N306"/>
    <mergeCell ref="O306:U306"/>
    <mergeCell ref="V306:AC306"/>
    <mergeCell ref="AD306:AH306"/>
    <mergeCell ref="B307:C307"/>
    <mergeCell ref="D307:N307"/>
    <mergeCell ref="O307:U307"/>
    <mergeCell ref="V307:AC307"/>
    <mergeCell ref="AD307:AH307"/>
    <mergeCell ref="B304:C304"/>
    <mergeCell ref="D304:N304"/>
    <mergeCell ref="O304:U304"/>
    <mergeCell ref="V304:AC304"/>
    <mergeCell ref="AD304:AH304"/>
    <mergeCell ref="B305:C305"/>
    <mergeCell ref="D305:N305"/>
    <mergeCell ref="O305:U305"/>
    <mergeCell ref="V305:AC305"/>
    <mergeCell ref="AD305:AH305"/>
    <mergeCell ref="B313:C313"/>
    <mergeCell ref="D313:N313"/>
    <mergeCell ref="O313:U313"/>
    <mergeCell ref="V313:AD313"/>
    <mergeCell ref="AE313:AH313"/>
    <mergeCell ref="B314:C314"/>
    <mergeCell ref="D314:N314"/>
    <mergeCell ref="O314:U314"/>
    <mergeCell ref="V314:AD314"/>
    <mergeCell ref="AE314:AH314"/>
    <mergeCell ref="B308:C308"/>
    <mergeCell ref="D308:N308"/>
    <mergeCell ref="O308:U308"/>
    <mergeCell ref="V308:AC308"/>
    <mergeCell ref="AD308:AH308"/>
    <mergeCell ref="B309:C309"/>
    <mergeCell ref="D309:N309"/>
    <mergeCell ref="O309:U309"/>
    <mergeCell ref="V309:AC309"/>
    <mergeCell ref="AD309:AH309"/>
    <mergeCell ref="B317:C317"/>
    <mergeCell ref="D317:N317"/>
    <mergeCell ref="O317:U317"/>
    <mergeCell ref="V317:AD317"/>
    <mergeCell ref="AE317:AH317"/>
    <mergeCell ref="B318:C318"/>
    <mergeCell ref="D318:N318"/>
    <mergeCell ref="O318:U318"/>
    <mergeCell ref="V318:AD318"/>
    <mergeCell ref="AE318:AH318"/>
    <mergeCell ref="B315:C315"/>
    <mergeCell ref="D315:N315"/>
    <mergeCell ref="O315:U315"/>
    <mergeCell ref="V315:AD315"/>
    <mergeCell ref="AE315:AH315"/>
    <mergeCell ref="B316:C316"/>
    <mergeCell ref="D316:N316"/>
    <mergeCell ref="O316:U316"/>
    <mergeCell ref="V316:AD316"/>
    <mergeCell ref="AE316:AH316"/>
    <mergeCell ref="B321:C321"/>
    <mergeCell ref="D321:N321"/>
    <mergeCell ref="O321:U321"/>
    <mergeCell ref="V321:AD321"/>
    <mergeCell ref="AE321:AH321"/>
    <mergeCell ref="B322:C322"/>
    <mergeCell ref="D322:N322"/>
    <mergeCell ref="O322:U322"/>
    <mergeCell ref="V322:AD322"/>
    <mergeCell ref="AE322:AH322"/>
    <mergeCell ref="B319:C319"/>
    <mergeCell ref="D319:N319"/>
    <mergeCell ref="O319:U319"/>
    <mergeCell ref="V319:AD319"/>
    <mergeCell ref="AE319:AH319"/>
    <mergeCell ref="B320:C320"/>
    <mergeCell ref="D320:N320"/>
    <mergeCell ref="O320:U320"/>
    <mergeCell ref="V320:AD320"/>
    <mergeCell ref="AE320:AH320"/>
  </mergeCells>
  <pageMargins left="0.44352941176470595" right="0.35529411764705887" top="0.44352941176470595" bottom="0.33764705882352947" header="0.50980392156862753" footer="0.50980392156862753"/>
  <pageSetup paperSize="9" orientation="portrait" r:id="rId1"/>
  <headerFooter alignWithMargins="0">
    <oddFooter>&amp;R&amp;1#&amp;"Calibri"&amp;10&amp;K0000FFClassification : Internal</oddFooter>
  </headerFooter>
  <rowBreaks count="4" manualBreakCount="4">
    <brk id="60" max="16383" man="1"/>
    <brk id="96" max="16383" man="1"/>
    <brk id="141" max="16383" man="1"/>
    <brk id="175"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56"/>
  <sheetViews>
    <sheetView showGridLines="0" topLeftCell="A32" zoomScaleNormal="100" workbookViewId="0">
      <selection activeCell="U35" sqref="U35"/>
    </sheetView>
  </sheetViews>
  <sheetFormatPr defaultRowHeight="12.5" x14ac:dyDescent="0.25"/>
  <cols>
    <col min="1" max="5" width="1" customWidth="1"/>
    <col min="6" max="6" width="2" customWidth="1"/>
    <col min="7" max="7" width="17" customWidth="1"/>
    <col min="8" max="8" width="1" customWidth="1"/>
    <col min="9" max="9" width="9" customWidth="1"/>
    <col min="10" max="10" width="6" customWidth="1"/>
    <col min="11" max="11" width="2" customWidth="1"/>
    <col min="12" max="12" width="35" customWidth="1"/>
    <col min="13" max="13" width="1" customWidth="1"/>
    <col min="14" max="14" width="4" customWidth="1"/>
    <col min="15" max="15" width="1" customWidth="1"/>
    <col min="16" max="16" width="9" customWidth="1"/>
    <col min="17" max="18" width="2" customWidth="1"/>
    <col min="19" max="19" width="1" customWidth="1"/>
  </cols>
  <sheetData>
    <row r="1" spans="1:19" ht="0.75" customHeight="1" x14ac:dyDescent="0.25"/>
    <row r="2" spans="1:19" ht="8.25" customHeight="1" x14ac:dyDescent="0.25">
      <c r="A2" s="1"/>
      <c r="B2" s="1"/>
      <c r="C2" s="1"/>
      <c r="D2" s="1"/>
      <c r="E2" s="1"/>
      <c r="F2" s="1"/>
      <c r="G2" s="1"/>
      <c r="H2" s="1"/>
      <c r="I2" s="1"/>
      <c r="J2" s="1"/>
      <c r="K2" s="1"/>
      <c r="L2" s="1"/>
      <c r="M2" s="1"/>
      <c r="N2" s="1"/>
      <c r="O2" s="1"/>
      <c r="P2" s="1"/>
      <c r="Q2" s="1"/>
      <c r="R2" s="1"/>
      <c r="S2" s="1"/>
    </row>
    <row r="3" spans="1:19" ht="22.5" customHeight="1" x14ac:dyDescent="0.25">
      <c r="A3" s="1"/>
      <c r="B3" s="1"/>
      <c r="C3" s="1"/>
      <c r="D3" s="1"/>
      <c r="E3" s="1"/>
      <c r="F3" s="1"/>
      <c r="G3" s="1"/>
      <c r="H3" s="1"/>
      <c r="I3" s="1"/>
      <c r="J3" s="1"/>
      <c r="K3" s="46" t="s">
        <v>855</v>
      </c>
      <c r="L3" s="47"/>
      <c r="M3" s="1"/>
      <c r="N3" s="1"/>
      <c r="O3" s="1"/>
      <c r="P3" s="1"/>
      <c r="Q3" s="1"/>
      <c r="R3" s="1"/>
      <c r="S3" s="1"/>
    </row>
    <row r="4" spans="1:19" ht="7" customHeight="1" x14ac:dyDescent="0.25">
      <c r="A4" s="1"/>
      <c r="B4" s="1"/>
      <c r="C4" s="1"/>
      <c r="D4" s="1"/>
      <c r="E4" s="1"/>
      <c r="F4" s="1"/>
      <c r="G4" s="1"/>
      <c r="H4" s="1"/>
      <c r="I4" s="1"/>
      <c r="J4" s="1"/>
      <c r="K4" s="1"/>
      <c r="L4" s="1"/>
      <c r="M4" s="1"/>
      <c r="N4" s="1"/>
      <c r="O4" s="1"/>
      <c r="P4" s="1"/>
      <c r="Q4" s="1"/>
      <c r="R4" s="1"/>
      <c r="S4" s="1"/>
    </row>
    <row r="5" spans="1:19" ht="9.5" customHeight="1" x14ac:dyDescent="0.25">
      <c r="A5" s="1"/>
      <c r="B5" s="1"/>
      <c r="C5" s="1"/>
      <c r="D5" s="1"/>
      <c r="E5" s="1"/>
      <c r="F5" s="1"/>
      <c r="G5" s="1"/>
      <c r="H5" s="1"/>
      <c r="I5" s="1"/>
      <c r="J5" s="1"/>
      <c r="K5" s="1"/>
      <c r="L5" s="1"/>
      <c r="M5" s="1"/>
      <c r="N5" s="1"/>
      <c r="O5" s="1"/>
      <c r="P5" s="1"/>
      <c r="Q5" s="1"/>
      <c r="R5" s="1"/>
      <c r="S5" s="1"/>
    </row>
    <row r="6" spans="1:19" ht="32.25" customHeight="1" x14ac:dyDescent="0.25">
      <c r="A6" s="1"/>
      <c r="B6" s="48" t="s">
        <v>1033</v>
      </c>
      <c r="C6" s="49"/>
      <c r="D6" s="49"/>
      <c r="E6" s="49"/>
      <c r="F6" s="49"/>
      <c r="G6" s="49"/>
      <c r="H6" s="49"/>
      <c r="I6" s="49"/>
      <c r="J6" s="49"/>
      <c r="K6" s="49"/>
      <c r="L6" s="49"/>
      <c r="M6" s="49"/>
      <c r="N6" s="49"/>
      <c r="O6" s="49"/>
      <c r="P6" s="49"/>
      <c r="Q6" s="49"/>
      <c r="R6" s="49"/>
      <c r="S6" s="49"/>
    </row>
    <row r="7" spans="1:19" ht="6.75" customHeight="1" x14ac:dyDescent="0.25">
      <c r="A7" s="1"/>
      <c r="B7" s="1"/>
      <c r="C7" s="1"/>
      <c r="D7" s="1"/>
      <c r="E7" s="1"/>
      <c r="F7" s="1"/>
      <c r="G7" s="1"/>
      <c r="H7" s="1"/>
      <c r="I7" s="1"/>
      <c r="J7" s="1"/>
      <c r="K7" s="1"/>
      <c r="L7" s="1"/>
      <c r="M7" s="1"/>
      <c r="N7" s="1"/>
      <c r="O7" s="1"/>
      <c r="P7" s="1"/>
      <c r="Q7" s="1"/>
      <c r="R7" s="1"/>
      <c r="S7" s="1"/>
    </row>
    <row r="8" spans="1:19" ht="5.25" customHeight="1" x14ac:dyDescent="0.25">
      <c r="A8" s="1"/>
      <c r="B8" s="53" t="s">
        <v>992</v>
      </c>
      <c r="C8" s="54"/>
      <c r="D8" s="54"/>
      <c r="E8" s="54"/>
      <c r="F8" s="54"/>
      <c r="G8" s="54"/>
      <c r="H8" s="1"/>
      <c r="I8" s="1"/>
      <c r="J8" s="1"/>
      <c r="K8" s="1"/>
      <c r="L8" s="1"/>
      <c r="M8" s="1"/>
      <c r="N8" s="1"/>
      <c r="O8" s="1"/>
      <c r="P8" s="1"/>
      <c r="Q8" s="1"/>
      <c r="R8" s="1"/>
      <c r="S8" s="1"/>
    </row>
    <row r="9" spans="1:19" ht="24" customHeight="1" x14ac:dyDescent="0.25">
      <c r="A9" s="1"/>
      <c r="B9" s="54"/>
      <c r="C9" s="54"/>
      <c r="D9" s="54"/>
      <c r="E9" s="54"/>
      <c r="F9" s="54"/>
      <c r="G9" s="54"/>
      <c r="H9" s="1"/>
      <c r="I9" s="55">
        <v>44286</v>
      </c>
      <c r="J9" s="40"/>
      <c r="K9" s="40"/>
      <c r="L9" s="1"/>
      <c r="M9" s="1"/>
      <c r="N9" s="1"/>
      <c r="O9" s="1"/>
      <c r="P9" s="1"/>
      <c r="Q9" s="1"/>
      <c r="R9" s="1"/>
      <c r="S9" s="1"/>
    </row>
    <row r="10" spans="1:19" ht="21" customHeight="1" x14ac:dyDescent="0.25">
      <c r="A10" s="1"/>
      <c r="B10" s="75" t="s">
        <v>1034</v>
      </c>
      <c r="C10" s="76"/>
      <c r="D10" s="76"/>
      <c r="E10" s="76"/>
      <c r="F10" s="76"/>
      <c r="G10" s="76"/>
      <c r="H10" s="76"/>
      <c r="I10" s="76"/>
      <c r="J10" s="76"/>
      <c r="K10" s="76"/>
      <c r="L10" s="76"/>
      <c r="M10" s="76"/>
      <c r="N10" s="76"/>
      <c r="O10" s="76"/>
      <c r="P10" s="76"/>
      <c r="Q10" s="76"/>
      <c r="R10" s="76"/>
      <c r="S10" s="77"/>
    </row>
    <row r="11" spans="1:19" ht="7.5" customHeight="1" x14ac:dyDescent="0.25">
      <c r="A11" s="1"/>
      <c r="B11" s="1"/>
      <c r="C11" s="1"/>
      <c r="D11" s="1"/>
      <c r="E11" s="1"/>
      <c r="F11" s="1"/>
      <c r="G11" s="1"/>
      <c r="H11" s="1"/>
      <c r="I11" s="1"/>
      <c r="J11" s="1"/>
      <c r="K11" s="1"/>
      <c r="L11" s="1"/>
      <c r="M11" s="1"/>
      <c r="N11" s="1"/>
      <c r="O11" s="1"/>
      <c r="P11" s="1"/>
      <c r="Q11" s="1"/>
      <c r="R11" s="1"/>
      <c r="S11" s="1"/>
    </row>
    <row r="12" spans="1:19" ht="216" customHeight="1" x14ac:dyDescent="0.25">
      <c r="A12" s="1"/>
      <c r="B12" s="1"/>
      <c r="C12" s="1"/>
      <c r="D12" s="1"/>
      <c r="E12" s="1"/>
      <c r="F12" s="1"/>
      <c r="G12" s="1"/>
      <c r="H12" s="1"/>
      <c r="I12" s="1"/>
      <c r="J12" s="1"/>
      <c r="K12" s="1"/>
      <c r="L12" s="1"/>
      <c r="M12" s="1"/>
      <c r="N12" s="1"/>
      <c r="O12" s="1"/>
      <c r="P12" s="1"/>
      <c r="Q12" s="1"/>
      <c r="R12" s="1"/>
      <c r="S12" s="1"/>
    </row>
    <row r="13" spans="1:19" ht="9" customHeight="1" x14ac:dyDescent="0.25">
      <c r="A13" s="1"/>
      <c r="B13" s="1"/>
      <c r="C13" s="1"/>
      <c r="D13" s="1"/>
      <c r="E13" s="1"/>
      <c r="F13" s="1"/>
      <c r="G13" s="1"/>
      <c r="H13" s="1"/>
      <c r="I13" s="1"/>
      <c r="J13" s="1"/>
      <c r="K13" s="1"/>
      <c r="L13" s="1"/>
      <c r="M13" s="1"/>
      <c r="N13" s="1"/>
      <c r="O13" s="1"/>
      <c r="P13" s="1"/>
      <c r="Q13" s="1"/>
      <c r="R13" s="1"/>
      <c r="S13" s="1"/>
    </row>
    <row r="14" spans="1:19" ht="18.75" customHeight="1" x14ac:dyDescent="0.25">
      <c r="A14" s="1"/>
      <c r="B14" s="75" t="s">
        <v>1035</v>
      </c>
      <c r="C14" s="76"/>
      <c r="D14" s="76"/>
      <c r="E14" s="76"/>
      <c r="F14" s="76"/>
      <c r="G14" s="76"/>
      <c r="H14" s="76"/>
      <c r="I14" s="76"/>
      <c r="J14" s="76"/>
      <c r="K14" s="76"/>
      <c r="L14" s="76"/>
      <c r="M14" s="76"/>
      <c r="N14" s="76"/>
      <c r="O14" s="76"/>
      <c r="P14" s="76"/>
      <c r="Q14" s="76"/>
      <c r="R14" s="76"/>
      <c r="S14" s="77"/>
    </row>
    <row r="15" spans="1:19" ht="342.4" customHeight="1" x14ac:dyDescent="0.25">
      <c r="A15" s="1"/>
      <c r="B15" s="1"/>
      <c r="C15" s="1"/>
      <c r="D15" s="1"/>
      <c r="E15" s="1"/>
      <c r="F15" s="1"/>
      <c r="G15" s="1"/>
      <c r="H15" s="1"/>
      <c r="I15" s="1"/>
      <c r="J15" s="1"/>
      <c r="K15" s="1"/>
      <c r="L15" s="1"/>
      <c r="M15" s="1"/>
      <c r="N15" s="1"/>
      <c r="O15" s="1"/>
      <c r="P15" s="1"/>
      <c r="Q15" s="1"/>
      <c r="R15" s="1"/>
      <c r="S15" s="1"/>
    </row>
    <row r="16" spans="1:19" ht="13.4" customHeight="1" x14ac:dyDescent="0.25">
      <c r="A16" s="1"/>
      <c r="B16" s="1"/>
      <c r="C16" s="1"/>
      <c r="D16" s="1"/>
      <c r="E16" s="1"/>
      <c r="F16" s="1"/>
      <c r="G16" s="1"/>
      <c r="H16" s="1"/>
      <c r="I16" s="1"/>
      <c r="J16" s="1"/>
      <c r="K16" s="1"/>
      <c r="L16" s="1"/>
      <c r="M16" s="1"/>
      <c r="N16" s="1"/>
      <c r="O16" s="1"/>
      <c r="P16" s="1"/>
      <c r="Q16" s="1"/>
      <c r="R16" s="1"/>
      <c r="S16" s="1"/>
    </row>
    <row r="17" spans="1:19" ht="18.75" customHeight="1" x14ac:dyDescent="0.25">
      <c r="A17" s="1"/>
      <c r="B17" s="75" t="s">
        <v>1036</v>
      </c>
      <c r="C17" s="76"/>
      <c r="D17" s="76"/>
      <c r="E17" s="76"/>
      <c r="F17" s="76"/>
      <c r="G17" s="76"/>
      <c r="H17" s="76"/>
      <c r="I17" s="76"/>
      <c r="J17" s="76"/>
      <c r="K17" s="76"/>
      <c r="L17" s="76"/>
      <c r="M17" s="76"/>
      <c r="N17" s="76"/>
      <c r="O17" s="76"/>
      <c r="P17" s="76"/>
      <c r="Q17" s="76"/>
      <c r="R17" s="76"/>
      <c r="S17" s="77"/>
    </row>
    <row r="18" spans="1:19" ht="332.4" customHeight="1" x14ac:dyDescent="0.25">
      <c r="A18" s="1"/>
      <c r="B18" s="1"/>
      <c r="C18" s="1"/>
      <c r="D18" s="1"/>
      <c r="E18" s="1"/>
      <c r="F18" s="1"/>
      <c r="G18" s="1"/>
      <c r="H18" s="1"/>
      <c r="I18" s="1"/>
      <c r="J18" s="1"/>
      <c r="K18" s="1"/>
      <c r="L18" s="1"/>
      <c r="M18" s="1"/>
      <c r="N18" s="1"/>
      <c r="O18" s="1"/>
      <c r="P18" s="1"/>
      <c r="Q18" s="1"/>
      <c r="R18" s="1"/>
      <c r="S18" s="1"/>
    </row>
    <row r="19" spans="1:19" ht="9" customHeight="1" x14ac:dyDescent="0.25">
      <c r="A19" s="1"/>
      <c r="B19" s="1"/>
      <c r="C19" s="1"/>
      <c r="D19" s="1"/>
      <c r="E19" s="1"/>
      <c r="F19" s="1"/>
      <c r="G19" s="1"/>
      <c r="H19" s="1"/>
      <c r="I19" s="1"/>
      <c r="J19" s="1"/>
      <c r="K19" s="1"/>
      <c r="L19" s="1"/>
      <c r="M19" s="1"/>
      <c r="N19" s="1"/>
      <c r="O19" s="1"/>
      <c r="P19" s="1"/>
      <c r="Q19" s="1"/>
      <c r="R19" s="1"/>
      <c r="S19" s="1"/>
    </row>
    <row r="20" spans="1:19" ht="18.75" customHeight="1" x14ac:dyDescent="0.25">
      <c r="A20" s="1"/>
      <c r="B20" s="75" t="s">
        <v>1037</v>
      </c>
      <c r="C20" s="76"/>
      <c r="D20" s="76"/>
      <c r="E20" s="76"/>
      <c r="F20" s="76"/>
      <c r="G20" s="76"/>
      <c r="H20" s="76"/>
      <c r="I20" s="76"/>
      <c r="J20" s="76"/>
      <c r="K20" s="76"/>
      <c r="L20" s="76"/>
      <c r="M20" s="76"/>
      <c r="N20" s="76"/>
      <c r="O20" s="76"/>
      <c r="P20" s="76"/>
      <c r="Q20" s="76"/>
      <c r="R20" s="76"/>
      <c r="S20" s="77"/>
    </row>
    <row r="21" spans="1:19" ht="334.5" customHeight="1" x14ac:dyDescent="0.25">
      <c r="A21" s="1"/>
      <c r="B21" s="1"/>
      <c r="C21" s="1"/>
      <c r="D21" s="1"/>
      <c r="E21" s="1"/>
      <c r="F21" s="1"/>
      <c r="G21" s="1"/>
      <c r="H21" s="1"/>
      <c r="I21" s="1"/>
      <c r="J21" s="1"/>
      <c r="K21" s="1"/>
      <c r="L21" s="1"/>
      <c r="M21" s="1"/>
      <c r="N21" s="1"/>
      <c r="O21" s="1"/>
      <c r="P21" s="1"/>
      <c r="Q21" s="1"/>
      <c r="R21" s="1"/>
      <c r="S21" s="1"/>
    </row>
    <row r="22" spans="1:19" ht="19.149999999999999" customHeight="1" x14ac:dyDescent="0.25">
      <c r="A22" s="1"/>
      <c r="B22" s="1"/>
      <c r="C22" s="1"/>
      <c r="D22" s="1"/>
      <c r="E22" s="1"/>
      <c r="F22" s="1"/>
      <c r="G22" s="1"/>
      <c r="H22" s="1"/>
      <c r="I22" s="1"/>
      <c r="J22" s="1"/>
      <c r="K22" s="1"/>
      <c r="L22" s="1"/>
      <c r="M22" s="1"/>
      <c r="N22" s="1"/>
      <c r="O22" s="1"/>
      <c r="P22" s="1"/>
      <c r="Q22" s="1"/>
      <c r="R22" s="1"/>
      <c r="S22" s="1"/>
    </row>
    <row r="23" spans="1:19" ht="18.75" customHeight="1" x14ac:dyDescent="0.25">
      <c r="A23" s="1"/>
      <c r="B23" s="75" t="s">
        <v>1038</v>
      </c>
      <c r="C23" s="76"/>
      <c r="D23" s="76"/>
      <c r="E23" s="76"/>
      <c r="F23" s="76"/>
      <c r="G23" s="76"/>
      <c r="H23" s="76"/>
      <c r="I23" s="76"/>
      <c r="J23" s="76"/>
      <c r="K23" s="76"/>
      <c r="L23" s="76"/>
      <c r="M23" s="76"/>
      <c r="N23" s="76"/>
      <c r="O23" s="76"/>
      <c r="P23" s="76"/>
      <c r="Q23" s="76"/>
      <c r="R23" s="76"/>
      <c r="S23" s="77"/>
    </row>
    <row r="24" spans="1:19" ht="335" customHeight="1" x14ac:dyDescent="0.25">
      <c r="A24" s="1"/>
      <c r="B24" s="1"/>
      <c r="C24" s="1"/>
      <c r="D24" s="1"/>
      <c r="E24" s="1"/>
      <c r="F24" s="1"/>
      <c r="G24" s="1"/>
      <c r="H24" s="1"/>
      <c r="I24" s="1"/>
      <c r="J24" s="1"/>
      <c r="K24" s="1"/>
      <c r="L24" s="1"/>
      <c r="M24" s="1"/>
      <c r="N24" s="1"/>
      <c r="O24" s="1"/>
      <c r="P24" s="1"/>
      <c r="Q24" s="1"/>
      <c r="R24" s="1"/>
      <c r="S24" s="1"/>
    </row>
    <row r="25" spans="1:19" ht="21.75" customHeight="1" x14ac:dyDescent="0.25">
      <c r="A25" s="1"/>
      <c r="B25" s="75" t="s">
        <v>1039</v>
      </c>
      <c r="C25" s="76"/>
      <c r="D25" s="76"/>
      <c r="E25" s="76"/>
      <c r="F25" s="76"/>
      <c r="G25" s="76"/>
      <c r="H25" s="76"/>
      <c r="I25" s="76"/>
      <c r="J25" s="76"/>
      <c r="K25" s="76"/>
      <c r="L25" s="76"/>
      <c r="M25" s="76"/>
      <c r="N25" s="76"/>
      <c r="O25" s="76"/>
      <c r="P25" s="76"/>
      <c r="Q25" s="76"/>
      <c r="R25" s="76"/>
      <c r="S25" s="77"/>
    </row>
    <row r="26" spans="1:19" ht="329.4" customHeight="1" x14ac:dyDescent="0.25">
      <c r="A26" s="1"/>
      <c r="B26" s="1"/>
      <c r="C26" s="1"/>
      <c r="D26" s="1"/>
      <c r="E26" s="1"/>
      <c r="F26" s="1"/>
      <c r="G26" s="1"/>
      <c r="H26" s="1"/>
      <c r="I26" s="1"/>
      <c r="J26" s="1"/>
      <c r="K26" s="1"/>
      <c r="L26" s="1"/>
      <c r="M26" s="1"/>
      <c r="N26" s="1"/>
      <c r="O26" s="1"/>
      <c r="P26" s="1"/>
      <c r="Q26" s="1"/>
      <c r="R26" s="1"/>
      <c r="S26" s="1"/>
    </row>
    <row r="27" spans="1:19" ht="26" customHeight="1" x14ac:dyDescent="0.25">
      <c r="A27" s="1"/>
      <c r="B27" s="1"/>
      <c r="C27" s="1"/>
      <c r="D27" s="1"/>
      <c r="E27" s="1"/>
      <c r="F27" s="1"/>
      <c r="G27" s="1"/>
      <c r="H27" s="1"/>
      <c r="I27" s="1"/>
      <c r="J27" s="1"/>
      <c r="K27" s="1"/>
      <c r="L27" s="1"/>
      <c r="M27" s="1"/>
      <c r="N27" s="1"/>
      <c r="O27" s="1"/>
      <c r="P27" s="1"/>
      <c r="Q27" s="1"/>
      <c r="R27" s="1"/>
      <c r="S27" s="1"/>
    </row>
    <row r="28" spans="1:19" ht="19.899999999999999" customHeight="1" x14ac:dyDescent="0.25">
      <c r="A28" s="1"/>
      <c r="B28" s="75" t="s">
        <v>1040</v>
      </c>
      <c r="C28" s="76"/>
      <c r="D28" s="76"/>
      <c r="E28" s="76"/>
      <c r="F28" s="76"/>
      <c r="G28" s="76"/>
      <c r="H28" s="76"/>
      <c r="I28" s="76"/>
      <c r="J28" s="76"/>
      <c r="K28" s="76"/>
      <c r="L28" s="76"/>
      <c r="M28" s="76"/>
      <c r="N28" s="76"/>
      <c r="O28" s="76"/>
      <c r="P28" s="76"/>
      <c r="Q28" s="76"/>
      <c r="R28" s="76"/>
      <c r="S28" s="77"/>
    </row>
    <row r="29" spans="1:19" ht="254.25" customHeight="1" x14ac:dyDescent="0.25">
      <c r="A29" s="1"/>
      <c r="B29" s="1"/>
      <c r="C29" s="1"/>
      <c r="D29" s="1"/>
      <c r="E29" s="1"/>
      <c r="F29" s="1"/>
      <c r="G29" s="1"/>
      <c r="H29" s="1"/>
      <c r="I29" s="1"/>
      <c r="J29" s="1"/>
      <c r="K29" s="1"/>
      <c r="L29" s="1"/>
      <c r="M29" s="1"/>
      <c r="N29" s="1"/>
      <c r="O29" s="1"/>
      <c r="P29" s="1"/>
      <c r="Q29" s="1"/>
      <c r="R29" s="1"/>
      <c r="S29" s="1"/>
    </row>
    <row r="30" spans="1:19" ht="18.75" customHeight="1" x14ac:dyDescent="0.25">
      <c r="A30" s="1"/>
      <c r="B30" s="75" t="s">
        <v>1041</v>
      </c>
      <c r="C30" s="76"/>
      <c r="D30" s="76"/>
      <c r="E30" s="76"/>
      <c r="F30" s="76"/>
      <c r="G30" s="76"/>
      <c r="H30" s="76"/>
      <c r="I30" s="76"/>
      <c r="J30" s="76"/>
      <c r="K30" s="76"/>
      <c r="L30" s="76"/>
      <c r="M30" s="76"/>
      <c r="N30" s="76"/>
      <c r="O30" s="76"/>
      <c r="P30" s="76"/>
      <c r="Q30" s="76"/>
      <c r="R30" s="76"/>
      <c r="S30" s="77"/>
    </row>
    <row r="31" spans="1:19" ht="162.75" customHeight="1" x14ac:dyDescent="0.25">
      <c r="A31" s="1"/>
      <c r="B31" s="1"/>
      <c r="C31" s="1"/>
      <c r="D31" s="1"/>
      <c r="E31" s="1"/>
      <c r="F31" s="1"/>
      <c r="G31" s="1"/>
      <c r="H31" s="1"/>
      <c r="I31" s="1"/>
      <c r="J31" s="1"/>
      <c r="K31" s="1"/>
      <c r="L31" s="1"/>
      <c r="M31" s="1"/>
      <c r="N31" s="1"/>
      <c r="O31" s="1"/>
      <c r="P31" s="1"/>
      <c r="Q31" s="1"/>
      <c r="R31" s="1"/>
      <c r="S31" s="1"/>
    </row>
    <row r="32" spans="1:19" ht="9" customHeight="1" x14ac:dyDescent="0.25">
      <c r="A32" s="1"/>
      <c r="B32" s="1"/>
      <c r="C32" s="1"/>
      <c r="D32" s="1"/>
      <c r="E32" s="1"/>
      <c r="F32" s="1"/>
      <c r="G32" s="1"/>
      <c r="H32" s="1"/>
      <c r="I32" s="1"/>
      <c r="J32" s="1"/>
      <c r="K32" s="1"/>
      <c r="L32" s="1"/>
      <c r="M32" s="1"/>
      <c r="N32" s="1"/>
      <c r="O32" s="1"/>
      <c r="P32" s="1"/>
      <c r="Q32" s="1"/>
      <c r="R32" s="1"/>
      <c r="S32" s="1"/>
    </row>
    <row r="33" spans="1:19" ht="18.75" customHeight="1" x14ac:dyDescent="0.25">
      <c r="A33" s="1"/>
      <c r="B33" s="75" t="s">
        <v>1042</v>
      </c>
      <c r="C33" s="76"/>
      <c r="D33" s="76"/>
      <c r="E33" s="76"/>
      <c r="F33" s="76"/>
      <c r="G33" s="76"/>
      <c r="H33" s="76"/>
      <c r="I33" s="76"/>
      <c r="J33" s="76"/>
      <c r="K33" s="76"/>
      <c r="L33" s="76"/>
      <c r="M33" s="76"/>
      <c r="N33" s="76"/>
      <c r="O33" s="76"/>
      <c r="P33" s="76"/>
      <c r="Q33" s="76"/>
      <c r="R33" s="76"/>
      <c r="S33" s="77"/>
    </row>
    <row r="34" spans="1:19" ht="8.25" customHeight="1" x14ac:dyDescent="0.25">
      <c r="A34" s="1"/>
      <c r="B34" s="1"/>
      <c r="C34" s="1"/>
      <c r="D34" s="1"/>
      <c r="E34" s="1"/>
      <c r="F34" s="1"/>
      <c r="G34" s="1"/>
      <c r="H34" s="1"/>
      <c r="I34" s="1"/>
      <c r="J34" s="1"/>
      <c r="K34" s="1"/>
      <c r="L34" s="1"/>
      <c r="M34" s="1"/>
      <c r="N34" s="1"/>
      <c r="O34" s="1"/>
      <c r="P34" s="1"/>
      <c r="Q34" s="1"/>
      <c r="R34" s="1"/>
      <c r="S34" s="1"/>
    </row>
    <row r="35" spans="1:19" ht="219.75" customHeight="1" x14ac:dyDescent="0.25">
      <c r="A35" s="1"/>
      <c r="B35" s="1"/>
      <c r="C35" s="1"/>
      <c r="D35" s="1"/>
      <c r="E35" s="1"/>
      <c r="F35" s="1"/>
      <c r="G35" s="1"/>
      <c r="H35" s="1"/>
      <c r="I35" s="1"/>
      <c r="J35" s="1"/>
      <c r="K35" s="1"/>
      <c r="L35" s="1"/>
      <c r="M35" s="1"/>
      <c r="N35" s="1"/>
      <c r="O35" s="1"/>
      <c r="P35" s="1"/>
      <c r="Q35" s="1"/>
      <c r="R35" s="1"/>
      <c r="S35" s="1"/>
    </row>
    <row r="36" spans="1:19" ht="22.75" customHeight="1" x14ac:dyDescent="0.25">
      <c r="A36" s="1"/>
      <c r="B36" s="1"/>
      <c r="C36" s="1"/>
      <c r="D36" s="1"/>
      <c r="E36" s="1"/>
      <c r="F36" s="1"/>
      <c r="G36" s="1"/>
      <c r="H36" s="1"/>
      <c r="I36" s="1"/>
      <c r="J36" s="1"/>
      <c r="K36" s="1"/>
      <c r="L36" s="1"/>
      <c r="M36" s="1"/>
      <c r="N36" s="1"/>
      <c r="O36" s="1"/>
      <c r="P36" s="1"/>
      <c r="Q36" s="1"/>
      <c r="R36" s="1"/>
      <c r="S36" s="1"/>
    </row>
    <row r="37" spans="1:19" ht="18.75" customHeight="1" x14ac:dyDescent="0.25">
      <c r="A37" s="1"/>
      <c r="B37" s="75" t="s">
        <v>1043</v>
      </c>
      <c r="C37" s="76"/>
      <c r="D37" s="76"/>
      <c r="E37" s="76"/>
      <c r="F37" s="76"/>
      <c r="G37" s="76"/>
      <c r="H37" s="76"/>
      <c r="I37" s="76"/>
      <c r="J37" s="76"/>
      <c r="K37" s="76"/>
      <c r="L37" s="76"/>
      <c r="M37" s="76"/>
      <c r="N37" s="76"/>
      <c r="O37" s="76"/>
      <c r="P37" s="76"/>
      <c r="Q37" s="76"/>
      <c r="R37" s="76"/>
      <c r="S37" s="77"/>
    </row>
    <row r="38" spans="1:19" ht="178.25" customHeight="1" x14ac:dyDescent="0.25">
      <c r="A38" s="1"/>
      <c r="B38" s="1"/>
      <c r="C38" s="1"/>
      <c r="D38" s="1"/>
      <c r="E38" s="1"/>
      <c r="F38" s="1"/>
      <c r="G38" s="1"/>
      <c r="H38" s="1"/>
      <c r="I38" s="1"/>
      <c r="J38" s="1"/>
      <c r="K38" s="1"/>
      <c r="L38" s="1"/>
      <c r="M38" s="1"/>
      <c r="N38" s="1"/>
      <c r="O38" s="1"/>
      <c r="P38" s="1"/>
      <c r="Q38" s="1"/>
      <c r="R38" s="1"/>
      <c r="S38" s="1"/>
    </row>
    <row r="39" spans="1:19" ht="22.25" customHeight="1" x14ac:dyDescent="0.25">
      <c r="A39" s="1"/>
      <c r="B39" s="75" t="s">
        <v>1044</v>
      </c>
      <c r="C39" s="76"/>
      <c r="D39" s="76"/>
      <c r="E39" s="76"/>
      <c r="F39" s="76"/>
      <c r="G39" s="76"/>
      <c r="H39" s="76"/>
      <c r="I39" s="76"/>
      <c r="J39" s="76"/>
      <c r="K39" s="76"/>
      <c r="L39" s="76"/>
      <c r="M39" s="76"/>
      <c r="N39" s="76"/>
      <c r="O39" s="76"/>
      <c r="P39" s="76"/>
      <c r="Q39" s="76"/>
      <c r="R39" s="76"/>
      <c r="S39" s="77"/>
    </row>
    <row r="40" spans="1:19" ht="8.25" customHeight="1" x14ac:dyDescent="0.25">
      <c r="A40" s="1"/>
      <c r="B40" s="1"/>
      <c r="C40" s="1"/>
      <c r="D40" s="1"/>
      <c r="E40" s="1"/>
      <c r="F40" s="1"/>
      <c r="G40" s="1"/>
      <c r="H40" s="1"/>
      <c r="I40" s="1"/>
      <c r="J40" s="1"/>
      <c r="K40" s="1"/>
      <c r="L40" s="1"/>
      <c r="M40" s="1"/>
      <c r="N40" s="1"/>
      <c r="O40" s="1"/>
      <c r="P40" s="1"/>
      <c r="Q40" s="1"/>
      <c r="R40" s="1"/>
      <c r="S40" s="1"/>
    </row>
    <row r="41" spans="1:19" ht="170.75" customHeight="1" x14ac:dyDescent="0.25">
      <c r="A41" s="1"/>
      <c r="B41" s="1"/>
      <c r="C41" s="1"/>
      <c r="D41" s="1"/>
      <c r="E41" s="1"/>
      <c r="F41" s="1"/>
      <c r="G41" s="1"/>
      <c r="H41" s="1"/>
      <c r="I41" s="1"/>
      <c r="J41" s="1"/>
      <c r="K41" s="1"/>
      <c r="L41" s="1"/>
      <c r="M41" s="1"/>
      <c r="N41" s="1"/>
      <c r="O41" s="1"/>
      <c r="P41" s="1"/>
      <c r="Q41" s="1"/>
      <c r="R41" s="1"/>
      <c r="S41" s="1"/>
    </row>
    <row r="42" spans="1:19" ht="9" customHeight="1" x14ac:dyDescent="0.25">
      <c r="A42" s="1"/>
      <c r="B42" s="1"/>
      <c r="C42" s="1"/>
      <c r="D42" s="1"/>
      <c r="E42" s="1"/>
      <c r="F42" s="1"/>
      <c r="G42" s="1"/>
      <c r="H42" s="1"/>
      <c r="I42" s="1"/>
      <c r="J42" s="1"/>
      <c r="K42" s="1"/>
      <c r="L42" s="1"/>
      <c r="M42" s="1"/>
      <c r="N42" s="1"/>
      <c r="O42" s="1"/>
      <c r="P42" s="1"/>
      <c r="Q42" s="1"/>
      <c r="R42" s="1"/>
      <c r="S42" s="1"/>
    </row>
    <row r="43" spans="1:19" ht="18.75" customHeight="1" x14ac:dyDescent="0.25">
      <c r="A43" s="1"/>
      <c r="B43" s="75" t="s">
        <v>1045</v>
      </c>
      <c r="C43" s="76"/>
      <c r="D43" s="76"/>
      <c r="E43" s="76"/>
      <c r="F43" s="76"/>
      <c r="G43" s="76"/>
      <c r="H43" s="76"/>
      <c r="I43" s="76"/>
      <c r="J43" s="76"/>
      <c r="K43" s="76"/>
      <c r="L43" s="76"/>
      <c r="M43" s="76"/>
      <c r="N43" s="76"/>
      <c r="O43" s="76"/>
      <c r="P43" s="76"/>
      <c r="Q43" s="76"/>
      <c r="R43" s="76"/>
      <c r="S43" s="77"/>
    </row>
    <row r="44" spans="1:19" ht="8.25" customHeight="1" x14ac:dyDescent="0.25">
      <c r="A44" s="1"/>
      <c r="B44" s="1"/>
      <c r="C44" s="1"/>
      <c r="D44" s="1"/>
      <c r="E44" s="1"/>
      <c r="F44" s="1"/>
      <c r="G44" s="1"/>
      <c r="H44" s="1"/>
      <c r="I44" s="1"/>
      <c r="J44" s="1"/>
      <c r="K44" s="1"/>
      <c r="L44" s="1"/>
      <c r="M44" s="1"/>
      <c r="N44" s="1"/>
      <c r="O44" s="1"/>
      <c r="P44" s="1"/>
      <c r="Q44" s="1"/>
      <c r="R44" s="1"/>
      <c r="S44" s="1"/>
    </row>
    <row r="45" spans="1:19" ht="287.75" customHeight="1" x14ac:dyDescent="0.25">
      <c r="A45" s="1"/>
      <c r="B45" s="1"/>
      <c r="C45" s="1"/>
      <c r="D45" s="1"/>
      <c r="E45" s="1"/>
      <c r="F45" s="1"/>
      <c r="G45" s="1"/>
      <c r="H45" s="1"/>
      <c r="I45" s="1"/>
      <c r="J45" s="1"/>
      <c r="K45" s="1"/>
      <c r="L45" s="1"/>
      <c r="M45" s="1"/>
      <c r="N45" s="1"/>
      <c r="O45" s="1"/>
      <c r="P45" s="1"/>
      <c r="Q45" s="1"/>
      <c r="R45" s="1"/>
      <c r="S45" s="1"/>
    </row>
    <row r="46" spans="1:19" ht="14.15" customHeight="1" x14ac:dyDescent="0.25">
      <c r="A46" s="1"/>
      <c r="B46" s="1"/>
      <c r="C46" s="1"/>
      <c r="D46" s="1"/>
      <c r="E46" s="1"/>
      <c r="F46" s="1"/>
      <c r="G46" s="1"/>
      <c r="H46" s="1"/>
      <c r="I46" s="1"/>
      <c r="J46" s="1"/>
      <c r="K46" s="1"/>
      <c r="L46" s="1"/>
      <c r="M46" s="1"/>
      <c r="N46" s="1"/>
      <c r="O46" s="1"/>
      <c r="P46" s="1"/>
      <c r="Q46" s="1"/>
      <c r="R46" s="1"/>
      <c r="S46" s="1"/>
    </row>
    <row r="47" spans="1:19" ht="18.75" customHeight="1" x14ac:dyDescent="0.25">
      <c r="A47" s="1"/>
      <c r="B47" s="75" t="s">
        <v>1046</v>
      </c>
      <c r="C47" s="76"/>
      <c r="D47" s="76"/>
      <c r="E47" s="76"/>
      <c r="F47" s="76"/>
      <c r="G47" s="76"/>
      <c r="H47" s="76"/>
      <c r="I47" s="76"/>
      <c r="J47" s="76"/>
      <c r="K47" s="76"/>
      <c r="L47" s="76"/>
      <c r="M47" s="76"/>
      <c r="N47" s="76"/>
      <c r="O47" s="76"/>
      <c r="P47" s="76"/>
      <c r="Q47" s="76"/>
      <c r="R47" s="76"/>
      <c r="S47" s="77"/>
    </row>
    <row r="48" spans="1:19" ht="260.89999999999998" customHeight="1" x14ac:dyDescent="0.25">
      <c r="A48" s="1"/>
      <c r="B48" s="1"/>
      <c r="C48" s="1"/>
      <c r="D48" s="1"/>
      <c r="E48" s="1"/>
      <c r="F48" s="1"/>
      <c r="G48" s="1"/>
      <c r="H48" s="1"/>
      <c r="I48" s="1"/>
      <c r="J48" s="1"/>
      <c r="K48" s="1"/>
      <c r="L48" s="1"/>
      <c r="M48" s="1"/>
      <c r="N48" s="1"/>
      <c r="O48" s="1"/>
      <c r="P48" s="1"/>
      <c r="Q48" s="1"/>
      <c r="R48" s="1"/>
      <c r="S48" s="1"/>
    </row>
    <row r="49" spans="1:19" ht="9" customHeight="1" x14ac:dyDescent="0.25">
      <c r="A49" s="1"/>
      <c r="B49" s="1"/>
      <c r="C49" s="1"/>
      <c r="D49" s="1"/>
      <c r="E49" s="1"/>
      <c r="F49" s="1"/>
      <c r="G49" s="1"/>
      <c r="H49" s="1"/>
      <c r="I49" s="1"/>
      <c r="J49" s="1"/>
      <c r="K49" s="1"/>
      <c r="L49" s="1"/>
      <c r="M49" s="1"/>
      <c r="N49" s="1"/>
      <c r="O49" s="1"/>
      <c r="P49" s="1"/>
      <c r="Q49" s="1"/>
      <c r="R49" s="1"/>
      <c r="S49" s="1"/>
    </row>
    <row r="50" spans="1:19" ht="18.75" customHeight="1" x14ac:dyDescent="0.25">
      <c r="A50" s="1"/>
      <c r="B50" s="75" t="s">
        <v>1047</v>
      </c>
      <c r="C50" s="76"/>
      <c r="D50" s="76"/>
      <c r="E50" s="76"/>
      <c r="F50" s="76"/>
      <c r="G50" s="76"/>
      <c r="H50" s="76"/>
      <c r="I50" s="76"/>
      <c r="J50" s="76"/>
      <c r="K50" s="76"/>
      <c r="L50" s="76"/>
      <c r="M50" s="76"/>
      <c r="N50" s="76"/>
      <c r="O50" s="76"/>
      <c r="P50" s="76"/>
      <c r="Q50" s="76"/>
      <c r="R50" s="76"/>
      <c r="S50" s="77"/>
    </row>
    <row r="51" spans="1:19" ht="13.75" customHeight="1" x14ac:dyDescent="0.25">
      <c r="A51" s="1"/>
      <c r="B51" s="1"/>
      <c r="C51" s="1"/>
      <c r="D51" s="1"/>
      <c r="E51" s="1"/>
      <c r="F51" s="1"/>
      <c r="G51" s="1"/>
      <c r="H51" s="1"/>
      <c r="I51" s="1"/>
      <c r="J51" s="1"/>
      <c r="K51" s="1"/>
      <c r="L51" s="1"/>
      <c r="M51" s="1"/>
      <c r="N51" s="1"/>
      <c r="O51" s="1"/>
      <c r="P51" s="1"/>
      <c r="Q51" s="1"/>
      <c r="R51" s="1"/>
      <c r="S51" s="1"/>
    </row>
    <row r="52" spans="1:19" ht="343.25" customHeight="1" x14ac:dyDescent="0.25">
      <c r="A52" s="1"/>
      <c r="B52" s="1"/>
      <c r="C52" s="1"/>
      <c r="D52" s="1"/>
      <c r="E52" s="1"/>
      <c r="F52" s="1"/>
      <c r="G52" s="1"/>
      <c r="H52" s="1"/>
      <c r="I52" s="1"/>
      <c r="J52" s="1"/>
      <c r="K52" s="1"/>
      <c r="L52" s="1"/>
      <c r="M52" s="1"/>
      <c r="N52" s="1"/>
      <c r="O52" s="1"/>
      <c r="P52" s="1"/>
      <c r="Q52" s="1"/>
      <c r="R52" s="1"/>
      <c r="S52" s="1"/>
    </row>
    <row r="53" spans="1:19" ht="73.75" customHeight="1" x14ac:dyDescent="0.25">
      <c r="A53" s="1"/>
      <c r="B53" s="1"/>
      <c r="C53" s="1"/>
      <c r="D53" s="1"/>
      <c r="E53" s="1"/>
      <c r="F53" s="1"/>
      <c r="G53" s="1"/>
      <c r="H53" s="1"/>
      <c r="I53" s="1"/>
      <c r="J53" s="1"/>
      <c r="K53" s="1"/>
      <c r="L53" s="1"/>
      <c r="M53" s="1"/>
      <c r="N53" s="1"/>
      <c r="O53" s="1"/>
      <c r="P53" s="1"/>
      <c r="Q53" s="1"/>
      <c r="R53" s="1"/>
      <c r="S53" s="1"/>
    </row>
    <row r="54" spans="1:19" ht="18.75" customHeight="1" x14ac:dyDescent="0.25">
      <c r="A54" s="1"/>
      <c r="B54" s="75" t="s">
        <v>1048</v>
      </c>
      <c r="C54" s="76"/>
      <c r="D54" s="76"/>
      <c r="E54" s="76"/>
      <c r="F54" s="76"/>
      <c r="G54" s="76"/>
      <c r="H54" s="76"/>
      <c r="I54" s="76"/>
      <c r="J54" s="76"/>
      <c r="K54" s="76"/>
      <c r="L54" s="76"/>
      <c r="M54" s="76"/>
      <c r="N54" s="76"/>
      <c r="O54" s="76"/>
      <c r="P54" s="76"/>
      <c r="Q54" s="76"/>
      <c r="R54" s="76"/>
      <c r="S54" s="77"/>
    </row>
    <row r="55" spans="1:19" ht="6.75" customHeight="1" x14ac:dyDescent="0.25">
      <c r="A55" s="1"/>
      <c r="B55" s="1"/>
      <c r="C55" s="1"/>
      <c r="D55" s="1"/>
      <c r="E55" s="1"/>
      <c r="F55" s="1"/>
      <c r="G55" s="1"/>
      <c r="H55" s="1"/>
      <c r="I55" s="1"/>
      <c r="J55" s="1"/>
      <c r="K55" s="1"/>
      <c r="L55" s="1"/>
      <c r="M55" s="1"/>
      <c r="N55" s="1"/>
      <c r="O55" s="1"/>
      <c r="P55" s="1"/>
      <c r="Q55" s="1"/>
      <c r="R55" s="1"/>
      <c r="S55" s="1"/>
    </row>
    <row r="56" spans="1:19" ht="407.75" customHeight="1" x14ac:dyDescent="0.25"/>
  </sheetData>
  <mergeCells count="19">
    <mergeCell ref="B17:S17"/>
    <mergeCell ref="I9:K9"/>
    <mergeCell ref="K3:L3"/>
    <mergeCell ref="B6:S6"/>
    <mergeCell ref="B8:G9"/>
    <mergeCell ref="B10:S10"/>
    <mergeCell ref="B14:S14"/>
    <mergeCell ref="B54:S54"/>
    <mergeCell ref="B20:S20"/>
    <mergeCell ref="B23:S23"/>
    <mergeCell ref="B25:S25"/>
    <mergeCell ref="B28:S28"/>
    <mergeCell ref="B30:S30"/>
    <mergeCell ref="B33:S33"/>
    <mergeCell ref="B37:S37"/>
    <mergeCell ref="B39:S39"/>
    <mergeCell ref="B43:S43"/>
    <mergeCell ref="B47:S47"/>
    <mergeCell ref="B50:S50"/>
  </mergeCells>
  <pageMargins left="0.44196078431372554" right="0.44196078431372554" top="0.44196078431372554" bottom="0.39529411764705885" header="0.50980392156862753" footer="0.50980392156862753"/>
  <pageSetup paperSize="9" scale="53" orientation="portrait" r:id="rId1"/>
  <headerFooter alignWithMargins="0">
    <oddFooter>&amp;R&amp;1#&amp;"Calibri"&amp;10&amp;K0000FFClassification : Internal</oddFooter>
  </headerFooter>
  <rowBreaks count="2" manualBreakCount="2">
    <brk id="22" max="16383" man="1"/>
    <brk id="36"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13"/>
  <sheetViews>
    <sheetView showGridLines="0" workbookViewId="0"/>
  </sheetViews>
  <sheetFormatPr defaultRowHeight="12.5" x14ac:dyDescent="0.25"/>
  <sheetData>
    <row r="1" spans="1:4" x14ac:dyDescent="0.25">
      <c r="B1" t="s">
        <v>1169</v>
      </c>
    </row>
    <row r="2" spans="1:4" x14ac:dyDescent="0.25">
      <c r="A2" t="s">
        <v>62</v>
      </c>
      <c r="B2">
        <v>46193753.589999981</v>
      </c>
      <c r="C2">
        <v>787</v>
      </c>
      <c r="D2">
        <v>3.4867287218724665E-3</v>
      </c>
    </row>
    <row r="3" spans="1:4" x14ac:dyDescent="0.25">
      <c r="A3" t="s">
        <v>483</v>
      </c>
      <c r="B3">
        <v>409966086.94999957</v>
      </c>
      <c r="C3">
        <v>5954</v>
      </c>
      <c r="D3">
        <v>2.6378631270684454E-2</v>
      </c>
    </row>
    <row r="4" spans="1:4" x14ac:dyDescent="0.25">
      <c r="A4" t="s">
        <v>549</v>
      </c>
      <c r="B4">
        <v>666925802.07000065</v>
      </c>
      <c r="C4">
        <v>10365</v>
      </c>
      <c r="D4">
        <v>4.5921147652106878E-2</v>
      </c>
    </row>
    <row r="5" spans="1:4" x14ac:dyDescent="0.25">
      <c r="A5" t="s">
        <v>547</v>
      </c>
      <c r="B5">
        <v>784008013.88999772</v>
      </c>
      <c r="C5">
        <v>9426</v>
      </c>
      <c r="D5">
        <v>4.1760997372769844E-2</v>
      </c>
    </row>
    <row r="6" spans="1:4" x14ac:dyDescent="0.25">
      <c r="A6" t="s">
        <v>545</v>
      </c>
      <c r="B6">
        <v>1047308261.2999969</v>
      </c>
      <c r="C6">
        <v>16670</v>
      </c>
      <c r="D6">
        <v>7.3854851071936484E-2</v>
      </c>
    </row>
    <row r="7" spans="1:4" x14ac:dyDescent="0.25">
      <c r="A7" t="s">
        <v>543</v>
      </c>
      <c r="B7">
        <v>1143416976.7899969</v>
      </c>
      <c r="C7">
        <v>17387</v>
      </c>
      <c r="D7">
        <v>7.7031451444976584E-2</v>
      </c>
    </row>
    <row r="8" spans="1:4" x14ac:dyDescent="0.25">
      <c r="A8" t="s">
        <v>541</v>
      </c>
      <c r="B8">
        <v>1245703288.74999</v>
      </c>
      <c r="C8">
        <v>21395</v>
      </c>
      <c r="D8">
        <v>9.4788514618121239E-2</v>
      </c>
    </row>
    <row r="9" spans="1:4" x14ac:dyDescent="0.25">
      <c r="A9" t="s">
        <v>537</v>
      </c>
      <c r="B9">
        <v>1347812002.589999</v>
      </c>
      <c r="C9">
        <v>12897</v>
      </c>
      <c r="D9">
        <v>5.7138933069871917E-2</v>
      </c>
    </row>
    <row r="10" spans="1:4" x14ac:dyDescent="0.25">
      <c r="A10" t="s">
        <v>539</v>
      </c>
      <c r="B10">
        <v>1721457089.5900049</v>
      </c>
      <c r="C10">
        <v>28064</v>
      </c>
      <c r="D10">
        <v>0.12433488545187915</v>
      </c>
    </row>
    <row r="11" spans="1:4" x14ac:dyDescent="0.25">
      <c r="A11" t="s">
        <v>533</v>
      </c>
      <c r="B11">
        <v>2211288351.9600005</v>
      </c>
      <c r="C11">
        <v>31010</v>
      </c>
      <c r="D11">
        <v>0.13738685853273847</v>
      </c>
    </row>
    <row r="12" spans="1:4" x14ac:dyDescent="0.25">
      <c r="A12" t="s">
        <v>535</v>
      </c>
      <c r="B12">
        <v>2413243598.9399972</v>
      </c>
      <c r="C12">
        <v>36882</v>
      </c>
      <c r="D12">
        <v>0.16340219659479072</v>
      </c>
    </row>
    <row r="13" spans="1:4" x14ac:dyDescent="0.25">
      <c r="A13" t="s">
        <v>531</v>
      </c>
      <c r="B13">
        <v>2424758588.3300147</v>
      </c>
      <c r="C13">
        <v>34876</v>
      </c>
      <c r="D13">
        <v>0.15451480419825175</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B31"/>
  <sheetViews>
    <sheetView showGridLines="0" workbookViewId="0"/>
  </sheetViews>
  <sheetFormatPr defaultRowHeight="12.5" x14ac:dyDescent="0.25"/>
  <sheetData>
    <row r="2" spans="1:2" x14ac:dyDescent="0.25">
      <c r="A2" t="s">
        <v>1053</v>
      </c>
      <c r="B2">
        <v>7.5087951528134758E-2</v>
      </c>
    </row>
    <row r="3" spans="1:2" x14ac:dyDescent="0.25">
      <c r="A3" t="s">
        <v>1054</v>
      </c>
      <c r="B3">
        <v>0.35320764170256713</v>
      </c>
    </row>
    <row r="4" spans="1:2" x14ac:dyDescent="0.25">
      <c r="A4" t="s">
        <v>1055</v>
      </c>
      <c r="B4">
        <v>0.15606248335641862</v>
      </c>
    </row>
    <row r="5" spans="1:2" x14ac:dyDescent="0.25">
      <c r="A5" t="s">
        <v>1056</v>
      </c>
      <c r="B5">
        <v>9.6260206685115215E-2</v>
      </c>
    </row>
    <row r="6" spans="1:2" x14ac:dyDescent="0.25">
      <c r="A6" t="s">
        <v>1057</v>
      </c>
      <c r="B6">
        <v>0.16612775521919765</v>
      </c>
    </row>
    <row r="7" spans="1:2" x14ac:dyDescent="0.25">
      <c r="A7" t="s">
        <v>1058</v>
      </c>
      <c r="B7">
        <v>5.7359409986044149E-2</v>
      </c>
    </row>
    <row r="8" spans="1:2" x14ac:dyDescent="0.25">
      <c r="A8" t="s">
        <v>1059</v>
      </c>
      <c r="B8">
        <v>2.5617176945225317E-2</v>
      </c>
    </row>
    <row r="9" spans="1:2" x14ac:dyDescent="0.25">
      <c r="A9" t="s">
        <v>1060</v>
      </c>
      <c r="B9">
        <v>5.4937938608607623E-3</v>
      </c>
    </row>
    <row r="10" spans="1:2" x14ac:dyDescent="0.25">
      <c r="A10" t="s">
        <v>1061</v>
      </c>
      <c r="B10">
        <v>4.2287327788956813E-3</v>
      </c>
    </row>
    <row r="11" spans="1:2" x14ac:dyDescent="0.25">
      <c r="A11" t="s">
        <v>1062</v>
      </c>
      <c r="B11">
        <v>1.0582843826625147E-2</v>
      </c>
    </row>
    <row r="12" spans="1:2" x14ac:dyDescent="0.25">
      <c r="A12" t="s">
        <v>1063</v>
      </c>
      <c r="B12">
        <v>1.9224122472721948E-2</v>
      </c>
    </row>
    <row r="13" spans="1:2" x14ac:dyDescent="0.25">
      <c r="A13" t="s">
        <v>1064</v>
      </c>
      <c r="B13">
        <v>1.5422934445509922E-2</v>
      </c>
    </row>
    <row r="14" spans="1:2" x14ac:dyDescent="0.25">
      <c r="A14" t="s">
        <v>1065</v>
      </c>
      <c r="B14">
        <v>2.7277372429737141E-3</v>
      </c>
    </row>
    <row r="15" spans="1:2" x14ac:dyDescent="0.25">
      <c r="A15" t="s">
        <v>1066</v>
      </c>
      <c r="B15">
        <v>9.1330387390194828E-4</v>
      </c>
    </row>
    <row r="16" spans="1:2" x14ac:dyDescent="0.25">
      <c r="A16" t="s">
        <v>1067</v>
      </c>
      <c r="B16">
        <v>1.1676476529038451E-3</v>
      </c>
    </row>
    <row r="17" spans="1:2" x14ac:dyDescent="0.25">
      <c r="A17" t="s">
        <v>1068</v>
      </c>
      <c r="B17">
        <v>4.8327405465360693E-3</v>
      </c>
    </row>
    <row r="18" spans="1:2" x14ac:dyDescent="0.25">
      <c r="A18" t="s">
        <v>1069</v>
      </c>
      <c r="B18">
        <v>3.6795991291241415E-3</v>
      </c>
    </row>
    <row r="19" spans="1:2" x14ac:dyDescent="0.25">
      <c r="A19" t="s">
        <v>1070</v>
      </c>
      <c r="B19">
        <v>1.3684644275918415E-3</v>
      </c>
    </row>
    <row r="20" spans="1:2" x14ac:dyDescent="0.25">
      <c r="A20" t="s">
        <v>1071</v>
      </c>
      <c r="B20">
        <v>3.2048711741214744E-4</v>
      </c>
    </row>
    <row r="21" spans="1:2" x14ac:dyDescent="0.25">
      <c r="A21" t="s">
        <v>1072</v>
      </c>
      <c r="B21">
        <v>8.6598455243114676E-5</v>
      </c>
    </row>
    <row r="22" spans="1:2" x14ac:dyDescent="0.25">
      <c r="A22" t="s">
        <v>1073</v>
      </c>
      <c r="B22">
        <v>4.2264312000768483E-5</v>
      </c>
    </row>
    <row r="23" spans="1:2" x14ac:dyDescent="0.25">
      <c r="A23" t="s">
        <v>1074</v>
      </c>
      <c r="B23">
        <v>1.2581028436573822E-4</v>
      </c>
    </row>
    <row r="24" spans="1:2" x14ac:dyDescent="0.25">
      <c r="A24" t="s">
        <v>1075</v>
      </c>
      <c r="B24">
        <v>1.6993336547304339E-5</v>
      </c>
    </row>
    <row r="25" spans="1:2" x14ac:dyDescent="0.25">
      <c r="A25" t="s">
        <v>1076</v>
      </c>
      <c r="B25">
        <v>2.3495762365805018E-5</v>
      </c>
    </row>
    <row r="26" spans="1:2" x14ac:dyDescent="0.25">
      <c r="A26" t="s">
        <v>1077</v>
      </c>
      <c r="B26">
        <v>1.0606014245996414E-5</v>
      </c>
    </row>
    <row r="27" spans="1:2" x14ac:dyDescent="0.25">
      <c r="A27" t="s">
        <v>1078</v>
      </c>
      <c r="B27">
        <v>9.7797374125746406E-7</v>
      </c>
    </row>
    <row r="28" spans="1:2" x14ac:dyDescent="0.25">
      <c r="A28" t="s">
        <v>1079</v>
      </c>
      <c r="B28">
        <v>2.7190866342392287E-6</v>
      </c>
    </row>
    <row r="29" spans="1:2" x14ac:dyDescent="0.25">
      <c r="A29" t="s">
        <v>1080</v>
      </c>
      <c r="B29">
        <v>4.3960703878282555E-6</v>
      </c>
    </row>
    <row r="30" spans="1:2" x14ac:dyDescent="0.25">
      <c r="A30" t="s">
        <v>1081</v>
      </c>
      <c r="B30">
        <v>2.8679126479397138E-7</v>
      </c>
    </row>
    <row r="31" spans="1:2" x14ac:dyDescent="0.25">
      <c r="A31" t="s">
        <v>1082</v>
      </c>
      <c r="B31">
        <v>8.1911544329807463E-7</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B32"/>
  <sheetViews>
    <sheetView showGridLines="0" workbookViewId="0"/>
  </sheetViews>
  <sheetFormatPr defaultRowHeight="12.5" x14ac:dyDescent="0.25"/>
  <sheetData>
    <row r="2" spans="1:2" x14ac:dyDescent="0.25">
      <c r="A2" t="s">
        <v>1083</v>
      </c>
      <c r="B2">
        <v>1.4626788728038857E-4</v>
      </c>
    </row>
    <row r="3" spans="1:2" x14ac:dyDescent="0.25">
      <c r="A3" t="s">
        <v>1053</v>
      </c>
      <c r="B3">
        <v>7.693795762127989E-3</v>
      </c>
    </row>
    <row r="4" spans="1:2" x14ac:dyDescent="0.25">
      <c r="A4" t="s">
        <v>1054</v>
      </c>
      <c r="B4">
        <v>7.8496183938322108E-3</v>
      </c>
    </row>
    <row r="5" spans="1:2" x14ac:dyDescent="0.25">
      <c r="A5" t="s">
        <v>1055</v>
      </c>
      <c r="B5">
        <v>1.0450126001523336E-2</v>
      </c>
    </row>
    <row r="6" spans="1:2" x14ac:dyDescent="0.25">
      <c r="A6" t="s">
        <v>1056</v>
      </c>
      <c r="B6">
        <v>1.7442041877098982E-2</v>
      </c>
    </row>
    <row r="7" spans="1:2" x14ac:dyDescent="0.25">
      <c r="A7" t="s">
        <v>1057</v>
      </c>
      <c r="B7">
        <v>1.8724581884168649E-2</v>
      </c>
    </row>
    <row r="8" spans="1:2" x14ac:dyDescent="0.25">
      <c r="A8" t="s">
        <v>1058</v>
      </c>
      <c r="B8">
        <v>2.5764592675998663E-2</v>
      </c>
    </row>
    <row r="9" spans="1:2" x14ac:dyDescent="0.25">
      <c r="A9" t="s">
        <v>1059</v>
      </c>
      <c r="B9">
        <v>2.2975580230801006E-2</v>
      </c>
    </row>
    <row r="10" spans="1:2" x14ac:dyDescent="0.25">
      <c r="A10" t="s">
        <v>1060</v>
      </c>
      <c r="B10">
        <v>3.5011350124507956E-2</v>
      </c>
    </row>
    <row r="11" spans="1:2" x14ac:dyDescent="0.25">
      <c r="A11" t="s">
        <v>1061</v>
      </c>
      <c r="B11">
        <v>5.2005687801555872E-2</v>
      </c>
    </row>
    <row r="12" spans="1:2" x14ac:dyDescent="0.25">
      <c r="A12" t="s">
        <v>1062</v>
      </c>
      <c r="B12">
        <v>2.9569564466658562E-2</v>
      </c>
    </row>
    <row r="13" spans="1:2" x14ac:dyDescent="0.25">
      <c r="A13" t="s">
        <v>1063</v>
      </c>
      <c r="B13">
        <v>4.0298473156156568E-2</v>
      </c>
    </row>
    <row r="14" spans="1:2" x14ac:dyDescent="0.25">
      <c r="A14" t="s">
        <v>1064</v>
      </c>
      <c r="B14">
        <v>4.3553938653175771E-2</v>
      </c>
    </row>
    <row r="15" spans="1:2" x14ac:dyDescent="0.25">
      <c r="A15" t="s">
        <v>1065</v>
      </c>
      <c r="B15">
        <v>4.2473384251758145E-2</v>
      </c>
    </row>
    <row r="16" spans="1:2" x14ac:dyDescent="0.25">
      <c r="A16" t="s">
        <v>1066</v>
      </c>
      <c r="B16">
        <v>7.0302439391637564E-2</v>
      </c>
    </row>
    <row r="17" spans="1:2" x14ac:dyDescent="0.25">
      <c r="A17" t="s">
        <v>1067</v>
      </c>
      <c r="B17">
        <v>3.6871768729495491E-2</v>
      </c>
    </row>
    <row r="18" spans="1:2" x14ac:dyDescent="0.25">
      <c r="A18" t="s">
        <v>1068</v>
      </c>
      <c r="B18">
        <v>5.4446004009428908E-2</v>
      </c>
    </row>
    <row r="19" spans="1:2" x14ac:dyDescent="0.25">
      <c r="A19" t="s">
        <v>1069</v>
      </c>
      <c r="B19">
        <v>5.1192692330401864E-2</v>
      </c>
    </row>
    <row r="20" spans="1:2" x14ac:dyDescent="0.25">
      <c r="A20" t="s">
        <v>1070</v>
      </c>
      <c r="B20">
        <v>5.6880917436422151E-2</v>
      </c>
    </row>
    <row r="21" spans="1:2" x14ac:dyDescent="0.25">
      <c r="A21" t="s">
        <v>1071</v>
      </c>
      <c r="B21">
        <v>0.10290818238991015</v>
      </c>
    </row>
    <row r="22" spans="1:2" x14ac:dyDescent="0.25">
      <c r="A22" t="s">
        <v>1072</v>
      </c>
      <c r="B22">
        <v>4.3714340699918669E-2</v>
      </c>
    </row>
    <row r="23" spans="1:2" x14ac:dyDescent="0.25">
      <c r="A23" t="s">
        <v>1073</v>
      </c>
      <c r="B23">
        <v>4.289560805953626E-2</v>
      </c>
    </row>
    <row r="24" spans="1:2" x14ac:dyDescent="0.25">
      <c r="A24" t="s">
        <v>1074</v>
      </c>
      <c r="B24">
        <v>2.9826153469842881E-2</v>
      </c>
    </row>
    <row r="25" spans="1:2" x14ac:dyDescent="0.25">
      <c r="A25" t="s">
        <v>1075</v>
      </c>
      <c r="B25">
        <v>3.9266141076864811E-2</v>
      </c>
    </row>
    <row r="26" spans="1:2" x14ac:dyDescent="0.25">
      <c r="A26" t="s">
        <v>1076</v>
      </c>
      <c r="B26">
        <v>8.5927881688774854E-2</v>
      </c>
    </row>
    <row r="27" spans="1:2" x14ac:dyDescent="0.25">
      <c r="A27" t="s">
        <v>1077</v>
      </c>
      <c r="B27">
        <v>2.9364362870391354E-2</v>
      </c>
    </row>
    <row r="28" spans="1:2" x14ac:dyDescent="0.25">
      <c r="A28" t="s">
        <v>1081</v>
      </c>
      <c r="B28">
        <v>8.2897666521028154E-4</v>
      </c>
    </row>
    <row r="29" spans="1:2" x14ac:dyDescent="0.25">
      <c r="A29" t="s">
        <v>1084</v>
      </c>
      <c r="B29">
        <v>5.8997713692717846E-4</v>
      </c>
    </row>
    <row r="30" spans="1:2" x14ac:dyDescent="0.25">
      <c r="A30" t="s">
        <v>1079</v>
      </c>
      <c r="B30">
        <v>5.609253504095642E-4</v>
      </c>
    </row>
    <row r="31" spans="1:2" x14ac:dyDescent="0.25">
      <c r="A31" t="s">
        <v>1082</v>
      </c>
      <c r="B31">
        <v>3.9053271689712827E-4</v>
      </c>
    </row>
    <row r="32" spans="1:2" x14ac:dyDescent="0.25">
      <c r="A32" t="s">
        <v>1085</v>
      </c>
      <c r="B32">
        <v>7.4092811286713693E-5</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B41"/>
  <sheetViews>
    <sheetView showGridLines="0" workbookViewId="0"/>
  </sheetViews>
  <sheetFormatPr defaultRowHeight="12.5" x14ac:dyDescent="0.25"/>
  <sheetData>
    <row r="2" spans="1:2" x14ac:dyDescent="0.25">
      <c r="A2" t="s">
        <v>1053</v>
      </c>
      <c r="B2">
        <v>4.2454826449940944E-5</v>
      </c>
    </row>
    <row r="3" spans="1:2" x14ac:dyDescent="0.25">
      <c r="A3" t="s">
        <v>1054</v>
      </c>
      <c r="B3">
        <v>2.4361076827356686E-3</v>
      </c>
    </row>
    <row r="4" spans="1:2" x14ac:dyDescent="0.25">
      <c r="A4" t="s">
        <v>1055</v>
      </c>
      <c r="B4">
        <v>2.9011815780982031E-3</v>
      </c>
    </row>
    <row r="5" spans="1:2" x14ac:dyDescent="0.25">
      <c r="A5" t="s">
        <v>1056</v>
      </c>
      <c r="B5">
        <v>1.1724714903982734E-3</v>
      </c>
    </row>
    <row r="6" spans="1:2" x14ac:dyDescent="0.25">
      <c r="A6" t="s">
        <v>1057</v>
      </c>
      <c r="B6">
        <v>2.0547646876174327E-2</v>
      </c>
    </row>
    <row r="7" spans="1:2" x14ac:dyDescent="0.25">
      <c r="A7" t="s">
        <v>1058</v>
      </c>
      <c r="B7">
        <v>2.1633982687952009E-3</v>
      </c>
    </row>
    <row r="8" spans="1:2" x14ac:dyDescent="0.25">
      <c r="A8" t="s">
        <v>1059</v>
      </c>
      <c r="B8">
        <v>4.3571911284113959E-3</v>
      </c>
    </row>
    <row r="9" spans="1:2" x14ac:dyDescent="0.25">
      <c r="A9" t="s">
        <v>1060</v>
      </c>
      <c r="B9">
        <v>5.8779868202029142E-3</v>
      </c>
    </row>
    <row r="10" spans="1:2" x14ac:dyDescent="0.25">
      <c r="A10" t="s">
        <v>1061</v>
      </c>
      <c r="B10">
        <v>7.400148273103019E-3</v>
      </c>
    </row>
    <row r="11" spans="1:2" x14ac:dyDescent="0.25">
      <c r="A11" t="s">
        <v>1062</v>
      </c>
      <c r="B11">
        <v>9.2295835497302844E-2</v>
      </c>
    </row>
    <row r="12" spans="1:2" x14ac:dyDescent="0.25">
      <c r="A12" t="s">
        <v>1063</v>
      </c>
      <c r="B12">
        <v>1.1783750215070589E-2</v>
      </c>
    </row>
    <row r="13" spans="1:2" x14ac:dyDescent="0.25">
      <c r="A13" t="s">
        <v>1064</v>
      </c>
      <c r="B13">
        <v>1.5616718008156848E-2</v>
      </c>
    </row>
    <row r="14" spans="1:2" x14ac:dyDescent="0.25">
      <c r="A14" t="s">
        <v>1065</v>
      </c>
      <c r="B14">
        <v>5.1159362603126479E-2</v>
      </c>
    </row>
    <row r="15" spans="1:2" x14ac:dyDescent="0.25">
      <c r="A15" t="s">
        <v>1066</v>
      </c>
      <c r="B15">
        <v>9.3349042211320985E-3</v>
      </c>
    </row>
    <row r="16" spans="1:2" x14ac:dyDescent="0.25">
      <c r="A16" t="s">
        <v>1067</v>
      </c>
      <c r="B16">
        <v>0.12619824427837106</v>
      </c>
    </row>
    <row r="17" spans="1:2" x14ac:dyDescent="0.25">
      <c r="A17" t="s">
        <v>1068</v>
      </c>
      <c r="B17">
        <v>1.2145914964752509E-2</v>
      </c>
    </row>
    <row r="18" spans="1:2" x14ac:dyDescent="0.25">
      <c r="A18" t="s">
        <v>1069</v>
      </c>
      <c r="B18">
        <v>1.5417488305008921E-2</v>
      </c>
    </row>
    <row r="19" spans="1:2" x14ac:dyDescent="0.25">
      <c r="A19" t="s">
        <v>1070</v>
      </c>
      <c r="B19">
        <v>5.9168402475872711E-2</v>
      </c>
    </row>
    <row r="20" spans="1:2" x14ac:dyDescent="0.25">
      <c r="A20" t="s">
        <v>1071</v>
      </c>
      <c r="B20">
        <v>1.5468710319579118E-2</v>
      </c>
    </row>
    <row r="21" spans="1:2" x14ac:dyDescent="0.25">
      <c r="A21" t="s">
        <v>1072</v>
      </c>
      <c r="B21">
        <v>0.22701688805846917</v>
      </c>
    </row>
    <row r="22" spans="1:2" x14ac:dyDescent="0.25">
      <c r="A22" t="s">
        <v>1073</v>
      </c>
      <c r="B22">
        <v>2.2245071551224484E-2</v>
      </c>
    </row>
    <row r="23" spans="1:2" x14ac:dyDescent="0.25">
      <c r="A23" t="s">
        <v>1074</v>
      </c>
      <c r="B23">
        <v>9.5431880491822149E-3</v>
      </c>
    </row>
    <row r="24" spans="1:2" x14ac:dyDescent="0.25">
      <c r="A24" t="s">
        <v>1075</v>
      </c>
      <c r="B24">
        <v>1.3208758114652499E-2</v>
      </c>
    </row>
    <row r="25" spans="1:2" x14ac:dyDescent="0.25">
      <c r="A25" t="s">
        <v>1076</v>
      </c>
      <c r="B25">
        <v>8.7728056897617163E-3</v>
      </c>
    </row>
    <row r="26" spans="1:2" x14ac:dyDescent="0.25">
      <c r="A26" t="s">
        <v>1077</v>
      </c>
      <c r="B26">
        <v>0.21168458182828156</v>
      </c>
    </row>
    <row r="27" spans="1:2" x14ac:dyDescent="0.25">
      <c r="A27" t="s">
        <v>1081</v>
      </c>
      <c r="B27">
        <v>3.2775245802060253E-2</v>
      </c>
    </row>
    <row r="28" spans="1:2" x14ac:dyDescent="0.25">
      <c r="A28" t="s">
        <v>1084</v>
      </c>
      <c r="B28">
        <v>9.426192031978739E-4</v>
      </c>
    </row>
    <row r="29" spans="1:2" x14ac:dyDescent="0.25">
      <c r="A29" t="s">
        <v>1079</v>
      </c>
      <c r="B29">
        <v>7.9477083727995282E-4</v>
      </c>
    </row>
    <row r="30" spans="1:2" x14ac:dyDescent="0.25">
      <c r="A30" t="s">
        <v>1082</v>
      </c>
      <c r="B30">
        <v>6.5302480099205479E-4</v>
      </c>
    </row>
    <row r="31" spans="1:2" x14ac:dyDescent="0.25">
      <c r="A31" t="s">
        <v>1085</v>
      </c>
      <c r="B31">
        <v>1.4422174615404806E-2</v>
      </c>
    </row>
    <row r="32" spans="1:2" x14ac:dyDescent="0.25">
      <c r="A32" t="s">
        <v>1080</v>
      </c>
      <c r="B32">
        <v>2.2121149583732829E-3</v>
      </c>
    </row>
    <row r="33" spans="1:2" x14ac:dyDescent="0.25">
      <c r="A33" t="s">
        <v>1086</v>
      </c>
      <c r="B33">
        <v>1.6224736293963005E-6</v>
      </c>
    </row>
    <row r="34" spans="1:2" x14ac:dyDescent="0.25">
      <c r="A34" t="s">
        <v>1087</v>
      </c>
      <c r="B34">
        <v>4.3235448370366038E-5</v>
      </c>
    </row>
    <row r="35" spans="1:2" x14ac:dyDescent="0.25">
      <c r="A35" t="s">
        <v>1088</v>
      </c>
      <c r="B35">
        <v>9.6194097135169414E-7</v>
      </c>
    </row>
    <row r="36" spans="1:2" x14ac:dyDescent="0.25">
      <c r="A36" t="s">
        <v>1089</v>
      </c>
      <c r="B36">
        <v>7.5032729350407774E-6</v>
      </c>
    </row>
    <row r="37" spans="1:2" x14ac:dyDescent="0.25">
      <c r="A37" t="s">
        <v>1090</v>
      </c>
      <c r="B37">
        <v>1.9822808705333146E-5</v>
      </c>
    </row>
    <row r="38" spans="1:2" x14ac:dyDescent="0.25">
      <c r="A38" t="s">
        <v>1091</v>
      </c>
      <c r="B38">
        <v>1.7938942072819734E-5</v>
      </c>
    </row>
    <row r="39" spans="1:2" x14ac:dyDescent="0.25">
      <c r="A39" t="s">
        <v>1078</v>
      </c>
      <c r="B39">
        <v>1.4360845238069899E-4</v>
      </c>
    </row>
    <row r="40" spans="1:2" x14ac:dyDescent="0.25">
      <c r="A40" t="s">
        <v>1092</v>
      </c>
      <c r="B40">
        <v>5.901210528646733E-6</v>
      </c>
    </row>
    <row r="41" spans="1:2" x14ac:dyDescent="0.25">
      <c r="A41" t="s">
        <v>1093</v>
      </c>
      <c r="B41">
        <v>2.4410878465274907E-7</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B30"/>
  <sheetViews>
    <sheetView showGridLines="0" workbookViewId="0"/>
  </sheetViews>
  <sheetFormatPr defaultRowHeight="12.5" x14ac:dyDescent="0.25"/>
  <sheetData>
    <row r="2" spans="1:2" x14ac:dyDescent="0.25">
      <c r="A2">
        <v>1990</v>
      </c>
      <c r="B2">
        <v>5.374044129085696E-6</v>
      </c>
    </row>
    <row r="3" spans="1:2" x14ac:dyDescent="0.25">
      <c r="A3">
        <v>1991</v>
      </c>
      <c r="B3">
        <v>0</v>
      </c>
    </row>
    <row r="4" spans="1:2" x14ac:dyDescent="0.25">
      <c r="A4">
        <v>1992</v>
      </c>
      <c r="B4">
        <v>7.7540916828953167E-7</v>
      </c>
    </row>
    <row r="5" spans="1:2" x14ac:dyDescent="0.25">
      <c r="A5">
        <v>1993</v>
      </c>
      <c r="B5">
        <v>2.7627929092477555E-6</v>
      </c>
    </row>
    <row r="6" spans="1:2" x14ac:dyDescent="0.25">
      <c r="A6">
        <v>1996</v>
      </c>
      <c r="B6">
        <v>8.677101932807818E-6</v>
      </c>
    </row>
    <row r="7" spans="1:2" x14ac:dyDescent="0.25">
      <c r="A7">
        <v>1997</v>
      </c>
      <c r="B7">
        <v>2.0884484629485893E-5</v>
      </c>
    </row>
    <row r="8" spans="1:2" x14ac:dyDescent="0.25">
      <c r="A8">
        <v>1998</v>
      </c>
      <c r="B8">
        <v>1.5652570779254598E-5</v>
      </c>
    </row>
    <row r="9" spans="1:2" x14ac:dyDescent="0.25">
      <c r="A9">
        <v>1999</v>
      </c>
      <c r="B9">
        <v>1.1760678230697881E-4</v>
      </c>
    </row>
    <row r="10" spans="1:2" x14ac:dyDescent="0.25">
      <c r="A10">
        <v>2000</v>
      </c>
      <c r="B10">
        <v>5.2282361436532727E-5</v>
      </c>
    </row>
    <row r="11" spans="1:2" x14ac:dyDescent="0.25">
      <c r="A11">
        <v>2001</v>
      </c>
      <c r="B11">
        <v>6.2892797467436156E-5</v>
      </c>
    </row>
    <row r="12" spans="1:2" x14ac:dyDescent="0.25">
      <c r="A12">
        <v>2002</v>
      </c>
      <c r="B12">
        <v>2.4676973293209109E-4</v>
      </c>
    </row>
    <row r="13" spans="1:2" x14ac:dyDescent="0.25">
      <c r="A13">
        <v>2003</v>
      </c>
      <c r="B13">
        <v>1.2068499322128118E-3</v>
      </c>
    </row>
    <row r="14" spans="1:2" x14ac:dyDescent="0.25">
      <c r="A14">
        <v>2004</v>
      </c>
      <c r="B14">
        <v>2.7075536691355236E-3</v>
      </c>
    </row>
    <row r="15" spans="1:2" x14ac:dyDescent="0.25">
      <c r="A15">
        <v>2005</v>
      </c>
      <c r="B15">
        <v>5.488962952520258E-3</v>
      </c>
    </row>
    <row r="16" spans="1:2" x14ac:dyDescent="0.25">
      <c r="A16">
        <v>2006</v>
      </c>
      <c r="B16">
        <v>1.6078799800608838E-3</v>
      </c>
    </row>
    <row r="17" spans="1:2" x14ac:dyDescent="0.25">
      <c r="A17">
        <v>2007</v>
      </c>
      <c r="B17">
        <v>8.4679137950944108E-4</v>
      </c>
    </row>
    <row r="18" spans="1:2" x14ac:dyDescent="0.25">
      <c r="A18">
        <v>2008</v>
      </c>
      <c r="B18">
        <v>1.4463684636997598E-3</v>
      </c>
    </row>
    <row r="19" spans="1:2" x14ac:dyDescent="0.25">
      <c r="A19">
        <v>2009</v>
      </c>
      <c r="B19">
        <v>1.2244407206498867E-2</v>
      </c>
    </row>
    <row r="20" spans="1:2" x14ac:dyDescent="0.25">
      <c r="A20">
        <v>2010</v>
      </c>
      <c r="B20">
        <v>2.0470274038264635E-2</v>
      </c>
    </row>
    <row r="21" spans="1:2" x14ac:dyDescent="0.25">
      <c r="A21">
        <v>2011</v>
      </c>
      <c r="B21">
        <v>1.3096152125312817E-2</v>
      </c>
    </row>
    <row r="22" spans="1:2" x14ac:dyDescent="0.25">
      <c r="A22">
        <v>2012</v>
      </c>
      <c r="B22">
        <v>3.4888090631198208E-3</v>
      </c>
    </row>
    <row r="23" spans="1:2" x14ac:dyDescent="0.25">
      <c r="A23">
        <v>2013</v>
      </c>
      <c r="B23">
        <v>6.2311114288692362E-3</v>
      </c>
    </row>
    <row r="24" spans="1:2" x14ac:dyDescent="0.25">
      <c r="A24">
        <v>2014</v>
      </c>
      <c r="B24">
        <v>1.4742456036065534E-2</v>
      </c>
    </row>
    <row r="25" spans="1:2" x14ac:dyDescent="0.25">
      <c r="A25">
        <v>2015</v>
      </c>
      <c r="B25">
        <v>5.9496214811283178E-2</v>
      </c>
    </row>
    <row r="26" spans="1:2" x14ac:dyDescent="0.25">
      <c r="A26">
        <v>2016</v>
      </c>
      <c r="B26">
        <v>0.13922224616457973</v>
      </c>
    </row>
    <row r="27" spans="1:2" x14ac:dyDescent="0.25">
      <c r="A27">
        <v>2017</v>
      </c>
      <c r="B27">
        <v>0.10134355761041063</v>
      </c>
    </row>
    <row r="28" spans="1:2" x14ac:dyDescent="0.25">
      <c r="A28">
        <v>2018</v>
      </c>
      <c r="B28">
        <v>0.15882043276652444</v>
      </c>
    </row>
    <row r="29" spans="1:2" x14ac:dyDescent="0.25">
      <c r="A29">
        <v>2019</v>
      </c>
      <c r="B29">
        <v>0.31821831986338794</v>
      </c>
    </row>
    <row r="30" spans="1:2" x14ac:dyDescent="0.25">
      <c r="A30">
        <v>2020</v>
      </c>
      <c r="B30">
        <v>0.13878793443085333</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6"/>
  <sheetViews>
    <sheetView showGridLines="0" workbookViewId="0"/>
  </sheetViews>
  <sheetFormatPr defaultRowHeight="12.5" x14ac:dyDescent="0.25"/>
  <sheetData>
    <row r="1" spans="1:3" x14ac:dyDescent="0.25">
      <c r="B1" t="s">
        <v>1170</v>
      </c>
      <c r="C1" t="s">
        <v>1171</v>
      </c>
    </row>
    <row r="2" spans="1:3" x14ac:dyDescent="0.25">
      <c r="A2" t="s">
        <v>1097</v>
      </c>
      <c r="B2">
        <v>0.16220239347120197</v>
      </c>
      <c r="C2">
        <v>0.48029623821779815</v>
      </c>
    </row>
    <row r="3" spans="1:3" x14ac:dyDescent="0.25">
      <c r="A3" t="s">
        <v>1098</v>
      </c>
      <c r="B3">
        <v>0.34382258092559154</v>
      </c>
      <c r="C3">
        <v>0.31021493463328165</v>
      </c>
    </row>
    <row r="4" spans="1:3" x14ac:dyDescent="0.25">
      <c r="A4" t="s">
        <v>1099</v>
      </c>
      <c r="B4">
        <v>0.25835570915937384</v>
      </c>
      <c r="C4">
        <v>0.14075576539569448</v>
      </c>
    </row>
    <row r="5" spans="1:3" x14ac:dyDescent="0.25">
      <c r="A5" t="s">
        <v>1100</v>
      </c>
      <c r="B5">
        <v>0.1072465702243353</v>
      </c>
      <c r="C5">
        <v>4.17170907975251E-2</v>
      </c>
    </row>
    <row r="6" spans="1:3" x14ac:dyDescent="0.25">
      <c r="A6" t="s">
        <v>1101</v>
      </c>
      <c r="B6">
        <v>0.12837274621949729</v>
      </c>
      <c r="C6">
        <v>2.7015970955700627E-2</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B19"/>
  <sheetViews>
    <sheetView showGridLines="0" workbookViewId="0"/>
  </sheetViews>
  <sheetFormatPr defaultRowHeight="12.5" x14ac:dyDescent="0.25"/>
  <sheetData>
    <row r="2" spans="1:2" x14ac:dyDescent="0.25">
      <c r="A2" t="s">
        <v>1102</v>
      </c>
      <c r="B2">
        <v>4.7962741168045865E-3</v>
      </c>
    </row>
    <row r="3" spans="1:2" x14ac:dyDescent="0.25">
      <c r="A3" t="s">
        <v>1103</v>
      </c>
      <c r="B3">
        <v>3.9810181120811472E-2</v>
      </c>
    </row>
    <row r="4" spans="1:2" x14ac:dyDescent="0.25">
      <c r="A4" t="s">
        <v>1104</v>
      </c>
      <c r="B4">
        <v>0.2770937174483783</v>
      </c>
    </row>
    <row r="5" spans="1:2" x14ac:dyDescent="0.25">
      <c r="A5" t="s">
        <v>1105</v>
      </c>
      <c r="B5">
        <v>0.55616814978022311</v>
      </c>
    </row>
    <row r="6" spans="1:2" x14ac:dyDescent="0.25">
      <c r="A6" t="s">
        <v>1106</v>
      </c>
      <c r="B6">
        <v>7.487701171362128E-2</v>
      </c>
    </row>
    <row r="7" spans="1:2" x14ac:dyDescent="0.25">
      <c r="A7" t="s">
        <v>1107</v>
      </c>
      <c r="B7">
        <v>3.4116742875256324E-2</v>
      </c>
    </row>
    <row r="8" spans="1:2" x14ac:dyDescent="0.25">
      <c r="A8" t="s">
        <v>1108</v>
      </c>
      <c r="B8">
        <v>8.1755141192831737E-3</v>
      </c>
    </row>
    <row r="9" spans="1:2" x14ac:dyDescent="0.25">
      <c r="A9" t="s">
        <v>1109</v>
      </c>
      <c r="B9">
        <v>3.1366326359581688E-3</v>
      </c>
    </row>
    <row r="10" spans="1:2" x14ac:dyDescent="0.25">
      <c r="A10" t="s">
        <v>1110</v>
      </c>
      <c r="B10">
        <v>1.1177025453011095E-3</v>
      </c>
    </row>
    <row r="11" spans="1:2" x14ac:dyDescent="0.25">
      <c r="A11" t="s">
        <v>1111</v>
      </c>
      <c r="B11">
        <v>4.9273946427654588E-4</v>
      </c>
    </row>
    <row r="12" spans="1:2" x14ac:dyDescent="0.25">
      <c r="A12" t="s">
        <v>1112</v>
      </c>
      <c r="B12">
        <v>1.7190130745941773E-4</v>
      </c>
    </row>
    <row r="13" spans="1:2" x14ac:dyDescent="0.25">
      <c r="A13" t="s">
        <v>1113</v>
      </c>
      <c r="B13">
        <v>2.3906437983492079E-5</v>
      </c>
    </row>
    <row r="14" spans="1:2" x14ac:dyDescent="0.25">
      <c r="A14" t="s">
        <v>1114</v>
      </c>
      <c r="B14">
        <v>5.2518050915069028E-6</v>
      </c>
    </row>
    <row r="15" spans="1:2" x14ac:dyDescent="0.25">
      <c r="A15" t="s">
        <v>1115</v>
      </c>
      <c r="B15">
        <v>8.7404323440507998E-6</v>
      </c>
    </row>
    <row r="16" spans="1:2" x14ac:dyDescent="0.25">
      <c r="A16" t="s">
        <v>1116</v>
      </c>
      <c r="B16">
        <v>2.7413617718388413E-6</v>
      </c>
    </row>
    <row r="17" spans="1:2" x14ac:dyDescent="0.25">
      <c r="A17" t="s">
        <v>1117</v>
      </c>
      <c r="B17">
        <v>1.1703618061791163E-6</v>
      </c>
    </row>
    <row r="18" spans="1:2" x14ac:dyDescent="0.25">
      <c r="A18" t="s">
        <v>1118</v>
      </c>
      <c r="B18">
        <v>0</v>
      </c>
    </row>
    <row r="19" spans="1:2" x14ac:dyDescent="0.25">
      <c r="A19" t="s">
        <v>1119</v>
      </c>
      <c r="B19">
        <v>1.6224736293963094E-6</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E773A-3EF0-4E7C-B22B-10693067936A}">
  <sheetPr>
    <tabColor rgb="FF847A75"/>
  </sheetPr>
  <dimension ref="B1:J43"/>
  <sheetViews>
    <sheetView zoomScale="80" zoomScaleNormal="80" workbookViewId="0">
      <selection activeCell="F9" sqref="F9"/>
    </sheetView>
  </sheetViews>
  <sheetFormatPr defaultRowHeight="14.5" x14ac:dyDescent="0.35"/>
  <cols>
    <col min="1" max="1" width="8.7265625" style="213"/>
    <col min="2" max="10" width="12.453125" style="213" customWidth="1"/>
    <col min="11" max="16384" width="8.7265625" style="213"/>
  </cols>
  <sheetData>
    <row r="1" spans="2:10" ht="15" thickBot="1" x14ac:dyDescent="0.4"/>
    <row r="2" spans="2:10" x14ac:dyDescent="0.35">
      <c r="B2" s="225"/>
      <c r="C2" s="226"/>
      <c r="D2" s="226"/>
      <c r="E2" s="226"/>
      <c r="F2" s="226"/>
      <c r="G2" s="226"/>
      <c r="H2" s="226"/>
      <c r="I2" s="226"/>
      <c r="J2" s="227"/>
    </row>
    <row r="3" spans="2:10" x14ac:dyDescent="0.35">
      <c r="B3" s="228"/>
      <c r="C3" s="229"/>
      <c r="D3" s="229"/>
      <c r="E3" s="229"/>
      <c r="F3" s="229"/>
      <c r="G3" s="229"/>
      <c r="H3" s="229"/>
      <c r="I3" s="229"/>
      <c r="J3" s="230"/>
    </row>
    <row r="4" spans="2:10" x14ac:dyDescent="0.35">
      <c r="B4" s="228"/>
      <c r="C4" s="229"/>
      <c r="D4" s="229"/>
      <c r="E4" s="229"/>
      <c r="F4" s="229"/>
      <c r="G4" s="229"/>
      <c r="H4" s="229"/>
      <c r="I4" s="229"/>
      <c r="J4" s="230"/>
    </row>
    <row r="5" spans="2:10" ht="31" x14ac:dyDescent="0.45">
      <c r="B5" s="228"/>
      <c r="C5" s="229"/>
      <c r="D5" s="229"/>
      <c r="E5" s="231"/>
      <c r="F5" s="232" t="s">
        <v>1749</v>
      </c>
      <c r="G5" s="229"/>
      <c r="H5" s="229"/>
      <c r="I5" s="229"/>
      <c r="J5" s="230"/>
    </row>
    <row r="6" spans="2:10" ht="41.25" customHeight="1" x14ac:dyDescent="0.35">
      <c r="B6" s="228"/>
      <c r="C6" s="229"/>
      <c r="D6" s="229"/>
      <c r="E6" s="233" t="s">
        <v>1750</v>
      </c>
      <c r="F6" s="233"/>
      <c r="G6" s="233"/>
      <c r="H6" s="229"/>
      <c r="I6" s="229"/>
      <c r="J6" s="230"/>
    </row>
    <row r="7" spans="2:10" ht="26" x14ac:dyDescent="0.35">
      <c r="B7" s="228"/>
      <c r="C7" s="229"/>
      <c r="D7" s="229"/>
      <c r="E7" s="229"/>
      <c r="F7" s="234" t="s">
        <v>7</v>
      </c>
      <c r="G7" s="229"/>
      <c r="H7" s="229"/>
      <c r="I7" s="229"/>
      <c r="J7" s="230"/>
    </row>
    <row r="8" spans="2:10" ht="26" x14ac:dyDescent="0.35">
      <c r="B8" s="228"/>
      <c r="C8" s="229"/>
      <c r="D8" s="229"/>
      <c r="E8" s="229"/>
      <c r="F8" s="234" t="s">
        <v>1751</v>
      </c>
      <c r="G8" s="229"/>
      <c r="H8" s="229"/>
      <c r="I8" s="229"/>
      <c r="J8" s="230"/>
    </row>
    <row r="9" spans="2:10" ht="21" x14ac:dyDescent="0.35">
      <c r="B9" s="228"/>
      <c r="C9" s="229"/>
      <c r="D9" s="229"/>
      <c r="E9" s="229"/>
      <c r="F9" s="235" t="s">
        <v>1752</v>
      </c>
      <c r="G9" s="229"/>
      <c r="H9" s="229"/>
      <c r="I9" s="229"/>
      <c r="J9" s="230"/>
    </row>
    <row r="10" spans="2:10" ht="21" x14ac:dyDescent="0.35">
      <c r="B10" s="228"/>
      <c r="C10" s="229"/>
      <c r="D10" s="229"/>
      <c r="E10" s="229"/>
      <c r="F10" s="235" t="s">
        <v>1753</v>
      </c>
      <c r="G10" s="229"/>
      <c r="H10" s="229"/>
      <c r="I10" s="229"/>
      <c r="J10" s="230"/>
    </row>
    <row r="11" spans="2:10" ht="21" x14ac:dyDescent="0.35">
      <c r="B11" s="228"/>
      <c r="C11" s="229"/>
      <c r="D11" s="229"/>
      <c r="E11" s="229"/>
      <c r="F11" s="235"/>
      <c r="G11" s="229"/>
      <c r="H11" s="229"/>
      <c r="I11" s="229"/>
      <c r="J11" s="230"/>
    </row>
    <row r="12" spans="2:10" x14ac:dyDescent="0.35">
      <c r="B12" s="228"/>
      <c r="C12" s="229"/>
      <c r="D12" s="229"/>
      <c r="E12" s="229"/>
      <c r="F12" s="229"/>
      <c r="G12" s="229"/>
      <c r="H12" s="229"/>
      <c r="I12" s="229"/>
      <c r="J12" s="230"/>
    </row>
    <row r="13" spans="2:10" x14ac:dyDescent="0.35">
      <c r="B13" s="228"/>
      <c r="C13" s="229"/>
      <c r="D13" s="229"/>
      <c r="E13" s="229"/>
      <c r="F13" s="229"/>
      <c r="G13" s="229"/>
      <c r="H13" s="229"/>
      <c r="I13" s="229"/>
      <c r="J13" s="230"/>
    </row>
    <row r="14" spans="2:10" x14ac:dyDescent="0.35">
      <c r="B14" s="228"/>
      <c r="C14" s="229"/>
      <c r="D14" s="229"/>
      <c r="E14" s="229"/>
      <c r="F14" s="229"/>
      <c r="G14" s="229"/>
      <c r="H14" s="229"/>
      <c r="I14" s="229"/>
      <c r="J14" s="230"/>
    </row>
    <row r="15" spans="2:10" x14ac:dyDescent="0.35">
      <c r="B15" s="228"/>
      <c r="C15" s="229"/>
      <c r="D15" s="229"/>
      <c r="E15" s="229"/>
      <c r="F15" s="229"/>
      <c r="G15" s="229"/>
      <c r="H15" s="229"/>
      <c r="I15" s="229"/>
      <c r="J15" s="230"/>
    </row>
    <row r="16" spans="2:10" x14ac:dyDescent="0.35">
      <c r="B16" s="228"/>
      <c r="C16" s="229"/>
      <c r="D16" s="229"/>
      <c r="E16" s="229"/>
      <c r="F16" s="229"/>
      <c r="G16" s="229"/>
      <c r="H16" s="229"/>
      <c r="I16" s="229"/>
      <c r="J16" s="230"/>
    </row>
    <row r="17" spans="2:10" x14ac:dyDescent="0.35">
      <c r="B17" s="228"/>
      <c r="C17" s="229"/>
      <c r="D17" s="229"/>
      <c r="E17" s="229"/>
      <c r="F17" s="229"/>
      <c r="G17" s="229"/>
      <c r="H17" s="229"/>
      <c r="I17" s="229"/>
      <c r="J17" s="230"/>
    </row>
    <row r="18" spans="2:10" x14ac:dyDescent="0.35">
      <c r="B18" s="228"/>
      <c r="C18" s="229"/>
      <c r="D18" s="229"/>
      <c r="E18" s="229"/>
      <c r="F18" s="229"/>
      <c r="G18" s="229"/>
      <c r="H18" s="229"/>
      <c r="I18" s="229"/>
      <c r="J18" s="230"/>
    </row>
    <row r="19" spans="2:10" x14ac:dyDescent="0.35">
      <c r="B19" s="228"/>
      <c r="C19" s="229"/>
      <c r="D19" s="229"/>
      <c r="E19" s="229"/>
      <c r="F19" s="229"/>
      <c r="G19" s="229"/>
      <c r="H19" s="229"/>
      <c r="I19" s="229"/>
      <c r="J19" s="230"/>
    </row>
    <row r="20" spans="2:10" x14ac:dyDescent="0.35">
      <c r="B20" s="228"/>
      <c r="C20" s="229"/>
      <c r="D20" s="229"/>
      <c r="E20" s="229"/>
      <c r="F20" s="229"/>
      <c r="G20" s="229"/>
      <c r="H20" s="229"/>
      <c r="I20" s="229"/>
      <c r="J20" s="230"/>
    </row>
    <row r="21" spans="2:10" x14ac:dyDescent="0.35">
      <c r="B21" s="228"/>
      <c r="C21" s="229"/>
      <c r="D21" s="229"/>
      <c r="E21" s="229"/>
      <c r="F21" s="229"/>
      <c r="G21" s="229"/>
      <c r="H21" s="229"/>
      <c r="I21" s="229"/>
      <c r="J21" s="230"/>
    </row>
    <row r="22" spans="2:10" x14ac:dyDescent="0.35">
      <c r="B22" s="228"/>
      <c r="C22" s="229"/>
      <c r="D22" s="229"/>
      <c r="E22" s="229"/>
      <c r="F22" s="236" t="s">
        <v>1754</v>
      </c>
      <c r="G22" s="229"/>
      <c r="H22" s="229"/>
      <c r="I22" s="229"/>
      <c r="J22" s="230"/>
    </row>
    <row r="23" spans="2:10" x14ac:dyDescent="0.35">
      <c r="B23" s="228"/>
      <c r="C23" s="229"/>
      <c r="D23" s="229"/>
      <c r="E23" s="229"/>
      <c r="F23" s="237"/>
      <c r="G23" s="229"/>
      <c r="H23" s="229"/>
      <c r="I23" s="229"/>
      <c r="J23" s="230"/>
    </row>
    <row r="24" spans="2:10" x14ac:dyDescent="0.35">
      <c r="B24" s="228"/>
      <c r="C24" s="229"/>
      <c r="D24" s="238" t="s">
        <v>1755</v>
      </c>
      <c r="E24" s="239" t="s">
        <v>1756</v>
      </c>
      <c r="F24" s="239"/>
      <c r="G24" s="239"/>
      <c r="H24" s="239"/>
      <c r="I24" s="229"/>
      <c r="J24" s="230"/>
    </row>
    <row r="25" spans="2:10" x14ac:dyDescent="0.35">
      <c r="B25" s="228"/>
      <c r="C25" s="229"/>
      <c r="D25" s="229"/>
      <c r="H25" s="229"/>
      <c r="I25" s="229"/>
      <c r="J25" s="230"/>
    </row>
    <row r="26" spans="2:10" x14ac:dyDescent="0.35">
      <c r="B26" s="228"/>
      <c r="C26" s="229"/>
      <c r="D26" s="238" t="s">
        <v>1757</v>
      </c>
      <c r="E26" s="239"/>
      <c r="F26" s="239"/>
      <c r="G26" s="239"/>
      <c r="H26" s="239"/>
      <c r="I26" s="229"/>
      <c r="J26" s="230"/>
    </row>
    <row r="27" spans="2:10" x14ac:dyDescent="0.35">
      <c r="B27" s="228"/>
      <c r="C27" s="229"/>
      <c r="D27" s="240"/>
      <c r="E27" s="240"/>
      <c r="F27" s="240"/>
      <c r="G27" s="240"/>
      <c r="H27" s="240"/>
      <c r="I27" s="229"/>
      <c r="J27" s="230"/>
    </row>
    <row r="28" spans="2:10" x14ac:dyDescent="0.35">
      <c r="B28" s="228"/>
      <c r="C28" s="229"/>
      <c r="D28" s="238" t="s">
        <v>1758</v>
      </c>
      <c r="E28" s="239" t="s">
        <v>1756</v>
      </c>
      <c r="F28" s="239"/>
      <c r="G28" s="239"/>
      <c r="H28" s="239"/>
      <c r="I28" s="229"/>
      <c r="J28" s="230"/>
    </row>
    <row r="29" spans="2:10" x14ac:dyDescent="0.35">
      <c r="B29" s="228"/>
      <c r="C29" s="229"/>
      <c r="D29" s="240"/>
      <c r="E29" s="240"/>
      <c r="F29" s="240"/>
      <c r="G29" s="240"/>
      <c r="H29" s="240"/>
      <c r="I29" s="229"/>
      <c r="J29" s="230"/>
    </row>
    <row r="30" spans="2:10" x14ac:dyDescent="0.35">
      <c r="B30" s="228"/>
      <c r="C30" s="229"/>
      <c r="D30" s="238" t="s">
        <v>1759</v>
      </c>
      <c r="E30" s="239" t="s">
        <v>1756</v>
      </c>
      <c r="F30" s="239"/>
      <c r="G30" s="239"/>
      <c r="H30" s="239"/>
      <c r="I30" s="229"/>
      <c r="J30" s="230"/>
    </row>
    <row r="31" spans="2:10" x14ac:dyDescent="0.35">
      <c r="B31" s="228"/>
      <c r="C31" s="229"/>
      <c r="D31" s="240"/>
      <c r="E31" s="240"/>
      <c r="F31" s="240"/>
      <c r="G31" s="240"/>
      <c r="H31" s="240"/>
      <c r="I31" s="229"/>
      <c r="J31" s="230"/>
    </row>
    <row r="32" spans="2:10" x14ac:dyDescent="0.35">
      <c r="B32" s="228"/>
      <c r="C32" s="229"/>
      <c r="D32" s="238" t="s">
        <v>1760</v>
      </c>
      <c r="E32" s="239" t="s">
        <v>1756</v>
      </c>
      <c r="F32" s="239"/>
      <c r="G32" s="239"/>
      <c r="H32" s="239"/>
      <c r="I32" s="229"/>
      <c r="J32" s="230"/>
    </row>
    <row r="33" spans="2:10" x14ac:dyDescent="0.35">
      <c r="B33" s="228"/>
      <c r="C33" s="229"/>
      <c r="I33" s="229"/>
      <c r="J33" s="230"/>
    </row>
    <row r="34" spans="2:10" x14ac:dyDescent="0.35">
      <c r="B34" s="228"/>
      <c r="C34" s="229"/>
      <c r="D34" s="238" t="s">
        <v>1761</v>
      </c>
      <c r="E34" s="239" t="s">
        <v>1756</v>
      </c>
      <c r="F34" s="239"/>
      <c r="G34" s="239"/>
      <c r="H34" s="239"/>
      <c r="I34" s="229"/>
      <c r="J34" s="230"/>
    </row>
    <row r="35" spans="2:10" x14ac:dyDescent="0.35">
      <c r="B35" s="228"/>
      <c r="C35" s="229"/>
      <c r="D35" s="229"/>
      <c r="E35" s="229"/>
      <c r="F35" s="229"/>
      <c r="G35" s="229"/>
      <c r="H35" s="229"/>
      <c r="I35" s="229"/>
      <c r="J35" s="230"/>
    </row>
    <row r="36" spans="2:10" x14ac:dyDescent="0.35">
      <c r="B36" s="228"/>
      <c r="C36" s="229"/>
      <c r="D36" s="241" t="s">
        <v>1762</v>
      </c>
      <c r="E36" s="242"/>
      <c r="F36" s="242"/>
      <c r="G36" s="242"/>
      <c r="H36" s="242"/>
      <c r="I36" s="229"/>
      <c r="J36" s="230"/>
    </row>
    <row r="37" spans="2:10" x14ac:dyDescent="0.35">
      <c r="B37" s="228"/>
      <c r="C37" s="229"/>
      <c r="D37" s="229"/>
      <c r="E37" s="229"/>
      <c r="F37" s="237"/>
      <c r="G37" s="229"/>
      <c r="H37" s="229"/>
      <c r="I37" s="229"/>
      <c r="J37" s="230"/>
    </row>
    <row r="38" spans="2:10" x14ac:dyDescent="0.35">
      <c r="B38" s="228"/>
      <c r="C38" s="229"/>
      <c r="D38" s="241" t="s">
        <v>1763</v>
      </c>
      <c r="E38" s="242"/>
      <c r="F38" s="242"/>
      <c r="G38" s="242"/>
      <c r="H38" s="242"/>
      <c r="I38" s="229"/>
      <c r="J38" s="230"/>
    </row>
    <row r="39" spans="2:10" x14ac:dyDescent="0.35">
      <c r="B39" s="228"/>
      <c r="C39" s="229"/>
      <c r="I39" s="229"/>
      <c r="J39" s="230"/>
    </row>
    <row r="40" spans="2:10" x14ac:dyDescent="0.35">
      <c r="B40" s="228"/>
      <c r="C40" s="229"/>
      <c r="D40" s="243" t="s">
        <v>1764</v>
      </c>
      <c r="E40" s="239" t="s">
        <v>1756</v>
      </c>
      <c r="F40" s="239"/>
      <c r="G40" s="239"/>
      <c r="H40" s="239"/>
      <c r="I40" s="229"/>
      <c r="J40" s="230"/>
    </row>
    <row r="41" spans="2:10" x14ac:dyDescent="0.35">
      <c r="B41" s="228"/>
      <c r="C41" s="229"/>
      <c r="D41" s="229"/>
      <c r="E41" s="240"/>
      <c r="F41" s="240"/>
      <c r="G41" s="240"/>
      <c r="H41" s="240"/>
      <c r="I41" s="229"/>
      <c r="J41" s="230"/>
    </row>
    <row r="42" spans="2:10" x14ac:dyDescent="0.35">
      <c r="B42" s="228"/>
      <c r="C42" s="229"/>
      <c r="D42" s="243" t="s">
        <v>1765</v>
      </c>
      <c r="E42" s="239"/>
      <c r="F42" s="239"/>
      <c r="G42" s="239"/>
      <c r="H42" s="239"/>
      <c r="I42" s="229"/>
      <c r="J42" s="230"/>
    </row>
    <row r="43" spans="2:10" ht="15" thickBot="1" x14ac:dyDescent="0.4">
      <c r="B43" s="244"/>
      <c r="C43" s="245"/>
      <c r="D43" s="245"/>
      <c r="E43" s="245"/>
      <c r="F43" s="245"/>
      <c r="G43" s="245"/>
      <c r="H43" s="245"/>
      <c r="I43" s="245"/>
      <c r="J43" s="246"/>
    </row>
  </sheetData>
  <mergeCells count="11">
    <mergeCell ref="D34:H34"/>
    <mergeCell ref="D36:H36"/>
    <mergeCell ref="D38:H38"/>
    <mergeCell ref="D40:H40"/>
    <mergeCell ref="D42:H42"/>
    <mergeCell ref="E6:G6"/>
    <mergeCell ref="D24:H24"/>
    <mergeCell ref="D26:H26"/>
    <mergeCell ref="D28:H28"/>
    <mergeCell ref="D30:H30"/>
    <mergeCell ref="D32:H32"/>
  </mergeCells>
  <hyperlinks>
    <hyperlink ref="D24:H24" location="'A. HTT General'!A1" display="Tab A: HTT General" xr:uid="{46F2FAFE-B8A3-4673-8330-CAC204BAFD74}"/>
    <hyperlink ref="D26:H26" location="'B1. HTT Mortgage Assets'!A1" display="Worksheet B1: HTT Mortgage Assets" xr:uid="{36EF307F-CD02-44D0-BE9E-A42CC232017C}"/>
    <hyperlink ref="D28:H28" location="'B2. HTT Public Sector Assets'!A1" display="Worksheet C: HTT Public Sector Assets" xr:uid="{436821C6-2CCE-45B8-918F-D6413DF25F39}"/>
    <hyperlink ref="D32:H32" location="'C. HTT Harmonised Glossary'!A1" display="Worksheet C: HTT Harmonised Glossary" xr:uid="{A4C35147-3CCA-4D45-B20A-18CCC27CBDDE}"/>
    <hyperlink ref="D30:H30" location="'B3. HTT Shipping Assets'!A1" display="Worksheet B3: HTT Shipping Assets" xr:uid="{F6CF5904-22C2-4720-AE47-E06E228296E7}"/>
    <hyperlink ref="D34:H34" location="Disclaimer!A1" display="Disclaimer" xr:uid="{54FB4CEE-DC49-4C5C-B248-DDFA9C712A3D}"/>
    <hyperlink ref="D40:H40" location="'F1. Optional Sustainable M data'!A1" display="Worksheet F1: Optional Sustainable M data" xr:uid="{1815DEDA-87D2-4381-80AC-37FD599785D5}"/>
    <hyperlink ref="D42:H42" location="'F1. Optional Sustainable M data'!A1" display="Temp. Optional COVID 19 impact" xr:uid="{9D4C1763-4BF1-401C-B79B-EF8A6E005EC9}"/>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&amp;R&amp;1#&amp;"Calibri"&amp;10&amp;K0000FFClassification : Internal</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4"/>
  <sheetViews>
    <sheetView showGridLines="0" workbookViewId="0"/>
  </sheetViews>
  <sheetFormatPr defaultRowHeight="12.5" x14ac:dyDescent="0.25"/>
  <sheetData>
    <row r="1" spans="1:4" x14ac:dyDescent="0.25">
      <c r="B1" t="s">
        <v>1169</v>
      </c>
    </row>
    <row r="2" spans="1:4" x14ac:dyDescent="0.25">
      <c r="A2" t="s">
        <v>1121</v>
      </c>
      <c r="B2">
        <v>2836401841.9100165</v>
      </c>
      <c r="C2">
        <v>42232</v>
      </c>
      <c r="D2">
        <v>0.1871048632555502</v>
      </c>
    </row>
    <row r="3" spans="1:4" x14ac:dyDescent="0.25">
      <c r="A3" t="s">
        <v>1120</v>
      </c>
      <c r="B3">
        <v>35516999.81000001</v>
      </c>
      <c r="C3">
        <v>1280</v>
      </c>
      <c r="D3">
        <v>5.670918378648992E-3</v>
      </c>
    </row>
    <row r="4" spans="1:4" x14ac:dyDescent="0.25">
      <c r="A4" t="s">
        <v>897</v>
      </c>
      <c r="B4">
        <v>12590162973.030056</v>
      </c>
      <c r="C4">
        <v>182201</v>
      </c>
      <c r="D4">
        <v>0.80722421836580083</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B15"/>
  <sheetViews>
    <sheetView showGridLines="0" workbookViewId="0"/>
  </sheetViews>
  <sheetFormatPr defaultRowHeight="12.5" x14ac:dyDescent="0.25"/>
  <sheetData>
    <row r="2" spans="1:2" x14ac:dyDescent="0.25">
      <c r="A2" t="s">
        <v>1122</v>
      </c>
      <c r="B2">
        <v>5.6926550596849812E-2</v>
      </c>
    </row>
    <row r="3" spans="1:2" x14ac:dyDescent="0.25">
      <c r="A3" t="s">
        <v>1123</v>
      </c>
      <c r="B3">
        <v>2.4072524520270568E-2</v>
      </c>
    </row>
    <row r="4" spans="1:2" x14ac:dyDescent="0.25">
      <c r="A4" t="s">
        <v>1124</v>
      </c>
      <c r="B4">
        <v>2.3905610286409907E-2</v>
      </c>
    </row>
    <row r="5" spans="1:2" x14ac:dyDescent="0.25">
      <c r="A5" t="s">
        <v>1125</v>
      </c>
      <c r="B5">
        <v>1.8694444605399482E-2</v>
      </c>
    </row>
    <row r="6" spans="1:2" x14ac:dyDescent="0.25">
      <c r="A6" t="s">
        <v>1126</v>
      </c>
      <c r="B6">
        <v>8.6240558708462599E-3</v>
      </c>
    </row>
    <row r="7" spans="1:2" x14ac:dyDescent="0.25">
      <c r="A7" t="s">
        <v>1127</v>
      </c>
      <c r="B7">
        <v>6.968456982759939E-3</v>
      </c>
    </row>
    <row r="8" spans="1:2" x14ac:dyDescent="0.25">
      <c r="A8" t="s">
        <v>1128</v>
      </c>
      <c r="B8">
        <v>5.8434199115289555E-3</v>
      </c>
    </row>
    <row r="9" spans="1:2" x14ac:dyDescent="0.25">
      <c r="A9" t="s">
        <v>1129</v>
      </c>
      <c r="B9">
        <v>3.3774570692144687E-3</v>
      </c>
    </row>
    <row r="10" spans="1:2" x14ac:dyDescent="0.25">
      <c r="A10" t="s">
        <v>1130</v>
      </c>
      <c r="B10">
        <v>6.3789936117082044E-3</v>
      </c>
    </row>
    <row r="11" spans="1:2" x14ac:dyDescent="0.25">
      <c r="A11" t="s">
        <v>1131</v>
      </c>
      <c r="B11">
        <v>6.4336343832499781E-4</v>
      </c>
    </row>
    <row r="12" spans="1:2" x14ac:dyDescent="0.25">
      <c r="A12" t="s">
        <v>1132</v>
      </c>
      <c r="B12">
        <v>6.0582999276746754E-3</v>
      </c>
    </row>
    <row r="13" spans="1:2" x14ac:dyDescent="0.25">
      <c r="A13" t="s">
        <v>1133</v>
      </c>
      <c r="B13">
        <v>1.8380422525567555E-2</v>
      </c>
    </row>
    <row r="14" spans="1:2" x14ac:dyDescent="0.25">
      <c r="A14" t="s">
        <v>1134</v>
      </c>
      <c r="B14">
        <v>1.2276696577747926E-3</v>
      </c>
    </row>
    <row r="15" spans="1:2" x14ac:dyDescent="0.25">
      <c r="A15" t="s">
        <v>1135</v>
      </c>
      <c r="B15">
        <v>0.81889873099567045</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B3"/>
  <sheetViews>
    <sheetView showGridLines="0" workbookViewId="0"/>
  </sheetViews>
  <sheetFormatPr defaultRowHeight="12.5" x14ac:dyDescent="0.25"/>
  <sheetData>
    <row r="2" spans="1:2" x14ac:dyDescent="0.25">
      <c r="A2" t="s">
        <v>1137</v>
      </c>
      <c r="B2">
        <v>8.9122462066230149E-6</v>
      </c>
    </row>
    <row r="3" spans="1:2" x14ac:dyDescent="0.25">
      <c r="A3" t="s">
        <v>1136</v>
      </c>
      <c r="B3">
        <v>0.99999108775379342</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4"/>
  <sheetViews>
    <sheetView showGridLines="0" workbookViewId="0"/>
  </sheetViews>
  <sheetFormatPr defaultRowHeight="12.5" x14ac:dyDescent="0.25"/>
  <sheetData>
    <row r="1" spans="1:4" x14ac:dyDescent="0.25">
      <c r="B1" t="s">
        <v>1169</v>
      </c>
    </row>
    <row r="2" spans="1:4" x14ac:dyDescent="0.25">
      <c r="A2" t="s">
        <v>1140</v>
      </c>
      <c r="B2">
        <v>167236800.84999961</v>
      </c>
      <c r="C2">
        <v>3825</v>
      </c>
      <c r="D2">
        <v>1.6946299061197184E-2</v>
      </c>
    </row>
    <row r="3" spans="1:4" x14ac:dyDescent="0.25">
      <c r="A3" t="s">
        <v>1139</v>
      </c>
      <c r="B3">
        <v>737213851.76999974</v>
      </c>
      <c r="C3">
        <v>4943</v>
      </c>
      <c r="D3">
        <v>2.1899491832548412E-2</v>
      </c>
    </row>
    <row r="4" spans="1:4" x14ac:dyDescent="0.25">
      <c r="A4" t="s">
        <v>1138</v>
      </c>
      <c r="B4">
        <v>14557631162.129961</v>
      </c>
      <c r="C4">
        <v>216945</v>
      </c>
      <c r="D4">
        <v>0.96115420910625438</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2:B15"/>
  <sheetViews>
    <sheetView showGridLines="0" workbookViewId="0"/>
  </sheetViews>
  <sheetFormatPr defaultRowHeight="12.5" x14ac:dyDescent="0.25"/>
  <sheetData>
    <row r="2" spans="1:2" x14ac:dyDescent="0.25">
      <c r="A2" t="s">
        <v>86</v>
      </c>
      <c r="B2">
        <v>1.118905574118495E-3</v>
      </c>
    </row>
    <row r="3" spans="1:2" x14ac:dyDescent="0.25">
      <c r="A3" t="s">
        <v>1141</v>
      </c>
      <c r="B3">
        <v>9.2314368114929865E-2</v>
      </c>
    </row>
    <row r="4" spans="1:2" x14ac:dyDescent="0.25">
      <c r="A4" t="s">
        <v>1142</v>
      </c>
      <c r="B4">
        <v>7.6378681626391123E-2</v>
      </c>
    </row>
    <row r="5" spans="1:2" x14ac:dyDescent="0.25">
      <c r="A5" t="s">
        <v>1143</v>
      </c>
      <c r="B5">
        <v>8.498741097634302E-2</v>
      </c>
    </row>
    <row r="6" spans="1:2" x14ac:dyDescent="0.25">
      <c r="A6" t="s">
        <v>1144</v>
      </c>
      <c r="B6">
        <v>9.2820707082334614E-2</v>
      </c>
    </row>
    <row r="7" spans="1:2" x14ac:dyDescent="0.25">
      <c r="A7" t="s">
        <v>1145</v>
      </c>
      <c r="B7">
        <v>9.7968658448370702E-2</v>
      </c>
    </row>
    <row r="8" spans="1:2" x14ac:dyDescent="0.25">
      <c r="A8" t="s">
        <v>1146</v>
      </c>
      <c r="B8">
        <v>9.9636674494269023E-2</v>
      </c>
    </row>
    <row r="9" spans="1:2" x14ac:dyDescent="0.25">
      <c r="A9" t="s">
        <v>1147</v>
      </c>
      <c r="B9">
        <v>0.11124583964360581</v>
      </c>
    </row>
    <row r="10" spans="1:2" x14ac:dyDescent="0.25">
      <c r="A10" t="s">
        <v>1148</v>
      </c>
      <c r="B10">
        <v>0.11952468834481352</v>
      </c>
    </row>
    <row r="11" spans="1:2" x14ac:dyDescent="0.25">
      <c r="A11" t="s">
        <v>1149</v>
      </c>
      <c r="B11">
        <v>0.11938330610623815</v>
      </c>
    </row>
    <row r="12" spans="1:2" x14ac:dyDescent="0.25">
      <c r="A12" t="s">
        <v>1150</v>
      </c>
      <c r="B12">
        <v>8.0933469417179882E-2</v>
      </c>
    </row>
    <row r="13" spans="1:2" x14ac:dyDescent="0.25">
      <c r="A13" t="s">
        <v>1151</v>
      </c>
      <c r="B13">
        <v>4.7822774866875563E-3</v>
      </c>
    </row>
    <row r="14" spans="1:2" x14ac:dyDescent="0.25">
      <c r="A14" t="s">
        <v>1152</v>
      </c>
      <c r="B14">
        <v>2.7367778813350021E-3</v>
      </c>
    </row>
    <row r="15" spans="1:2" x14ac:dyDescent="0.25">
      <c r="A15" t="s">
        <v>1153</v>
      </c>
      <c r="B15">
        <v>1.6168234803383249E-2</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2:B15"/>
  <sheetViews>
    <sheetView showGridLines="0" workbookViewId="0"/>
  </sheetViews>
  <sheetFormatPr defaultRowHeight="12.5" x14ac:dyDescent="0.25"/>
  <sheetData>
    <row r="2" spans="1:2" x14ac:dyDescent="0.25">
      <c r="A2" t="s">
        <v>1154</v>
      </c>
      <c r="B2">
        <v>1.7359458990441227E-2</v>
      </c>
    </row>
    <row r="3" spans="1:2" x14ac:dyDescent="0.25">
      <c r="A3" t="s">
        <v>1155</v>
      </c>
      <c r="B3">
        <v>2.7179852158659337E-2</v>
      </c>
    </row>
    <row r="4" spans="1:2" x14ac:dyDescent="0.25">
      <c r="A4" t="s">
        <v>1156</v>
      </c>
      <c r="B4">
        <v>4.9247147610718786E-2</v>
      </c>
    </row>
    <row r="5" spans="1:2" x14ac:dyDescent="0.25">
      <c r="A5" t="s">
        <v>1157</v>
      </c>
      <c r="B5">
        <v>9.5591316858770398E-2</v>
      </c>
    </row>
    <row r="6" spans="1:2" x14ac:dyDescent="0.25">
      <c r="A6" t="s">
        <v>1158</v>
      </c>
      <c r="B6">
        <v>0.19566179230302511</v>
      </c>
    </row>
    <row r="7" spans="1:2" x14ac:dyDescent="0.25">
      <c r="A7" t="s">
        <v>1159</v>
      </c>
      <c r="B7">
        <v>4.7683461092326539E-2</v>
      </c>
    </row>
    <row r="8" spans="1:2" x14ac:dyDescent="0.25">
      <c r="A8" t="s">
        <v>1160</v>
      </c>
      <c r="B8">
        <v>4.8533026869909464E-2</v>
      </c>
    </row>
    <row r="9" spans="1:2" x14ac:dyDescent="0.25">
      <c r="A9" t="s">
        <v>1161</v>
      </c>
      <c r="B9">
        <v>5.304601149293936E-2</v>
      </c>
    </row>
    <row r="10" spans="1:2" x14ac:dyDescent="0.25">
      <c r="A10" t="s">
        <v>1162</v>
      </c>
      <c r="B10">
        <v>5.8642153376463925E-2</v>
      </c>
    </row>
    <row r="11" spans="1:2" x14ac:dyDescent="0.25">
      <c r="A11" t="s">
        <v>1163</v>
      </c>
      <c r="B11">
        <v>5.7734627769102591E-2</v>
      </c>
    </row>
    <row r="12" spans="1:2" x14ac:dyDescent="0.25">
      <c r="A12" t="s">
        <v>1164</v>
      </c>
      <c r="B12">
        <v>0.16760137586892596</v>
      </c>
    </row>
    <row r="13" spans="1:2" x14ac:dyDescent="0.25">
      <c r="A13" t="s">
        <v>1165</v>
      </c>
      <c r="B13">
        <v>7.3166942977289554E-2</v>
      </c>
    </row>
    <row r="14" spans="1:2" x14ac:dyDescent="0.25">
      <c r="A14" t="s">
        <v>1166</v>
      </c>
      <c r="B14">
        <v>2.9925461600429519E-2</v>
      </c>
    </row>
    <row r="15" spans="1:2" x14ac:dyDescent="0.25">
      <c r="A15" t="s">
        <v>1167</v>
      </c>
      <c r="B15">
        <v>7.8627371030998233E-2</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2:B18"/>
  <sheetViews>
    <sheetView showGridLines="0" workbookViewId="0"/>
  </sheetViews>
  <sheetFormatPr defaultRowHeight="12.5" x14ac:dyDescent="0.25"/>
  <sheetData>
    <row r="2" spans="1:2" x14ac:dyDescent="0.25">
      <c r="A2" t="s">
        <v>1168</v>
      </c>
      <c r="B2">
        <v>2.0366745878914509E-2</v>
      </c>
    </row>
    <row r="3" spans="1:2" x14ac:dyDescent="0.25">
      <c r="A3" t="s">
        <v>1054</v>
      </c>
      <c r="B3">
        <v>2.7452794547049356E-2</v>
      </c>
    </row>
    <row r="4" spans="1:2" x14ac:dyDescent="0.25">
      <c r="A4" t="s">
        <v>1055</v>
      </c>
      <c r="B4">
        <v>4.3713333077517867E-2</v>
      </c>
    </row>
    <row r="5" spans="1:2" x14ac:dyDescent="0.25">
      <c r="A5" t="s">
        <v>1056</v>
      </c>
      <c r="B5">
        <v>5.3233036348624897E-2</v>
      </c>
    </row>
    <row r="6" spans="1:2" x14ac:dyDescent="0.25">
      <c r="A6" t="s">
        <v>1057</v>
      </c>
      <c r="B6">
        <v>7.9149500207828002E-2</v>
      </c>
    </row>
    <row r="7" spans="1:2" x14ac:dyDescent="0.25">
      <c r="A7" t="s">
        <v>1058</v>
      </c>
      <c r="B7">
        <v>7.4269048293647832E-2</v>
      </c>
    </row>
    <row r="8" spans="1:2" x14ac:dyDescent="0.25">
      <c r="A8" t="s">
        <v>1059</v>
      </c>
      <c r="B8">
        <v>9.7825426646435176E-2</v>
      </c>
    </row>
    <row r="9" spans="1:2" x14ac:dyDescent="0.25">
      <c r="A9" t="s">
        <v>1060</v>
      </c>
      <c r="B9">
        <v>8.6519377656108232E-2</v>
      </c>
    </row>
    <row r="10" spans="1:2" x14ac:dyDescent="0.25">
      <c r="A10" t="s">
        <v>1061</v>
      </c>
      <c r="B10">
        <v>9.922722130382132E-2</v>
      </c>
    </row>
    <row r="11" spans="1:2" x14ac:dyDescent="0.25">
      <c r="A11" t="s">
        <v>1062</v>
      </c>
      <c r="B11">
        <v>0.15664173408586821</v>
      </c>
    </row>
    <row r="12" spans="1:2" x14ac:dyDescent="0.25">
      <c r="A12" t="s">
        <v>1063</v>
      </c>
      <c r="B12">
        <v>6.6530271270371588E-2</v>
      </c>
    </row>
    <row r="13" spans="1:2" x14ac:dyDescent="0.25">
      <c r="A13" t="s">
        <v>1064</v>
      </c>
      <c r="B13">
        <v>6.7918251520840245E-2</v>
      </c>
    </row>
    <row r="14" spans="1:2" x14ac:dyDescent="0.25">
      <c r="A14" t="s">
        <v>1065</v>
      </c>
      <c r="B14">
        <v>0.12247675107846512</v>
      </c>
    </row>
    <row r="15" spans="1:2" x14ac:dyDescent="0.25">
      <c r="A15" t="s">
        <v>1066</v>
      </c>
      <c r="B15">
        <v>2.98532130815441E-3</v>
      </c>
    </row>
    <row r="16" spans="1:2" x14ac:dyDescent="0.25">
      <c r="A16" t="s">
        <v>1067</v>
      </c>
      <c r="B16">
        <v>1.2012473994466638E-3</v>
      </c>
    </row>
    <row r="17" spans="1:2" x14ac:dyDescent="0.25">
      <c r="A17" t="s">
        <v>1068</v>
      </c>
      <c r="B17">
        <v>4.8007890004299623E-4</v>
      </c>
    </row>
    <row r="18" spans="1:2" x14ac:dyDescent="0.25">
      <c r="A18" t="s">
        <v>1070</v>
      </c>
      <c r="B18">
        <v>9.8604768637660332E-6</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2:B9"/>
  <sheetViews>
    <sheetView showGridLines="0" workbookViewId="0"/>
  </sheetViews>
  <sheetFormatPr defaultRowHeight="12.5" x14ac:dyDescent="0.25"/>
  <sheetData>
    <row r="2" spans="1:2" x14ac:dyDescent="0.25">
      <c r="A2" t="s">
        <v>1135</v>
      </c>
      <c r="B2">
        <v>0.81889873099567057</v>
      </c>
    </row>
    <row r="3" spans="1:2" x14ac:dyDescent="0.25">
      <c r="A3" t="s">
        <v>1168</v>
      </c>
      <c r="B3">
        <v>8.5366113314757269E-2</v>
      </c>
    </row>
    <row r="4" spans="1:2" x14ac:dyDescent="0.25">
      <c r="A4" t="s">
        <v>1054</v>
      </c>
      <c r="B4">
        <v>4.2156219483212999E-2</v>
      </c>
    </row>
    <row r="5" spans="1:2" x14ac:dyDescent="0.25">
      <c r="A5" t="s">
        <v>1055</v>
      </c>
      <c r="B5">
        <v>1.4012013619234752E-2</v>
      </c>
    </row>
    <row r="6" spans="1:2" x14ac:dyDescent="0.25">
      <c r="A6" t="s">
        <v>1056</v>
      </c>
      <c r="B6">
        <v>7.131791232976502E-3</v>
      </c>
    </row>
    <row r="7" spans="1:2" x14ac:dyDescent="0.25">
      <c r="A7" t="s">
        <v>1057</v>
      </c>
      <c r="B7">
        <v>6.7687392431309192E-3</v>
      </c>
    </row>
    <row r="8" spans="1:2" x14ac:dyDescent="0.25">
      <c r="A8" t="s">
        <v>1059</v>
      </c>
      <c r="B8">
        <v>2.0476239495639786E-2</v>
      </c>
    </row>
    <row r="9" spans="1:2" x14ac:dyDescent="0.25">
      <c r="A9" t="s">
        <v>1060</v>
      </c>
      <c r="B9">
        <v>5.1901526153771043E-3</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L20"/>
  <sheetViews>
    <sheetView showGridLines="0" topLeftCell="B1" zoomScaleNormal="100" workbookViewId="0">
      <selection activeCell="B3" sqref="B3"/>
    </sheetView>
  </sheetViews>
  <sheetFormatPr defaultRowHeight="12.5" x14ac:dyDescent="0.25"/>
  <cols>
    <col min="1" max="1" width="0" hidden="1" customWidth="1"/>
    <col min="2" max="2" width="16" customWidth="1"/>
    <col min="3" max="3" width="5" customWidth="1"/>
    <col min="4" max="4" width="3" customWidth="1"/>
    <col min="5" max="5" width="12" customWidth="1"/>
    <col min="6" max="6" width="4" customWidth="1"/>
    <col min="7" max="7" width="1" customWidth="1"/>
    <col min="8" max="8" width="16" customWidth="1"/>
    <col min="9" max="9" width="21" customWidth="1"/>
    <col min="10" max="10" width="3" customWidth="1"/>
    <col min="11" max="11" width="16" customWidth="1"/>
    <col min="12" max="12" width="1" customWidth="1"/>
  </cols>
  <sheetData>
    <row r="1" spans="2:12" ht="0.75" customHeight="1" x14ac:dyDescent="0.25"/>
    <row r="2" spans="2:12" ht="8.25" customHeight="1" x14ac:dyDescent="0.25">
      <c r="B2" s="1"/>
      <c r="C2" s="1"/>
      <c r="D2" s="1"/>
      <c r="E2" s="1"/>
      <c r="F2" s="1"/>
      <c r="G2" s="1"/>
      <c r="H2" s="1"/>
      <c r="I2" s="1"/>
      <c r="J2" s="1"/>
      <c r="K2" s="1"/>
      <c r="L2" s="1"/>
    </row>
    <row r="3" spans="2:12" ht="22.5" customHeight="1" x14ac:dyDescent="0.25">
      <c r="B3" s="1"/>
      <c r="C3" s="1"/>
      <c r="D3" s="1"/>
      <c r="E3" s="1"/>
      <c r="F3" s="1"/>
      <c r="G3" s="1"/>
      <c r="H3" s="46" t="s">
        <v>855</v>
      </c>
      <c r="I3" s="47"/>
      <c r="J3" s="1"/>
      <c r="K3" s="1"/>
      <c r="L3" s="1"/>
    </row>
    <row r="4" spans="2:12" ht="7" customHeight="1" x14ac:dyDescent="0.25">
      <c r="B4" s="1"/>
      <c r="C4" s="1"/>
      <c r="D4" s="1"/>
      <c r="E4" s="1"/>
      <c r="F4" s="1"/>
      <c r="G4" s="1"/>
      <c r="H4" s="1"/>
      <c r="I4" s="1"/>
      <c r="J4" s="1"/>
      <c r="K4" s="1"/>
      <c r="L4" s="1"/>
    </row>
    <row r="5" spans="2:12" ht="8.5" customHeight="1" x14ac:dyDescent="0.25">
      <c r="B5" s="1"/>
      <c r="C5" s="1"/>
      <c r="D5" s="1"/>
      <c r="E5" s="1"/>
      <c r="F5" s="1"/>
      <c r="G5" s="1"/>
      <c r="H5" s="1"/>
      <c r="I5" s="1"/>
      <c r="J5" s="1"/>
      <c r="K5" s="1"/>
      <c r="L5" s="1"/>
    </row>
    <row r="6" spans="2:12" ht="32.25" customHeight="1" x14ac:dyDescent="0.25">
      <c r="B6" s="48" t="s">
        <v>1176</v>
      </c>
      <c r="C6" s="49"/>
      <c r="D6" s="49"/>
      <c r="E6" s="49"/>
      <c r="F6" s="49"/>
      <c r="G6" s="49"/>
      <c r="H6" s="49"/>
      <c r="I6" s="49"/>
      <c r="J6" s="49"/>
      <c r="K6" s="49"/>
      <c r="L6" s="49"/>
    </row>
    <row r="7" spans="2:12" ht="14.5" customHeight="1" x14ac:dyDescent="0.25">
      <c r="B7" s="1"/>
      <c r="C7" s="1"/>
      <c r="D7" s="1"/>
      <c r="E7" s="1"/>
      <c r="F7" s="1"/>
      <c r="G7" s="1"/>
      <c r="H7" s="1"/>
      <c r="I7" s="1"/>
      <c r="J7" s="1"/>
      <c r="K7" s="1"/>
      <c r="L7" s="1"/>
    </row>
    <row r="8" spans="2:12" ht="21" customHeight="1" x14ac:dyDescent="0.25">
      <c r="B8" s="53" t="s">
        <v>992</v>
      </c>
      <c r="C8" s="54"/>
      <c r="D8" s="1"/>
      <c r="E8" s="55">
        <v>44286</v>
      </c>
      <c r="F8" s="40"/>
      <c r="G8" s="40"/>
      <c r="H8" s="1"/>
      <c r="I8" s="1"/>
      <c r="J8" s="1"/>
      <c r="K8" s="1"/>
      <c r="L8" s="1"/>
    </row>
    <row r="9" spans="2:12" ht="14.15" customHeight="1" x14ac:dyDescent="0.25">
      <c r="B9" s="1"/>
      <c r="C9" s="1"/>
      <c r="D9" s="1"/>
      <c r="E9" s="1"/>
      <c r="F9" s="1"/>
      <c r="G9" s="1"/>
      <c r="H9" s="1"/>
      <c r="I9" s="1"/>
      <c r="J9" s="1"/>
      <c r="K9" s="1"/>
      <c r="L9" s="1"/>
    </row>
    <row r="10" spans="2:12" ht="18.75" customHeight="1" x14ac:dyDescent="0.25">
      <c r="B10" s="162" t="s">
        <v>1177</v>
      </c>
      <c r="C10" s="76"/>
      <c r="D10" s="76"/>
      <c r="E10" s="76"/>
      <c r="F10" s="76"/>
      <c r="G10" s="76"/>
      <c r="H10" s="76"/>
      <c r="I10" s="76"/>
      <c r="J10" s="76"/>
      <c r="K10" s="76"/>
      <c r="L10" s="77"/>
    </row>
    <row r="11" spans="2:12" ht="15.15" customHeight="1" x14ac:dyDescent="0.25">
      <c r="B11" s="1"/>
      <c r="C11" s="1"/>
      <c r="D11" s="1"/>
      <c r="E11" s="1"/>
      <c r="F11" s="1"/>
      <c r="G11" s="1"/>
      <c r="H11" s="1"/>
      <c r="I11" s="1"/>
      <c r="J11" s="1"/>
      <c r="K11" s="1"/>
      <c r="L11" s="1"/>
    </row>
    <row r="12" spans="2:12" ht="15" customHeight="1" x14ac:dyDescent="0.25">
      <c r="B12" s="3"/>
      <c r="C12" s="41" t="s">
        <v>1049</v>
      </c>
      <c r="D12" s="38"/>
      <c r="E12" s="38"/>
      <c r="F12" s="38"/>
      <c r="G12" s="41" t="s">
        <v>1050</v>
      </c>
      <c r="H12" s="38"/>
      <c r="I12" s="41" t="s">
        <v>1051</v>
      </c>
      <c r="J12" s="38"/>
      <c r="K12" s="41" t="s">
        <v>1050</v>
      </c>
      <c r="L12" s="38"/>
    </row>
    <row r="13" spans="2:12" ht="15" customHeight="1" x14ac:dyDescent="0.25">
      <c r="B13" s="5" t="s">
        <v>1178</v>
      </c>
      <c r="C13" s="155">
        <v>15445320497.859945</v>
      </c>
      <c r="D13" s="40"/>
      <c r="E13" s="40"/>
      <c r="F13" s="40"/>
      <c r="G13" s="156">
        <v>0.99891597282365874</v>
      </c>
      <c r="H13" s="40"/>
      <c r="I13" s="157">
        <v>225549</v>
      </c>
      <c r="J13" s="40"/>
      <c r="K13" s="156">
        <v>0.99927341358273558</v>
      </c>
      <c r="L13" s="40"/>
    </row>
    <row r="14" spans="2:12" ht="17.899999999999999" customHeight="1" x14ac:dyDescent="0.25">
      <c r="B14" s="5" t="s">
        <v>1172</v>
      </c>
      <c r="C14" s="155">
        <v>11409374.530000003</v>
      </c>
      <c r="D14" s="40"/>
      <c r="E14" s="40"/>
      <c r="F14" s="40"/>
      <c r="G14" s="156">
        <v>7.3789381447432966E-4</v>
      </c>
      <c r="H14" s="40"/>
      <c r="I14" s="157">
        <v>102</v>
      </c>
      <c r="J14" s="40"/>
      <c r="K14" s="156">
        <v>4.5190130829859157E-4</v>
      </c>
      <c r="L14" s="40"/>
    </row>
    <row r="15" spans="2:12" ht="17" customHeight="1" x14ac:dyDescent="0.25">
      <c r="B15" s="5" t="s">
        <v>1173</v>
      </c>
      <c r="C15" s="155">
        <v>3278828.7300000004</v>
      </c>
      <c r="D15" s="40"/>
      <c r="E15" s="40"/>
      <c r="F15" s="40"/>
      <c r="G15" s="156">
        <v>2.1205609757362585E-4</v>
      </c>
      <c r="H15" s="40"/>
      <c r="I15" s="157">
        <v>37</v>
      </c>
      <c r="J15" s="40"/>
      <c r="K15" s="156">
        <v>1.6392498438282243E-4</v>
      </c>
      <c r="L15" s="40"/>
    </row>
    <row r="16" spans="2:12" ht="17" customHeight="1" x14ac:dyDescent="0.25">
      <c r="B16" s="5" t="s">
        <v>1174</v>
      </c>
      <c r="C16" s="155">
        <v>1816420.37</v>
      </c>
      <c r="D16" s="40"/>
      <c r="E16" s="40"/>
      <c r="F16" s="40"/>
      <c r="G16" s="156">
        <v>1.1747579606435908E-4</v>
      </c>
      <c r="H16" s="40"/>
      <c r="I16" s="157">
        <v>23</v>
      </c>
      <c r="J16" s="40"/>
      <c r="K16" s="156">
        <v>1.0189931461634908E-4</v>
      </c>
      <c r="L16" s="40"/>
    </row>
    <row r="17" spans="2:12" ht="17" customHeight="1" x14ac:dyDescent="0.25">
      <c r="B17" s="5" t="s">
        <v>1175</v>
      </c>
      <c r="C17" s="155">
        <v>256693.26</v>
      </c>
      <c r="D17" s="40"/>
      <c r="E17" s="40"/>
      <c r="F17" s="40"/>
      <c r="G17" s="156">
        <v>1.6601468228885534E-5</v>
      </c>
      <c r="H17" s="40"/>
      <c r="I17" s="157">
        <v>2</v>
      </c>
      <c r="J17" s="40"/>
      <c r="K17" s="156">
        <v>8.8608099666390507E-6</v>
      </c>
      <c r="L17" s="40"/>
    </row>
    <row r="18" spans="2:12" ht="17" customHeight="1" x14ac:dyDescent="0.25">
      <c r="B18" s="25" t="s">
        <v>64</v>
      </c>
      <c r="C18" s="158">
        <v>15462081814.749947</v>
      </c>
      <c r="D18" s="159"/>
      <c r="E18" s="159"/>
      <c r="F18" s="159"/>
      <c r="G18" s="160">
        <v>1.0000000000000242</v>
      </c>
      <c r="H18" s="159"/>
      <c r="I18" s="161">
        <v>225713</v>
      </c>
      <c r="J18" s="159"/>
      <c r="K18" s="160">
        <v>1</v>
      </c>
      <c r="L18" s="159"/>
    </row>
    <row r="19" spans="2:12" ht="8.5" customHeight="1" x14ac:dyDescent="0.25">
      <c r="B19" s="1"/>
      <c r="C19" s="1"/>
      <c r="D19" s="1"/>
      <c r="E19" s="1"/>
      <c r="F19" s="1"/>
      <c r="G19" s="1"/>
      <c r="H19" s="1"/>
      <c r="I19" s="1"/>
      <c r="J19" s="1"/>
      <c r="K19" s="1"/>
      <c r="L19" s="1"/>
    </row>
    <row r="20" spans="2:12" ht="341" customHeight="1" x14ac:dyDescent="0.25"/>
  </sheetData>
  <mergeCells count="33">
    <mergeCell ref="C12:F12"/>
    <mergeCell ref="G12:H12"/>
    <mergeCell ref="I12:J12"/>
    <mergeCell ref="K12:L12"/>
    <mergeCell ref="H3:I3"/>
    <mergeCell ref="B6:L6"/>
    <mergeCell ref="B8:C8"/>
    <mergeCell ref="B10:L10"/>
    <mergeCell ref="E8:G8"/>
    <mergeCell ref="C13:F13"/>
    <mergeCell ref="G13:H13"/>
    <mergeCell ref="I13:J13"/>
    <mergeCell ref="K13:L13"/>
    <mergeCell ref="C14:F14"/>
    <mergeCell ref="G14:H14"/>
    <mergeCell ref="I14:J14"/>
    <mergeCell ref="K14:L14"/>
    <mergeCell ref="C15:F15"/>
    <mergeCell ref="G15:H15"/>
    <mergeCell ref="I15:J15"/>
    <mergeCell ref="K15:L15"/>
    <mergeCell ref="C16:F16"/>
    <mergeCell ref="G16:H16"/>
    <mergeCell ref="I16:J16"/>
    <mergeCell ref="K16:L16"/>
    <mergeCell ref="C17:F17"/>
    <mergeCell ref="G17:H17"/>
    <mergeCell ref="I17:J17"/>
    <mergeCell ref="K17:L17"/>
    <mergeCell ref="C18:F18"/>
    <mergeCell ref="G18:H18"/>
    <mergeCell ref="I18:J18"/>
    <mergeCell ref="K18:L18"/>
  </mergeCells>
  <pageMargins left="0.44431372549019615" right="0.44431372549019615" top="0.44431372549019615" bottom="0.44431372549019615" header="0.50980392156862753" footer="0.50980392156862753"/>
  <pageSetup paperSize="9" scale="98" orientation="portrait" r:id="rId1"/>
  <headerFooter alignWithMargins="0">
    <oddFooter>&amp;R&amp;1#&amp;"Calibri"&amp;10&amp;K0000FFClassification : Internal</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C5"/>
  <sheetViews>
    <sheetView showGridLines="0" workbookViewId="0"/>
  </sheetViews>
  <sheetFormatPr defaultRowHeight="12.5" x14ac:dyDescent="0.25"/>
  <sheetData>
    <row r="1" spans="1:3" x14ac:dyDescent="0.25">
      <c r="B1" t="s">
        <v>1169</v>
      </c>
    </row>
    <row r="2" spans="1:3" x14ac:dyDescent="0.25">
      <c r="A2" t="s">
        <v>1172</v>
      </c>
      <c r="B2">
        <v>11409374.530000001</v>
      </c>
      <c r="C2">
        <v>102</v>
      </c>
    </row>
    <row r="3" spans="1:3" x14ac:dyDescent="0.25">
      <c r="A3" t="s">
        <v>1173</v>
      </c>
      <c r="B3">
        <v>3278828.7300000009</v>
      </c>
      <c r="C3">
        <v>37</v>
      </c>
    </row>
    <row r="4" spans="1:3" x14ac:dyDescent="0.25">
      <c r="A4" t="s">
        <v>1174</v>
      </c>
      <c r="B4">
        <v>1816420.37</v>
      </c>
      <c r="C4">
        <v>23</v>
      </c>
    </row>
    <row r="5" spans="1:3" x14ac:dyDescent="0.25">
      <c r="A5" t="s">
        <v>1175</v>
      </c>
      <c r="B5">
        <v>256693.26</v>
      </c>
      <c r="C5">
        <v>2</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B20B5-E7CF-49DE-907E-DDF9CD32E6D1}">
  <sheetPr>
    <tabColor rgb="FFE36E00"/>
  </sheetPr>
  <dimension ref="A1:G413"/>
  <sheetViews>
    <sheetView topLeftCell="A285" zoomScaleNormal="100" workbookViewId="0">
      <selection activeCell="D300" sqref="C300:D300"/>
    </sheetView>
  </sheetViews>
  <sheetFormatPr defaultRowHeight="14.5" x14ac:dyDescent="0.35"/>
  <cols>
    <col min="1" max="1" width="13.26953125" style="253" customWidth="1"/>
    <col min="2" max="2" width="60.7265625" style="253" customWidth="1"/>
    <col min="3" max="3" width="39.1796875" style="253" bestFit="1" customWidth="1"/>
    <col min="4" max="4" width="35.1796875" style="253" bestFit="1" customWidth="1"/>
    <col min="5" max="5" width="6.7265625" style="253" customWidth="1"/>
    <col min="6" max="6" width="41.7265625" style="253" customWidth="1"/>
    <col min="7" max="7" width="41.7265625" style="247" customWidth="1"/>
    <col min="8" max="16384" width="8.7265625" style="213"/>
  </cols>
  <sheetData>
    <row r="1" spans="1:7" ht="31" x14ac:dyDescent="0.35">
      <c r="A1" s="212" t="s">
        <v>1766</v>
      </c>
      <c r="B1" s="212"/>
      <c r="C1" s="247"/>
      <c r="D1" s="247"/>
      <c r="E1" s="247"/>
      <c r="F1" s="248" t="s">
        <v>1767</v>
      </c>
    </row>
    <row r="2" spans="1:7" ht="15" thickBot="1" x14ac:dyDescent="0.4">
      <c r="A2" s="247"/>
      <c r="B2" s="249"/>
      <c r="C2" s="249"/>
      <c r="D2" s="247"/>
      <c r="E2" s="247"/>
      <c r="F2" s="247"/>
    </row>
    <row r="3" spans="1:7" ht="19" thickBot="1" x14ac:dyDescent="0.4">
      <c r="A3" s="250"/>
      <c r="B3" s="251" t="s">
        <v>0</v>
      </c>
      <c r="C3" s="252" t="s">
        <v>1</v>
      </c>
      <c r="D3" s="250"/>
      <c r="E3" s="250"/>
      <c r="F3" s="247"/>
      <c r="G3" s="250"/>
    </row>
    <row r="4" spans="1:7" ht="15" thickBot="1" x14ac:dyDescent="0.4"/>
    <row r="5" spans="1:7" ht="18.5" x14ac:dyDescent="0.35">
      <c r="A5" s="254"/>
      <c r="B5" s="255" t="s">
        <v>2</v>
      </c>
      <c r="C5" s="254"/>
      <c r="E5" s="256"/>
      <c r="F5" s="256"/>
    </row>
    <row r="6" spans="1:7" x14ac:dyDescent="0.35">
      <c r="B6" s="257" t="s">
        <v>3</v>
      </c>
    </row>
    <row r="7" spans="1:7" x14ac:dyDescent="0.35">
      <c r="B7" s="258" t="s">
        <v>1768</v>
      </c>
    </row>
    <row r="8" spans="1:7" x14ac:dyDescent="0.35">
      <c r="B8" s="258" t="s">
        <v>4</v>
      </c>
      <c r="F8" s="253" t="s">
        <v>1769</v>
      </c>
    </row>
    <row r="9" spans="1:7" x14ac:dyDescent="0.35">
      <c r="B9" s="257" t="s">
        <v>1770</v>
      </c>
    </row>
    <row r="10" spans="1:7" x14ac:dyDescent="0.35">
      <c r="B10" s="257" t="s">
        <v>333</v>
      </c>
    </row>
    <row r="11" spans="1:7" ht="15" thickBot="1" x14ac:dyDescent="0.4">
      <c r="B11" s="259" t="s">
        <v>342</v>
      </c>
    </row>
    <row r="12" spans="1:7" x14ac:dyDescent="0.35">
      <c r="B12" s="260"/>
    </row>
    <row r="13" spans="1:7" ht="37" x14ac:dyDescent="0.35">
      <c r="A13" s="261" t="s">
        <v>5</v>
      </c>
      <c r="B13" s="261" t="s">
        <v>3</v>
      </c>
      <c r="C13" s="262"/>
      <c r="D13" s="262"/>
      <c r="E13" s="262"/>
      <c r="F13" s="262"/>
      <c r="G13" s="263"/>
    </row>
    <row r="14" spans="1:7" x14ac:dyDescent="0.35">
      <c r="A14" s="253" t="s">
        <v>1771</v>
      </c>
      <c r="B14" s="264" t="s">
        <v>6</v>
      </c>
      <c r="C14" s="253" t="s">
        <v>7</v>
      </c>
      <c r="E14" s="256"/>
      <c r="F14" s="256"/>
    </row>
    <row r="15" spans="1:7" x14ac:dyDescent="0.35">
      <c r="A15" s="253" t="s">
        <v>8</v>
      </c>
      <c r="B15" s="264" t="s">
        <v>9</v>
      </c>
      <c r="C15" s="253" t="s">
        <v>10</v>
      </c>
      <c r="E15" s="256"/>
      <c r="F15" s="256"/>
    </row>
    <row r="16" spans="1:7" ht="29" x14ac:dyDescent="0.35">
      <c r="A16" s="253" t="s">
        <v>1772</v>
      </c>
      <c r="B16" s="264" t="s">
        <v>11</v>
      </c>
      <c r="C16" s="253" t="s">
        <v>12</v>
      </c>
      <c r="E16" s="256"/>
      <c r="F16" s="256"/>
    </row>
    <row r="17" spans="1:7" x14ac:dyDescent="0.35">
      <c r="A17" s="253" t="s">
        <v>13</v>
      </c>
      <c r="B17" s="264" t="s">
        <v>14</v>
      </c>
      <c r="C17" s="265">
        <v>44286</v>
      </c>
      <c r="E17" s="256"/>
      <c r="F17" s="256"/>
    </row>
    <row r="18" spans="1:7" x14ac:dyDescent="0.35">
      <c r="A18" s="253" t="s">
        <v>15</v>
      </c>
      <c r="B18" s="266" t="s">
        <v>1773</v>
      </c>
      <c r="C18" s="253" t="s">
        <v>2328</v>
      </c>
      <c r="E18" s="256"/>
      <c r="F18" s="256"/>
    </row>
    <row r="19" spans="1:7" x14ac:dyDescent="0.35">
      <c r="A19" s="253" t="s">
        <v>16</v>
      </c>
      <c r="B19" s="266" t="s">
        <v>1774</v>
      </c>
      <c r="E19" s="256"/>
      <c r="F19" s="256"/>
    </row>
    <row r="20" spans="1:7" x14ac:dyDescent="0.35">
      <c r="A20" s="253" t="s">
        <v>1775</v>
      </c>
      <c r="B20" s="266"/>
      <c r="E20" s="256"/>
      <c r="F20" s="256"/>
    </row>
    <row r="21" spans="1:7" x14ac:dyDescent="0.35">
      <c r="A21" s="253" t="s">
        <v>17</v>
      </c>
      <c r="B21" s="266"/>
      <c r="E21" s="256"/>
      <c r="F21" s="256"/>
    </row>
    <row r="22" spans="1:7" x14ac:dyDescent="0.35">
      <c r="A22" s="253" t="s">
        <v>18</v>
      </c>
      <c r="B22" s="266"/>
      <c r="E22" s="256"/>
      <c r="F22" s="256"/>
    </row>
    <row r="23" spans="1:7" x14ac:dyDescent="0.35">
      <c r="A23" s="253" t="s">
        <v>1776</v>
      </c>
      <c r="B23" s="266"/>
      <c r="E23" s="256"/>
      <c r="F23" s="256"/>
    </row>
    <row r="24" spans="1:7" x14ac:dyDescent="0.35">
      <c r="A24" s="253" t="s">
        <v>1777</v>
      </c>
      <c r="B24" s="266"/>
      <c r="E24" s="256"/>
      <c r="F24" s="256"/>
    </row>
    <row r="25" spans="1:7" x14ac:dyDescent="0.35">
      <c r="A25" s="253" t="s">
        <v>1778</v>
      </c>
      <c r="B25" s="266"/>
      <c r="E25" s="256"/>
      <c r="F25" s="256"/>
    </row>
    <row r="26" spans="1:7" ht="18.5" x14ac:dyDescent="0.35">
      <c r="A26" s="262"/>
      <c r="B26" s="261" t="s">
        <v>1768</v>
      </c>
      <c r="C26" s="262"/>
      <c r="D26" s="262"/>
      <c r="E26" s="262"/>
      <c r="F26" s="262"/>
      <c r="G26" s="263"/>
    </row>
    <row r="27" spans="1:7" x14ac:dyDescent="0.35">
      <c r="A27" s="253" t="s">
        <v>19</v>
      </c>
      <c r="B27" s="267" t="s">
        <v>20</v>
      </c>
      <c r="C27" s="253" t="s">
        <v>21</v>
      </c>
      <c r="D27" s="268"/>
      <c r="E27" s="268"/>
      <c r="F27" s="268"/>
    </row>
    <row r="28" spans="1:7" x14ac:dyDescent="0.35">
      <c r="A28" s="253" t="s">
        <v>22</v>
      </c>
      <c r="B28" s="267" t="s">
        <v>23</v>
      </c>
      <c r="C28" s="253" t="s">
        <v>21</v>
      </c>
      <c r="D28" s="268"/>
      <c r="E28" s="268"/>
      <c r="F28" s="268"/>
    </row>
    <row r="29" spans="1:7" x14ac:dyDescent="0.35">
      <c r="A29" s="253" t="s">
        <v>1779</v>
      </c>
      <c r="B29" s="267" t="s">
        <v>24</v>
      </c>
      <c r="C29" s="253" t="s">
        <v>25</v>
      </c>
      <c r="E29" s="268"/>
      <c r="F29" s="268"/>
    </row>
    <row r="30" spans="1:7" x14ac:dyDescent="0.35">
      <c r="A30" s="253" t="s">
        <v>26</v>
      </c>
      <c r="B30" s="267"/>
      <c r="E30" s="268"/>
      <c r="F30" s="268"/>
    </row>
    <row r="31" spans="1:7" x14ac:dyDescent="0.35">
      <c r="A31" s="253" t="s">
        <v>27</v>
      </c>
      <c r="B31" s="267"/>
      <c r="E31" s="268"/>
      <c r="F31" s="268"/>
    </row>
    <row r="32" spans="1:7" x14ac:dyDescent="0.35">
      <c r="A32" s="253" t="s">
        <v>28</v>
      </c>
      <c r="B32" s="267"/>
      <c r="E32" s="268"/>
      <c r="F32" s="268"/>
    </row>
    <row r="33" spans="1:7" x14ac:dyDescent="0.35">
      <c r="A33" s="253" t="s">
        <v>29</v>
      </c>
      <c r="B33" s="267"/>
      <c r="E33" s="268"/>
      <c r="F33" s="268"/>
    </row>
    <row r="34" spans="1:7" x14ac:dyDescent="0.35">
      <c r="A34" s="253" t="s">
        <v>30</v>
      </c>
      <c r="B34" s="267"/>
      <c r="E34" s="268"/>
      <c r="F34" s="268"/>
    </row>
    <row r="35" spans="1:7" x14ac:dyDescent="0.35">
      <c r="A35" s="253" t="s">
        <v>1780</v>
      </c>
      <c r="B35" s="269"/>
      <c r="E35" s="268"/>
      <c r="F35" s="268"/>
    </row>
    <row r="36" spans="1:7" ht="18.5" x14ac:dyDescent="0.35">
      <c r="A36" s="261"/>
      <c r="B36" s="261" t="s">
        <v>4</v>
      </c>
      <c r="C36" s="261"/>
      <c r="D36" s="262"/>
      <c r="E36" s="262"/>
      <c r="F36" s="262"/>
      <c r="G36" s="263"/>
    </row>
    <row r="37" spans="1:7" x14ac:dyDescent="0.35">
      <c r="A37" s="270"/>
      <c r="B37" s="271" t="s">
        <v>31</v>
      </c>
      <c r="C37" s="270" t="s">
        <v>50</v>
      </c>
      <c r="D37" s="272"/>
      <c r="E37" s="272"/>
      <c r="F37" s="272"/>
      <c r="G37" s="273"/>
    </row>
    <row r="38" spans="1:7" x14ac:dyDescent="0.35">
      <c r="A38" s="253" t="s">
        <v>32</v>
      </c>
      <c r="B38" s="268" t="s">
        <v>1781</v>
      </c>
      <c r="C38" s="274">
        <v>15462.081814750034</v>
      </c>
      <c r="F38" s="268"/>
    </row>
    <row r="39" spans="1:7" x14ac:dyDescent="0.35">
      <c r="A39" s="253" t="s">
        <v>33</v>
      </c>
      <c r="B39" s="268" t="s">
        <v>34</v>
      </c>
      <c r="C39" s="274">
        <v>11500</v>
      </c>
      <c r="F39" s="268"/>
    </row>
    <row r="40" spans="1:7" x14ac:dyDescent="0.35">
      <c r="A40" s="253" t="s">
        <v>35</v>
      </c>
      <c r="B40" s="275" t="s">
        <v>36</v>
      </c>
      <c r="C40" s="274">
        <v>17602.680191218227</v>
      </c>
      <c r="F40" s="268"/>
    </row>
    <row r="41" spans="1:7" x14ac:dyDescent="0.35">
      <c r="A41" s="253" t="s">
        <v>37</v>
      </c>
      <c r="B41" s="275" t="s">
        <v>38</v>
      </c>
      <c r="C41" s="274">
        <v>11920.369971686583</v>
      </c>
      <c r="F41" s="268"/>
    </row>
    <row r="42" spans="1:7" x14ac:dyDescent="0.35">
      <c r="A42" s="253" t="s">
        <v>39</v>
      </c>
      <c r="B42" s="275"/>
      <c r="C42" s="274"/>
      <c r="F42" s="268"/>
    </row>
    <row r="43" spans="1:7" x14ac:dyDescent="0.35">
      <c r="A43" s="276" t="s">
        <v>1782</v>
      </c>
      <c r="B43" s="268"/>
      <c r="F43" s="268"/>
    </row>
    <row r="44" spans="1:7" x14ac:dyDescent="0.35">
      <c r="A44" s="270"/>
      <c r="B44" s="271" t="s">
        <v>1783</v>
      </c>
      <c r="C44" s="277" t="s">
        <v>1784</v>
      </c>
      <c r="D44" s="270" t="s">
        <v>40</v>
      </c>
      <c r="E44" s="272"/>
      <c r="F44" s="273" t="s">
        <v>41</v>
      </c>
      <c r="G44" s="273" t="s">
        <v>42</v>
      </c>
    </row>
    <row r="45" spans="1:7" x14ac:dyDescent="0.35">
      <c r="A45" s="253" t="s">
        <v>43</v>
      </c>
      <c r="B45" s="268" t="s">
        <v>44</v>
      </c>
      <c r="C45" s="278">
        <v>0.05</v>
      </c>
      <c r="D45" s="279">
        <f>IF(OR(C38="[For completion]",C39="[For completion]"),"Please complete G.3.1.1 and G.3.1.2",(C38/C39-1))</f>
        <v>0.34452885345652473</v>
      </c>
      <c r="E45" s="279"/>
      <c r="F45" s="278">
        <v>0.05</v>
      </c>
      <c r="G45" s="253" t="s">
        <v>45</v>
      </c>
    </row>
    <row r="46" spans="1:7" x14ac:dyDescent="0.35">
      <c r="A46" s="253" t="s">
        <v>46</v>
      </c>
      <c r="B46" s="266" t="s">
        <v>1785</v>
      </c>
      <c r="C46" s="279"/>
      <c r="D46" s="279"/>
      <c r="E46" s="279"/>
      <c r="F46" s="279"/>
      <c r="G46" s="278"/>
    </row>
    <row r="47" spans="1:7" x14ac:dyDescent="0.35">
      <c r="A47" s="253" t="s">
        <v>47</v>
      </c>
      <c r="B47" s="266" t="s">
        <v>1786</v>
      </c>
      <c r="C47" s="279"/>
      <c r="D47" s="279"/>
      <c r="E47" s="279"/>
      <c r="F47" s="279"/>
      <c r="G47" s="278"/>
    </row>
    <row r="48" spans="1:7" x14ac:dyDescent="0.35">
      <c r="A48" s="253" t="s">
        <v>48</v>
      </c>
      <c r="B48" s="266"/>
      <c r="C48" s="278"/>
      <c r="D48" s="278"/>
      <c r="E48" s="278"/>
      <c r="F48" s="278"/>
      <c r="G48" s="278"/>
    </row>
    <row r="49" spans="1:7" x14ac:dyDescent="0.35">
      <c r="A49" s="253" t="s">
        <v>49</v>
      </c>
      <c r="B49" s="266"/>
      <c r="C49" s="278"/>
      <c r="D49" s="278"/>
      <c r="E49" s="278"/>
      <c r="F49" s="278"/>
      <c r="G49" s="278"/>
    </row>
    <row r="50" spans="1:7" x14ac:dyDescent="0.35">
      <c r="A50" s="253" t="s">
        <v>1787</v>
      </c>
      <c r="B50" s="266"/>
      <c r="C50" s="278"/>
      <c r="D50" s="278"/>
      <c r="E50" s="278"/>
      <c r="F50" s="278"/>
      <c r="G50" s="278"/>
    </row>
    <row r="51" spans="1:7" x14ac:dyDescent="0.35">
      <c r="A51" s="253" t="s">
        <v>1788</v>
      </c>
      <c r="B51" s="266"/>
      <c r="C51" s="278"/>
      <c r="D51" s="278"/>
      <c r="E51" s="278"/>
      <c r="F51" s="278"/>
      <c r="G51" s="278"/>
    </row>
    <row r="52" spans="1:7" x14ac:dyDescent="0.35">
      <c r="A52" s="270"/>
      <c r="B52" s="271" t="s">
        <v>1789</v>
      </c>
      <c r="C52" s="270" t="s">
        <v>50</v>
      </c>
      <c r="D52" s="270"/>
      <c r="E52" s="272"/>
      <c r="F52" s="273" t="s">
        <v>276</v>
      </c>
      <c r="G52" s="273"/>
    </row>
    <row r="53" spans="1:7" x14ac:dyDescent="0.35">
      <c r="A53" s="253" t="s">
        <v>51</v>
      </c>
      <c r="B53" s="268" t="s">
        <v>52</v>
      </c>
      <c r="C53" s="274">
        <v>15462.081814749956</v>
      </c>
      <c r="E53" s="280"/>
      <c r="F53" s="281">
        <f>IF($C$58=0,"",IF(C53="[for completion]","",C53/$C$58))</f>
        <v>0.99411711070222886</v>
      </c>
      <c r="G53" s="282"/>
    </row>
    <row r="54" spans="1:7" x14ac:dyDescent="0.35">
      <c r="A54" s="253" t="s">
        <v>53</v>
      </c>
      <c r="B54" s="268" t="s">
        <v>54</v>
      </c>
      <c r="C54" s="274" t="s">
        <v>55</v>
      </c>
      <c r="E54" s="280"/>
      <c r="F54" s="281"/>
      <c r="G54" s="282"/>
    </row>
    <row r="55" spans="1:7" x14ac:dyDescent="0.35">
      <c r="A55" s="253" t="s">
        <v>57</v>
      </c>
      <c r="B55" s="268" t="s">
        <v>58</v>
      </c>
      <c r="C55" s="274" t="s">
        <v>55</v>
      </c>
      <c r="E55" s="280"/>
      <c r="F55" s="281"/>
      <c r="G55" s="282"/>
    </row>
    <row r="56" spans="1:7" x14ac:dyDescent="0.35">
      <c r="A56" s="253" t="s">
        <v>59</v>
      </c>
      <c r="B56" s="268" t="s">
        <v>60</v>
      </c>
      <c r="C56" s="274">
        <v>91.5</v>
      </c>
      <c r="E56" s="280"/>
      <c r="F56" s="281">
        <f t="shared" ref="F55:F56" si="0">IF($C$58=0,"",IF(C56="[for completion]","",C56/$C$58))</f>
        <v>5.8828892977711182E-3</v>
      </c>
      <c r="G56" s="282"/>
    </row>
    <row r="57" spans="1:7" x14ac:dyDescent="0.35">
      <c r="A57" s="253" t="s">
        <v>61</v>
      </c>
      <c r="B57" s="253" t="s">
        <v>62</v>
      </c>
      <c r="C57" s="274">
        <v>0</v>
      </c>
      <c r="E57" s="280"/>
      <c r="F57" s="281">
        <f>IF($C$58=0,"",IF(C57="[for completion]","",C57/$C$58))</f>
        <v>0</v>
      </c>
      <c r="G57" s="282"/>
    </row>
    <row r="58" spans="1:7" x14ac:dyDescent="0.35">
      <c r="A58" s="253" t="s">
        <v>63</v>
      </c>
      <c r="B58" s="283" t="s">
        <v>64</v>
      </c>
      <c r="C58" s="284">
        <f>SUM(C53:C57)</f>
        <v>15553.581814749956</v>
      </c>
      <c r="D58" s="280"/>
      <c r="E58" s="280"/>
      <c r="F58" s="285">
        <f>SUM(F53:F57)</f>
        <v>1</v>
      </c>
      <c r="G58" s="282"/>
    </row>
    <row r="59" spans="1:7" x14ac:dyDescent="0.35">
      <c r="A59" s="253" t="s">
        <v>65</v>
      </c>
      <c r="B59" s="286" t="s">
        <v>165</v>
      </c>
      <c r="C59" s="274"/>
      <c r="E59" s="280"/>
      <c r="F59" s="281">
        <f t="shared" ref="F59:F64" si="1">IF($C$58=0,"",IF(C59="[for completion]","",C59/$C$58))</f>
        <v>0</v>
      </c>
      <c r="G59" s="282"/>
    </row>
    <row r="60" spans="1:7" x14ac:dyDescent="0.35">
      <c r="A60" s="253" t="s">
        <v>66</v>
      </c>
      <c r="B60" s="286" t="s">
        <v>165</v>
      </c>
      <c r="C60" s="274"/>
      <c r="E60" s="280"/>
      <c r="F60" s="281">
        <f t="shared" si="1"/>
        <v>0</v>
      </c>
      <c r="G60" s="282"/>
    </row>
    <row r="61" spans="1:7" x14ac:dyDescent="0.35">
      <c r="A61" s="253" t="s">
        <v>67</v>
      </c>
      <c r="B61" s="286" t="s">
        <v>165</v>
      </c>
      <c r="C61" s="274"/>
      <c r="E61" s="280"/>
      <c r="F61" s="281">
        <f t="shared" si="1"/>
        <v>0</v>
      </c>
      <c r="G61" s="282"/>
    </row>
    <row r="62" spans="1:7" x14ac:dyDescent="0.35">
      <c r="A62" s="253" t="s">
        <v>68</v>
      </c>
      <c r="B62" s="286" t="s">
        <v>165</v>
      </c>
      <c r="C62" s="274"/>
      <c r="E62" s="280"/>
      <c r="F62" s="281">
        <f t="shared" si="1"/>
        <v>0</v>
      </c>
      <c r="G62" s="282"/>
    </row>
    <row r="63" spans="1:7" x14ac:dyDescent="0.35">
      <c r="A63" s="253" t="s">
        <v>69</v>
      </c>
      <c r="B63" s="286" t="s">
        <v>165</v>
      </c>
      <c r="C63" s="274"/>
      <c r="E63" s="280"/>
      <c r="F63" s="281">
        <f t="shared" si="1"/>
        <v>0</v>
      </c>
      <c r="G63" s="282"/>
    </row>
    <row r="64" spans="1:7" x14ac:dyDescent="0.35">
      <c r="A64" s="253" t="s">
        <v>70</v>
      </c>
      <c r="B64" s="286" t="s">
        <v>165</v>
      </c>
      <c r="C64" s="287"/>
      <c r="D64" s="276"/>
      <c r="E64" s="276"/>
      <c r="F64" s="281">
        <f t="shared" si="1"/>
        <v>0</v>
      </c>
      <c r="G64" s="288"/>
    </row>
    <row r="65" spans="1:7" x14ac:dyDescent="0.35">
      <c r="A65" s="270"/>
      <c r="B65" s="271" t="s">
        <v>71</v>
      </c>
      <c r="C65" s="277" t="s">
        <v>1790</v>
      </c>
      <c r="D65" s="277" t="s">
        <v>1791</v>
      </c>
      <c r="E65" s="272"/>
      <c r="F65" s="273" t="s">
        <v>72</v>
      </c>
      <c r="G65" s="289" t="s">
        <v>73</v>
      </c>
    </row>
    <row r="66" spans="1:7" x14ac:dyDescent="0.35">
      <c r="A66" s="253" t="s">
        <v>74</v>
      </c>
      <c r="B66" s="268" t="s">
        <v>1792</v>
      </c>
      <c r="C66" s="274">
        <v>7.8213715753147834</v>
      </c>
      <c r="D66" s="290" t="s">
        <v>1793</v>
      </c>
      <c r="E66" s="264"/>
      <c r="F66" s="291"/>
      <c r="G66" s="292"/>
    </row>
    <row r="67" spans="1:7" x14ac:dyDescent="0.35">
      <c r="B67" s="268"/>
      <c r="E67" s="264"/>
      <c r="F67" s="291"/>
      <c r="G67" s="292"/>
    </row>
    <row r="68" spans="1:7" x14ac:dyDescent="0.35">
      <c r="B68" s="268" t="s">
        <v>76</v>
      </c>
      <c r="C68" s="264"/>
      <c r="D68" s="264"/>
      <c r="E68" s="264"/>
      <c r="F68" s="292"/>
      <c r="G68" s="292"/>
    </row>
    <row r="69" spans="1:7" x14ac:dyDescent="0.35">
      <c r="B69" s="268" t="s">
        <v>77</v>
      </c>
      <c r="E69" s="264"/>
      <c r="F69" s="292"/>
      <c r="G69" s="292"/>
    </row>
    <row r="70" spans="1:7" x14ac:dyDescent="0.35">
      <c r="A70" s="253" t="s">
        <v>78</v>
      </c>
      <c r="B70" s="293" t="s">
        <v>106</v>
      </c>
      <c r="C70" s="274">
        <v>314.91229107999987</v>
      </c>
      <c r="D70" s="274" t="s">
        <v>1793</v>
      </c>
      <c r="E70" s="293"/>
      <c r="F70" s="281">
        <f t="shared" ref="F70:F76" si="2">IF($C$77=0,"",IF(C70="[for completion]","",C70/$C$77))</f>
        <v>2.0366745878914589E-2</v>
      </c>
      <c r="G70" s="281" t="str">
        <f>IF($D$77=0,"",IF(D70="[Mark as ND1 if not relevant]","",D70/$D$77))</f>
        <v/>
      </c>
    </row>
    <row r="71" spans="1:7" x14ac:dyDescent="0.35">
      <c r="A71" s="253" t="s">
        <v>79</v>
      </c>
      <c r="B71" s="293" t="s">
        <v>108</v>
      </c>
      <c r="C71" s="274">
        <v>424.47735532999928</v>
      </c>
      <c r="D71" s="274" t="s">
        <v>1793</v>
      </c>
      <c r="E71" s="293"/>
      <c r="F71" s="281">
        <f t="shared" si="2"/>
        <v>2.7452794547049315E-2</v>
      </c>
      <c r="G71" s="281" t="str">
        <f t="shared" ref="G71:G76" si="3">IF($D$77=0,"",IF(D71="[Mark as ND1 if not relevant]","",D71/$D$77))</f>
        <v/>
      </c>
    </row>
    <row r="72" spans="1:7" x14ac:dyDescent="0.35">
      <c r="A72" s="253" t="s">
        <v>80</v>
      </c>
      <c r="B72" s="293" t="s">
        <v>110</v>
      </c>
      <c r="C72" s="274">
        <v>675.89913243999933</v>
      </c>
      <c r="D72" s="274" t="s">
        <v>1793</v>
      </c>
      <c r="E72" s="293"/>
      <c r="F72" s="281">
        <f t="shared" si="2"/>
        <v>4.3713333077517895E-2</v>
      </c>
      <c r="G72" s="281" t="str">
        <f t="shared" si="3"/>
        <v/>
      </c>
    </row>
    <row r="73" spans="1:7" x14ac:dyDescent="0.35">
      <c r="A73" s="253" t="s">
        <v>81</v>
      </c>
      <c r="B73" s="293" t="s">
        <v>112</v>
      </c>
      <c r="C73" s="274">
        <v>823.09356326999864</v>
      </c>
      <c r="D73" s="274" t="s">
        <v>1793</v>
      </c>
      <c r="E73" s="293"/>
      <c r="F73" s="281">
        <f t="shared" si="2"/>
        <v>5.3233036348624869E-2</v>
      </c>
      <c r="G73" s="281" t="str">
        <f t="shared" si="3"/>
        <v/>
      </c>
    </row>
    <row r="74" spans="1:7" x14ac:dyDescent="0.35">
      <c r="A74" s="253" t="s">
        <v>82</v>
      </c>
      <c r="B74" s="293" t="s">
        <v>114</v>
      </c>
      <c r="C74" s="274">
        <v>1223.8160478100065</v>
      </c>
      <c r="D74" s="274" t="s">
        <v>1793</v>
      </c>
      <c r="E74" s="293"/>
      <c r="F74" s="281">
        <f t="shared" si="2"/>
        <v>7.9149500207827836E-2</v>
      </c>
      <c r="G74" s="281" t="str">
        <f t="shared" si="3"/>
        <v/>
      </c>
    </row>
    <row r="75" spans="1:7" x14ac:dyDescent="0.35">
      <c r="A75" s="253" t="s">
        <v>83</v>
      </c>
      <c r="B75" s="293" t="s">
        <v>116</v>
      </c>
      <c r="C75" s="274">
        <v>7954.9752693599366</v>
      </c>
      <c r="D75" s="274" t="s">
        <v>1793</v>
      </c>
      <c r="E75" s="293"/>
      <c r="F75" s="281">
        <f t="shared" si="2"/>
        <v>0.51448280798587631</v>
      </c>
      <c r="G75" s="281" t="str">
        <f t="shared" si="3"/>
        <v/>
      </c>
    </row>
    <row r="76" spans="1:7" x14ac:dyDescent="0.35">
      <c r="A76" s="253" t="s">
        <v>84</v>
      </c>
      <c r="B76" s="293" t="s">
        <v>118</v>
      </c>
      <c r="C76" s="274">
        <v>4044.9081554600648</v>
      </c>
      <c r="D76" s="274" t="s">
        <v>1793</v>
      </c>
      <c r="E76" s="293"/>
      <c r="F76" s="281">
        <f t="shared" si="2"/>
        <v>0.26160178195418921</v>
      </c>
      <c r="G76" s="281" t="str">
        <f t="shared" si="3"/>
        <v/>
      </c>
    </row>
    <row r="77" spans="1:7" x14ac:dyDescent="0.35">
      <c r="A77" s="253" t="s">
        <v>85</v>
      </c>
      <c r="B77" s="294" t="s">
        <v>64</v>
      </c>
      <c r="C77" s="284">
        <f>SUM(C70:C76)</f>
        <v>15462.081814750005</v>
      </c>
      <c r="D77" s="284">
        <f>SUM(D70:D76)</f>
        <v>0</v>
      </c>
      <c r="E77" s="268"/>
      <c r="F77" s="285">
        <f>SUM(F70:F76)</f>
        <v>1</v>
      </c>
      <c r="G77" s="285">
        <f>SUM(G70:G76)</f>
        <v>0</v>
      </c>
    </row>
    <row r="78" spans="1:7" x14ac:dyDescent="0.35">
      <c r="A78" s="253" t="s">
        <v>87</v>
      </c>
      <c r="B78" s="295" t="s">
        <v>88</v>
      </c>
      <c r="C78" s="284"/>
      <c r="D78" s="284"/>
      <c r="E78" s="268"/>
      <c r="F78" s="281">
        <f>IF($C$77=0,"",IF(C78="[for completion]","",C78/$C$77))</f>
        <v>0</v>
      </c>
      <c r="G78" s="281" t="str">
        <f t="shared" ref="G78:G87" si="4">IF($D$77=0,"",IF(D78="[for completion]","",D78/$D$77))</f>
        <v/>
      </c>
    </row>
    <row r="79" spans="1:7" x14ac:dyDescent="0.35">
      <c r="A79" s="253" t="s">
        <v>89</v>
      </c>
      <c r="B79" s="295" t="s">
        <v>90</v>
      </c>
      <c r="C79" s="284"/>
      <c r="D79" s="284"/>
      <c r="E79" s="268"/>
      <c r="F79" s="281">
        <f t="shared" ref="F79:F87" si="5">IF($C$77=0,"",IF(C79="[for completion]","",C79/$C$77))</f>
        <v>0</v>
      </c>
      <c r="G79" s="281" t="str">
        <f t="shared" si="4"/>
        <v/>
      </c>
    </row>
    <row r="80" spans="1:7" x14ac:dyDescent="0.35">
      <c r="A80" s="253" t="s">
        <v>91</v>
      </c>
      <c r="B80" s="295" t="s">
        <v>1794</v>
      </c>
      <c r="C80" s="284"/>
      <c r="D80" s="284"/>
      <c r="E80" s="268"/>
      <c r="F80" s="281">
        <f t="shared" si="5"/>
        <v>0</v>
      </c>
      <c r="G80" s="281" t="str">
        <f t="shared" si="4"/>
        <v/>
      </c>
    </row>
    <row r="81" spans="1:7" x14ac:dyDescent="0.35">
      <c r="A81" s="253" t="s">
        <v>92</v>
      </c>
      <c r="B81" s="295" t="s">
        <v>93</v>
      </c>
      <c r="C81" s="284"/>
      <c r="D81" s="284"/>
      <c r="E81" s="268"/>
      <c r="F81" s="281">
        <f t="shared" si="5"/>
        <v>0</v>
      </c>
      <c r="G81" s="281" t="str">
        <f t="shared" si="4"/>
        <v/>
      </c>
    </row>
    <row r="82" spans="1:7" x14ac:dyDescent="0.35">
      <c r="A82" s="253" t="s">
        <v>94</v>
      </c>
      <c r="B82" s="295" t="s">
        <v>1795</v>
      </c>
      <c r="C82" s="284"/>
      <c r="D82" s="284"/>
      <c r="E82" s="268"/>
      <c r="F82" s="281">
        <f t="shared" si="5"/>
        <v>0</v>
      </c>
      <c r="G82" s="281" t="str">
        <f t="shared" si="4"/>
        <v/>
      </c>
    </row>
    <row r="83" spans="1:7" x14ac:dyDescent="0.35">
      <c r="A83" s="253" t="s">
        <v>95</v>
      </c>
      <c r="B83" s="295"/>
      <c r="C83" s="280"/>
      <c r="D83" s="280"/>
      <c r="E83" s="268"/>
      <c r="F83" s="282"/>
      <c r="G83" s="282"/>
    </row>
    <row r="84" spans="1:7" x14ac:dyDescent="0.35">
      <c r="A84" s="253" t="s">
        <v>96</v>
      </c>
      <c r="B84" s="295"/>
      <c r="C84" s="280"/>
      <c r="D84" s="280"/>
      <c r="E84" s="268"/>
      <c r="F84" s="282"/>
      <c r="G84" s="282"/>
    </row>
    <row r="85" spans="1:7" x14ac:dyDescent="0.35">
      <c r="A85" s="253" t="s">
        <v>97</v>
      </c>
      <c r="B85" s="295"/>
      <c r="C85" s="280"/>
      <c r="D85" s="280"/>
      <c r="E85" s="268"/>
      <c r="F85" s="282"/>
      <c r="G85" s="282"/>
    </row>
    <row r="86" spans="1:7" x14ac:dyDescent="0.35">
      <c r="A86" s="253" t="s">
        <v>98</v>
      </c>
      <c r="B86" s="294"/>
      <c r="C86" s="280"/>
      <c r="D86" s="280"/>
      <c r="E86" s="268"/>
      <c r="F86" s="282">
        <f t="shared" si="5"/>
        <v>0</v>
      </c>
      <c r="G86" s="282" t="str">
        <f t="shared" si="4"/>
        <v/>
      </c>
    </row>
    <row r="87" spans="1:7" x14ac:dyDescent="0.35">
      <c r="A87" s="253" t="s">
        <v>1796</v>
      </c>
      <c r="B87" s="295"/>
      <c r="C87" s="280"/>
      <c r="D87" s="280"/>
      <c r="E87" s="268"/>
      <c r="F87" s="282">
        <f t="shared" si="5"/>
        <v>0</v>
      </c>
      <c r="G87" s="282" t="str">
        <f t="shared" si="4"/>
        <v/>
      </c>
    </row>
    <row r="88" spans="1:7" x14ac:dyDescent="0.35">
      <c r="A88" s="270"/>
      <c r="B88" s="271" t="s">
        <v>99</v>
      </c>
      <c r="C88" s="277" t="s">
        <v>1797</v>
      </c>
      <c r="D88" s="277" t="s">
        <v>100</v>
      </c>
      <c r="E88" s="272"/>
      <c r="F88" s="273" t="s">
        <v>1798</v>
      </c>
      <c r="G88" s="270" t="s">
        <v>101</v>
      </c>
    </row>
    <row r="89" spans="1:7" x14ac:dyDescent="0.35">
      <c r="A89" s="253" t="s">
        <v>102</v>
      </c>
      <c r="B89" s="268" t="s">
        <v>75</v>
      </c>
      <c r="C89" s="274">
        <v>6.983323406789756</v>
      </c>
      <c r="D89" s="290">
        <v>7.9833234067897552</v>
      </c>
      <c r="E89" s="264"/>
      <c r="F89" s="296"/>
      <c r="G89" s="297"/>
    </row>
    <row r="90" spans="1:7" x14ac:dyDescent="0.35">
      <c r="B90" s="268"/>
      <c r="C90" s="290"/>
      <c r="D90" s="290"/>
      <c r="E90" s="264"/>
      <c r="F90" s="296"/>
      <c r="G90" s="297"/>
    </row>
    <row r="91" spans="1:7" x14ac:dyDescent="0.35">
      <c r="B91" s="268" t="s">
        <v>103</v>
      </c>
      <c r="C91" s="298"/>
      <c r="D91" s="298"/>
      <c r="E91" s="264"/>
      <c r="F91" s="297"/>
      <c r="G91" s="297"/>
    </row>
    <row r="92" spans="1:7" x14ac:dyDescent="0.35">
      <c r="A92" s="253" t="s">
        <v>104</v>
      </c>
      <c r="B92" s="268" t="s">
        <v>77</v>
      </c>
      <c r="C92" s="290"/>
      <c r="D92" s="290"/>
      <c r="E92" s="264"/>
      <c r="F92" s="297"/>
      <c r="G92" s="297"/>
    </row>
    <row r="93" spans="1:7" x14ac:dyDescent="0.35">
      <c r="A93" s="253" t="s">
        <v>105</v>
      </c>
      <c r="B93" s="293" t="s">
        <v>106</v>
      </c>
      <c r="C93" s="274">
        <v>0</v>
      </c>
      <c r="D93" s="290">
        <v>0</v>
      </c>
      <c r="E93" s="293"/>
      <c r="F93" s="281">
        <f>IF($C$100=0,"",IF(C93="[for completion]","",IF(C93="","",C93/$C$100)))</f>
        <v>0</v>
      </c>
      <c r="G93" s="281">
        <f>IF($D$100=0,"",IF(D93="[Mark as ND1 if not relevant]","",IF(D93="","",D93/$D$100)))</f>
        <v>0</v>
      </c>
    </row>
    <row r="94" spans="1:7" x14ac:dyDescent="0.35">
      <c r="A94" s="253" t="s">
        <v>107</v>
      </c>
      <c r="B94" s="293" t="s">
        <v>108</v>
      </c>
      <c r="C94" s="274">
        <v>0</v>
      </c>
      <c r="D94" s="290">
        <v>0</v>
      </c>
      <c r="E94" s="293"/>
      <c r="F94" s="281">
        <f t="shared" ref="F94:F99" si="6">IF($C$100=0,"",IF(C94="[for completion]","",IF(C94="","",C94/$C$100)))</f>
        <v>0</v>
      </c>
      <c r="G94" s="281">
        <f t="shared" ref="G94:G99" si="7">IF($D$100=0,"",IF(D94="[Mark as ND1 if not relevant]","",IF(D94="","",D94/$D$100)))</f>
        <v>0</v>
      </c>
    </row>
    <row r="95" spans="1:7" x14ac:dyDescent="0.35">
      <c r="A95" s="253" t="s">
        <v>109</v>
      </c>
      <c r="B95" s="293" t="s">
        <v>110</v>
      </c>
      <c r="C95" s="274">
        <v>0</v>
      </c>
      <c r="D95" s="290">
        <v>0</v>
      </c>
      <c r="E95" s="293"/>
      <c r="F95" s="281">
        <f t="shared" si="6"/>
        <v>0</v>
      </c>
      <c r="G95" s="281">
        <f t="shared" si="7"/>
        <v>0</v>
      </c>
    </row>
    <row r="96" spans="1:7" x14ac:dyDescent="0.35">
      <c r="A96" s="253" t="s">
        <v>111</v>
      </c>
      <c r="B96" s="293" t="s">
        <v>112</v>
      </c>
      <c r="C96" s="274">
        <v>0</v>
      </c>
      <c r="D96" s="290">
        <v>0</v>
      </c>
      <c r="E96" s="293"/>
      <c r="F96" s="281">
        <f t="shared" si="6"/>
        <v>0</v>
      </c>
      <c r="G96" s="281">
        <f t="shared" si="7"/>
        <v>0</v>
      </c>
    </row>
    <row r="97" spans="1:7" x14ac:dyDescent="0.35">
      <c r="A97" s="253" t="s">
        <v>113</v>
      </c>
      <c r="B97" s="293" t="s">
        <v>114</v>
      </c>
      <c r="C97" s="274">
        <v>2500</v>
      </c>
      <c r="D97" s="290">
        <v>0</v>
      </c>
      <c r="E97" s="293"/>
      <c r="F97" s="281">
        <f t="shared" si="6"/>
        <v>0.21739130434782608</v>
      </c>
      <c r="G97" s="281">
        <f t="shared" si="7"/>
        <v>0</v>
      </c>
    </row>
    <row r="98" spans="1:7" x14ac:dyDescent="0.35">
      <c r="A98" s="253" t="s">
        <v>115</v>
      </c>
      <c r="B98" s="293" t="s">
        <v>116</v>
      </c>
      <c r="C98" s="274">
        <v>9000</v>
      </c>
      <c r="D98" s="290">
        <v>9000</v>
      </c>
      <c r="E98" s="293"/>
      <c r="F98" s="281">
        <f t="shared" si="6"/>
        <v>0.78260869565217395</v>
      </c>
      <c r="G98" s="281">
        <f t="shared" si="7"/>
        <v>0.78260869565217395</v>
      </c>
    </row>
    <row r="99" spans="1:7" x14ac:dyDescent="0.35">
      <c r="A99" s="253" t="s">
        <v>117</v>
      </c>
      <c r="B99" s="293" t="s">
        <v>118</v>
      </c>
      <c r="C99" s="274">
        <v>0</v>
      </c>
      <c r="D99" s="290">
        <v>2500</v>
      </c>
      <c r="E99" s="293"/>
      <c r="F99" s="281">
        <f t="shared" si="6"/>
        <v>0</v>
      </c>
      <c r="G99" s="281">
        <f t="shared" si="7"/>
        <v>0.21739130434782608</v>
      </c>
    </row>
    <row r="100" spans="1:7" x14ac:dyDescent="0.35">
      <c r="A100" s="253" t="s">
        <v>119</v>
      </c>
      <c r="B100" s="294" t="s">
        <v>64</v>
      </c>
      <c r="C100" s="284">
        <f>SUM(C93:C99)</f>
        <v>11500</v>
      </c>
      <c r="D100" s="284">
        <f>SUM(D93:D99)</f>
        <v>11500</v>
      </c>
      <c r="E100" s="268"/>
      <c r="F100" s="285">
        <f>SUM(F93:F99)</f>
        <v>1</v>
      </c>
      <c r="G100" s="285">
        <f>SUM(G93:G99)</f>
        <v>1</v>
      </c>
    </row>
    <row r="101" spans="1:7" x14ac:dyDescent="0.35">
      <c r="A101" s="253" t="s">
        <v>120</v>
      </c>
      <c r="B101" s="295" t="s">
        <v>88</v>
      </c>
      <c r="C101" s="284"/>
      <c r="D101" s="284"/>
      <c r="E101" s="268"/>
      <c r="F101" s="281">
        <f t="shared" ref="F101:F105" si="8">IF($C$100=0,"",IF(C101="[for completion]","",C101/$C$100))</f>
        <v>0</v>
      </c>
      <c r="G101" s="281">
        <f t="shared" ref="G101:G105" si="9">IF($D$100=0,"",IF(D101="[for completion]","",D101/$D$100))</f>
        <v>0</v>
      </c>
    </row>
    <row r="102" spans="1:7" x14ac:dyDescent="0.35">
      <c r="A102" s="253" t="s">
        <v>121</v>
      </c>
      <c r="B102" s="295" t="s">
        <v>90</v>
      </c>
      <c r="C102" s="284"/>
      <c r="D102" s="284"/>
      <c r="E102" s="268"/>
      <c r="F102" s="281">
        <f t="shared" si="8"/>
        <v>0</v>
      </c>
      <c r="G102" s="281">
        <f t="shared" si="9"/>
        <v>0</v>
      </c>
    </row>
    <row r="103" spans="1:7" x14ac:dyDescent="0.35">
      <c r="A103" s="253" t="s">
        <v>122</v>
      </c>
      <c r="B103" s="295" t="s">
        <v>1794</v>
      </c>
      <c r="C103" s="284"/>
      <c r="D103" s="284"/>
      <c r="E103" s="268"/>
      <c r="F103" s="281">
        <f t="shared" si="8"/>
        <v>0</v>
      </c>
      <c r="G103" s="281">
        <f t="shared" si="9"/>
        <v>0</v>
      </c>
    </row>
    <row r="104" spans="1:7" x14ac:dyDescent="0.35">
      <c r="A104" s="253" t="s">
        <v>123</v>
      </c>
      <c r="B104" s="295" t="s">
        <v>93</v>
      </c>
      <c r="C104" s="284"/>
      <c r="D104" s="284"/>
      <c r="E104" s="268"/>
      <c r="F104" s="281">
        <f t="shared" si="8"/>
        <v>0</v>
      </c>
      <c r="G104" s="281">
        <f t="shared" si="9"/>
        <v>0</v>
      </c>
    </row>
    <row r="105" spans="1:7" x14ac:dyDescent="0.35">
      <c r="A105" s="253" t="s">
        <v>124</v>
      </c>
      <c r="B105" s="295" t="s">
        <v>1795</v>
      </c>
      <c r="C105" s="284"/>
      <c r="D105" s="284"/>
      <c r="E105" s="268"/>
      <c r="F105" s="281">
        <f t="shared" si="8"/>
        <v>0</v>
      </c>
      <c r="G105" s="281">
        <f t="shared" si="9"/>
        <v>0</v>
      </c>
    </row>
    <row r="106" spans="1:7" x14ac:dyDescent="0.35">
      <c r="A106" s="253" t="s">
        <v>125</v>
      </c>
      <c r="B106" s="295"/>
      <c r="C106" s="280"/>
      <c r="D106" s="280"/>
      <c r="E106" s="268"/>
      <c r="F106" s="282"/>
      <c r="G106" s="282"/>
    </row>
    <row r="107" spans="1:7" x14ac:dyDescent="0.35">
      <c r="A107" s="253" t="s">
        <v>126</v>
      </c>
      <c r="B107" s="295"/>
      <c r="C107" s="280"/>
      <c r="D107" s="280"/>
      <c r="E107" s="268"/>
      <c r="F107" s="282"/>
      <c r="G107" s="282"/>
    </row>
    <row r="108" spans="1:7" x14ac:dyDescent="0.35">
      <c r="A108" s="253" t="s">
        <v>127</v>
      </c>
      <c r="B108" s="294"/>
      <c r="C108" s="280"/>
      <c r="D108" s="280"/>
      <c r="E108" s="268"/>
      <c r="F108" s="282"/>
      <c r="G108" s="282"/>
    </row>
    <row r="109" spans="1:7" x14ac:dyDescent="0.35">
      <c r="A109" s="253" t="s">
        <v>128</v>
      </c>
      <c r="B109" s="295"/>
      <c r="C109" s="280"/>
      <c r="D109" s="280"/>
      <c r="E109" s="268"/>
      <c r="F109" s="282"/>
      <c r="G109" s="282"/>
    </row>
    <row r="110" spans="1:7" x14ac:dyDescent="0.35">
      <c r="A110" s="253" t="s">
        <v>129</v>
      </c>
      <c r="B110" s="295"/>
      <c r="C110" s="280"/>
      <c r="D110" s="280"/>
      <c r="E110" s="268"/>
      <c r="F110" s="282"/>
      <c r="G110" s="282"/>
    </row>
    <row r="111" spans="1:7" x14ac:dyDescent="0.35">
      <c r="A111" s="270"/>
      <c r="B111" s="299" t="s">
        <v>1799</v>
      </c>
      <c r="C111" s="273" t="s">
        <v>130</v>
      </c>
      <c r="D111" s="273" t="s">
        <v>131</v>
      </c>
      <c r="E111" s="272"/>
      <c r="F111" s="273" t="s">
        <v>132</v>
      </c>
      <c r="G111" s="273" t="s">
        <v>133</v>
      </c>
    </row>
    <row r="112" spans="1:7" x14ac:dyDescent="0.35">
      <c r="A112" s="253" t="s">
        <v>134</v>
      </c>
      <c r="B112" s="268" t="s">
        <v>1</v>
      </c>
      <c r="C112" s="274">
        <v>15462.081814749956</v>
      </c>
      <c r="D112" s="300">
        <f>C112</f>
        <v>15462.081814749956</v>
      </c>
      <c r="E112" s="282"/>
      <c r="F112" s="281">
        <f>IF($C$129=0,"",IF(C112="[for completion]","",IF(C112="","",C112/$C$129)))</f>
        <v>1</v>
      </c>
      <c r="G112" s="281">
        <f>IF($D$129=0,"",IF(D112="[for completion]","",IF(D112="","",D112/$D$129)))</f>
        <v>1</v>
      </c>
    </row>
    <row r="113" spans="1:7" x14ac:dyDescent="0.35">
      <c r="A113" s="253" t="s">
        <v>136</v>
      </c>
      <c r="B113" s="268" t="s">
        <v>145</v>
      </c>
      <c r="C113" s="274">
        <v>0</v>
      </c>
      <c r="D113" s="274">
        <v>0</v>
      </c>
      <c r="E113" s="282"/>
      <c r="F113" s="281">
        <f t="shared" ref="F113:F128" si="10">IF($C$129=0,"",IF(C113="[for completion]","",IF(C113="","",C113/$C$129)))</f>
        <v>0</v>
      </c>
      <c r="G113" s="281">
        <f t="shared" ref="G113:G128" si="11">IF($D$129=0,"",IF(D113="[for completion]","",IF(D113="","",D113/$D$129)))</f>
        <v>0</v>
      </c>
    </row>
    <row r="114" spans="1:7" x14ac:dyDescent="0.35">
      <c r="A114" s="253" t="s">
        <v>138</v>
      </c>
      <c r="B114" s="268" t="s">
        <v>149</v>
      </c>
      <c r="C114" s="274">
        <v>0</v>
      </c>
      <c r="D114" s="274">
        <v>0</v>
      </c>
      <c r="E114" s="282"/>
      <c r="F114" s="281">
        <f t="shared" si="10"/>
        <v>0</v>
      </c>
      <c r="G114" s="281">
        <f t="shared" si="11"/>
        <v>0</v>
      </c>
    </row>
    <row r="115" spans="1:7" x14ac:dyDescent="0.35">
      <c r="A115" s="253" t="s">
        <v>140</v>
      </c>
      <c r="B115" s="268" t="s">
        <v>147</v>
      </c>
      <c r="C115" s="274">
        <v>0</v>
      </c>
      <c r="D115" s="274">
        <v>0</v>
      </c>
      <c r="E115" s="282"/>
      <c r="F115" s="281">
        <f t="shared" si="10"/>
        <v>0</v>
      </c>
      <c r="G115" s="281">
        <f t="shared" si="11"/>
        <v>0</v>
      </c>
    </row>
    <row r="116" spans="1:7" x14ac:dyDescent="0.35">
      <c r="A116" s="253" t="s">
        <v>142</v>
      </c>
      <c r="B116" s="268" t="s">
        <v>143</v>
      </c>
      <c r="C116" s="274">
        <v>0</v>
      </c>
      <c r="D116" s="274">
        <v>0</v>
      </c>
      <c r="E116" s="282"/>
      <c r="F116" s="281">
        <f t="shared" si="10"/>
        <v>0</v>
      </c>
      <c r="G116" s="281">
        <f t="shared" si="11"/>
        <v>0</v>
      </c>
    </row>
    <row r="117" spans="1:7" x14ac:dyDescent="0.35">
      <c r="A117" s="253" t="s">
        <v>144</v>
      </c>
      <c r="B117" s="268" t="s">
        <v>151</v>
      </c>
      <c r="C117" s="274">
        <v>0</v>
      </c>
      <c r="D117" s="274">
        <v>0</v>
      </c>
      <c r="E117" s="268"/>
      <c r="F117" s="281">
        <f t="shared" si="10"/>
        <v>0</v>
      </c>
      <c r="G117" s="281">
        <f t="shared" si="11"/>
        <v>0</v>
      </c>
    </row>
    <row r="118" spans="1:7" x14ac:dyDescent="0.35">
      <c r="A118" s="253" t="s">
        <v>146</v>
      </c>
      <c r="B118" s="268" t="s">
        <v>153</v>
      </c>
      <c r="C118" s="274">
        <v>0</v>
      </c>
      <c r="D118" s="274">
        <v>0</v>
      </c>
      <c r="E118" s="268"/>
      <c r="F118" s="281">
        <f t="shared" si="10"/>
        <v>0</v>
      </c>
      <c r="G118" s="281">
        <f t="shared" si="11"/>
        <v>0</v>
      </c>
    </row>
    <row r="119" spans="1:7" x14ac:dyDescent="0.35">
      <c r="A119" s="253" t="s">
        <v>148</v>
      </c>
      <c r="B119" s="268" t="s">
        <v>139</v>
      </c>
      <c r="C119" s="274">
        <v>0</v>
      </c>
      <c r="D119" s="274">
        <v>0</v>
      </c>
      <c r="E119" s="268"/>
      <c r="F119" s="281">
        <f t="shared" si="10"/>
        <v>0</v>
      </c>
      <c r="G119" s="281">
        <f t="shared" si="11"/>
        <v>0</v>
      </c>
    </row>
    <row r="120" spans="1:7" x14ac:dyDescent="0.35">
      <c r="A120" s="253" t="s">
        <v>150</v>
      </c>
      <c r="B120" s="268" t="s">
        <v>155</v>
      </c>
      <c r="C120" s="274">
        <v>0</v>
      </c>
      <c r="D120" s="274">
        <v>0</v>
      </c>
      <c r="E120" s="268"/>
      <c r="F120" s="281">
        <f t="shared" si="10"/>
        <v>0</v>
      </c>
      <c r="G120" s="281">
        <f t="shared" si="11"/>
        <v>0</v>
      </c>
    </row>
    <row r="121" spans="1:7" x14ac:dyDescent="0.35">
      <c r="A121" s="253" t="s">
        <v>152</v>
      </c>
      <c r="B121" s="268" t="s">
        <v>1800</v>
      </c>
      <c r="C121" s="274">
        <v>0</v>
      </c>
      <c r="D121" s="274">
        <v>0</v>
      </c>
      <c r="E121" s="268"/>
      <c r="F121" s="281">
        <f t="shared" si="10"/>
        <v>0</v>
      </c>
      <c r="G121" s="281">
        <f t="shared" si="11"/>
        <v>0</v>
      </c>
    </row>
    <row r="122" spans="1:7" x14ac:dyDescent="0.35">
      <c r="A122" s="253" t="s">
        <v>154</v>
      </c>
      <c r="B122" s="268" t="s">
        <v>157</v>
      </c>
      <c r="C122" s="274">
        <v>0</v>
      </c>
      <c r="D122" s="274">
        <v>0</v>
      </c>
      <c r="E122" s="268"/>
      <c r="F122" s="281">
        <f t="shared" si="10"/>
        <v>0</v>
      </c>
      <c r="G122" s="281">
        <f t="shared" si="11"/>
        <v>0</v>
      </c>
    </row>
    <row r="123" spans="1:7" x14ac:dyDescent="0.35">
      <c r="A123" s="253" t="s">
        <v>156</v>
      </c>
      <c r="B123" s="268" t="s">
        <v>141</v>
      </c>
      <c r="C123" s="274">
        <v>0</v>
      </c>
      <c r="D123" s="274">
        <v>0</v>
      </c>
      <c r="E123" s="268"/>
      <c r="F123" s="281">
        <f t="shared" si="10"/>
        <v>0</v>
      </c>
      <c r="G123" s="281">
        <f t="shared" si="11"/>
        <v>0</v>
      </c>
    </row>
    <row r="124" spans="1:7" x14ac:dyDescent="0.35">
      <c r="A124" s="253" t="s">
        <v>158</v>
      </c>
      <c r="B124" s="293" t="s">
        <v>1801</v>
      </c>
      <c r="C124" s="274">
        <v>0</v>
      </c>
      <c r="D124" s="274">
        <v>0</v>
      </c>
      <c r="E124" s="268"/>
      <c r="F124" s="281">
        <f t="shared" si="10"/>
        <v>0</v>
      </c>
      <c r="G124" s="281">
        <f t="shared" si="11"/>
        <v>0</v>
      </c>
    </row>
    <row r="125" spans="1:7" x14ac:dyDescent="0.35">
      <c r="A125" s="253" t="s">
        <v>160</v>
      </c>
      <c r="B125" s="268" t="s">
        <v>159</v>
      </c>
      <c r="C125" s="274">
        <v>0</v>
      </c>
      <c r="D125" s="274">
        <v>0</v>
      </c>
      <c r="E125" s="268"/>
      <c r="F125" s="281">
        <f t="shared" si="10"/>
        <v>0</v>
      </c>
      <c r="G125" s="281">
        <f t="shared" si="11"/>
        <v>0</v>
      </c>
    </row>
    <row r="126" spans="1:7" x14ac:dyDescent="0.35">
      <c r="A126" s="253" t="s">
        <v>162</v>
      </c>
      <c r="B126" s="268" t="s">
        <v>161</v>
      </c>
      <c r="C126" s="274">
        <v>0</v>
      </c>
      <c r="D126" s="274">
        <v>0</v>
      </c>
      <c r="E126" s="268"/>
      <c r="F126" s="281">
        <f t="shared" si="10"/>
        <v>0</v>
      </c>
      <c r="G126" s="281">
        <f t="shared" si="11"/>
        <v>0</v>
      </c>
    </row>
    <row r="127" spans="1:7" x14ac:dyDescent="0.35">
      <c r="A127" s="253" t="s">
        <v>163</v>
      </c>
      <c r="B127" s="268" t="s">
        <v>137</v>
      </c>
      <c r="C127" s="274">
        <v>0</v>
      </c>
      <c r="D127" s="274">
        <v>0</v>
      </c>
      <c r="E127" s="268"/>
      <c r="F127" s="281">
        <f t="shared" si="10"/>
        <v>0</v>
      </c>
      <c r="G127" s="281">
        <f t="shared" si="11"/>
        <v>0</v>
      </c>
    </row>
    <row r="128" spans="1:7" x14ac:dyDescent="0.35">
      <c r="A128" s="253" t="s">
        <v>1802</v>
      </c>
      <c r="B128" s="268" t="s">
        <v>62</v>
      </c>
      <c r="C128" s="274">
        <v>0</v>
      </c>
      <c r="D128" s="274">
        <v>0</v>
      </c>
      <c r="E128" s="268"/>
      <c r="F128" s="281">
        <f t="shared" si="10"/>
        <v>0</v>
      </c>
      <c r="G128" s="281">
        <f t="shared" si="11"/>
        <v>0</v>
      </c>
    </row>
    <row r="129" spans="1:7" x14ac:dyDescent="0.35">
      <c r="A129" s="253" t="s">
        <v>1803</v>
      </c>
      <c r="B129" s="294" t="s">
        <v>64</v>
      </c>
      <c r="C129" s="274">
        <f>SUM(C112:C128)</f>
        <v>15462.081814749956</v>
      </c>
      <c r="D129" s="274">
        <f>SUM(D112:D128)</f>
        <v>15462.081814749956</v>
      </c>
      <c r="E129" s="268"/>
      <c r="F129" s="279">
        <f>SUM(F112:F128)</f>
        <v>1</v>
      </c>
      <c r="G129" s="279">
        <f>SUM(G112:G128)</f>
        <v>1</v>
      </c>
    </row>
    <row r="130" spans="1:7" x14ac:dyDescent="0.35">
      <c r="A130" s="253" t="s">
        <v>164</v>
      </c>
      <c r="B130" s="286" t="s">
        <v>165</v>
      </c>
      <c r="C130" s="274"/>
      <c r="D130" s="274"/>
      <c r="E130" s="268"/>
      <c r="F130" s="281" t="str">
        <f>IF($C$129=0,"",IF(C130="[for completion]","",IF(C130="","",C130/$C$129)))</f>
        <v/>
      </c>
      <c r="G130" s="281" t="str">
        <f>IF($D$129=0,"",IF(D130="[for completion]","",IF(D130="","",D130/$D$129)))</f>
        <v/>
      </c>
    </row>
    <row r="131" spans="1:7" x14ac:dyDescent="0.35">
      <c r="A131" s="253" t="s">
        <v>166</v>
      </c>
      <c r="B131" s="286" t="s">
        <v>165</v>
      </c>
      <c r="C131" s="274"/>
      <c r="D131" s="274"/>
      <c r="E131" s="268"/>
      <c r="F131" s="281">
        <f t="shared" ref="F131:F136" si="12">IF($C$129=0,"",IF(C131="[for completion]","",C131/$C$129))</f>
        <v>0</v>
      </c>
      <c r="G131" s="281">
        <f t="shared" ref="G131:G136" si="13">IF($D$129=0,"",IF(D131="[for completion]","",D131/$D$129))</f>
        <v>0</v>
      </c>
    </row>
    <row r="132" spans="1:7" x14ac:dyDescent="0.35">
      <c r="A132" s="253" t="s">
        <v>167</v>
      </c>
      <c r="B132" s="286" t="s">
        <v>165</v>
      </c>
      <c r="C132" s="274"/>
      <c r="D132" s="274"/>
      <c r="E132" s="268"/>
      <c r="F132" s="281">
        <f t="shared" si="12"/>
        <v>0</v>
      </c>
      <c r="G132" s="281">
        <f t="shared" si="13"/>
        <v>0</v>
      </c>
    </row>
    <row r="133" spans="1:7" x14ac:dyDescent="0.35">
      <c r="A133" s="253" t="s">
        <v>168</v>
      </c>
      <c r="B133" s="286" t="s">
        <v>165</v>
      </c>
      <c r="C133" s="274"/>
      <c r="D133" s="274"/>
      <c r="E133" s="268"/>
      <c r="F133" s="281">
        <f t="shared" si="12"/>
        <v>0</v>
      </c>
      <c r="G133" s="281">
        <f t="shared" si="13"/>
        <v>0</v>
      </c>
    </row>
    <row r="134" spans="1:7" x14ac:dyDescent="0.35">
      <c r="A134" s="253" t="s">
        <v>169</v>
      </c>
      <c r="B134" s="286" t="s">
        <v>165</v>
      </c>
      <c r="C134" s="274"/>
      <c r="D134" s="274"/>
      <c r="E134" s="268"/>
      <c r="F134" s="281">
        <f t="shared" si="12"/>
        <v>0</v>
      </c>
      <c r="G134" s="281">
        <f t="shared" si="13"/>
        <v>0</v>
      </c>
    </row>
    <row r="135" spans="1:7" x14ac:dyDescent="0.35">
      <c r="A135" s="253" t="s">
        <v>170</v>
      </c>
      <c r="B135" s="286" t="s">
        <v>165</v>
      </c>
      <c r="C135" s="274"/>
      <c r="D135" s="274"/>
      <c r="E135" s="268"/>
      <c r="F135" s="281">
        <f t="shared" si="12"/>
        <v>0</v>
      </c>
      <c r="G135" s="281">
        <f t="shared" si="13"/>
        <v>0</v>
      </c>
    </row>
    <row r="136" spans="1:7" x14ac:dyDescent="0.35">
      <c r="A136" s="253" t="s">
        <v>171</v>
      </c>
      <c r="B136" s="286" t="s">
        <v>165</v>
      </c>
      <c r="C136" s="274"/>
      <c r="D136" s="274"/>
      <c r="E136" s="268"/>
      <c r="F136" s="281">
        <f t="shared" si="12"/>
        <v>0</v>
      </c>
      <c r="G136" s="281">
        <f t="shared" si="13"/>
        <v>0</v>
      </c>
    </row>
    <row r="137" spans="1:7" x14ac:dyDescent="0.35">
      <c r="A137" s="270"/>
      <c r="B137" s="271" t="s">
        <v>172</v>
      </c>
      <c r="C137" s="273" t="s">
        <v>130</v>
      </c>
      <c r="D137" s="273" t="s">
        <v>131</v>
      </c>
      <c r="E137" s="272"/>
      <c r="F137" s="273" t="s">
        <v>132</v>
      </c>
      <c r="G137" s="273" t="s">
        <v>133</v>
      </c>
    </row>
    <row r="138" spans="1:7" x14ac:dyDescent="0.35">
      <c r="A138" s="253" t="s">
        <v>173</v>
      </c>
      <c r="B138" s="268" t="s">
        <v>1</v>
      </c>
      <c r="C138" s="300">
        <v>11500</v>
      </c>
      <c r="D138" s="300">
        <f>C138</f>
        <v>11500</v>
      </c>
      <c r="E138" s="282"/>
      <c r="F138" s="281">
        <f>IF($C$155=0,"",IF(C138="[for completion]","",IF(C138="","",C138/$C$155)))</f>
        <v>1</v>
      </c>
      <c r="G138" s="281">
        <f>IF($D$155=0,"",IF(D138="[for completion]","",IF(D138="","",D138/$D$155)))</f>
        <v>1</v>
      </c>
    </row>
    <row r="139" spans="1:7" x14ac:dyDescent="0.35">
      <c r="A139" s="253" t="s">
        <v>174</v>
      </c>
      <c r="B139" s="268" t="s">
        <v>145</v>
      </c>
      <c r="C139" s="274">
        <v>0</v>
      </c>
      <c r="D139" s="274">
        <v>0</v>
      </c>
      <c r="E139" s="282"/>
      <c r="F139" s="281">
        <f t="shared" ref="F139:F154" si="14">IF($C$155=0,"",IF(C139="[for completion]","",IF(C139="","",C139/$C$155)))</f>
        <v>0</v>
      </c>
      <c r="G139" s="281">
        <f t="shared" ref="G139:G154" si="15">IF($D$155=0,"",IF(D139="[for completion]","",IF(D139="","",D139/$D$155)))</f>
        <v>0</v>
      </c>
    </row>
    <row r="140" spans="1:7" x14ac:dyDescent="0.35">
      <c r="A140" s="253" t="s">
        <v>175</v>
      </c>
      <c r="B140" s="268" t="s">
        <v>149</v>
      </c>
      <c r="C140" s="274">
        <v>0</v>
      </c>
      <c r="D140" s="274">
        <v>0</v>
      </c>
      <c r="E140" s="282"/>
      <c r="F140" s="281">
        <f t="shared" si="14"/>
        <v>0</v>
      </c>
      <c r="G140" s="281">
        <f t="shared" si="15"/>
        <v>0</v>
      </c>
    </row>
    <row r="141" spans="1:7" x14ac:dyDescent="0.35">
      <c r="A141" s="253" t="s">
        <v>176</v>
      </c>
      <c r="B141" s="268" t="s">
        <v>147</v>
      </c>
      <c r="C141" s="274">
        <v>0</v>
      </c>
      <c r="D141" s="274">
        <v>0</v>
      </c>
      <c r="E141" s="282"/>
      <c r="F141" s="281">
        <f t="shared" si="14"/>
        <v>0</v>
      </c>
      <c r="G141" s="281">
        <f t="shared" si="15"/>
        <v>0</v>
      </c>
    </row>
    <row r="142" spans="1:7" x14ac:dyDescent="0.35">
      <c r="A142" s="253" t="s">
        <v>177</v>
      </c>
      <c r="B142" s="268" t="s">
        <v>143</v>
      </c>
      <c r="C142" s="274">
        <v>0</v>
      </c>
      <c r="D142" s="274">
        <v>0</v>
      </c>
      <c r="E142" s="282"/>
      <c r="F142" s="281">
        <f t="shared" si="14"/>
        <v>0</v>
      </c>
      <c r="G142" s="281">
        <f t="shared" si="15"/>
        <v>0</v>
      </c>
    </row>
    <row r="143" spans="1:7" x14ac:dyDescent="0.35">
      <c r="A143" s="253" t="s">
        <v>178</v>
      </c>
      <c r="B143" s="268" t="s">
        <v>151</v>
      </c>
      <c r="C143" s="274">
        <v>0</v>
      </c>
      <c r="D143" s="274">
        <v>0</v>
      </c>
      <c r="E143" s="268"/>
      <c r="F143" s="281">
        <f t="shared" si="14"/>
        <v>0</v>
      </c>
      <c r="G143" s="281">
        <f t="shared" si="15"/>
        <v>0</v>
      </c>
    </row>
    <row r="144" spans="1:7" x14ac:dyDescent="0.35">
      <c r="A144" s="253" t="s">
        <v>179</v>
      </c>
      <c r="B144" s="268" t="s">
        <v>153</v>
      </c>
      <c r="C144" s="274">
        <v>0</v>
      </c>
      <c r="D144" s="274">
        <v>0</v>
      </c>
      <c r="E144" s="268"/>
      <c r="F144" s="281">
        <f t="shared" si="14"/>
        <v>0</v>
      </c>
      <c r="G144" s="281">
        <f t="shared" si="15"/>
        <v>0</v>
      </c>
    </row>
    <row r="145" spans="1:7" x14ac:dyDescent="0.35">
      <c r="A145" s="253" t="s">
        <v>180</v>
      </c>
      <c r="B145" s="268" t="s">
        <v>139</v>
      </c>
      <c r="C145" s="274">
        <v>0</v>
      </c>
      <c r="D145" s="274">
        <v>0</v>
      </c>
      <c r="E145" s="268"/>
      <c r="F145" s="281">
        <f t="shared" si="14"/>
        <v>0</v>
      </c>
      <c r="G145" s="281">
        <f t="shared" si="15"/>
        <v>0</v>
      </c>
    </row>
    <row r="146" spans="1:7" x14ac:dyDescent="0.35">
      <c r="A146" s="253" t="s">
        <v>181</v>
      </c>
      <c r="B146" s="268" t="s">
        <v>155</v>
      </c>
      <c r="C146" s="274">
        <v>0</v>
      </c>
      <c r="D146" s="274">
        <v>0</v>
      </c>
      <c r="E146" s="268"/>
      <c r="F146" s="281">
        <f t="shared" si="14"/>
        <v>0</v>
      </c>
      <c r="G146" s="281">
        <f t="shared" si="15"/>
        <v>0</v>
      </c>
    </row>
    <row r="147" spans="1:7" x14ac:dyDescent="0.35">
      <c r="A147" s="253" t="s">
        <v>182</v>
      </c>
      <c r="B147" s="268" t="s">
        <v>1800</v>
      </c>
      <c r="C147" s="274">
        <v>0</v>
      </c>
      <c r="D147" s="274">
        <v>0</v>
      </c>
      <c r="E147" s="268"/>
      <c r="F147" s="281">
        <f t="shared" si="14"/>
        <v>0</v>
      </c>
      <c r="G147" s="281">
        <f t="shared" si="15"/>
        <v>0</v>
      </c>
    </row>
    <row r="148" spans="1:7" x14ac:dyDescent="0.35">
      <c r="A148" s="253" t="s">
        <v>183</v>
      </c>
      <c r="B148" s="268" t="s">
        <v>157</v>
      </c>
      <c r="C148" s="274">
        <v>0</v>
      </c>
      <c r="D148" s="274">
        <v>0</v>
      </c>
      <c r="E148" s="268"/>
      <c r="F148" s="281">
        <f t="shared" si="14"/>
        <v>0</v>
      </c>
      <c r="G148" s="281">
        <f t="shared" si="15"/>
        <v>0</v>
      </c>
    </row>
    <row r="149" spans="1:7" x14ac:dyDescent="0.35">
      <c r="A149" s="253" t="s">
        <v>184</v>
      </c>
      <c r="B149" s="268" t="s">
        <v>141</v>
      </c>
      <c r="C149" s="274">
        <v>0</v>
      </c>
      <c r="D149" s="274">
        <v>0</v>
      </c>
      <c r="E149" s="268"/>
      <c r="F149" s="281">
        <f t="shared" si="14"/>
        <v>0</v>
      </c>
      <c r="G149" s="281">
        <f t="shared" si="15"/>
        <v>0</v>
      </c>
    </row>
    <row r="150" spans="1:7" x14ac:dyDescent="0.35">
      <c r="A150" s="253" t="s">
        <v>185</v>
      </c>
      <c r="B150" s="293" t="s">
        <v>1801</v>
      </c>
      <c r="C150" s="274">
        <v>0</v>
      </c>
      <c r="D150" s="274">
        <v>0</v>
      </c>
      <c r="E150" s="268"/>
      <c r="F150" s="281">
        <f t="shared" si="14"/>
        <v>0</v>
      </c>
      <c r="G150" s="281">
        <f t="shared" si="15"/>
        <v>0</v>
      </c>
    </row>
    <row r="151" spans="1:7" x14ac:dyDescent="0.35">
      <c r="A151" s="253" t="s">
        <v>186</v>
      </c>
      <c r="B151" s="268" t="s">
        <v>159</v>
      </c>
      <c r="C151" s="274">
        <v>0</v>
      </c>
      <c r="D151" s="274">
        <v>0</v>
      </c>
      <c r="E151" s="268"/>
      <c r="F151" s="281">
        <f t="shared" si="14"/>
        <v>0</v>
      </c>
      <c r="G151" s="281">
        <f t="shared" si="15"/>
        <v>0</v>
      </c>
    </row>
    <row r="152" spans="1:7" x14ac:dyDescent="0.35">
      <c r="A152" s="253" t="s">
        <v>187</v>
      </c>
      <c r="B152" s="268" t="s">
        <v>161</v>
      </c>
      <c r="C152" s="274">
        <v>0</v>
      </c>
      <c r="D152" s="274">
        <v>0</v>
      </c>
      <c r="E152" s="268"/>
      <c r="F152" s="281">
        <f t="shared" si="14"/>
        <v>0</v>
      </c>
      <c r="G152" s="281">
        <f t="shared" si="15"/>
        <v>0</v>
      </c>
    </row>
    <row r="153" spans="1:7" x14ac:dyDescent="0.35">
      <c r="A153" s="253" t="s">
        <v>188</v>
      </c>
      <c r="B153" s="268" t="s">
        <v>137</v>
      </c>
      <c r="C153" s="274">
        <v>0</v>
      </c>
      <c r="D153" s="274">
        <v>0</v>
      </c>
      <c r="E153" s="268"/>
      <c r="F153" s="281">
        <f t="shared" si="14"/>
        <v>0</v>
      </c>
      <c r="G153" s="281">
        <f t="shared" si="15"/>
        <v>0</v>
      </c>
    </row>
    <row r="154" spans="1:7" x14ac:dyDescent="0.35">
      <c r="A154" s="253" t="s">
        <v>1804</v>
      </c>
      <c r="B154" s="268" t="s">
        <v>62</v>
      </c>
      <c r="C154" s="274">
        <v>0</v>
      </c>
      <c r="D154" s="274">
        <v>0</v>
      </c>
      <c r="E154" s="268"/>
      <c r="F154" s="281">
        <f t="shared" si="14"/>
        <v>0</v>
      </c>
      <c r="G154" s="281">
        <f t="shared" si="15"/>
        <v>0</v>
      </c>
    </row>
    <row r="155" spans="1:7" x14ac:dyDescent="0.35">
      <c r="A155" s="253" t="s">
        <v>1805</v>
      </c>
      <c r="B155" s="294" t="s">
        <v>64</v>
      </c>
      <c r="C155" s="274">
        <f>SUM(C138:C154)</f>
        <v>11500</v>
      </c>
      <c r="D155" s="274">
        <f>SUM(D138:D154)</f>
        <v>11500</v>
      </c>
      <c r="E155" s="268"/>
      <c r="F155" s="279">
        <f>SUM(F138:F154)</f>
        <v>1</v>
      </c>
      <c r="G155" s="279">
        <f>SUM(G138:G154)</f>
        <v>1</v>
      </c>
    </row>
    <row r="156" spans="1:7" x14ac:dyDescent="0.35">
      <c r="A156" s="253" t="s">
        <v>189</v>
      </c>
      <c r="B156" s="286" t="s">
        <v>165</v>
      </c>
      <c r="C156" s="274"/>
      <c r="D156" s="274"/>
      <c r="E156" s="268"/>
      <c r="F156" s="281" t="str">
        <f>IF($C$155=0,"",IF(C156="[for completion]","",IF(C156="","",C156/$C$155)))</f>
        <v/>
      </c>
      <c r="G156" s="281" t="str">
        <f>IF($D$155=0,"",IF(D156="[for completion]","",IF(D156="","",D156/$D$155)))</f>
        <v/>
      </c>
    </row>
    <row r="157" spans="1:7" x14ac:dyDescent="0.35">
      <c r="A157" s="253" t="s">
        <v>190</v>
      </c>
      <c r="B157" s="286" t="s">
        <v>165</v>
      </c>
      <c r="C157" s="274"/>
      <c r="D157" s="274"/>
      <c r="E157" s="268"/>
      <c r="F157" s="281" t="str">
        <f t="shared" ref="F157:F162" si="16">IF($C$155=0,"",IF(C157="[for completion]","",IF(C157="","",C157/$C$155)))</f>
        <v/>
      </c>
      <c r="G157" s="281" t="str">
        <f t="shared" ref="G157:G162" si="17">IF($D$155=0,"",IF(D157="[for completion]","",IF(D157="","",D157/$D$155)))</f>
        <v/>
      </c>
    </row>
    <row r="158" spans="1:7" x14ac:dyDescent="0.35">
      <c r="A158" s="253" t="s">
        <v>191</v>
      </c>
      <c r="B158" s="286" t="s">
        <v>165</v>
      </c>
      <c r="C158" s="274"/>
      <c r="D158" s="274"/>
      <c r="E158" s="268"/>
      <c r="F158" s="281" t="str">
        <f t="shared" si="16"/>
        <v/>
      </c>
      <c r="G158" s="281" t="str">
        <f t="shared" si="17"/>
        <v/>
      </c>
    </row>
    <row r="159" spans="1:7" x14ac:dyDescent="0.35">
      <c r="A159" s="253" t="s">
        <v>192</v>
      </c>
      <c r="B159" s="286" t="s">
        <v>165</v>
      </c>
      <c r="C159" s="274"/>
      <c r="D159" s="274"/>
      <c r="E159" s="268"/>
      <c r="F159" s="281" t="str">
        <f t="shared" si="16"/>
        <v/>
      </c>
      <c r="G159" s="281" t="str">
        <f t="shared" si="17"/>
        <v/>
      </c>
    </row>
    <row r="160" spans="1:7" x14ac:dyDescent="0.35">
      <c r="A160" s="253" t="s">
        <v>1806</v>
      </c>
      <c r="B160" s="286" t="s">
        <v>165</v>
      </c>
      <c r="C160" s="274"/>
      <c r="D160" s="274"/>
      <c r="E160" s="268"/>
      <c r="F160" s="281" t="str">
        <f t="shared" si="16"/>
        <v/>
      </c>
      <c r="G160" s="281" t="str">
        <f t="shared" si="17"/>
        <v/>
      </c>
    </row>
    <row r="161" spans="1:7" x14ac:dyDescent="0.35">
      <c r="A161" s="253" t="s">
        <v>193</v>
      </c>
      <c r="B161" s="286" t="s">
        <v>165</v>
      </c>
      <c r="C161" s="274"/>
      <c r="D161" s="274"/>
      <c r="E161" s="268"/>
      <c r="F161" s="281" t="str">
        <f t="shared" si="16"/>
        <v/>
      </c>
      <c r="G161" s="281" t="str">
        <f t="shared" si="17"/>
        <v/>
      </c>
    </row>
    <row r="162" spans="1:7" x14ac:dyDescent="0.35">
      <c r="A162" s="253" t="s">
        <v>194</v>
      </c>
      <c r="B162" s="286" t="s">
        <v>165</v>
      </c>
      <c r="C162" s="274"/>
      <c r="D162" s="274"/>
      <c r="E162" s="268"/>
      <c r="F162" s="281" t="str">
        <f t="shared" si="16"/>
        <v/>
      </c>
      <c r="G162" s="281" t="str">
        <f t="shared" si="17"/>
        <v/>
      </c>
    </row>
    <row r="163" spans="1:7" x14ac:dyDescent="0.35">
      <c r="A163" s="270"/>
      <c r="B163" s="271" t="s">
        <v>195</v>
      </c>
      <c r="C163" s="277" t="s">
        <v>130</v>
      </c>
      <c r="D163" s="277" t="s">
        <v>131</v>
      </c>
      <c r="E163" s="272"/>
      <c r="F163" s="277" t="s">
        <v>132</v>
      </c>
      <c r="G163" s="277" t="s">
        <v>133</v>
      </c>
    </row>
    <row r="164" spans="1:7" x14ac:dyDescent="0.35">
      <c r="A164" s="253" t="s">
        <v>196</v>
      </c>
      <c r="B164" s="247" t="s">
        <v>197</v>
      </c>
      <c r="C164" s="253">
        <v>11500</v>
      </c>
      <c r="D164" s="253">
        <f>C164</f>
        <v>11500</v>
      </c>
      <c r="E164" s="301"/>
      <c r="F164" s="281">
        <f>IF($C$167=0,"",IF(C164="[for completion]","",IF(C164="","",C164/$C$167)))</f>
        <v>1</v>
      </c>
      <c r="G164" s="281">
        <f>IF($D$167=0,"",IF(D164="[for completion]","",IF(D164="","",D164/$D$167)))</f>
        <v>1</v>
      </c>
    </row>
    <row r="165" spans="1:7" x14ac:dyDescent="0.35">
      <c r="A165" s="253" t="s">
        <v>198</v>
      </c>
      <c r="B165" s="247" t="s">
        <v>199</v>
      </c>
      <c r="C165" s="253">
        <v>0</v>
      </c>
      <c r="D165" s="253">
        <f>C165</f>
        <v>0</v>
      </c>
      <c r="E165" s="301"/>
      <c r="F165" s="281">
        <f t="shared" ref="F165:F166" si="18">IF($C$167=0,"",IF(C165="[for completion]","",IF(C165="","",C165/$C$167)))</f>
        <v>0</v>
      </c>
      <c r="G165" s="281">
        <f t="shared" ref="G165:G166" si="19">IF($D$167=0,"",IF(D165="[for completion]","",IF(D165="","",D165/$D$167)))</f>
        <v>0</v>
      </c>
    </row>
    <row r="166" spans="1:7" x14ac:dyDescent="0.35">
      <c r="A166" s="253" t="s">
        <v>200</v>
      </c>
      <c r="B166" s="247" t="s">
        <v>62</v>
      </c>
      <c r="C166" s="253">
        <v>0</v>
      </c>
      <c r="D166" s="253">
        <f>C166</f>
        <v>0</v>
      </c>
      <c r="E166" s="301"/>
      <c r="F166" s="281">
        <f t="shared" si="18"/>
        <v>0</v>
      </c>
      <c r="G166" s="281">
        <f t="shared" si="19"/>
        <v>0</v>
      </c>
    </row>
    <row r="167" spans="1:7" x14ac:dyDescent="0.35">
      <c r="A167" s="253" t="s">
        <v>201</v>
      </c>
      <c r="B167" s="302" t="s">
        <v>64</v>
      </c>
      <c r="C167" s="303">
        <f>SUM(C164:C166)</f>
        <v>11500</v>
      </c>
      <c r="D167" s="303">
        <f>SUM(D164:D166)</f>
        <v>11500</v>
      </c>
      <c r="E167" s="301"/>
      <c r="F167" s="304">
        <f>SUM(F164:F166)</f>
        <v>1</v>
      </c>
      <c r="G167" s="304">
        <f>SUM(G164:G166)</f>
        <v>1</v>
      </c>
    </row>
    <row r="168" spans="1:7" x14ac:dyDescent="0.35">
      <c r="A168" s="253" t="s">
        <v>202</v>
      </c>
      <c r="B168" s="302"/>
      <c r="C168" s="303"/>
      <c r="D168" s="303"/>
      <c r="E168" s="301"/>
      <c r="F168" s="301"/>
      <c r="G168" s="293"/>
    </row>
    <row r="169" spans="1:7" x14ac:dyDescent="0.35">
      <c r="A169" s="253" t="s">
        <v>203</v>
      </c>
      <c r="B169" s="302"/>
      <c r="C169" s="303"/>
      <c r="D169" s="303"/>
      <c r="E169" s="301"/>
      <c r="F169" s="301"/>
      <c r="G169" s="293"/>
    </row>
    <row r="170" spans="1:7" x14ac:dyDescent="0.35">
      <c r="A170" s="253" t="s">
        <v>204</v>
      </c>
      <c r="B170" s="302"/>
      <c r="C170" s="303"/>
      <c r="D170" s="303"/>
      <c r="E170" s="301"/>
      <c r="F170" s="301"/>
      <c r="G170" s="293"/>
    </row>
    <row r="171" spans="1:7" x14ac:dyDescent="0.35">
      <c r="A171" s="253" t="s">
        <v>205</v>
      </c>
      <c r="B171" s="302"/>
      <c r="C171" s="303"/>
      <c r="D171" s="303"/>
      <c r="E171" s="301"/>
      <c r="F171" s="301"/>
      <c r="G171" s="293"/>
    </row>
    <row r="172" spans="1:7" x14ac:dyDescent="0.35">
      <c r="A172" s="253" t="s">
        <v>206</v>
      </c>
      <c r="B172" s="302"/>
      <c r="C172" s="303"/>
      <c r="D172" s="303"/>
      <c r="E172" s="301"/>
      <c r="F172" s="301"/>
      <c r="G172" s="293"/>
    </row>
    <row r="173" spans="1:7" x14ac:dyDescent="0.35">
      <c r="A173" s="270"/>
      <c r="B173" s="271" t="s">
        <v>207</v>
      </c>
      <c r="C173" s="270" t="s">
        <v>50</v>
      </c>
      <c r="D173" s="270"/>
      <c r="E173" s="272"/>
      <c r="F173" s="273" t="s">
        <v>208</v>
      </c>
      <c r="G173" s="273"/>
    </row>
    <row r="174" spans="1:7" x14ac:dyDescent="0.35">
      <c r="A174" s="253" t="s">
        <v>209</v>
      </c>
      <c r="B174" s="268" t="s">
        <v>210</v>
      </c>
      <c r="C174" s="253">
        <v>0</v>
      </c>
      <c r="D174" s="264"/>
      <c r="E174" s="256"/>
      <c r="F174" s="281">
        <f>IF($C$179=0,"",IF(C174="[for completion]","",C174/$C$179))</f>
        <v>0</v>
      </c>
      <c r="G174" s="282"/>
    </row>
    <row r="175" spans="1:7" x14ac:dyDescent="0.35">
      <c r="A175" s="253" t="s">
        <v>211</v>
      </c>
      <c r="B175" s="268" t="s">
        <v>212</v>
      </c>
      <c r="C175" s="253">
        <v>91.5</v>
      </c>
      <c r="E175" s="288"/>
      <c r="F175" s="281">
        <f>IF($C$179=0,"",IF(C175="[for completion]","",C175/$C$179))</f>
        <v>1</v>
      </c>
      <c r="G175" s="282"/>
    </row>
    <row r="176" spans="1:7" x14ac:dyDescent="0.35">
      <c r="A176" s="253" t="s">
        <v>213</v>
      </c>
      <c r="B176" s="268" t="s">
        <v>214</v>
      </c>
      <c r="C176" s="253">
        <v>0</v>
      </c>
      <c r="E176" s="288"/>
      <c r="F176" s="281"/>
      <c r="G176" s="282"/>
    </row>
    <row r="177" spans="1:7" x14ac:dyDescent="0.35">
      <c r="A177" s="253" t="s">
        <v>215</v>
      </c>
      <c r="B177" s="268" t="s">
        <v>216</v>
      </c>
      <c r="C177" s="253">
        <v>0</v>
      </c>
      <c r="E177" s="288"/>
      <c r="F177" s="281">
        <f t="shared" ref="F177:F187" si="20">IF($C$179=0,"",IF(C177="[for completion]","",C177/$C$179))</f>
        <v>0</v>
      </c>
      <c r="G177" s="282"/>
    </row>
    <row r="178" spans="1:7" x14ac:dyDescent="0.35">
      <c r="A178" s="253" t="s">
        <v>217</v>
      </c>
      <c r="B178" s="268" t="s">
        <v>62</v>
      </c>
      <c r="C178" s="253">
        <v>0</v>
      </c>
      <c r="E178" s="288"/>
      <c r="F178" s="281">
        <f t="shared" si="20"/>
        <v>0</v>
      </c>
      <c r="G178" s="282"/>
    </row>
    <row r="179" spans="1:7" x14ac:dyDescent="0.35">
      <c r="A179" s="253" t="s">
        <v>218</v>
      </c>
      <c r="B179" s="294" t="s">
        <v>64</v>
      </c>
      <c r="C179" s="284">
        <f>SUM(C174:C178)</f>
        <v>91.5</v>
      </c>
      <c r="E179" s="288"/>
      <c r="F179" s="285">
        <f>SUM(F174:F178)</f>
        <v>1</v>
      </c>
      <c r="G179" s="282"/>
    </row>
    <row r="180" spans="1:7" x14ac:dyDescent="0.35">
      <c r="A180" s="253" t="s">
        <v>219</v>
      </c>
      <c r="B180" s="305" t="s">
        <v>220</v>
      </c>
      <c r="C180" s="274"/>
      <c r="E180" s="288"/>
      <c r="F180" s="281">
        <f t="shared" si="20"/>
        <v>0</v>
      </c>
      <c r="G180" s="282"/>
    </row>
    <row r="181" spans="1:7" ht="29" x14ac:dyDescent="0.35">
      <c r="A181" s="253" t="s">
        <v>221</v>
      </c>
      <c r="B181" s="305" t="s">
        <v>222</v>
      </c>
      <c r="C181" s="306"/>
      <c r="D181" s="305"/>
      <c r="E181" s="305"/>
      <c r="F181" s="281">
        <f t="shared" si="20"/>
        <v>0</v>
      </c>
      <c r="G181" s="305"/>
    </row>
    <row r="182" spans="1:7" ht="29" x14ac:dyDescent="0.35">
      <c r="A182" s="253" t="s">
        <v>223</v>
      </c>
      <c r="B182" s="305" t="s">
        <v>224</v>
      </c>
      <c r="C182" s="274"/>
      <c r="E182" s="288"/>
      <c r="F182" s="281">
        <f t="shared" si="20"/>
        <v>0</v>
      </c>
      <c r="G182" s="282"/>
    </row>
    <row r="183" spans="1:7" x14ac:dyDescent="0.35">
      <c r="A183" s="253" t="s">
        <v>225</v>
      </c>
      <c r="B183" s="305" t="s">
        <v>226</v>
      </c>
      <c r="C183" s="274"/>
      <c r="E183" s="288"/>
      <c r="F183" s="281">
        <f t="shared" si="20"/>
        <v>0</v>
      </c>
      <c r="G183" s="282"/>
    </row>
    <row r="184" spans="1:7" x14ac:dyDescent="0.35">
      <c r="A184" s="253" t="s">
        <v>227</v>
      </c>
      <c r="B184" s="305" t="s">
        <v>228</v>
      </c>
      <c r="C184" s="306"/>
      <c r="D184" s="305"/>
      <c r="E184" s="305"/>
      <c r="F184" s="281">
        <f t="shared" si="20"/>
        <v>0</v>
      </c>
      <c r="G184" s="305"/>
    </row>
    <row r="185" spans="1:7" x14ac:dyDescent="0.35">
      <c r="A185" s="253" t="s">
        <v>229</v>
      </c>
      <c r="B185" s="305" t="s">
        <v>230</v>
      </c>
      <c r="C185" s="274"/>
      <c r="E185" s="288"/>
      <c r="F185" s="281">
        <f t="shared" si="20"/>
        <v>0</v>
      </c>
      <c r="G185" s="282"/>
    </row>
    <row r="186" spans="1:7" x14ac:dyDescent="0.35">
      <c r="A186" s="253" t="s">
        <v>231</v>
      </c>
      <c r="B186" s="305" t="s">
        <v>232</v>
      </c>
      <c r="C186" s="274"/>
      <c r="E186" s="288"/>
      <c r="F186" s="281">
        <f t="shared" si="20"/>
        <v>0</v>
      </c>
      <c r="G186" s="282"/>
    </row>
    <row r="187" spans="1:7" x14ac:dyDescent="0.35">
      <c r="A187" s="253" t="s">
        <v>233</v>
      </c>
      <c r="B187" s="305" t="s">
        <v>234</v>
      </c>
      <c r="C187" s="274"/>
      <c r="E187" s="288"/>
      <c r="F187" s="281">
        <f t="shared" si="20"/>
        <v>0</v>
      </c>
      <c r="G187" s="282"/>
    </row>
    <row r="188" spans="1:7" x14ac:dyDescent="0.35">
      <c r="A188" s="253" t="s">
        <v>235</v>
      </c>
      <c r="B188" s="305"/>
      <c r="E188" s="288"/>
      <c r="F188" s="282"/>
      <c r="G188" s="282"/>
    </row>
    <row r="189" spans="1:7" x14ac:dyDescent="0.35">
      <c r="A189" s="253" t="s">
        <v>236</v>
      </c>
      <c r="B189" s="305"/>
      <c r="E189" s="288"/>
      <c r="F189" s="282"/>
      <c r="G189" s="282"/>
    </row>
    <row r="190" spans="1:7" x14ac:dyDescent="0.35">
      <c r="A190" s="253" t="s">
        <v>237</v>
      </c>
      <c r="B190" s="305"/>
      <c r="E190" s="288"/>
      <c r="F190" s="282"/>
      <c r="G190" s="282"/>
    </row>
    <row r="191" spans="1:7" x14ac:dyDescent="0.35">
      <c r="A191" s="253" t="s">
        <v>238</v>
      </c>
      <c r="B191" s="286"/>
      <c r="E191" s="288"/>
      <c r="F191" s="282"/>
      <c r="G191" s="282"/>
    </row>
    <row r="192" spans="1:7" x14ac:dyDescent="0.35">
      <c r="A192" s="270"/>
      <c r="B192" s="271" t="s">
        <v>239</v>
      </c>
      <c r="C192" s="270" t="s">
        <v>50</v>
      </c>
      <c r="D192" s="270"/>
      <c r="E192" s="272"/>
      <c r="F192" s="273" t="s">
        <v>208</v>
      </c>
      <c r="G192" s="273"/>
    </row>
    <row r="193" spans="1:7" x14ac:dyDescent="0.35">
      <c r="A193" s="253" t="s">
        <v>240</v>
      </c>
      <c r="B193" s="268" t="s">
        <v>241</v>
      </c>
      <c r="C193" s="253">
        <v>91.5</v>
      </c>
      <c r="E193" s="280"/>
      <c r="F193" s="281">
        <f t="shared" ref="F193:F206" si="21">IF($C$208=0,"",IF(C193="[for completion]","",C193/$C$208))</f>
        <v>1</v>
      </c>
      <c r="G193" s="282"/>
    </row>
    <row r="194" spans="1:7" x14ac:dyDescent="0.35">
      <c r="A194" s="253" t="s">
        <v>242</v>
      </c>
      <c r="B194" s="268" t="s">
        <v>243</v>
      </c>
      <c r="C194" s="253">
        <v>0</v>
      </c>
      <c r="E194" s="288"/>
      <c r="F194" s="281">
        <f t="shared" si="21"/>
        <v>0</v>
      </c>
      <c r="G194" s="288"/>
    </row>
    <row r="195" spans="1:7" x14ac:dyDescent="0.35">
      <c r="A195" s="253" t="s">
        <v>244</v>
      </c>
      <c r="B195" s="268" t="s">
        <v>245</v>
      </c>
      <c r="C195" s="253">
        <v>0</v>
      </c>
      <c r="E195" s="288"/>
      <c r="F195" s="281">
        <f t="shared" si="21"/>
        <v>0</v>
      </c>
      <c r="G195" s="288"/>
    </row>
    <row r="196" spans="1:7" x14ac:dyDescent="0.35">
      <c r="A196" s="253" t="s">
        <v>246</v>
      </c>
      <c r="B196" s="268" t="s">
        <v>247</v>
      </c>
      <c r="C196" s="253">
        <v>0</v>
      </c>
      <c r="E196" s="288"/>
      <c r="F196" s="281">
        <f t="shared" si="21"/>
        <v>0</v>
      </c>
      <c r="G196" s="288"/>
    </row>
    <row r="197" spans="1:7" x14ac:dyDescent="0.35">
      <c r="A197" s="253" t="s">
        <v>248</v>
      </c>
      <c r="B197" s="268" t="s">
        <v>249</v>
      </c>
      <c r="C197" s="253">
        <v>0</v>
      </c>
      <c r="E197" s="288"/>
      <c r="F197" s="281">
        <f t="shared" si="21"/>
        <v>0</v>
      </c>
      <c r="G197" s="288"/>
    </row>
    <row r="198" spans="1:7" x14ac:dyDescent="0.35">
      <c r="A198" s="253" t="s">
        <v>250</v>
      </c>
      <c r="B198" s="268" t="s">
        <v>251</v>
      </c>
      <c r="C198" s="253">
        <v>0</v>
      </c>
      <c r="E198" s="288"/>
      <c r="F198" s="281">
        <f t="shared" si="21"/>
        <v>0</v>
      </c>
      <c r="G198" s="288"/>
    </row>
    <row r="199" spans="1:7" x14ac:dyDescent="0.35">
      <c r="A199" s="253" t="s">
        <v>252</v>
      </c>
      <c r="B199" s="268" t="s">
        <v>253</v>
      </c>
      <c r="C199" s="253">
        <v>0</v>
      </c>
      <c r="E199" s="288"/>
      <c r="F199" s="281">
        <f t="shared" si="21"/>
        <v>0</v>
      </c>
      <c r="G199" s="288"/>
    </row>
    <row r="200" spans="1:7" x14ac:dyDescent="0.35">
      <c r="A200" s="253" t="s">
        <v>254</v>
      </c>
      <c r="B200" s="268" t="s">
        <v>255</v>
      </c>
      <c r="C200" s="253">
        <v>0</v>
      </c>
      <c r="E200" s="288"/>
      <c r="F200" s="281">
        <f t="shared" si="21"/>
        <v>0</v>
      </c>
      <c r="G200" s="288"/>
    </row>
    <row r="201" spans="1:7" x14ac:dyDescent="0.35">
      <c r="A201" s="253" t="s">
        <v>256</v>
      </c>
      <c r="B201" s="268" t="s">
        <v>257</v>
      </c>
      <c r="C201" s="253">
        <v>0</v>
      </c>
      <c r="E201" s="288"/>
      <c r="F201" s="281">
        <f t="shared" si="21"/>
        <v>0</v>
      </c>
      <c r="G201" s="288"/>
    </row>
    <row r="202" spans="1:7" x14ac:dyDescent="0.35">
      <c r="A202" s="253" t="s">
        <v>258</v>
      </c>
      <c r="B202" s="268" t="s">
        <v>259</v>
      </c>
      <c r="C202" s="253">
        <v>0</v>
      </c>
      <c r="E202" s="288"/>
      <c r="F202" s="281">
        <f t="shared" si="21"/>
        <v>0</v>
      </c>
      <c r="G202" s="288"/>
    </row>
    <row r="203" spans="1:7" x14ac:dyDescent="0.35">
      <c r="A203" s="253" t="s">
        <v>260</v>
      </c>
      <c r="B203" s="268" t="s">
        <v>261</v>
      </c>
      <c r="C203" s="253">
        <v>0</v>
      </c>
      <c r="E203" s="288"/>
      <c r="F203" s="281">
        <f t="shared" si="21"/>
        <v>0</v>
      </c>
      <c r="G203" s="288"/>
    </row>
    <row r="204" spans="1:7" x14ac:dyDescent="0.35">
      <c r="A204" s="253" t="s">
        <v>262</v>
      </c>
      <c r="B204" s="268" t="s">
        <v>263</v>
      </c>
      <c r="C204" s="253">
        <v>0</v>
      </c>
      <c r="E204" s="288"/>
      <c r="F204" s="281">
        <f t="shared" si="21"/>
        <v>0</v>
      </c>
      <c r="G204" s="288"/>
    </row>
    <row r="205" spans="1:7" x14ac:dyDescent="0.35">
      <c r="A205" s="253" t="s">
        <v>264</v>
      </c>
      <c r="B205" s="268" t="s">
        <v>265</v>
      </c>
      <c r="C205" s="253">
        <v>0</v>
      </c>
      <c r="E205" s="288"/>
      <c r="F205" s="281">
        <f t="shared" si="21"/>
        <v>0</v>
      </c>
      <c r="G205" s="288"/>
    </row>
    <row r="206" spans="1:7" x14ac:dyDescent="0.35">
      <c r="A206" s="253" t="s">
        <v>266</v>
      </c>
      <c r="B206" s="268" t="s">
        <v>62</v>
      </c>
      <c r="C206" s="253">
        <v>0</v>
      </c>
      <c r="E206" s="288"/>
      <c r="F206" s="281">
        <f t="shared" si="21"/>
        <v>0</v>
      </c>
      <c r="G206" s="288"/>
    </row>
    <row r="207" spans="1:7" x14ac:dyDescent="0.35">
      <c r="A207" s="253" t="s">
        <v>267</v>
      </c>
      <c r="B207" s="283" t="s">
        <v>268</v>
      </c>
      <c r="C207" s="253">
        <v>91.5</v>
      </c>
      <c r="E207" s="288"/>
      <c r="F207" s="281"/>
      <c r="G207" s="288"/>
    </row>
    <row r="208" spans="1:7" x14ac:dyDescent="0.35">
      <c r="A208" s="253" t="s">
        <v>269</v>
      </c>
      <c r="B208" s="294" t="s">
        <v>64</v>
      </c>
      <c r="C208" s="284">
        <f>SUM(C193:C206)</f>
        <v>91.5</v>
      </c>
      <c r="D208" s="268"/>
      <c r="E208" s="288"/>
      <c r="F208" s="285">
        <f>SUM(F193:F206)</f>
        <v>1</v>
      </c>
      <c r="G208" s="288"/>
    </row>
    <row r="209" spans="1:7" x14ac:dyDescent="0.35">
      <c r="A209" s="253" t="s">
        <v>270</v>
      </c>
      <c r="B209" s="286" t="s">
        <v>165</v>
      </c>
      <c r="C209" s="274"/>
      <c r="E209" s="288"/>
      <c r="F209" s="281">
        <f>IF($C$208=0,"",IF(C209="[for completion]","",C209/$C$208))</f>
        <v>0</v>
      </c>
      <c r="G209" s="288"/>
    </row>
    <row r="210" spans="1:7" x14ac:dyDescent="0.35">
      <c r="A210" s="253" t="s">
        <v>1807</v>
      </c>
      <c r="B210" s="286" t="s">
        <v>165</v>
      </c>
      <c r="C210" s="274"/>
      <c r="E210" s="288"/>
      <c r="F210" s="281">
        <f t="shared" ref="F210:F215" si="22">IF($C$208=0,"",IF(C210="[for completion]","",C210/$C$208))</f>
        <v>0</v>
      </c>
      <c r="G210" s="288"/>
    </row>
    <row r="211" spans="1:7" x14ac:dyDescent="0.35">
      <c r="A211" s="253" t="s">
        <v>271</v>
      </c>
      <c r="B211" s="286" t="s">
        <v>165</v>
      </c>
      <c r="C211" s="274"/>
      <c r="E211" s="288"/>
      <c r="F211" s="281">
        <f t="shared" si="22"/>
        <v>0</v>
      </c>
      <c r="G211" s="288"/>
    </row>
    <row r="212" spans="1:7" x14ac:dyDescent="0.35">
      <c r="A212" s="253" t="s">
        <v>272</v>
      </c>
      <c r="B212" s="286" t="s">
        <v>165</v>
      </c>
      <c r="C212" s="274"/>
      <c r="E212" s="288"/>
      <c r="F212" s="281">
        <f t="shared" si="22"/>
        <v>0</v>
      </c>
      <c r="G212" s="288"/>
    </row>
    <row r="213" spans="1:7" x14ac:dyDescent="0.35">
      <c r="A213" s="253" t="s">
        <v>273</v>
      </c>
      <c r="B213" s="286" t="s">
        <v>165</v>
      </c>
      <c r="C213" s="274"/>
      <c r="E213" s="288"/>
      <c r="F213" s="281">
        <f t="shared" si="22"/>
        <v>0</v>
      </c>
      <c r="G213" s="288"/>
    </row>
    <row r="214" spans="1:7" x14ac:dyDescent="0.35">
      <c r="A214" s="253" t="s">
        <v>274</v>
      </c>
      <c r="B214" s="286" t="s">
        <v>165</v>
      </c>
      <c r="C214" s="274"/>
      <c r="E214" s="288"/>
      <c r="F214" s="281">
        <f t="shared" si="22"/>
        <v>0</v>
      </c>
      <c r="G214" s="288"/>
    </row>
    <row r="215" spans="1:7" x14ac:dyDescent="0.35">
      <c r="A215" s="253" t="s">
        <v>275</v>
      </c>
      <c r="B215" s="286" t="s">
        <v>165</v>
      </c>
      <c r="C215" s="274"/>
      <c r="E215" s="288"/>
      <c r="F215" s="281">
        <f t="shared" si="22"/>
        <v>0</v>
      </c>
      <c r="G215" s="288"/>
    </row>
    <row r="216" spans="1:7" x14ac:dyDescent="0.35">
      <c r="A216" s="270"/>
      <c r="B216" s="271" t="s">
        <v>1808</v>
      </c>
      <c r="C216" s="270" t="s">
        <v>50</v>
      </c>
      <c r="D216" s="270"/>
      <c r="E216" s="272"/>
      <c r="F216" s="273" t="s">
        <v>276</v>
      </c>
      <c r="G216" s="273" t="s">
        <v>277</v>
      </c>
    </row>
    <row r="217" spans="1:7" x14ac:dyDescent="0.35">
      <c r="A217" s="253" t="s">
        <v>278</v>
      </c>
      <c r="B217" s="293" t="s">
        <v>279</v>
      </c>
      <c r="C217" s="253">
        <v>91.5</v>
      </c>
      <c r="E217" s="301"/>
      <c r="F217" s="281">
        <f>IF($C$38=0,"",IF(C217="[for completion]","",IF(C217="","",C217/$C$38)))</f>
        <v>5.9177024863956993E-3</v>
      </c>
      <c r="G217" s="281">
        <f>IF($C$39=0,"",IF(C217="[for completion]","",IF(C217="","",C217/$C$39)))</f>
        <v>7.9565217391304351E-3</v>
      </c>
    </row>
    <row r="218" spans="1:7" x14ac:dyDescent="0.35">
      <c r="A218" s="253" t="s">
        <v>280</v>
      </c>
      <c r="B218" s="293" t="s">
        <v>281</v>
      </c>
      <c r="C218" s="253">
        <v>0</v>
      </c>
      <c r="E218" s="301"/>
      <c r="F218" s="281">
        <f t="shared" ref="F218:F219" si="23">IF($C$38=0,"",IF(C218="[for completion]","",IF(C218="","",C218/$C$38)))</f>
        <v>0</v>
      </c>
      <c r="G218" s="281">
        <f t="shared" ref="G218:G219" si="24">IF($C$39=0,"",IF(C218="[for completion]","",IF(C218="","",C218/$C$39)))</f>
        <v>0</v>
      </c>
    </row>
    <row r="219" spans="1:7" x14ac:dyDescent="0.35">
      <c r="A219" s="253" t="s">
        <v>282</v>
      </c>
      <c r="B219" s="293" t="s">
        <v>62</v>
      </c>
      <c r="C219" s="253">
        <v>0</v>
      </c>
      <c r="E219" s="301"/>
      <c r="F219" s="281">
        <f t="shared" si="23"/>
        <v>0</v>
      </c>
      <c r="G219" s="281">
        <f t="shared" si="24"/>
        <v>0</v>
      </c>
    </row>
    <row r="220" spans="1:7" x14ac:dyDescent="0.35">
      <c r="A220" s="253" t="s">
        <v>283</v>
      </c>
      <c r="B220" s="294" t="s">
        <v>64</v>
      </c>
      <c r="C220" s="274">
        <f>SUM(C217:C219)</f>
        <v>91.5</v>
      </c>
      <c r="E220" s="301"/>
      <c r="F220" s="279">
        <f>SUM(F217:F219)</f>
        <v>5.9177024863956993E-3</v>
      </c>
      <c r="G220" s="279">
        <f>SUM(G217:G219)</f>
        <v>7.9565217391304351E-3</v>
      </c>
    </row>
    <row r="221" spans="1:7" x14ac:dyDescent="0.35">
      <c r="A221" s="253" t="s">
        <v>284</v>
      </c>
      <c r="B221" s="286" t="s">
        <v>165</v>
      </c>
      <c r="C221" s="274"/>
      <c r="E221" s="301"/>
      <c r="F221" s="281" t="str">
        <f t="shared" ref="F221:F227" si="25">IF($C$38=0,"",IF(C221="[for completion]","",IF(C221="","",C221/$C$38)))</f>
        <v/>
      </c>
      <c r="G221" s="281" t="str">
        <f t="shared" ref="G221:G227" si="26">IF($C$39=0,"",IF(C221="[for completion]","",IF(C221="","",C221/$C$39)))</f>
        <v/>
      </c>
    </row>
    <row r="222" spans="1:7" x14ac:dyDescent="0.35">
      <c r="A222" s="253" t="s">
        <v>285</v>
      </c>
      <c r="B222" s="286" t="s">
        <v>165</v>
      </c>
      <c r="C222" s="274"/>
      <c r="E222" s="301"/>
      <c r="F222" s="281" t="str">
        <f t="shared" si="25"/>
        <v/>
      </c>
      <c r="G222" s="281" t="str">
        <f t="shared" si="26"/>
        <v/>
      </c>
    </row>
    <row r="223" spans="1:7" x14ac:dyDescent="0.35">
      <c r="A223" s="253" t="s">
        <v>286</v>
      </c>
      <c r="B223" s="286" t="s">
        <v>165</v>
      </c>
      <c r="C223" s="274"/>
      <c r="E223" s="301"/>
      <c r="F223" s="281" t="str">
        <f t="shared" si="25"/>
        <v/>
      </c>
      <c r="G223" s="281" t="str">
        <f t="shared" si="26"/>
        <v/>
      </c>
    </row>
    <row r="224" spans="1:7" x14ac:dyDescent="0.35">
      <c r="A224" s="253" t="s">
        <v>287</v>
      </c>
      <c r="B224" s="286" t="s">
        <v>165</v>
      </c>
      <c r="C224" s="274"/>
      <c r="E224" s="301"/>
      <c r="F224" s="281" t="str">
        <f t="shared" si="25"/>
        <v/>
      </c>
      <c r="G224" s="281" t="str">
        <f t="shared" si="26"/>
        <v/>
      </c>
    </row>
    <row r="225" spans="1:7" x14ac:dyDescent="0.35">
      <c r="A225" s="253" t="s">
        <v>288</v>
      </c>
      <c r="B225" s="286" t="s">
        <v>165</v>
      </c>
      <c r="C225" s="274"/>
      <c r="E225" s="301"/>
      <c r="F225" s="281" t="str">
        <f t="shared" si="25"/>
        <v/>
      </c>
      <c r="G225" s="281" t="str">
        <f t="shared" si="26"/>
        <v/>
      </c>
    </row>
    <row r="226" spans="1:7" x14ac:dyDescent="0.35">
      <c r="A226" s="253" t="s">
        <v>289</v>
      </c>
      <c r="B226" s="286" t="s">
        <v>165</v>
      </c>
      <c r="C226" s="274"/>
      <c r="E226" s="268"/>
      <c r="F226" s="281" t="str">
        <f t="shared" si="25"/>
        <v/>
      </c>
      <c r="G226" s="281" t="str">
        <f t="shared" si="26"/>
        <v/>
      </c>
    </row>
    <row r="227" spans="1:7" x14ac:dyDescent="0.35">
      <c r="A227" s="253" t="s">
        <v>290</v>
      </c>
      <c r="B227" s="286" t="s">
        <v>165</v>
      </c>
      <c r="C227" s="274"/>
      <c r="E227" s="301"/>
      <c r="F227" s="281" t="str">
        <f t="shared" si="25"/>
        <v/>
      </c>
      <c r="G227" s="281" t="str">
        <f t="shared" si="26"/>
        <v/>
      </c>
    </row>
    <row r="228" spans="1:7" x14ac:dyDescent="0.35">
      <c r="A228" s="270"/>
      <c r="B228" s="271" t="s">
        <v>1809</v>
      </c>
      <c r="C228" s="270"/>
      <c r="D228" s="270"/>
      <c r="E228" s="272"/>
      <c r="F228" s="273"/>
      <c r="G228" s="273"/>
    </row>
    <row r="229" spans="1:7" ht="29" x14ac:dyDescent="0.35">
      <c r="A229" s="253" t="s">
        <v>291</v>
      </c>
      <c r="B229" s="268" t="s">
        <v>1810</v>
      </c>
      <c r="C229" s="307" t="s">
        <v>1811</v>
      </c>
    </row>
    <row r="230" spans="1:7" x14ac:dyDescent="0.35">
      <c r="A230" s="270"/>
      <c r="B230" s="271" t="s">
        <v>292</v>
      </c>
      <c r="C230" s="270"/>
      <c r="D230" s="270"/>
      <c r="E230" s="272"/>
      <c r="F230" s="273"/>
      <c r="G230" s="273"/>
    </row>
    <row r="231" spans="1:7" x14ac:dyDescent="0.35">
      <c r="A231" s="253" t="s">
        <v>293</v>
      </c>
      <c r="B231" s="253" t="s">
        <v>294</v>
      </c>
      <c r="C231" s="253">
        <v>0</v>
      </c>
      <c r="E231" s="268"/>
    </row>
    <row r="232" spans="1:7" x14ac:dyDescent="0.35">
      <c r="A232" s="253" t="s">
        <v>295</v>
      </c>
      <c r="B232" s="308" t="s">
        <v>296</v>
      </c>
      <c r="C232" s="253">
        <v>0</v>
      </c>
      <c r="E232" s="268"/>
    </row>
    <row r="233" spans="1:7" x14ac:dyDescent="0.35">
      <c r="A233" s="253" t="s">
        <v>297</v>
      </c>
      <c r="B233" s="308" t="s">
        <v>298</v>
      </c>
      <c r="C233" s="253">
        <v>0</v>
      </c>
      <c r="E233" s="268"/>
    </row>
    <row r="234" spans="1:7" x14ac:dyDescent="0.35">
      <c r="A234" s="253" t="s">
        <v>299</v>
      </c>
      <c r="B234" s="266" t="s">
        <v>300</v>
      </c>
      <c r="C234" s="284"/>
      <c r="D234" s="268"/>
      <c r="E234" s="268"/>
    </row>
    <row r="235" spans="1:7" x14ac:dyDescent="0.35">
      <c r="A235" s="253" t="s">
        <v>301</v>
      </c>
      <c r="B235" s="266" t="s">
        <v>302</v>
      </c>
      <c r="C235" s="284"/>
      <c r="D235" s="268"/>
      <c r="E235" s="268"/>
    </row>
    <row r="236" spans="1:7" x14ac:dyDescent="0.35">
      <c r="A236" s="253" t="s">
        <v>303</v>
      </c>
      <c r="B236" s="266" t="s">
        <v>304</v>
      </c>
      <c r="C236" s="268"/>
      <c r="D236" s="268"/>
      <c r="E236" s="268"/>
    </row>
    <row r="237" spans="1:7" x14ac:dyDescent="0.35">
      <c r="A237" s="253" t="s">
        <v>305</v>
      </c>
      <c r="C237" s="268"/>
      <c r="D237" s="268"/>
      <c r="E237" s="268"/>
    </row>
    <row r="238" spans="1:7" x14ac:dyDescent="0.35">
      <c r="A238" s="253" t="s">
        <v>306</v>
      </c>
      <c r="C238" s="268"/>
      <c r="D238" s="268"/>
      <c r="E238" s="268"/>
    </row>
    <row r="239" spans="1:7" x14ac:dyDescent="0.35">
      <c r="A239" s="270"/>
      <c r="B239" s="271" t="s">
        <v>1812</v>
      </c>
      <c r="C239" s="270"/>
      <c r="D239" s="270"/>
      <c r="E239" s="272"/>
      <c r="F239" s="273"/>
      <c r="G239" s="273"/>
    </row>
    <row r="240" spans="1:7" x14ac:dyDescent="0.35">
      <c r="A240" s="253" t="s">
        <v>1813</v>
      </c>
      <c r="B240" s="253" t="s">
        <v>1814</v>
      </c>
      <c r="C240" s="253" t="s">
        <v>1815</v>
      </c>
      <c r="D240" s="213"/>
      <c r="E240" s="213"/>
      <c r="F240" s="213"/>
      <c r="G240" s="213"/>
    </row>
    <row r="241" spans="1:7" ht="29" x14ac:dyDescent="0.35">
      <c r="A241" s="253" t="s">
        <v>1816</v>
      </c>
      <c r="B241" s="253" t="s">
        <v>1817</v>
      </c>
      <c r="D241" s="213"/>
      <c r="E241" s="213"/>
      <c r="F241" s="213"/>
      <c r="G241" s="213"/>
    </row>
    <row r="242" spans="1:7" x14ac:dyDescent="0.35">
      <c r="A242" s="253" t="s">
        <v>1818</v>
      </c>
      <c r="B242" s="253" t="s">
        <v>1819</v>
      </c>
      <c r="C242" s="309"/>
      <c r="D242" s="213"/>
      <c r="E242" s="213"/>
      <c r="F242" s="213"/>
      <c r="G242" s="213"/>
    </row>
    <row r="243" spans="1:7" x14ac:dyDescent="0.35">
      <c r="A243" s="253" t="s">
        <v>1820</v>
      </c>
      <c r="B243" s="253" t="s">
        <v>1821</v>
      </c>
      <c r="D243" s="213"/>
      <c r="E243" s="213"/>
      <c r="F243" s="213"/>
      <c r="G243" s="213"/>
    </row>
    <row r="244" spans="1:7" x14ac:dyDescent="0.35">
      <c r="A244" s="253" t="s">
        <v>1822</v>
      </c>
      <c r="D244" s="213"/>
      <c r="E244" s="213"/>
      <c r="F244" s="213"/>
      <c r="G244" s="213"/>
    </row>
    <row r="245" spans="1:7" x14ac:dyDescent="0.35">
      <c r="A245" s="253" t="s">
        <v>1823</v>
      </c>
      <c r="D245" s="213"/>
      <c r="E245" s="213"/>
      <c r="F245" s="213"/>
      <c r="G245" s="213"/>
    </row>
    <row r="246" spans="1:7" x14ac:dyDescent="0.35">
      <c r="A246" s="253" t="s">
        <v>1824</v>
      </c>
      <c r="D246" s="213"/>
      <c r="E246" s="213"/>
      <c r="F246" s="213"/>
      <c r="G246" s="213"/>
    </row>
    <row r="247" spans="1:7" x14ac:dyDescent="0.35">
      <c r="A247" s="253" t="s">
        <v>1825</v>
      </c>
      <c r="D247" s="213"/>
      <c r="E247" s="213"/>
      <c r="F247" s="213"/>
      <c r="G247" s="213"/>
    </row>
    <row r="248" spans="1:7" x14ac:dyDescent="0.35">
      <c r="A248" s="253" t="s">
        <v>1826</v>
      </c>
      <c r="D248" s="213"/>
      <c r="E248" s="213"/>
      <c r="F248" s="213"/>
      <c r="G248" s="213"/>
    </row>
    <row r="249" spans="1:7" x14ac:dyDescent="0.35">
      <c r="A249" s="253" t="s">
        <v>1827</v>
      </c>
      <c r="D249" s="213"/>
      <c r="E249" s="213"/>
      <c r="F249" s="213"/>
      <c r="G249" s="213"/>
    </row>
    <row r="250" spans="1:7" x14ac:dyDescent="0.35">
      <c r="A250" s="253" t="s">
        <v>1828</v>
      </c>
      <c r="D250" s="213"/>
      <c r="E250" s="213"/>
      <c r="F250" s="213"/>
      <c r="G250" s="213"/>
    </row>
    <row r="251" spans="1:7" x14ac:dyDescent="0.35">
      <c r="A251" s="253" t="s">
        <v>1829</v>
      </c>
      <c r="D251" s="213"/>
      <c r="E251" s="213"/>
      <c r="F251" s="213"/>
      <c r="G251" s="213"/>
    </row>
    <row r="252" spans="1:7" x14ac:dyDescent="0.35">
      <c r="A252" s="253" t="s">
        <v>1830</v>
      </c>
      <c r="D252" s="213"/>
      <c r="E252" s="213"/>
      <c r="F252" s="213"/>
      <c r="G252" s="213"/>
    </row>
    <row r="253" spans="1:7" x14ac:dyDescent="0.35">
      <c r="A253" s="253" t="s">
        <v>1831</v>
      </c>
      <c r="D253" s="213"/>
      <c r="E253" s="213"/>
      <c r="F253" s="213"/>
      <c r="G253" s="213"/>
    </row>
    <row r="254" spans="1:7" x14ac:dyDescent="0.35">
      <c r="A254" s="253" t="s">
        <v>1832</v>
      </c>
      <c r="D254" s="213"/>
      <c r="E254" s="213"/>
      <c r="F254" s="213"/>
      <c r="G254" s="213"/>
    </row>
    <row r="255" spans="1:7" x14ac:dyDescent="0.35">
      <c r="A255" s="253" t="s">
        <v>1833</v>
      </c>
      <c r="D255" s="213"/>
      <c r="E255" s="213"/>
      <c r="F255" s="213"/>
      <c r="G255" s="213"/>
    </row>
    <row r="256" spans="1:7" x14ac:dyDescent="0.35">
      <c r="A256" s="253" t="s">
        <v>1834</v>
      </c>
      <c r="D256" s="213"/>
      <c r="E256" s="213"/>
      <c r="F256" s="213"/>
      <c r="G256" s="213"/>
    </row>
    <row r="257" spans="1:7" x14ac:dyDescent="0.35">
      <c r="A257" s="253" t="s">
        <v>1835</v>
      </c>
      <c r="D257" s="213"/>
      <c r="E257" s="213"/>
      <c r="F257" s="213"/>
      <c r="G257" s="213"/>
    </row>
    <row r="258" spans="1:7" x14ac:dyDescent="0.35">
      <c r="A258" s="253" t="s">
        <v>1836</v>
      </c>
      <c r="D258" s="213"/>
      <c r="E258" s="213"/>
      <c r="F258" s="213"/>
      <c r="G258" s="213"/>
    </row>
    <row r="259" spans="1:7" x14ac:dyDescent="0.35">
      <c r="A259" s="253" t="s">
        <v>1837</v>
      </c>
      <c r="D259" s="213"/>
      <c r="E259" s="213"/>
      <c r="F259" s="213"/>
      <c r="G259" s="213"/>
    </row>
    <row r="260" spans="1:7" x14ac:dyDescent="0.35">
      <c r="A260" s="253" t="s">
        <v>1838</v>
      </c>
      <c r="D260" s="213"/>
      <c r="E260" s="213"/>
      <c r="F260" s="213"/>
      <c r="G260" s="213"/>
    </row>
    <row r="261" spans="1:7" x14ac:dyDescent="0.35">
      <c r="A261" s="253" t="s">
        <v>1839</v>
      </c>
      <c r="D261" s="213"/>
      <c r="E261" s="213"/>
      <c r="F261" s="213"/>
      <c r="G261" s="213"/>
    </row>
    <row r="262" spans="1:7" x14ac:dyDescent="0.35">
      <c r="A262" s="253" t="s">
        <v>1840</v>
      </c>
      <c r="D262" s="213"/>
      <c r="E262" s="213"/>
      <c r="F262" s="213"/>
      <c r="G262" s="213"/>
    </row>
    <row r="263" spans="1:7" x14ac:dyDescent="0.35">
      <c r="A263" s="253" t="s">
        <v>1841</v>
      </c>
      <c r="D263" s="213"/>
      <c r="E263" s="213"/>
      <c r="F263" s="213"/>
      <c r="G263" s="213"/>
    </row>
    <row r="264" spans="1:7" x14ac:dyDescent="0.35">
      <c r="A264" s="253" t="s">
        <v>1842</v>
      </c>
      <c r="D264" s="213"/>
      <c r="E264" s="213"/>
      <c r="F264" s="213"/>
      <c r="G264" s="213"/>
    </row>
    <row r="265" spans="1:7" x14ac:dyDescent="0.35">
      <c r="A265" s="253" t="s">
        <v>1843</v>
      </c>
      <c r="D265" s="213"/>
      <c r="E265" s="213"/>
      <c r="F265" s="213"/>
      <c r="G265" s="213"/>
    </row>
    <row r="266" spans="1:7" x14ac:dyDescent="0.35">
      <c r="A266" s="253" t="s">
        <v>1844</v>
      </c>
      <c r="D266" s="213"/>
      <c r="E266" s="213"/>
      <c r="F266" s="213"/>
      <c r="G266" s="213"/>
    </row>
    <row r="267" spans="1:7" x14ac:dyDescent="0.35">
      <c r="A267" s="253" t="s">
        <v>1845</v>
      </c>
      <c r="D267" s="213"/>
      <c r="E267" s="213"/>
      <c r="F267" s="213"/>
      <c r="G267" s="213"/>
    </row>
    <row r="268" spans="1:7" x14ac:dyDescent="0.35">
      <c r="A268" s="253" t="s">
        <v>1846</v>
      </c>
      <c r="D268" s="213"/>
      <c r="E268" s="213"/>
      <c r="F268" s="213"/>
      <c r="G268" s="213"/>
    </row>
    <row r="269" spans="1:7" x14ac:dyDescent="0.35">
      <c r="A269" s="253" t="s">
        <v>1847</v>
      </c>
      <c r="D269" s="213"/>
      <c r="E269" s="213"/>
      <c r="F269" s="213"/>
      <c r="G269" s="213"/>
    </row>
    <row r="270" spans="1:7" x14ac:dyDescent="0.35">
      <c r="A270" s="253" t="s">
        <v>1848</v>
      </c>
      <c r="D270" s="213"/>
      <c r="E270" s="213"/>
      <c r="F270" s="213"/>
      <c r="G270" s="213"/>
    </row>
    <row r="271" spans="1:7" x14ac:dyDescent="0.35">
      <c r="A271" s="253" t="s">
        <v>1849</v>
      </c>
      <c r="D271" s="213"/>
      <c r="E271" s="213"/>
      <c r="F271" s="213"/>
      <c r="G271" s="213"/>
    </row>
    <row r="272" spans="1:7" x14ac:dyDescent="0.35">
      <c r="A272" s="253" t="s">
        <v>1850</v>
      </c>
      <c r="D272" s="213"/>
      <c r="E272" s="213"/>
      <c r="F272" s="213"/>
      <c r="G272" s="213"/>
    </row>
    <row r="273" spans="1:7" x14ac:dyDescent="0.35">
      <c r="A273" s="253" t="s">
        <v>1851</v>
      </c>
      <c r="D273" s="213"/>
      <c r="E273" s="213"/>
      <c r="F273" s="213"/>
      <c r="G273" s="213"/>
    </row>
    <row r="274" spans="1:7" x14ac:dyDescent="0.35">
      <c r="A274" s="253" t="s">
        <v>1852</v>
      </c>
      <c r="D274" s="213"/>
      <c r="E274" s="213"/>
      <c r="F274" s="213"/>
      <c r="G274" s="213"/>
    </row>
    <row r="275" spans="1:7" x14ac:dyDescent="0.35">
      <c r="A275" s="253" t="s">
        <v>1853</v>
      </c>
      <c r="D275" s="213"/>
      <c r="E275" s="213"/>
      <c r="F275" s="213"/>
      <c r="G275" s="213"/>
    </row>
    <row r="276" spans="1:7" x14ac:dyDescent="0.35">
      <c r="A276" s="253" t="s">
        <v>1854</v>
      </c>
      <c r="D276" s="213"/>
      <c r="E276" s="213"/>
      <c r="F276" s="213"/>
      <c r="G276" s="213"/>
    </row>
    <row r="277" spans="1:7" x14ac:dyDescent="0.35">
      <c r="A277" s="253" t="s">
        <v>1855</v>
      </c>
      <c r="D277" s="213"/>
      <c r="E277" s="213"/>
      <c r="F277" s="213"/>
      <c r="G277" s="213"/>
    </row>
    <row r="278" spans="1:7" x14ac:dyDescent="0.35">
      <c r="A278" s="253" t="s">
        <v>1856</v>
      </c>
      <c r="D278" s="213"/>
      <c r="E278" s="213"/>
      <c r="F278" s="213"/>
      <c r="G278" s="213"/>
    </row>
    <row r="279" spans="1:7" x14ac:dyDescent="0.35">
      <c r="A279" s="253" t="s">
        <v>1857</v>
      </c>
      <c r="D279" s="213"/>
      <c r="E279" s="213"/>
      <c r="F279" s="213"/>
      <c r="G279" s="213"/>
    </row>
    <row r="280" spans="1:7" x14ac:dyDescent="0.35">
      <c r="A280" s="253" t="s">
        <v>1858</v>
      </c>
      <c r="D280" s="213"/>
      <c r="E280" s="213"/>
      <c r="F280" s="213"/>
      <c r="G280" s="213"/>
    </row>
    <row r="281" spans="1:7" x14ac:dyDescent="0.35">
      <c r="A281" s="253" t="s">
        <v>1859</v>
      </c>
      <c r="D281" s="213"/>
      <c r="E281" s="213"/>
      <c r="F281" s="213"/>
      <c r="G281" s="213"/>
    </row>
    <row r="282" spans="1:7" x14ac:dyDescent="0.35">
      <c r="A282" s="253" t="s">
        <v>1860</v>
      </c>
      <c r="D282" s="213"/>
      <c r="E282" s="213"/>
      <c r="F282" s="213"/>
      <c r="G282" s="213"/>
    </row>
    <row r="283" spans="1:7" x14ac:dyDescent="0.35">
      <c r="A283" s="253" t="s">
        <v>1861</v>
      </c>
      <c r="D283" s="213"/>
      <c r="E283" s="213"/>
      <c r="F283" s="213"/>
      <c r="G283" s="213"/>
    </row>
    <row r="284" spans="1:7" x14ac:dyDescent="0.35">
      <c r="A284" s="253" t="s">
        <v>1862</v>
      </c>
      <c r="D284" s="213"/>
      <c r="E284" s="213"/>
      <c r="F284" s="213"/>
      <c r="G284" s="213"/>
    </row>
    <row r="285" spans="1:7" ht="37" x14ac:dyDescent="0.35">
      <c r="A285" s="261"/>
      <c r="B285" s="261" t="s">
        <v>307</v>
      </c>
      <c r="C285" s="261" t="s">
        <v>308</v>
      </c>
      <c r="D285" s="261" t="s">
        <v>308</v>
      </c>
      <c r="E285" s="261"/>
      <c r="F285" s="262"/>
      <c r="G285" s="263"/>
    </row>
    <row r="286" spans="1:7" x14ac:dyDescent="0.35">
      <c r="A286" s="310" t="s">
        <v>1863</v>
      </c>
      <c r="B286" s="311"/>
      <c r="C286" s="311"/>
      <c r="D286" s="311"/>
      <c r="E286" s="311"/>
      <c r="F286" s="312"/>
      <c r="G286" s="311"/>
    </row>
    <row r="287" spans="1:7" x14ac:dyDescent="0.35">
      <c r="A287" s="310" t="s">
        <v>1864</v>
      </c>
      <c r="B287" s="311"/>
      <c r="C287" s="311"/>
      <c r="D287" s="311"/>
      <c r="E287" s="311"/>
      <c r="F287" s="312"/>
      <c r="G287" s="311"/>
    </row>
    <row r="288" spans="1:7" x14ac:dyDescent="0.35">
      <c r="A288" s="253" t="s">
        <v>309</v>
      </c>
      <c r="B288" s="266" t="s">
        <v>1865</v>
      </c>
      <c r="C288" s="307">
        <f>ROW(B38)</f>
        <v>38</v>
      </c>
      <c r="D288" s="278"/>
      <c r="E288" s="278"/>
      <c r="F288" s="278"/>
      <c r="G288" s="278"/>
    </row>
    <row r="289" spans="1:7" x14ac:dyDescent="0.35">
      <c r="A289" s="253" t="s">
        <v>310</v>
      </c>
      <c r="B289" s="266" t="s">
        <v>1866</v>
      </c>
      <c r="C289" s="307">
        <f>ROW(B39)</f>
        <v>39</v>
      </c>
      <c r="E289" s="278"/>
      <c r="F289" s="278"/>
    </row>
    <row r="290" spans="1:7" x14ac:dyDescent="0.35">
      <c r="A290" s="253" t="s">
        <v>311</v>
      </c>
      <c r="B290" s="266" t="s">
        <v>1867</v>
      </c>
      <c r="C290" s="307"/>
      <c r="D290" s="307"/>
      <c r="E290" s="313"/>
      <c r="F290" s="278"/>
      <c r="G290" s="313"/>
    </row>
    <row r="291" spans="1:7" x14ac:dyDescent="0.35">
      <c r="A291" s="253" t="s">
        <v>312</v>
      </c>
      <c r="B291" s="266" t="s">
        <v>1868</v>
      </c>
      <c r="C291" s="307">
        <f>ROW(B52)</f>
        <v>52</v>
      </c>
    </row>
    <row r="292" spans="1:7" x14ac:dyDescent="0.35">
      <c r="A292" s="253" t="s">
        <v>313</v>
      </c>
      <c r="B292" s="266" t="s">
        <v>1869</v>
      </c>
      <c r="C292" s="314"/>
      <c r="D292" s="307"/>
      <c r="E292" s="313"/>
      <c r="F292" s="307"/>
      <c r="G292" s="313"/>
    </row>
    <row r="293" spans="1:7" x14ac:dyDescent="0.35">
      <c r="A293" s="253" t="s">
        <v>314</v>
      </c>
      <c r="B293" s="266" t="s">
        <v>1870</v>
      </c>
      <c r="C293" s="307"/>
      <c r="D293" s="307"/>
    </row>
    <row r="294" spans="1:7" x14ac:dyDescent="0.35">
      <c r="A294" s="253" t="s">
        <v>315</v>
      </c>
      <c r="B294" s="266" t="s">
        <v>1871</v>
      </c>
      <c r="C294" s="307">
        <f>ROW(B111)</f>
        <v>111</v>
      </c>
      <c r="F294" s="313"/>
    </row>
    <row r="295" spans="1:7" x14ac:dyDescent="0.35">
      <c r="A295" s="253" t="s">
        <v>316</v>
      </c>
      <c r="B295" s="266" t="s">
        <v>1872</v>
      </c>
      <c r="C295" s="307">
        <f>ROW(B163)</f>
        <v>163</v>
      </c>
      <c r="E295" s="313"/>
      <c r="F295" s="313"/>
    </row>
    <row r="296" spans="1:7" x14ac:dyDescent="0.35">
      <c r="A296" s="253" t="s">
        <v>317</v>
      </c>
      <c r="B296" s="266" t="s">
        <v>1873</v>
      </c>
      <c r="C296" s="307">
        <f>ROW(B137)</f>
        <v>137</v>
      </c>
      <c r="E296" s="313"/>
      <c r="F296" s="313"/>
    </row>
    <row r="297" spans="1:7" ht="29" x14ac:dyDescent="0.35">
      <c r="A297" s="253" t="s">
        <v>318</v>
      </c>
      <c r="B297" s="253" t="s">
        <v>319</v>
      </c>
      <c r="C297" s="307"/>
      <c r="E297" s="313"/>
    </row>
    <row r="298" spans="1:7" x14ac:dyDescent="0.35">
      <c r="A298" s="253" t="s">
        <v>320</v>
      </c>
      <c r="B298" s="266" t="s">
        <v>1874</v>
      </c>
      <c r="C298" s="307">
        <f>ROW(B65)</f>
        <v>65</v>
      </c>
      <c r="E298" s="313"/>
    </row>
    <row r="299" spans="1:7" x14ac:dyDescent="0.35">
      <c r="A299" s="253" t="s">
        <v>321</v>
      </c>
      <c r="B299" s="266" t="s">
        <v>1875</v>
      </c>
      <c r="C299" s="307">
        <f>ROW(B88)</f>
        <v>88</v>
      </c>
      <c r="E299" s="313"/>
    </row>
    <row r="300" spans="1:7" x14ac:dyDescent="0.35">
      <c r="A300" s="253" t="s">
        <v>322</v>
      </c>
      <c r="B300" s="266" t="s">
        <v>1876</v>
      </c>
      <c r="C300" s="307"/>
      <c r="D300" s="307"/>
      <c r="E300" s="313"/>
    </row>
    <row r="301" spans="1:7" x14ac:dyDescent="0.35">
      <c r="A301" s="253" t="s">
        <v>323</v>
      </c>
      <c r="B301" s="266"/>
      <c r="C301" s="307"/>
      <c r="D301" s="307"/>
      <c r="E301" s="313"/>
    </row>
    <row r="302" spans="1:7" x14ac:dyDescent="0.35">
      <c r="A302" s="253" t="s">
        <v>324</v>
      </c>
      <c r="B302" s="266"/>
      <c r="C302" s="307"/>
      <c r="D302" s="307"/>
      <c r="E302" s="313"/>
    </row>
    <row r="303" spans="1:7" x14ac:dyDescent="0.35">
      <c r="A303" s="253" t="s">
        <v>325</v>
      </c>
      <c r="B303" s="266"/>
      <c r="C303" s="307"/>
      <c r="D303" s="307"/>
      <c r="E303" s="313"/>
    </row>
    <row r="304" spans="1:7" x14ac:dyDescent="0.35">
      <c r="A304" s="253" t="s">
        <v>326</v>
      </c>
      <c r="B304" s="266"/>
      <c r="C304" s="307"/>
      <c r="D304" s="307"/>
      <c r="E304" s="313"/>
    </row>
    <row r="305" spans="1:7" x14ac:dyDescent="0.35">
      <c r="A305" s="253" t="s">
        <v>327</v>
      </c>
      <c r="B305" s="266"/>
      <c r="C305" s="307"/>
      <c r="D305" s="307"/>
      <c r="E305" s="313"/>
    </row>
    <row r="306" spans="1:7" x14ac:dyDescent="0.35">
      <c r="A306" s="253" t="s">
        <v>328</v>
      </c>
      <c r="B306" s="266"/>
      <c r="C306" s="307"/>
      <c r="D306" s="307"/>
      <c r="E306" s="313"/>
    </row>
    <row r="307" spans="1:7" x14ac:dyDescent="0.35">
      <c r="A307" s="253" t="s">
        <v>329</v>
      </c>
      <c r="B307" s="266"/>
      <c r="C307" s="307"/>
      <c r="D307" s="307"/>
      <c r="E307" s="313"/>
    </row>
    <row r="308" spans="1:7" x14ac:dyDescent="0.35">
      <c r="A308" s="253" t="s">
        <v>330</v>
      </c>
      <c r="B308" s="266"/>
      <c r="C308" s="307"/>
      <c r="D308" s="307"/>
      <c r="E308" s="313"/>
    </row>
    <row r="309" spans="1:7" x14ac:dyDescent="0.35">
      <c r="A309" s="253" t="s">
        <v>331</v>
      </c>
      <c r="B309" s="266"/>
      <c r="C309" s="307"/>
      <c r="D309" s="307"/>
      <c r="E309" s="313"/>
    </row>
    <row r="310" spans="1:7" x14ac:dyDescent="0.35">
      <c r="A310" s="253" t="s">
        <v>332</v>
      </c>
    </row>
    <row r="311" spans="1:7" ht="37" x14ac:dyDescent="0.35">
      <c r="A311" s="262"/>
      <c r="B311" s="261" t="s">
        <v>333</v>
      </c>
      <c r="C311" s="262"/>
      <c r="D311" s="262"/>
      <c r="E311" s="262"/>
      <c r="F311" s="262"/>
      <c r="G311" s="263"/>
    </row>
    <row r="312" spans="1:7" x14ac:dyDescent="0.35">
      <c r="A312" s="253" t="s">
        <v>334</v>
      </c>
      <c r="B312" s="275" t="s">
        <v>335</v>
      </c>
      <c r="C312" s="253">
        <v>0</v>
      </c>
    </row>
    <row r="313" spans="1:7" x14ac:dyDescent="0.35">
      <c r="A313" s="253" t="s">
        <v>336</v>
      </c>
      <c r="B313" s="275"/>
      <c r="C313" s="307"/>
    </row>
    <row r="314" spans="1:7" x14ac:dyDescent="0.35">
      <c r="A314" s="253" t="s">
        <v>337</v>
      </c>
      <c r="B314" s="275"/>
      <c r="C314" s="307"/>
    </row>
    <row r="315" spans="1:7" x14ac:dyDescent="0.35">
      <c r="A315" s="253" t="s">
        <v>338</v>
      </c>
      <c r="B315" s="275"/>
      <c r="C315" s="307"/>
    </row>
    <row r="316" spans="1:7" x14ac:dyDescent="0.35">
      <c r="A316" s="253" t="s">
        <v>339</v>
      </c>
      <c r="B316" s="275"/>
      <c r="C316" s="307"/>
    </row>
    <row r="317" spans="1:7" x14ac:dyDescent="0.35">
      <c r="A317" s="253" t="s">
        <v>340</v>
      </c>
      <c r="B317" s="275"/>
      <c r="C317" s="307"/>
    </row>
    <row r="318" spans="1:7" x14ac:dyDescent="0.35">
      <c r="A318" s="253" t="s">
        <v>341</v>
      </c>
      <c r="B318" s="275"/>
      <c r="C318" s="307"/>
    </row>
    <row r="319" spans="1:7" ht="18.5" x14ac:dyDescent="0.35">
      <c r="A319" s="262"/>
      <c r="B319" s="261" t="s">
        <v>342</v>
      </c>
      <c r="C319" s="262"/>
      <c r="D319" s="262"/>
      <c r="E319" s="262"/>
      <c r="F319" s="262"/>
      <c r="G319" s="263"/>
    </row>
    <row r="320" spans="1:7" x14ac:dyDescent="0.35">
      <c r="A320" s="270"/>
      <c r="B320" s="271" t="s">
        <v>343</v>
      </c>
      <c r="C320" s="270"/>
      <c r="D320" s="270"/>
      <c r="E320" s="272"/>
      <c r="F320" s="273"/>
      <c r="G320" s="273"/>
    </row>
    <row r="321" spans="1:3" x14ac:dyDescent="0.35">
      <c r="A321" s="253" t="s">
        <v>344</v>
      </c>
      <c r="B321" s="266" t="s">
        <v>1877</v>
      </c>
      <c r="C321" s="266"/>
    </row>
    <row r="322" spans="1:3" x14ac:dyDescent="0.35">
      <c r="A322" s="253" t="s">
        <v>345</v>
      </c>
      <c r="B322" s="266" t="s">
        <v>1878</v>
      </c>
      <c r="C322" s="266"/>
    </row>
    <row r="323" spans="1:3" x14ac:dyDescent="0.35">
      <c r="A323" s="253" t="s">
        <v>346</v>
      </c>
      <c r="B323" s="266" t="s">
        <v>347</v>
      </c>
      <c r="C323" s="266"/>
    </row>
    <row r="324" spans="1:3" x14ac:dyDescent="0.35">
      <c r="A324" s="253" t="s">
        <v>348</v>
      </c>
      <c r="B324" s="266" t="s">
        <v>349</v>
      </c>
    </row>
    <row r="325" spans="1:3" x14ac:dyDescent="0.35">
      <c r="A325" s="253" t="s">
        <v>350</v>
      </c>
      <c r="B325" s="266" t="s">
        <v>351</v>
      </c>
    </row>
    <row r="326" spans="1:3" x14ac:dyDescent="0.35">
      <c r="A326" s="253" t="s">
        <v>352</v>
      </c>
      <c r="B326" s="266" t="s">
        <v>757</v>
      </c>
    </row>
    <row r="327" spans="1:3" x14ac:dyDescent="0.35">
      <c r="A327" s="253" t="s">
        <v>353</v>
      </c>
      <c r="B327" s="266" t="s">
        <v>354</v>
      </c>
    </row>
    <row r="328" spans="1:3" x14ac:dyDescent="0.35">
      <c r="A328" s="253" t="s">
        <v>355</v>
      </c>
      <c r="B328" s="266" t="s">
        <v>356</v>
      </c>
    </row>
    <row r="329" spans="1:3" x14ac:dyDescent="0.35">
      <c r="A329" s="253" t="s">
        <v>357</v>
      </c>
      <c r="B329" s="266" t="s">
        <v>1879</v>
      </c>
    </row>
    <row r="330" spans="1:3" x14ac:dyDescent="0.35">
      <c r="A330" s="253" t="s">
        <v>358</v>
      </c>
      <c r="B330" s="286" t="s">
        <v>359</v>
      </c>
    </row>
    <row r="331" spans="1:3" x14ac:dyDescent="0.35">
      <c r="A331" s="253" t="s">
        <v>360</v>
      </c>
      <c r="B331" s="286" t="s">
        <v>359</v>
      </c>
    </row>
    <row r="332" spans="1:3" x14ac:dyDescent="0.35">
      <c r="A332" s="253" t="s">
        <v>361</v>
      </c>
      <c r="B332" s="286" t="s">
        <v>359</v>
      </c>
    </row>
    <row r="333" spans="1:3" x14ac:dyDescent="0.35">
      <c r="A333" s="253" t="s">
        <v>362</v>
      </c>
      <c r="B333" s="286" t="s">
        <v>359</v>
      </c>
    </row>
    <row r="334" spans="1:3" x14ac:dyDescent="0.35">
      <c r="A334" s="253" t="s">
        <v>363</v>
      </c>
      <c r="B334" s="286" t="s">
        <v>359</v>
      </c>
    </row>
    <row r="335" spans="1:3" x14ac:dyDescent="0.35">
      <c r="A335" s="253" t="s">
        <v>364</v>
      </c>
      <c r="B335" s="286" t="s">
        <v>359</v>
      </c>
    </row>
    <row r="336" spans="1:3" x14ac:dyDescent="0.35">
      <c r="A336" s="253" t="s">
        <v>365</v>
      </c>
      <c r="B336" s="286" t="s">
        <v>359</v>
      </c>
    </row>
    <row r="337" spans="1:2" x14ac:dyDescent="0.35">
      <c r="A337" s="253" t="s">
        <v>366</v>
      </c>
      <c r="B337" s="286" t="s">
        <v>359</v>
      </c>
    </row>
    <row r="338" spans="1:2" x14ac:dyDescent="0.35">
      <c r="A338" s="253" t="s">
        <v>367</v>
      </c>
      <c r="B338" s="286" t="s">
        <v>359</v>
      </c>
    </row>
    <row r="339" spans="1:2" x14ac:dyDescent="0.35">
      <c r="A339" s="253" t="s">
        <v>368</v>
      </c>
      <c r="B339" s="286" t="s">
        <v>359</v>
      </c>
    </row>
    <row r="340" spans="1:2" x14ac:dyDescent="0.35">
      <c r="A340" s="253" t="s">
        <v>369</v>
      </c>
      <c r="B340" s="286" t="s">
        <v>359</v>
      </c>
    </row>
    <row r="341" spans="1:2" x14ac:dyDescent="0.35">
      <c r="A341" s="253" t="s">
        <v>370</v>
      </c>
      <c r="B341" s="286" t="s">
        <v>359</v>
      </c>
    </row>
    <row r="342" spans="1:2" x14ac:dyDescent="0.35">
      <c r="A342" s="253" t="s">
        <v>371</v>
      </c>
      <c r="B342" s="286" t="s">
        <v>359</v>
      </c>
    </row>
    <row r="343" spans="1:2" x14ac:dyDescent="0.35">
      <c r="A343" s="253" t="s">
        <v>372</v>
      </c>
      <c r="B343" s="286" t="s">
        <v>359</v>
      </c>
    </row>
    <row r="344" spans="1:2" x14ac:dyDescent="0.35">
      <c r="A344" s="253" t="s">
        <v>373</v>
      </c>
      <c r="B344" s="286" t="s">
        <v>359</v>
      </c>
    </row>
    <row r="345" spans="1:2" x14ac:dyDescent="0.35">
      <c r="A345" s="253" t="s">
        <v>374</v>
      </c>
      <c r="B345" s="286" t="s">
        <v>359</v>
      </c>
    </row>
    <row r="346" spans="1:2" x14ac:dyDescent="0.35">
      <c r="A346" s="253" t="s">
        <v>375</v>
      </c>
      <c r="B346" s="286" t="s">
        <v>359</v>
      </c>
    </row>
    <row r="347" spans="1:2" x14ac:dyDescent="0.35">
      <c r="A347" s="253" t="s">
        <v>376</v>
      </c>
      <c r="B347" s="286" t="s">
        <v>359</v>
      </c>
    </row>
    <row r="348" spans="1:2" x14ac:dyDescent="0.35">
      <c r="A348" s="253" t="s">
        <v>377</v>
      </c>
      <c r="B348" s="286" t="s">
        <v>359</v>
      </c>
    </row>
    <row r="349" spans="1:2" x14ac:dyDescent="0.35">
      <c r="A349" s="253" t="s">
        <v>378</v>
      </c>
      <c r="B349" s="286" t="s">
        <v>359</v>
      </c>
    </row>
    <row r="350" spans="1:2" x14ac:dyDescent="0.35">
      <c r="A350" s="253" t="s">
        <v>379</v>
      </c>
      <c r="B350" s="286" t="s">
        <v>359</v>
      </c>
    </row>
    <row r="351" spans="1:2" x14ac:dyDescent="0.35">
      <c r="A351" s="253" t="s">
        <v>380</v>
      </c>
      <c r="B351" s="286" t="s">
        <v>359</v>
      </c>
    </row>
    <row r="352" spans="1:2" x14ac:dyDescent="0.35">
      <c r="A352" s="253" t="s">
        <v>381</v>
      </c>
      <c r="B352" s="286" t="s">
        <v>359</v>
      </c>
    </row>
    <row r="353" spans="1:2" x14ac:dyDescent="0.35">
      <c r="A353" s="253" t="s">
        <v>382</v>
      </c>
      <c r="B353" s="286" t="s">
        <v>359</v>
      </c>
    </row>
    <row r="354" spans="1:2" x14ac:dyDescent="0.35">
      <c r="A354" s="253" t="s">
        <v>383</v>
      </c>
      <c r="B354" s="286" t="s">
        <v>359</v>
      </c>
    </row>
    <row r="355" spans="1:2" x14ac:dyDescent="0.35">
      <c r="A355" s="253" t="s">
        <v>384</v>
      </c>
      <c r="B355" s="286" t="s">
        <v>359</v>
      </c>
    </row>
    <row r="356" spans="1:2" x14ac:dyDescent="0.35">
      <c r="A356" s="253" t="s">
        <v>385</v>
      </c>
      <c r="B356" s="286" t="s">
        <v>359</v>
      </c>
    </row>
    <row r="357" spans="1:2" x14ac:dyDescent="0.35">
      <c r="A357" s="253" t="s">
        <v>386</v>
      </c>
      <c r="B357" s="286" t="s">
        <v>359</v>
      </c>
    </row>
    <row r="358" spans="1:2" x14ac:dyDescent="0.35">
      <c r="A358" s="253" t="s">
        <v>387</v>
      </c>
      <c r="B358" s="286" t="s">
        <v>359</v>
      </c>
    </row>
    <row r="359" spans="1:2" x14ac:dyDescent="0.35">
      <c r="A359" s="253" t="s">
        <v>388</v>
      </c>
      <c r="B359" s="286" t="s">
        <v>359</v>
      </c>
    </row>
    <row r="360" spans="1:2" x14ac:dyDescent="0.35">
      <c r="A360" s="253" t="s">
        <v>389</v>
      </c>
      <c r="B360" s="286" t="s">
        <v>359</v>
      </c>
    </row>
    <row r="361" spans="1:2" x14ac:dyDescent="0.35">
      <c r="A361" s="253" t="s">
        <v>390</v>
      </c>
      <c r="B361" s="286" t="s">
        <v>359</v>
      </c>
    </row>
    <row r="362" spans="1:2" x14ac:dyDescent="0.35">
      <c r="A362" s="253" t="s">
        <v>391</v>
      </c>
      <c r="B362" s="286" t="s">
        <v>359</v>
      </c>
    </row>
    <row r="363" spans="1:2" x14ac:dyDescent="0.35">
      <c r="A363" s="253" t="s">
        <v>392</v>
      </c>
      <c r="B363" s="286" t="s">
        <v>359</v>
      </c>
    </row>
    <row r="364" spans="1:2" x14ac:dyDescent="0.35">
      <c r="A364" s="253" t="s">
        <v>393</v>
      </c>
      <c r="B364" s="286" t="s">
        <v>359</v>
      </c>
    </row>
    <row r="365" spans="1:2" x14ac:dyDescent="0.35">
      <c r="A365" s="253" t="s">
        <v>394</v>
      </c>
      <c r="B365" s="286" t="s">
        <v>359</v>
      </c>
    </row>
    <row r="369" spans="1:7" x14ac:dyDescent="0.35">
      <c r="A369" s="276"/>
      <c r="B369" s="276"/>
      <c r="C369" s="276"/>
      <c r="D369" s="276"/>
      <c r="E369" s="276"/>
      <c r="F369" s="276"/>
      <c r="G369" s="276"/>
    </row>
    <row r="370" spans="1:7" x14ac:dyDescent="0.35">
      <c r="A370" s="276"/>
      <c r="B370" s="276"/>
      <c r="C370" s="276"/>
      <c r="D370" s="276"/>
      <c r="E370" s="276"/>
      <c r="F370" s="276"/>
      <c r="G370" s="276"/>
    </row>
    <row r="371" spans="1:7" x14ac:dyDescent="0.35">
      <c r="A371" s="276"/>
      <c r="B371" s="276"/>
      <c r="C371" s="276"/>
      <c r="D371" s="276"/>
      <c r="E371" s="276"/>
      <c r="F371" s="276"/>
      <c r="G371" s="276"/>
    </row>
    <row r="372" spans="1:7" x14ac:dyDescent="0.35">
      <c r="A372" s="276"/>
      <c r="B372" s="276"/>
      <c r="C372" s="276"/>
      <c r="D372" s="276"/>
      <c r="E372" s="276"/>
      <c r="F372" s="276"/>
      <c r="G372" s="276"/>
    </row>
    <row r="373" spans="1:7" x14ac:dyDescent="0.35">
      <c r="A373" s="276"/>
      <c r="B373" s="276"/>
      <c r="C373" s="276"/>
      <c r="D373" s="276"/>
      <c r="E373" s="276"/>
      <c r="F373" s="276"/>
      <c r="G373" s="276"/>
    </row>
    <row r="374" spans="1:7" x14ac:dyDescent="0.35">
      <c r="A374" s="276"/>
      <c r="B374" s="276"/>
      <c r="C374" s="276"/>
      <c r="D374" s="276"/>
      <c r="E374" s="276"/>
      <c r="F374" s="276"/>
      <c r="G374" s="276"/>
    </row>
    <row r="375" spans="1:7" x14ac:dyDescent="0.35">
      <c r="A375" s="276"/>
      <c r="B375" s="276"/>
      <c r="C375" s="276"/>
      <c r="D375" s="276"/>
      <c r="E375" s="276"/>
      <c r="F375" s="276"/>
      <c r="G375" s="276"/>
    </row>
    <row r="376" spans="1:7" x14ac:dyDescent="0.35">
      <c r="A376" s="276"/>
      <c r="B376" s="276"/>
      <c r="C376" s="276"/>
      <c r="D376" s="276"/>
      <c r="E376" s="276"/>
      <c r="F376" s="276"/>
      <c r="G376" s="276"/>
    </row>
    <row r="377" spans="1:7" x14ac:dyDescent="0.35">
      <c r="A377" s="276"/>
      <c r="B377" s="276"/>
      <c r="C377" s="276"/>
      <c r="D377" s="276"/>
      <c r="E377" s="276"/>
      <c r="F377" s="276"/>
      <c r="G377" s="276"/>
    </row>
    <row r="378" spans="1:7" x14ac:dyDescent="0.35">
      <c r="A378" s="276"/>
      <c r="B378" s="276"/>
      <c r="C378" s="276"/>
      <c r="D378" s="276"/>
      <c r="E378" s="276"/>
      <c r="F378" s="276"/>
      <c r="G378" s="276"/>
    </row>
    <row r="379" spans="1:7" x14ac:dyDescent="0.35">
      <c r="A379" s="276"/>
      <c r="B379" s="276"/>
      <c r="C379" s="276"/>
      <c r="D379" s="276"/>
      <c r="E379" s="276"/>
      <c r="F379" s="276"/>
      <c r="G379" s="276"/>
    </row>
    <row r="380" spans="1:7" x14ac:dyDescent="0.35">
      <c r="A380" s="276"/>
      <c r="B380" s="276"/>
      <c r="C380" s="276"/>
      <c r="D380" s="276"/>
      <c r="E380" s="276"/>
      <c r="F380" s="276"/>
      <c r="G380" s="276"/>
    </row>
    <row r="381" spans="1:7" x14ac:dyDescent="0.35">
      <c r="A381" s="276"/>
      <c r="B381" s="276"/>
      <c r="C381" s="276"/>
      <c r="D381" s="276"/>
      <c r="E381" s="276"/>
      <c r="F381" s="276"/>
      <c r="G381" s="276"/>
    </row>
    <row r="382" spans="1:7" x14ac:dyDescent="0.35">
      <c r="A382" s="276"/>
      <c r="B382" s="276"/>
      <c r="C382" s="276"/>
      <c r="D382" s="276"/>
      <c r="E382" s="276"/>
      <c r="F382" s="276"/>
      <c r="G382" s="276"/>
    </row>
    <row r="383" spans="1:7" x14ac:dyDescent="0.35">
      <c r="A383" s="276"/>
      <c r="B383" s="276"/>
      <c r="C383" s="276"/>
      <c r="D383" s="276"/>
      <c r="E383" s="276"/>
      <c r="F383" s="276"/>
      <c r="G383" s="276"/>
    </row>
    <row r="384" spans="1:7" x14ac:dyDescent="0.35">
      <c r="A384" s="276"/>
      <c r="B384" s="276"/>
      <c r="C384" s="276"/>
      <c r="D384" s="276"/>
      <c r="E384" s="276"/>
      <c r="F384" s="276"/>
      <c r="G384" s="276"/>
    </row>
    <row r="385" spans="1:7" x14ac:dyDescent="0.35">
      <c r="A385" s="276"/>
      <c r="B385" s="276"/>
      <c r="C385" s="276"/>
      <c r="D385" s="276"/>
      <c r="E385" s="276"/>
      <c r="F385" s="276"/>
      <c r="G385" s="276"/>
    </row>
    <row r="386" spans="1:7" x14ac:dyDescent="0.35">
      <c r="A386" s="276"/>
      <c r="B386" s="276"/>
      <c r="C386" s="276"/>
      <c r="D386" s="276"/>
      <c r="E386" s="276"/>
      <c r="F386" s="276"/>
      <c r="G386" s="276"/>
    </row>
    <row r="387" spans="1:7" x14ac:dyDescent="0.35">
      <c r="A387" s="276"/>
      <c r="B387" s="276"/>
      <c r="C387" s="276"/>
      <c r="D387" s="276"/>
      <c r="E387" s="276"/>
      <c r="F387" s="276"/>
      <c r="G387" s="276"/>
    </row>
    <row r="388" spans="1:7" x14ac:dyDescent="0.35">
      <c r="A388" s="276"/>
      <c r="B388" s="276"/>
      <c r="C388" s="276"/>
      <c r="D388" s="276"/>
      <c r="E388" s="276"/>
      <c r="F388" s="276"/>
      <c r="G388" s="276"/>
    </row>
    <row r="389" spans="1:7" x14ac:dyDescent="0.35">
      <c r="A389" s="276"/>
      <c r="B389" s="276"/>
      <c r="C389" s="276"/>
      <c r="D389" s="276"/>
      <c r="E389" s="276"/>
      <c r="F389" s="276"/>
      <c r="G389" s="276"/>
    </row>
    <row r="390" spans="1:7" x14ac:dyDescent="0.35">
      <c r="A390" s="276"/>
      <c r="B390" s="276"/>
      <c r="C390" s="276"/>
      <c r="D390" s="276"/>
      <c r="E390" s="276"/>
      <c r="F390" s="276"/>
      <c r="G390" s="276"/>
    </row>
    <row r="391" spans="1:7" x14ac:dyDescent="0.35">
      <c r="A391" s="276"/>
      <c r="B391" s="276"/>
      <c r="C391" s="276"/>
      <c r="D391" s="276"/>
      <c r="E391" s="276"/>
      <c r="F391" s="276"/>
      <c r="G391" s="276"/>
    </row>
    <row r="392" spans="1:7" x14ac:dyDescent="0.35">
      <c r="A392" s="276"/>
      <c r="B392" s="276"/>
      <c r="C392" s="276"/>
      <c r="D392" s="276"/>
      <c r="E392" s="276"/>
      <c r="F392" s="276"/>
      <c r="G392" s="276"/>
    </row>
    <row r="393" spans="1:7" x14ac:dyDescent="0.35">
      <c r="A393" s="276"/>
      <c r="B393" s="276"/>
      <c r="C393" s="276"/>
      <c r="D393" s="276"/>
      <c r="E393" s="276"/>
      <c r="F393" s="276"/>
      <c r="G393" s="276"/>
    </row>
    <row r="394" spans="1:7" x14ac:dyDescent="0.35">
      <c r="A394" s="276"/>
      <c r="B394" s="276"/>
      <c r="C394" s="276"/>
      <c r="D394" s="276"/>
      <c r="E394" s="276"/>
      <c r="F394" s="276"/>
      <c r="G394" s="276"/>
    </row>
    <row r="395" spans="1:7" x14ac:dyDescent="0.35">
      <c r="A395" s="276"/>
      <c r="B395" s="276"/>
      <c r="C395" s="276"/>
      <c r="D395" s="276"/>
      <c r="E395" s="276"/>
      <c r="F395" s="276"/>
      <c r="G395" s="276"/>
    </row>
    <row r="396" spans="1:7" x14ac:dyDescent="0.35">
      <c r="A396" s="276"/>
      <c r="B396" s="276"/>
      <c r="C396" s="276"/>
      <c r="D396" s="276"/>
      <c r="E396" s="276"/>
      <c r="F396" s="276"/>
      <c r="G396" s="276"/>
    </row>
    <row r="397" spans="1:7" x14ac:dyDescent="0.35">
      <c r="A397" s="276"/>
      <c r="B397" s="276"/>
      <c r="C397" s="276"/>
      <c r="D397" s="276"/>
      <c r="E397" s="276"/>
      <c r="F397" s="276"/>
      <c r="G397" s="276"/>
    </row>
    <row r="398" spans="1:7" x14ac:dyDescent="0.35">
      <c r="A398" s="276"/>
      <c r="B398" s="276"/>
      <c r="C398" s="276"/>
      <c r="D398" s="276"/>
      <c r="E398" s="276"/>
      <c r="F398" s="276"/>
      <c r="G398" s="276"/>
    </row>
    <row r="399" spans="1:7" x14ac:dyDescent="0.35">
      <c r="A399" s="276"/>
      <c r="B399" s="276"/>
      <c r="C399" s="276"/>
      <c r="D399" s="276"/>
      <c r="E399" s="276"/>
      <c r="F399" s="276"/>
      <c r="G399" s="276"/>
    </row>
    <row r="400" spans="1:7" x14ac:dyDescent="0.35">
      <c r="A400" s="276"/>
      <c r="B400" s="276"/>
      <c r="C400" s="276"/>
      <c r="D400" s="276"/>
      <c r="E400" s="276"/>
      <c r="F400" s="276"/>
      <c r="G400" s="276"/>
    </row>
    <row r="401" spans="1:7" x14ac:dyDescent="0.35">
      <c r="A401" s="276"/>
      <c r="B401" s="276"/>
      <c r="C401" s="276"/>
      <c r="D401" s="276"/>
      <c r="E401" s="276"/>
      <c r="F401" s="276"/>
      <c r="G401" s="276"/>
    </row>
    <row r="402" spans="1:7" x14ac:dyDescent="0.35">
      <c r="A402" s="276"/>
      <c r="B402" s="276"/>
      <c r="C402" s="276"/>
      <c r="D402" s="276"/>
      <c r="E402" s="276"/>
      <c r="F402" s="276"/>
      <c r="G402" s="276"/>
    </row>
    <row r="403" spans="1:7" x14ac:dyDescent="0.35">
      <c r="A403" s="276"/>
      <c r="B403" s="276"/>
      <c r="C403" s="276"/>
      <c r="D403" s="276"/>
      <c r="E403" s="276"/>
      <c r="F403" s="276"/>
      <c r="G403" s="276"/>
    </row>
    <row r="404" spans="1:7" x14ac:dyDescent="0.35">
      <c r="A404" s="276"/>
      <c r="B404" s="276"/>
      <c r="C404" s="276"/>
      <c r="D404" s="276"/>
      <c r="E404" s="276"/>
      <c r="F404" s="276"/>
      <c r="G404" s="276"/>
    </row>
    <row r="405" spans="1:7" x14ac:dyDescent="0.35">
      <c r="A405" s="276"/>
      <c r="B405" s="276"/>
      <c r="C405" s="276"/>
      <c r="D405" s="276"/>
      <c r="E405" s="276"/>
      <c r="F405" s="276"/>
      <c r="G405" s="276"/>
    </row>
    <row r="406" spans="1:7" x14ac:dyDescent="0.35">
      <c r="A406" s="276"/>
      <c r="B406" s="276"/>
      <c r="C406" s="276"/>
      <c r="D406" s="276"/>
      <c r="E406" s="276"/>
      <c r="F406" s="276"/>
      <c r="G406" s="276"/>
    </row>
    <row r="407" spans="1:7" x14ac:dyDescent="0.35">
      <c r="A407" s="276"/>
      <c r="B407" s="276"/>
      <c r="C407" s="276"/>
      <c r="D407" s="276"/>
      <c r="E407" s="276"/>
      <c r="F407" s="276"/>
      <c r="G407" s="276"/>
    </row>
    <row r="408" spans="1:7" x14ac:dyDescent="0.35">
      <c r="A408" s="276"/>
      <c r="B408" s="276"/>
      <c r="C408" s="276"/>
      <c r="D408" s="276"/>
      <c r="E408" s="276"/>
      <c r="F408" s="276"/>
      <c r="G408" s="276"/>
    </row>
    <row r="409" spans="1:7" x14ac:dyDescent="0.35">
      <c r="A409" s="276"/>
      <c r="B409" s="276"/>
      <c r="C409" s="276"/>
      <c r="D409" s="276"/>
      <c r="E409" s="276"/>
      <c r="F409" s="276"/>
      <c r="G409" s="276"/>
    </row>
    <row r="410" spans="1:7" x14ac:dyDescent="0.35">
      <c r="A410" s="276"/>
      <c r="B410" s="276"/>
      <c r="C410" s="276"/>
      <c r="D410" s="276"/>
      <c r="E410" s="276"/>
      <c r="F410" s="276"/>
      <c r="G410" s="276"/>
    </row>
    <row r="411" spans="1:7" x14ac:dyDescent="0.35">
      <c r="A411" s="276"/>
      <c r="B411" s="276"/>
      <c r="C411" s="276"/>
      <c r="D411" s="276"/>
      <c r="E411" s="276"/>
      <c r="F411" s="276"/>
      <c r="G411" s="276"/>
    </row>
    <row r="412" spans="1:7" x14ac:dyDescent="0.35">
      <c r="A412" s="276"/>
      <c r="B412" s="276"/>
      <c r="C412" s="276"/>
      <c r="D412" s="276"/>
      <c r="E412" s="276"/>
      <c r="F412" s="276"/>
      <c r="G412" s="276"/>
    </row>
    <row r="413" spans="1:7" x14ac:dyDescent="0.35">
      <c r="A413" s="276"/>
      <c r="B413" s="276"/>
      <c r="C413" s="276"/>
      <c r="D413" s="276"/>
      <c r="E413" s="276"/>
      <c r="F413" s="276"/>
      <c r="G413" s="276"/>
    </row>
  </sheetData>
  <protectedRanges>
    <protectedRange sqref="B313:D318 F313:G318" name="Range12_2"/>
    <protectedRange sqref="C193:C207 B209:C215 F209:G215 B221:C227 C229 C231:C238 B234:B238 C217:C219 B243:C284 C240:C241" name="Range10_2"/>
    <protectedRange sqref="B168:D172 F168:G172 D138 C164:D166" name="Range8_2"/>
    <protectedRange sqref="C89:D89 C93:D99 B101:D110 F101:G110 B130:D136 B156 C112:D128 F130:G136 F156:G162" name="Range6_2"/>
    <protectedRange sqref="B18:B25" name="Basic Facts 2_1"/>
    <protectedRange sqref="C14:C25" name="Basic facts_1"/>
    <protectedRange sqref="B30:B35 C27:C35 C38:C39" name="Regulatory Sumary_1"/>
    <protectedRange sqref="C3 B18:B25 C14:C25 C27:C35 B30:B35 B46:B51 C45:C51 D46:D51 F45:G51 C53:D57 B59:D64 F53:G57 F59:G64 C66:D66 C70:D76 B78:D87 F66:G76 F78:G87 C93:D99 B40:B43 C38:C43" name="HTT General_2"/>
    <protectedRange sqref="C156:D156 B157:D162 C138 C139:D154" name="Range7_1"/>
    <protectedRange sqref="C174:C178 B180:D191 F180:G191" name="Range9_2"/>
    <protectedRange sqref="C312 B321:G365" name="Range11_2"/>
    <protectedRange sqref="C45:C51 B46:B51 D46:G51 F45:G45" name="Range13_2"/>
  </protectedRanges>
  <hyperlinks>
    <hyperlink ref="B6" location="'A. HTT General'!B13" display="1. Basic Facts" xr:uid="{E58B16EA-B1FE-4786-A12E-076EB908379A}"/>
    <hyperlink ref="B7" location="'A. HTT General'!B26" display="2. Regulatory Summary" xr:uid="{06E8A85E-64C4-4DF3-ADEF-79D80D70667C}"/>
    <hyperlink ref="B8" location="'A. HTT General'!B36" display="3. General Cover Pool / Covered Bond Information" xr:uid="{6510F73A-F9B8-4008-96C6-4FEF46EC1CD3}"/>
    <hyperlink ref="B9" location="'A. HTT General'!B285" display="4. References to Capital Requirements Regulation (CRR) 129(7)" xr:uid="{02CA6DD9-A848-4CD7-BD0C-66B9273F7F00}"/>
    <hyperlink ref="B11" location="'A. HTT General'!B319" display="6. Other relevant information" xr:uid="{0A52631C-0514-4B88-8F79-A1F1EF8091E1}"/>
    <hyperlink ref="C289" location="'A. HTT General'!A39" display="'A. HTT General'!A39" xr:uid="{0796A284-99A4-4FAE-B91D-27EAF0110160}"/>
    <hyperlink ref="C291" location="'A. HTT General'!A52" display="'A. HTT General'!A52" xr:uid="{2E441DA0-80EB-48A9-95FA-5DDB93CE6994}"/>
    <hyperlink ref="C295" location="'A. HTT General'!B163" display="'A. HTT General'!B163" xr:uid="{0F582A1F-4F99-40B2-993B-C32BE582C981}"/>
    <hyperlink ref="C296" location="'A. HTT General'!B137" display="'A. HTT General'!B137" xr:uid="{8C36BF69-22A1-43A9-9825-1E43E6325258}"/>
    <hyperlink ref="C298" location="'A. HTT General'!B65" display="'A. HTT General'!B65" xr:uid="{A35A00ED-E762-40C4-9424-C6A28471888F}"/>
    <hyperlink ref="C299" location="'A. HTT General'!B88" display="'A. HTT General'!B88" xr:uid="{3DDA8661-0BDF-4049-873E-F1AA59AABDD9}"/>
    <hyperlink ref="B27" r:id="rId1" display="UCITS Compliance" xr:uid="{1838D263-9809-4902-883C-CA098D408E24}"/>
    <hyperlink ref="B28" r:id="rId2" xr:uid="{B90DD3F2-F6D4-4050-9673-99C47F057ED5}"/>
    <hyperlink ref="B29" r:id="rId3" xr:uid="{E80B6E8A-77AE-4DFA-84CA-1D4A6534C02D}"/>
    <hyperlink ref="B10" location="'A. HTT General'!B311" display="5. References to Capital Requirements Regulation (CRR) 129(1)" xr:uid="{F8D26FD1-C5E7-4A8B-887B-9599C0EFED8C}"/>
    <hyperlink ref="C288" location="'A. HTT General'!A38" display="'A. HTT General'!A38" xr:uid="{8B89185D-702A-4D21-BA82-A7CB04F1F345}"/>
    <hyperlink ref="C294" location="'A. HTT General'!B111" display="'A. HTT General'!B111" xr:uid="{F77241B9-543F-4269-9349-D7B2A9136DDE}"/>
    <hyperlink ref="C229" r:id="rId4" xr:uid="{75C3F025-5079-407F-89D8-75766DAB631A}"/>
  </hyperlinks>
  <pageMargins left="0.7" right="0.7" top="0.75" bottom="0.75" header="0.3" footer="0.3"/>
  <pageSetup scale="35" orientation="portrait" r:id="rId5"/>
  <headerFooter>
    <oddFooter>&amp;R&amp;1#&amp;"Calibri"&amp;10&amp;K0000FFClassification : Internal</oddFooter>
  </headerFooter>
  <rowBreaks count="2" manualBreakCount="2">
    <brk id="110" max="16383" man="1"/>
    <brk id="23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P367"/>
  <sheetViews>
    <sheetView showGridLines="0" topLeftCell="B1" zoomScaleNormal="100" workbookViewId="0"/>
  </sheetViews>
  <sheetFormatPr defaultRowHeight="12.5" x14ac:dyDescent="0.25"/>
  <cols>
    <col min="1" max="1" width="0" hidden="1" customWidth="1"/>
    <col min="2" max="2" width="1" customWidth="1"/>
    <col min="3" max="3" width="10" customWidth="1"/>
    <col min="4" max="4" width="6" customWidth="1"/>
    <col min="5" max="5" width="1" customWidth="1"/>
    <col min="6" max="6" width="7" customWidth="1"/>
    <col min="7" max="7" width="2" customWidth="1"/>
    <col min="8" max="8" width="5" customWidth="1"/>
    <col min="9" max="9" width="3" customWidth="1"/>
    <col min="10" max="10" width="6" customWidth="1"/>
    <col min="11" max="12" width="2" customWidth="1"/>
    <col min="13" max="13" width="15" customWidth="1"/>
    <col min="14" max="14" width="14" customWidth="1"/>
    <col min="15" max="15" width="2" customWidth="1"/>
    <col min="16" max="16" width="12" customWidth="1"/>
  </cols>
  <sheetData>
    <row r="1" spans="2:16" ht="9" customHeight="1" x14ac:dyDescent="0.25">
      <c r="B1" s="1"/>
      <c r="C1" s="1"/>
      <c r="D1" s="1"/>
      <c r="E1" s="1"/>
      <c r="F1" s="1"/>
      <c r="G1" s="1"/>
      <c r="H1" s="1"/>
      <c r="I1" s="1"/>
      <c r="J1" s="1"/>
      <c r="K1" s="1"/>
      <c r="L1" s="1"/>
      <c r="M1" s="1"/>
      <c r="N1" s="1"/>
      <c r="O1" s="1"/>
      <c r="P1" s="1"/>
    </row>
    <row r="2" spans="2:16" ht="22.5" customHeight="1" x14ac:dyDescent="0.25">
      <c r="B2" s="1"/>
      <c r="C2" s="1"/>
      <c r="D2" s="1"/>
      <c r="E2" s="1"/>
      <c r="F2" s="1"/>
      <c r="G2" s="1"/>
      <c r="H2" s="1"/>
      <c r="I2" s="1"/>
      <c r="J2" s="1"/>
      <c r="K2" s="46" t="s">
        <v>855</v>
      </c>
      <c r="L2" s="47"/>
      <c r="M2" s="47"/>
      <c r="N2" s="47"/>
      <c r="O2" s="47"/>
      <c r="P2" s="1"/>
    </row>
    <row r="3" spans="2:16" ht="6.25" customHeight="1" x14ac:dyDescent="0.25">
      <c r="B3" s="1"/>
      <c r="C3" s="1"/>
      <c r="D3" s="1"/>
      <c r="E3" s="1"/>
      <c r="F3" s="1"/>
      <c r="G3" s="1"/>
      <c r="H3" s="1"/>
      <c r="I3" s="1"/>
      <c r="J3" s="1"/>
      <c r="K3" s="1"/>
      <c r="L3" s="1"/>
      <c r="M3" s="1"/>
      <c r="N3" s="1"/>
      <c r="O3" s="1"/>
      <c r="P3" s="1"/>
    </row>
    <row r="4" spans="2:16" ht="33.5" customHeight="1" x14ac:dyDescent="0.25">
      <c r="B4" s="48" t="s">
        <v>1179</v>
      </c>
      <c r="C4" s="49"/>
      <c r="D4" s="49"/>
      <c r="E4" s="49"/>
      <c r="F4" s="49"/>
      <c r="G4" s="49"/>
      <c r="H4" s="49"/>
      <c r="I4" s="49"/>
      <c r="J4" s="49"/>
      <c r="K4" s="49"/>
      <c r="L4" s="49"/>
      <c r="M4" s="49"/>
      <c r="N4" s="49"/>
      <c r="O4" s="49"/>
      <c r="P4" s="49"/>
    </row>
    <row r="5" spans="2:16" ht="4.5" customHeight="1" x14ac:dyDescent="0.25">
      <c r="B5" s="1"/>
      <c r="C5" s="1"/>
      <c r="D5" s="1"/>
      <c r="E5" s="1"/>
      <c r="F5" s="1"/>
      <c r="G5" s="1"/>
      <c r="H5" s="1"/>
      <c r="I5" s="1"/>
      <c r="J5" s="1"/>
      <c r="K5" s="1"/>
      <c r="L5" s="1"/>
      <c r="M5" s="1"/>
      <c r="N5" s="1"/>
      <c r="O5" s="1"/>
      <c r="P5" s="1"/>
    </row>
    <row r="6" spans="2:16" ht="20.25" customHeight="1" x14ac:dyDescent="0.25">
      <c r="B6" s="53" t="s">
        <v>992</v>
      </c>
      <c r="C6" s="54"/>
      <c r="D6" s="54"/>
      <c r="E6" s="54"/>
      <c r="F6" s="54"/>
      <c r="G6" s="1"/>
      <c r="H6" s="177">
        <v>44256</v>
      </c>
      <c r="I6" s="40"/>
      <c r="J6" s="40"/>
      <c r="K6" s="40"/>
      <c r="L6" s="1"/>
      <c r="M6" s="1"/>
      <c r="N6" s="1"/>
      <c r="O6" s="1"/>
      <c r="P6" s="1"/>
    </row>
    <row r="7" spans="2:16" ht="5.25" customHeight="1" x14ac:dyDescent="0.25">
      <c r="B7" s="1"/>
      <c r="C7" s="1"/>
      <c r="D7" s="1"/>
      <c r="E7" s="1"/>
      <c r="F7" s="1"/>
      <c r="G7" s="1"/>
      <c r="H7" s="1"/>
      <c r="I7" s="1"/>
      <c r="J7" s="1"/>
      <c r="K7" s="1"/>
      <c r="L7" s="1"/>
      <c r="M7" s="1"/>
      <c r="N7" s="1"/>
      <c r="O7" s="1"/>
      <c r="P7" s="1"/>
    </row>
    <row r="8" spans="2:16" ht="17.25" customHeight="1" x14ac:dyDescent="0.25">
      <c r="B8" s="168" t="s">
        <v>1180</v>
      </c>
      <c r="C8" s="169"/>
      <c r="D8" s="170"/>
      <c r="E8" s="171" t="s">
        <v>1181</v>
      </c>
      <c r="F8" s="172"/>
      <c r="G8" s="172"/>
      <c r="H8" s="173"/>
      <c r="I8" s="174" t="s">
        <v>1182</v>
      </c>
      <c r="J8" s="175"/>
      <c r="K8" s="175"/>
      <c r="L8" s="175"/>
      <c r="M8" s="175"/>
      <c r="N8" s="175"/>
      <c r="O8" s="175"/>
      <c r="P8" s="176"/>
    </row>
    <row r="9" spans="2:16" ht="22.5" customHeight="1" x14ac:dyDescent="0.25">
      <c r="B9" s="26" t="s">
        <v>1183</v>
      </c>
      <c r="C9" s="4" t="s">
        <v>1184</v>
      </c>
      <c r="D9" s="4" t="s">
        <v>1185</v>
      </c>
      <c r="E9" s="26" t="s">
        <v>1186</v>
      </c>
      <c r="F9" s="167" t="s">
        <v>1187</v>
      </c>
      <c r="G9" s="38"/>
      <c r="H9" s="38"/>
      <c r="I9" s="41" t="s">
        <v>1188</v>
      </c>
      <c r="J9" s="38"/>
      <c r="K9" s="38"/>
      <c r="L9" s="38"/>
      <c r="M9" s="4" t="s">
        <v>1189</v>
      </c>
      <c r="N9" s="4" t="s">
        <v>1190</v>
      </c>
      <c r="O9" s="41" t="s">
        <v>1191</v>
      </c>
      <c r="P9" s="38"/>
    </row>
    <row r="10" spans="2:16" ht="11.25" customHeight="1" x14ac:dyDescent="0.25">
      <c r="B10" s="27">
        <v>44256</v>
      </c>
      <c r="C10" s="28">
        <v>44287</v>
      </c>
      <c r="D10" s="10">
        <v>1</v>
      </c>
      <c r="E10" s="29">
        <v>31</v>
      </c>
      <c r="F10" s="166">
        <v>11500000000</v>
      </c>
      <c r="G10" s="63"/>
      <c r="H10" s="63"/>
      <c r="I10" s="62">
        <v>15364574998.657188</v>
      </c>
      <c r="J10" s="63"/>
      <c r="K10" s="63"/>
      <c r="L10" s="63"/>
      <c r="M10" s="10">
        <v>15338515542.451458</v>
      </c>
      <c r="N10" s="10">
        <v>15299506540.690147</v>
      </c>
      <c r="O10" s="62">
        <v>15234704792.781141</v>
      </c>
      <c r="P10" s="63"/>
    </row>
    <row r="11" spans="2:16" ht="11.25" customHeight="1" x14ac:dyDescent="0.25">
      <c r="B11" s="27">
        <v>44256</v>
      </c>
      <c r="C11" s="28">
        <v>44317</v>
      </c>
      <c r="D11" s="10">
        <v>2</v>
      </c>
      <c r="E11" s="29">
        <v>61</v>
      </c>
      <c r="F11" s="166">
        <v>11500000000</v>
      </c>
      <c r="G11" s="63"/>
      <c r="H11" s="63"/>
      <c r="I11" s="62">
        <v>15268535631.982691</v>
      </c>
      <c r="J11" s="63"/>
      <c r="K11" s="63"/>
      <c r="L11" s="63"/>
      <c r="M11" s="10">
        <v>15217619693.25119</v>
      </c>
      <c r="N11" s="10">
        <v>15141558769.718117</v>
      </c>
      <c r="O11" s="62">
        <v>15015620708.705339</v>
      </c>
      <c r="P11" s="63"/>
    </row>
    <row r="12" spans="2:16" ht="11.25" customHeight="1" x14ac:dyDescent="0.25">
      <c r="B12" s="27">
        <v>44256</v>
      </c>
      <c r="C12" s="28">
        <v>44348</v>
      </c>
      <c r="D12" s="10">
        <v>3</v>
      </c>
      <c r="E12" s="29">
        <v>92</v>
      </c>
      <c r="F12" s="166">
        <v>11500000000</v>
      </c>
      <c r="G12" s="63"/>
      <c r="H12" s="63"/>
      <c r="I12" s="62">
        <v>15170583428.535597</v>
      </c>
      <c r="J12" s="63"/>
      <c r="K12" s="63"/>
      <c r="L12" s="63"/>
      <c r="M12" s="10">
        <v>15094349501.760904</v>
      </c>
      <c r="N12" s="10">
        <v>14980708543.420374</v>
      </c>
      <c r="O12" s="62">
        <v>14793184619.600269</v>
      </c>
      <c r="P12" s="63"/>
    </row>
    <row r="13" spans="2:16" ht="11.25" customHeight="1" x14ac:dyDescent="0.25">
      <c r="B13" s="27">
        <v>44256</v>
      </c>
      <c r="C13" s="28">
        <v>44378</v>
      </c>
      <c r="D13" s="10">
        <v>4</v>
      </c>
      <c r="E13" s="29">
        <v>122</v>
      </c>
      <c r="F13" s="166">
        <v>11500000000</v>
      </c>
      <c r="G13" s="63"/>
      <c r="H13" s="63"/>
      <c r="I13" s="62">
        <v>15071843522.259956</v>
      </c>
      <c r="J13" s="63"/>
      <c r="K13" s="63"/>
      <c r="L13" s="63"/>
      <c r="M13" s="10">
        <v>14971491063.909296</v>
      </c>
      <c r="N13" s="10">
        <v>14822203644.056206</v>
      </c>
      <c r="O13" s="62">
        <v>14576665298.144238</v>
      </c>
      <c r="P13" s="63"/>
    </row>
    <row r="14" spans="2:16" ht="11.25" customHeight="1" x14ac:dyDescent="0.25">
      <c r="B14" s="27">
        <v>44256</v>
      </c>
      <c r="C14" s="28">
        <v>44409</v>
      </c>
      <c r="D14" s="10">
        <v>5</v>
      </c>
      <c r="E14" s="29">
        <v>153</v>
      </c>
      <c r="F14" s="166">
        <v>11500000000</v>
      </c>
      <c r="G14" s="63"/>
      <c r="H14" s="63"/>
      <c r="I14" s="62">
        <v>14974656325.37812</v>
      </c>
      <c r="J14" s="63"/>
      <c r="K14" s="63"/>
      <c r="L14" s="63"/>
      <c r="M14" s="10">
        <v>14849721948.364901</v>
      </c>
      <c r="N14" s="10">
        <v>14664259424.294508</v>
      </c>
      <c r="O14" s="62">
        <v>14360255291.896818</v>
      </c>
      <c r="P14" s="63"/>
    </row>
    <row r="15" spans="2:16" ht="11.25" customHeight="1" x14ac:dyDescent="0.25">
      <c r="B15" s="27">
        <v>44256</v>
      </c>
      <c r="C15" s="28">
        <v>44440</v>
      </c>
      <c r="D15" s="10">
        <v>6</v>
      </c>
      <c r="E15" s="29">
        <v>184</v>
      </c>
      <c r="F15" s="166">
        <v>11500000000</v>
      </c>
      <c r="G15" s="63"/>
      <c r="H15" s="63"/>
      <c r="I15" s="62">
        <v>14878259200.962151</v>
      </c>
      <c r="J15" s="63"/>
      <c r="K15" s="63"/>
      <c r="L15" s="63"/>
      <c r="M15" s="10">
        <v>14729104975.694702</v>
      </c>
      <c r="N15" s="10">
        <v>14508157565.261124</v>
      </c>
      <c r="O15" s="62">
        <v>14147213536.411842</v>
      </c>
      <c r="P15" s="63"/>
    </row>
    <row r="16" spans="2:16" ht="11.25" customHeight="1" x14ac:dyDescent="0.25">
      <c r="B16" s="27">
        <v>44256</v>
      </c>
      <c r="C16" s="28">
        <v>44470</v>
      </c>
      <c r="D16" s="10">
        <v>7</v>
      </c>
      <c r="E16" s="29">
        <v>214</v>
      </c>
      <c r="F16" s="166">
        <v>11500000000</v>
      </c>
      <c r="G16" s="63"/>
      <c r="H16" s="63"/>
      <c r="I16" s="62">
        <v>14781226146.127998</v>
      </c>
      <c r="J16" s="63"/>
      <c r="K16" s="63"/>
      <c r="L16" s="63"/>
      <c r="M16" s="10">
        <v>14609025895.145819</v>
      </c>
      <c r="N16" s="10">
        <v>14354462409.377165</v>
      </c>
      <c r="O16" s="62">
        <v>13939964281.893684</v>
      </c>
      <c r="P16" s="63"/>
    </row>
    <row r="17" spans="2:16" ht="11.25" customHeight="1" x14ac:dyDescent="0.25">
      <c r="B17" s="27">
        <v>44256</v>
      </c>
      <c r="C17" s="28">
        <v>44501</v>
      </c>
      <c r="D17" s="10">
        <v>8</v>
      </c>
      <c r="E17" s="29">
        <v>245</v>
      </c>
      <c r="F17" s="166">
        <v>11500000000</v>
      </c>
      <c r="G17" s="63"/>
      <c r="H17" s="63"/>
      <c r="I17" s="62">
        <v>14682186042.174541</v>
      </c>
      <c r="J17" s="63"/>
      <c r="K17" s="63"/>
      <c r="L17" s="63"/>
      <c r="M17" s="10">
        <v>14486527634.861494</v>
      </c>
      <c r="N17" s="10">
        <v>14197898449.005384</v>
      </c>
      <c r="O17" s="62">
        <v>13729521887.513857</v>
      </c>
      <c r="P17" s="63"/>
    </row>
    <row r="18" spans="2:16" ht="11.25" customHeight="1" x14ac:dyDescent="0.25">
      <c r="B18" s="27">
        <v>44256</v>
      </c>
      <c r="C18" s="28">
        <v>44531</v>
      </c>
      <c r="D18" s="10">
        <v>9</v>
      </c>
      <c r="E18" s="29">
        <v>275</v>
      </c>
      <c r="F18" s="166">
        <v>11500000000</v>
      </c>
      <c r="G18" s="63"/>
      <c r="H18" s="63"/>
      <c r="I18" s="62">
        <v>14585401202.753881</v>
      </c>
      <c r="J18" s="63"/>
      <c r="K18" s="63"/>
      <c r="L18" s="63"/>
      <c r="M18" s="10">
        <v>14367411034.259331</v>
      </c>
      <c r="N18" s="10">
        <v>14046497628.508396</v>
      </c>
      <c r="O18" s="62">
        <v>13527435812.422274</v>
      </c>
      <c r="P18" s="63"/>
    </row>
    <row r="19" spans="2:16" ht="11.25" customHeight="1" x14ac:dyDescent="0.25">
      <c r="B19" s="27">
        <v>44256</v>
      </c>
      <c r="C19" s="28">
        <v>44562</v>
      </c>
      <c r="D19" s="10">
        <v>10</v>
      </c>
      <c r="E19" s="29">
        <v>306</v>
      </c>
      <c r="F19" s="166">
        <v>11500000000</v>
      </c>
      <c r="G19" s="63"/>
      <c r="H19" s="63"/>
      <c r="I19" s="62">
        <v>14490343889.853781</v>
      </c>
      <c r="J19" s="63"/>
      <c r="K19" s="63"/>
      <c r="L19" s="63"/>
      <c r="M19" s="10">
        <v>14249565049.140993</v>
      </c>
      <c r="N19" s="10">
        <v>13895853753.18932</v>
      </c>
      <c r="O19" s="62">
        <v>13325677115.25975</v>
      </c>
      <c r="P19" s="63"/>
    </row>
    <row r="20" spans="2:16" ht="11.25" customHeight="1" x14ac:dyDescent="0.25">
      <c r="B20" s="27">
        <v>44256</v>
      </c>
      <c r="C20" s="28">
        <v>44593</v>
      </c>
      <c r="D20" s="10">
        <v>11</v>
      </c>
      <c r="E20" s="29">
        <v>337</v>
      </c>
      <c r="F20" s="166">
        <v>11500000000</v>
      </c>
      <c r="G20" s="63"/>
      <c r="H20" s="63"/>
      <c r="I20" s="62">
        <v>14393269476.18819</v>
      </c>
      <c r="J20" s="63"/>
      <c r="K20" s="63"/>
      <c r="L20" s="63"/>
      <c r="M20" s="10">
        <v>14130097265.488087</v>
      </c>
      <c r="N20" s="10">
        <v>13744307744.255524</v>
      </c>
      <c r="O20" s="62">
        <v>13124523401.217651</v>
      </c>
      <c r="P20" s="63"/>
    </row>
    <row r="21" spans="2:16" ht="11.25" customHeight="1" x14ac:dyDescent="0.25">
      <c r="B21" s="27">
        <v>44256</v>
      </c>
      <c r="C21" s="28">
        <v>44621</v>
      </c>
      <c r="D21" s="10">
        <v>12</v>
      </c>
      <c r="E21" s="29">
        <v>365</v>
      </c>
      <c r="F21" s="166">
        <v>11500000000</v>
      </c>
      <c r="G21" s="63"/>
      <c r="H21" s="63"/>
      <c r="I21" s="62">
        <v>14296152101.891479</v>
      </c>
      <c r="J21" s="63"/>
      <c r="K21" s="63"/>
      <c r="L21" s="63"/>
      <c r="M21" s="10">
        <v>14013253485.173582</v>
      </c>
      <c r="N21" s="10">
        <v>13599339428.440611</v>
      </c>
      <c r="O21" s="62">
        <v>12936401783.986338</v>
      </c>
      <c r="P21" s="63"/>
    </row>
    <row r="22" spans="2:16" ht="11.25" customHeight="1" x14ac:dyDescent="0.25">
      <c r="B22" s="27">
        <v>44256</v>
      </c>
      <c r="C22" s="28">
        <v>44652</v>
      </c>
      <c r="D22" s="10">
        <v>13</v>
      </c>
      <c r="E22" s="29">
        <v>396</v>
      </c>
      <c r="F22" s="166">
        <v>11500000000</v>
      </c>
      <c r="G22" s="63"/>
      <c r="H22" s="63"/>
      <c r="I22" s="62">
        <v>14198183132.483526</v>
      </c>
      <c r="J22" s="63"/>
      <c r="K22" s="63"/>
      <c r="L22" s="63"/>
      <c r="M22" s="10">
        <v>13893618528.912506</v>
      </c>
      <c r="N22" s="10">
        <v>13448947519.480074</v>
      </c>
      <c r="O22" s="62">
        <v>12739154375.443525</v>
      </c>
      <c r="P22" s="63"/>
    </row>
    <row r="23" spans="2:16" ht="11.25" customHeight="1" x14ac:dyDescent="0.25">
      <c r="B23" s="27">
        <v>44256</v>
      </c>
      <c r="C23" s="28">
        <v>44682</v>
      </c>
      <c r="D23" s="10">
        <v>14</v>
      </c>
      <c r="E23" s="29">
        <v>426</v>
      </c>
      <c r="F23" s="166">
        <v>11500000000</v>
      </c>
      <c r="G23" s="63"/>
      <c r="H23" s="63"/>
      <c r="I23" s="62">
        <v>14104108208.643396</v>
      </c>
      <c r="J23" s="63"/>
      <c r="K23" s="63"/>
      <c r="L23" s="63"/>
      <c r="M23" s="10">
        <v>13778907624.17952</v>
      </c>
      <c r="N23" s="10">
        <v>13305079819.246855</v>
      </c>
      <c r="O23" s="62">
        <v>12551217900.118793</v>
      </c>
      <c r="P23" s="63"/>
    </row>
    <row r="24" spans="2:16" ht="11.25" customHeight="1" x14ac:dyDescent="0.25">
      <c r="B24" s="27">
        <v>44256</v>
      </c>
      <c r="C24" s="28">
        <v>44713</v>
      </c>
      <c r="D24" s="10">
        <v>15</v>
      </c>
      <c r="E24" s="29">
        <v>457</v>
      </c>
      <c r="F24" s="166">
        <v>11500000000</v>
      </c>
      <c r="G24" s="63"/>
      <c r="H24" s="63"/>
      <c r="I24" s="62">
        <v>14008612487.116829</v>
      </c>
      <c r="J24" s="63"/>
      <c r="K24" s="63"/>
      <c r="L24" s="63"/>
      <c r="M24" s="10">
        <v>13662401948.436953</v>
      </c>
      <c r="N24" s="10">
        <v>13159029082.558401</v>
      </c>
      <c r="O24" s="62">
        <v>12360864662.045456</v>
      </c>
      <c r="P24" s="63"/>
    </row>
    <row r="25" spans="2:16" ht="11.25" customHeight="1" x14ac:dyDescent="0.25">
      <c r="B25" s="27">
        <v>44256</v>
      </c>
      <c r="C25" s="28">
        <v>44743</v>
      </c>
      <c r="D25" s="10">
        <v>16</v>
      </c>
      <c r="E25" s="29">
        <v>487</v>
      </c>
      <c r="F25" s="166">
        <v>11500000000</v>
      </c>
      <c r="G25" s="63"/>
      <c r="H25" s="63"/>
      <c r="I25" s="62">
        <v>13912241719.674093</v>
      </c>
      <c r="J25" s="63"/>
      <c r="K25" s="63"/>
      <c r="L25" s="63"/>
      <c r="M25" s="10">
        <v>13546141613.68775</v>
      </c>
      <c r="N25" s="10">
        <v>13014939912.375265</v>
      </c>
      <c r="O25" s="62">
        <v>12175400489.003469</v>
      </c>
      <c r="P25" s="63"/>
    </row>
    <row r="26" spans="2:16" ht="11.25" customHeight="1" x14ac:dyDescent="0.25">
      <c r="B26" s="27">
        <v>44256</v>
      </c>
      <c r="C26" s="28">
        <v>44774</v>
      </c>
      <c r="D26" s="10">
        <v>17</v>
      </c>
      <c r="E26" s="29">
        <v>518</v>
      </c>
      <c r="F26" s="166">
        <v>11500000000</v>
      </c>
      <c r="G26" s="63"/>
      <c r="H26" s="63"/>
      <c r="I26" s="62">
        <v>13815069220.378944</v>
      </c>
      <c r="J26" s="63"/>
      <c r="K26" s="63"/>
      <c r="L26" s="63"/>
      <c r="M26" s="10">
        <v>13428711421.093311</v>
      </c>
      <c r="N26" s="10">
        <v>12869301923.111345</v>
      </c>
      <c r="O26" s="62">
        <v>11988164607.425417</v>
      </c>
      <c r="P26" s="63"/>
    </row>
    <row r="27" spans="2:16" ht="11.25" customHeight="1" x14ac:dyDescent="0.25">
      <c r="B27" s="27">
        <v>44256</v>
      </c>
      <c r="C27" s="28">
        <v>44805</v>
      </c>
      <c r="D27" s="10">
        <v>18</v>
      </c>
      <c r="E27" s="29">
        <v>549</v>
      </c>
      <c r="F27" s="166">
        <v>11500000000</v>
      </c>
      <c r="G27" s="63"/>
      <c r="H27" s="63"/>
      <c r="I27" s="62">
        <v>13718291315.315525</v>
      </c>
      <c r="J27" s="63"/>
      <c r="K27" s="63"/>
      <c r="L27" s="63"/>
      <c r="M27" s="10">
        <v>13312023509.659504</v>
      </c>
      <c r="N27" s="10">
        <v>12725030079.61862</v>
      </c>
      <c r="O27" s="62">
        <v>11803563611.193562</v>
      </c>
      <c r="P27" s="63"/>
    </row>
    <row r="28" spans="2:16" ht="11.25" customHeight="1" x14ac:dyDescent="0.25">
      <c r="B28" s="27">
        <v>44256</v>
      </c>
      <c r="C28" s="28">
        <v>44835</v>
      </c>
      <c r="D28" s="10">
        <v>19</v>
      </c>
      <c r="E28" s="29">
        <v>579</v>
      </c>
      <c r="F28" s="166">
        <v>11500000000</v>
      </c>
      <c r="G28" s="63"/>
      <c r="H28" s="63"/>
      <c r="I28" s="62">
        <v>13622743985.696136</v>
      </c>
      <c r="J28" s="63"/>
      <c r="K28" s="63"/>
      <c r="L28" s="63"/>
      <c r="M28" s="10">
        <v>13197607559.12677</v>
      </c>
      <c r="N28" s="10">
        <v>12584608780.382809</v>
      </c>
      <c r="O28" s="62">
        <v>11625459561.365681</v>
      </c>
      <c r="P28" s="63"/>
    </row>
    <row r="29" spans="2:16" ht="11.25" customHeight="1" x14ac:dyDescent="0.25">
      <c r="B29" s="27">
        <v>44256</v>
      </c>
      <c r="C29" s="28">
        <v>44866</v>
      </c>
      <c r="D29" s="10">
        <v>20</v>
      </c>
      <c r="E29" s="29">
        <v>610</v>
      </c>
      <c r="F29" s="166">
        <v>11500000000</v>
      </c>
      <c r="G29" s="63"/>
      <c r="H29" s="63"/>
      <c r="I29" s="62">
        <v>13526812960.278635</v>
      </c>
      <c r="J29" s="63"/>
      <c r="K29" s="63"/>
      <c r="L29" s="63"/>
      <c r="M29" s="10">
        <v>13082443843.228354</v>
      </c>
      <c r="N29" s="10">
        <v>12443068187.588779</v>
      </c>
      <c r="O29" s="62">
        <v>11446020287.179474</v>
      </c>
      <c r="P29" s="63"/>
    </row>
    <row r="30" spans="2:16" ht="11.25" customHeight="1" x14ac:dyDescent="0.25">
      <c r="B30" s="27">
        <v>44256</v>
      </c>
      <c r="C30" s="28">
        <v>44896</v>
      </c>
      <c r="D30" s="10">
        <v>21</v>
      </c>
      <c r="E30" s="29">
        <v>640</v>
      </c>
      <c r="F30" s="166">
        <v>11500000000</v>
      </c>
      <c r="G30" s="63"/>
      <c r="H30" s="63"/>
      <c r="I30" s="62">
        <v>13430449936.991453</v>
      </c>
      <c r="J30" s="63"/>
      <c r="K30" s="63"/>
      <c r="L30" s="63"/>
      <c r="M30" s="10">
        <v>12967925801.809689</v>
      </c>
      <c r="N30" s="10">
        <v>12303789322.819456</v>
      </c>
      <c r="O30" s="62">
        <v>11271507383.311911</v>
      </c>
      <c r="P30" s="63"/>
    </row>
    <row r="31" spans="2:16" ht="11.25" customHeight="1" x14ac:dyDescent="0.25">
      <c r="B31" s="27">
        <v>44256</v>
      </c>
      <c r="C31" s="28">
        <v>44927</v>
      </c>
      <c r="D31" s="10">
        <v>22</v>
      </c>
      <c r="E31" s="29">
        <v>671</v>
      </c>
      <c r="F31" s="166">
        <v>11500000000</v>
      </c>
      <c r="G31" s="63"/>
      <c r="H31" s="63"/>
      <c r="I31" s="62">
        <v>13335421021.764898</v>
      </c>
      <c r="J31" s="63"/>
      <c r="K31" s="63"/>
      <c r="L31" s="63"/>
      <c r="M31" s="10">
        <v>12854330600.548077</v>
      </c>
      <c r="N31" s="10">
        <v>12164994793.124958</v>
      </c>
      <c r="O31" s="62">
        <v>11097155219.217394</v>
      </c>
      <c r="P31" s="63"/>
    </row>
    <row r="32" spans="2:16" ht="11.25" customHeight="1" x14ac:dyDescent="0.25">
      <c r="B32" s="27">
        <v>44256</v>
      </c>
      <c r="C32" s="28">
        <v>44958</v>
      </c>
      <c r="D32" s="10">
        <v>23</v>
      </c>
      <c r="E32" s="29">
        <v>702</v>
      </c>
      <c r="F32" s="166">
        <v>11500000000</v>
      </c>
      <c r="G32" s="63"/>
      <c r="H32" s="63"/>
      <c r="I32" s="62">
        <v>13239409680.226095</v>
      </c>
      <c r="J32" s="63"/>
      <c r="K32" s="63"/>
      <c r="L32" s="63"/>
      <c r="M32" s="10">
        <v>12740138048.602394</v>
      </c>
      <c r="N32" s="10">
        <v>12026262770.911503</v>
      </c>
      <c r="O32" s="62">
        <v>10924134578.012577</v>
      </c>
      <c r="P32" s="63"/>
    </row>
    <row r="33" spans="2:16" ht="11.25" customHeight="1" x14ac:dyDescent="0.25">
      <c r="B33" s="27">
        <v>44256</v>
      </c>
      <c r="C33" s="28">
        <v>44986</v>
      </c>
      <c r="D33" s="10">
        <v>24</v>
      </c>
      <c r="E33" s="29">
        <v>730</v>
      </c>
      <c r="F33" s="166">
        <v>11500000000</v>
      </c>
      <c r="G33" s="63"/>
      <c r="H33" s="63"/>
      <c r="I33" s="62">
        <v>13142441921.237076</v>
      </c>
      <c r="J33" s="63"/>
      <c r="K33" s="63"/>
      <c r="L33" s="63"/>
      <c r="M33" s="10">
        <v>12627451299.140123</v>
      </c>
      <c r="N33" s="10">
        <v>11892505838.319313</v>
      </c>
      <c r="O33" s="62">
        <v>10761299968.167057</v>
      </c>
      <c r="P33" s="63"/>
    </row>
    <row r="34" spans="2:16" ht="11.25" customHeight="1" x14ac:dyDescent="0.25">
      <c r="B34" s="27">
        <v>44256</v>
      </c>
      <c r="C34" s="28">
        <v>45017</v>
      </c>
      <c r="D34" s="10">
        <v>25</v>
      </c>
      <c r="E34" s="29">
        <v>761</v>
      </c>
      <c r="F34" s="166">
        <v>11500000000</v>
      </c>
      <c r="G34" s="63"/>
      <c r="H34" s="63"/>
      <c r="I34" s="62">
        <v>13049142668.853254</v>
      </c>
      <c r="J34" s="63"/>
      <c r="K34" s="63"/>
      <c r="L34" s="63"/>
      <c r="M34" s="10">
        <v>12516542956.407646</v>
      </c>
      <c r="N34" s="10">
        <v>11758073161.451889</v>
      </c>
      <c r="O34" s="62">
        <v>10594589687.835363</v>
      </c>
      <c r="P34" s="63"/>
    </row>
    <row r="35" spans="2:16" ht="11.25" customHeight="1" x14ac:dyDescent="0.25">
      <c r="B35" s="27">
        <v>44256</v>
      </c>
      <c r="C35" s="28">
        <v>45047</v>
      </c>
      <c r="D35" s="10">
        <v>26</v>
      </c>
      <c r="E35" s="29">
        <v>791</v>
      </c>
      <c r="F35" s="166">
        <v>11500000000</v>
      </c>
      <c r="G35" s="63"/>
      <c r="H35" s="63"/>
      <c r="I35" s="62">
        <v>12950465243.237406</v>
      </c>
      <c r="J35" s="63"/>
      <c r="K35" s="63"/>
      <c r="L35" s="63"/>
      <c r="M35" s="10">
        <v>12401503661.499693</v>
      </c>
      <c r="N35" s="10">
        <v>11621331163.379702</v>
      </c>
      <c r="O35" s="62">
        <v>10428454346.155313</v>
      </c>
      <c r="P35" s="63"/>
    </row>
    <row r="36" spans="2:16" ht="11.25" customHeight="1" x14ac:dyDescent="0.25">
      <c r="B36" s="27">
        <v>44256</v>
      </c>
      <c r="C36" s="28">
        <v>45078</v>
      </c>
      <c r="D36" s="10">
        <v>27</v>
      </c>
      <c r="E36" s="29">
        <v>822</v>
      </c>
      <c r="F36" s="166">
        <v>11500000000</v>
      </c>
      <c r="G36" s="63"/>
      <c r="H36" s="63"/>
      <c r="I36" s="62">
        <v>12853174802.562189</v>
      </c>
      <c r="J36" s="63"/>
      <c r="K36" s="63"/>
      <c r="L36" s="63"/>
      <c r="M36" s="10">
        <v>12287461446.799776</v>
      </c>
      <c r="N36" s="10">
        <v>11485179638.465862</v>
      </c>
      <c r="O36" s="62">
        <v>10262625451.812162</v>
      </c>
      <c r="P36" s="63"/>
    </row>
    <row r="37" spans="2:16" ht="11.25" customHeight="1" x14ac:dyDescent="0.25">
      <c r="B37" s="27">
        <v>44256</v>
      </c>
      <c r="C37" s="28">
        <v>45108</v>
      </c>
      <c r="D37" s="10">
        <v>28</v>
      </c>
      <c r="E37" s="29">
        <v>852</v>
      </c>
      <c r="F37" s="166">
        <v>11500000000</v>
      </c>
      <c r="G37" s="63"/>
      <c r="H37" s="63"/>
      <c r="I37" s="62">
        <v>12756200947.847071</v>
      </c>
      <c r="J37" s="63"/>
      <c r="K37" s="63"/>
      <c r="L37" s="63"/>
      <c r="M37" s="10">
        <v>12174739196.140364</v>
      </c>
      <c r="N37" s="10">
        <v>11351808550.725616</v>
      </c>
      <c r="O37" s="62">
        <v>10101871231.274004</v>
      </c>
      <c r="P37" s="63"/>
    </row>
    <row r="38" spans="2:16" ht="11.25" customHeight="1" x14ac:dyDescent="0.25">
      <c r="B38" s="27">
        <v>44256</v>
      </c>
      <c r="C38" s="28">
        <v>45139</v>
      </c>
      <c r="D38" s="10">
        <v>29</v>
      </c>
      <c r="E38" s="29">
        <v>883</v>
      </c>
      <c r="F38" s="166">
        <v>11500000000</v>
      </c>
      <c r="G38" s="63"/>
      <c r="H38" s="63"/>
      <c r="I38" s="62">
        <v>12660841802.388556</v>
      </c>
      <c r="J38" s="63"/>
      <c r="K38" s="63"/>
      <c r="L38" s="63"/>
      <c r="M38" s="10">
        <v>12063231880.710047</v>
      </c>
      <c r="N38" s="10">
        <v>11219232813.453146</v>
      </c>
      <c r="O38" s="62">
        <v>9941606058.9508095</v>
      </c>
      <c r="P38" s="63"/>
    </row>
    <row r="39" spans="2:16" ht="11.25" customHeight="1" x14ac:dyDescent="0.25">
      <c r="B39" s="27">
        <v>44256</v>
      </c>
      <c r="C39" s="28">
        <v>45170</v>
      </c>
      <c r="D39" s="10">
        <v>30</v>
      </c>
      <c r="E39" s="29">
        <v>914</v>
      </c>
      <c r="F39" s="166">
        <v>11500000000</v>
      </c>
      <c r="G39" s="63"/>
      <c r="H39" s="63"/>
      <c r="I39" s="62">
        <v>12563007089.439444</v>
      </c>
      <c r="J39" s="63"/>
      <c r="K39" s="63"/>
      <c r="L39" s="63"/>
      <c r="M39" s="10">
        <v>11949713075.336658</v>
      </c>
      <c r="N39" s="10">
        <v>11085391989.480324</v>
      </c>
      <c r="O39" s="62">
        <v>9781401008.6608124</v>
      </c>
      <c r="P39" s="63"/>
    </row>
    <row r="40" spans="2:16" ht="11.25" customHeight="1" x14ac:dyDescent="0.25">
      <c r="B40" s="27">
        <v>44256</v>
      </c>
      <c r="C40" s="28">
        <v>45200</v>
      </c>
      <c r="D40" s="10">
        <v>31</v>
      </c>
      <c r="E40" s="29">
        <v>944</v>
      </c>
      <c r="F40" s="166">
        <v>11500000000</v>
      </c>
      <c r="G40" s="63"/>
      <c r="H40" s="63"/>
      <c r="I40" s="62">
        <v>12468889194.476252</v>
      </c>
      <c r="J40" s="63"/>
      <c r="K40" s="63"/>
      <c r="L40" s="63"/>
      <c r="M40" s="10">
        <v>11840722379.416348</v>
      </c>
      <c r="N40" s="10">
        <v>10957249307.848026</v>
      </c>
      <c r="O40" s="62">
        <v>9628699562.2562084</v>
      </c>
      <c r="P40" s="63"/>
    </row>
    <row r="41" spans="2:16" ht="11.25" customHeight="1" x14ac:dyDescent="0.25">
      <c r="B41" s="27">
        <v>44256</v>
      </c>
      <c r="C41" s="28">
        <v>45231</v>
      </c>
      <c r="D41" s="10">
        <v>32</v>
      </c>
      <c r="E41" s="29">
        <v>975</v>
      </c>
      <c r="F41" s="166">
        <v>11500000000</v>
      </c>
      <c r="G41" s="63"/>
      <c r="H41" s="63"/>
      <c r="I41" s="62">
        <v>12371489967.779764</v>
      </c>
      <c r="J41" s="63"/>
      <c r="K41" s="63"/>
      <c r="L41" s="63"/>
      <c r="M41" s="10">
        <v>11728304134.68961</v>
      </c>
      <c r="N41" s="10">
        <v>10825616968.107893</v>
      </c>
      <c r="O41" s="62">
        <v>9472734587.1965275</v>
      </c>
      <c r="P41" s="63"/>
    </row>
    <row r="42" spans="2:16" ht="11.25" customHeight="1" x14ac:dyDescent="0.25">
      <c r="B42" s="27">
        <v>44256</v>
      </c>
      <c r="C42" s="28">
        <v>45261</v>
      </c>
      <c r="D42" s="10">
        <v>33</v>
      </c>
      <c r="E42" s="29">
        <v>1005</v>
      </c>
      <c r="F42" s="166">
        <v>11500000000</v>
      </c>
      <c r="G42" s="63"/>
      <c r="H42" s="63"/>
      <c r="I42" s="62">
        <v>12272567894.811037</v>
      </c>
      <c r="J42" s="63"/>
      <c r="K42" s="63"/>
      <c r="L42" s="63"/>
      <c r="M42" s="10">
        <v>11615427967.75186</v>
      </c>
      <c r="N42" s="10">
        <v>10695040182.551363</v>
      </c>
      <c r="O42" s="62">
        <v>9320113825.8172302</v>
      </c>
      <c r="P42" s="63"/>
    </row>
    <row r="43" spans="2:16" ht="11.25" customHeight="1" x14ac:dyDescent="0.25">
      <c r="B43" s="27">
        <v>44256</v>
      </c>
      <c r="C43" s="28">
        <v>45292</v>
      </c>
      <c r="D43" s="10">
        <v>34</v>
      </c>
      <c r="E43" s="29">
        <v>1036</v>
      </c>
      <c r="F43" s="166">
        <v>11500000000</v>
      </c>
      <c r="G43" s="63"/>
      <c r="H43" s="63"/>
      <c r="I43" s="62">
        <v>12177174887.100737</v>
      </c>
      <c r="J43" s="63"/>
      <c r="K43" s="63"/>
      <c r="L43" s="63"/>
      <c r="M43" s="10">
        <v>11505595324.56855</v>
      </c>
      <c r="N43" s="10">
        <v>10566968006.257055</v>
      </c>
      <c r="O43" s="62">
        <v>9169503230.7119789</v>
      </c>
      <c r="P43" s="63"/>
    </row>
    <row r="44" spans="2:16" ht="11.25" customHeight="1" x14ac:dyDescent="0.25">
      <c r="B44" s="27">
        <v>44256</v>
      </c>
      <c r="C44" s="28">
        <v>45323</v>
      </c>
      <c r="D44" s="10">
        <v>35</v>
      </c>
      <c r="E44" s="29">
        <v>1067</v>
      </c>
      <c r="F44" s="166">
        <v>11500000000</v>
      </c>
      <c r="G44" s="63"/>
      <c r="H44" s="63"/>
      <c r="I44" s="62">
        <v>12081489812.132872</v>
      </c>
      <c r="J44" s="63"/>
      <c r="K44" s="63"/>
      <c r="L44" s="63"/>
      <c r="M44" s="10">
        <v>11395826344.748209</v>
      </c>
      <c r="N44" s="10">
        <v>10439536404.362587</v>
      </c>
      <c r="O44" s="62">
        <v>9020554775.2236805</v>
      </c>
      <c r="P44" s="63"/>
    </row>
    <row r="45" spans="2:16" ht="11.25" customHeight="1" x14ac:dyDescent="0.25">
      <c r="B45" s="27">
        <v>44256</v>
      </c>
      <c r="C45" s="28">
        <v>45352</v>
      </c>
      <c r="D45" s="10">
        <v>36</v>
      </c>
      <c r="E45" s="29">
        <v>1096</v>
      </c>
      <c r="F45" s="166">
        <v>11500000000</v>
      </c>
      <c r="G45" s="63"/>
      <c r="H45" s="63"/>
      <c r="I45" s="62">
        <v>11985874714.960764</v>
      </c>
      <c r="J45" s="63"/>
      <c r="K45" s="63"/>
      <c r="L45" s="63"/>
      <c r="M45" s="10">
        <v>11287698641.706018</v>
      </c>
      <c r="N45" s="10">
        <v>10315878973.321999</v>
      </c>
      <c r="O45" s="62">
        <v>8878381869.2322903</v>
      </c>
      <c r="P45" s="63"/>
    </row>
    <row r="46" spans="2:16" ht="11.25" customHeight="1" x14ac:dyDescent="0.25">
      <c r="B46" s="27">
        <v>44256</v>
      </c>
      <c r="C46" s="28">
        <v>45383</v>
      </c>
      <c r="D46" s="10">
        <v>37</v>
      </c>
      <c r="E46" s="29">
        <v>1127</v>
      </c>
      <c r="F46" s="166">
        <v>11500000000</v>
      </c>
      <c r="G46" s="63"/>
      <c r="H46" s="63"/>
      <c r="I46" s="62">
        <v>11891456503.060122</v>
      </c>
      <c r="J46" s="63"/>
      <c r="K46" s="63"/>
      <c r="L46" s="63"/>
      <c r="M46" s="10">
        <v>11179786321.666723</v>
      </c>
      <c r="N46" s="10">
        <v>10191272826.339928</v>
      </c>
      <c r="O46" s="62">
        <v>8733988784.5558472</v>
      </c>
      <c r="P46" s="63"/>
    </row>
    <row r="47" spans="2:16" ht="11.25" customHeight="1" x14ac:dyDescent="0.25">
      <c r="B47" s="27">
        <v>44256</v>
      </c>
      <c r="C47" s="28">
        <v>45413</v>
      </c>
      <c r="D47" s="10">
        <v>38</v>
      </c>
      <c r="E47" s="29">
        <v>1157</v>
      </c>
      <c r="F47" s="166">
        <v>11500000000</v>
      </c>
      <c r="G47" s="63"/>
      <c r="H47" s="63"/>
      <c r="I47" s="62">
        <v>11795542231.021687</v>
      </c>
      <c r="J47" s="63"/>
      <c r="K47" s="63"/>
      <c r="L47" s="63"/>
      <c r="M47" s="10">
        <v>11071409683.011122</v>
      </c>
      <c r="N47" s="10">
        <v>10067638524.272984</v>
      </c>
      <c r="O47" s="62">
        <v>8592665372.6360588</v>
      </c>
      <c r="P47" s="63"/>
    </row>
    <row r="48" spans="2:16" ht="11.25" customHeight="1" x14ac:dyDescent="0.25">
      <c r="B48" s="27">
        <v>44256</v>
      </c>
      <c r="C48" s="28">
        <v>45444</v>
      </c>
      <c r="D48" s="10">
        <v>39</v>
      </c>
      <c r="E48" s="29">
        <v>1188</v>
      </c>
      <c r="F48" s="166">
        <v>11500000000</v>
      </c>
      <c r="G48" s="63"/>
      <c r="H48" s="63"/>
      <c r="I48" s="62">
        <v>11694978248.699848</v>
      </c>
      <c r="J48" s="63"/>
      <c r="K48" s="63"/>
      <c r="L48" s="63"/>
      <c r="M48" s="10">
        <v>10958401522.306461</v>
      </c>
      <c r="N48" s="10">
        <v>9939533332.04109</v>
      </c>
      <c r="O48" s="62">
        <v>8447396887.8757963</v>
      </c>
      <c r="P48" s="63"/>
    </row>
    <row r="49" spans="2:16" ht="11.25" customHeight="1" x14ac:dyDescent="0.25">
      <c r="B49" s="27">
        <v>44256</v>
      </c>
      <c r="C49" s="28">
        <v>45474</v>
      </c>
      <c r="D49" s="10">
        <v>40</v>
      </c>
      <c r="E49" s="29">
        <v>1218</v>
      </c>
      <c r="F49" s="166">
        <v>11500000000</v>
      </c>
      <c r="G49" s="63"/>
      <c r="H49" s="63"/>
      <c r="I49" s="62">
        <v>11595085443.06134</v>
      </c>
      <c r="J49" s="63"/>
      <c r="K49" s="63"/>
      <c r="L49" s="63"/>
      <c r="M49" s="10">
        <v>10846966638.530483</v>
      </c>
      <c r="N49" s="10">
        <v>9814244132.1320858</v>
      </c>
      <c r="O49" s="62">
        <v>8306725233.8078384</v>
      </c>
      <c r="P49" s="63"/>
    </row>
    <row r="50" spans="2:16" ht="11.25" customHeight="1" x14ac:dyDescent="0.25">
      <c r="B50" s="27">
        <v>44256</v>
      </c>
      <c r="C50" s="28">
        <v>45505</v>
      </c>
      <c r="D50" s="10">
        <v>41</v>
      </c>
      <c r="E50" s="29">
        <v>1249</v>
      </c>
      <c r="F50" s="166">
        <v>11500000000</v>
      </c>
      <c r="G50" s="63"/>
      <c r="H50" s="63"/>
      <c r="I50" s="62">
        <v>11501724139.264631</v>
      </c>
      <c r="J50" s="63"/>
      <c r="K50" s="63"/>
      <c r="L50" s="63"/>
      <c r="M50" s="10">
        <v>10741379910.309692</v>
      </c>
      <c r="N50" s="10">
        <v>9693993468.9366779</v>
      </c>
      <c r="O50" s="62">
        <v>8170193280.9168549</v>
      </c>
      <c r="P50" s="63"/>
    </row>
    <row r="51" spans="2:16" ht="11.25" customHeight="1" x14ac:dyDescent="0.25">
      <c r="B51" s="27">
        <v>44256</v>
      </c>
      <c r="C51" s="28">
        <v>45536</v>
      </c>
      <c r="D51" s="10">
        <v>42</v>
      </c>
      <c r="E51" s="29">
        <v>1280</v>
      </c>
      <c r="F51" s="166">
        <v>11500000000</v>
      </c>
      <c r="G51" s="63"/>
      <c r="H51" s="63"/>
      <c r="I51" s="62">
        <v>11404105538.568939</v>
      </c>
      <c r="J51" s="63"/>
      <c r="K51" s="63"/>
      <c r="L51" s="63"/>
      <c r="M51" s="10">
        <v>10632151028.274681</v>
      </c>
      <c r="N51" s="10">
        <v>9571012322.8781891</v>
      </c>
      <c r="O51" s="62">
        <v>8032377350.431798</v>
      </c>
      <c r="P51" s="63"/>
    </row>
    <row r="52" spans="2:16" ht="11.25" customHeight="1" x14ac:dyDescent="0.25">
      <c r="B52" s="27">
        <v>44256</v>
      </c>
      <c r="C52" s="28">
        <v>45566</v>
      </c>
      <c r="D52" s="10">
        <v>43</v>
      </c>
      <c r="E52" s="29">
        <v>1310</v>
      </c>
      <c r="F52" s="166">
        <v>11500000000</v>
      </c>
      <c r="G52" s="63"/>
      <c r="H52" s="63"/>
      <c r="I52" s="62">
        <v>11302143118.134315</v>
      </c>
      <c r="J52" s="63"/>
      <c r="K52" s="63"/>
      <c r="L52" s="63"/>
      <c r="M52" s="10">
        <v>10519794886.164726</v>
      </c>
      <c r="N52" s="10">
        <v>9446561965.3003979</v>
      </c>
      <c r="O52" s="62">
        <v>7895435474.5996647</v>
      </c>
      <c r="P52" s="63"/>
    </row>
    <row r="53" spans="2:16" ht="11.25" customHeight="1" x14ac:dyDescent="0.25">
      <c r="B53" s="27">
        <v>44256</v>
      </c>
      <c r="C53" s="28">
        <v>45597</v>
      </c>
      <c r="D53" s="10">
        <v>44</v>
      </c>
      <c r="E53" s="29">
        <v>1341</v>
      </c>
      <c r="F53" s="166">
        <v>11500000000</v>
      </c>
      <c r="G53" s="63"/>
      <c r="H53" s="63"/>
      <c r="I53" s="62">
        <v>11202736171.031034</v>
      </c>
      <c r="J53" s="63"/>
      <c r="K53" s="63"/>
      <c r="L53" s="63"/>
      <c r="M53" s="10">
        <v>10409583590.188108</v>
      </c>
      <c r="N53" s="10">
        <v>9323821605.3533096</v>
      </c>
      <c r="O53" s="62">
        <v>7759842132.2028046</v>
      </c>
      <c r="P53" s="63"/>
    </row>
    <row r="54" spans="2:16" ht="11.25" customHeight="1" x14ac:dyDescent="0.25">
      <c r="B54" s="27">
        <v>44256</v>
      </c>
      <c r="C54" s="28">
        <v>45627</v>
      </c>
      <c r="D54" s="10">
        <v>45</v>
      </c>
      <c r="E54" s="29">
        <v>1371</v>
      </c>
      <c r="F54" s="166">
        <v>11500000000</v>
      </c>
      <c r="G54" s="63"/>
      <c r="H54" s="63"/>
      <c r="I54" s="62">
        <v>11101727678.004349</v>
      </c>
      <c r="J54" s="63"/>
      <c r="K54" s="63"/>
      <c r="L54" s="63"/>
      <c r="M54" s="10">
        <v>10298794183.916159</v>
      </c>
      <c r="N54" s="10">
        <v>9201883802.816082</v>
      </c>
      <c r="O54" s="62">
        <v>7626965095.1251354</v>
      </c>
      <c r="P54" s="63"/>
    </row>
    <row r="55" spans="2:16" ht="11.25" customHeight="1" x14ac:dyDescent="0.25">
      <c r="B55" s="27">
        <v>44256</v>
      </c>
      <c r="C55" s="28">
        <v>45658</v>
      </c>
      <c r="D55" s="10">
        <v>46</v>
      </c>
      <c r="E55" s="29">
        <v>1402</v>
      </c>
      <c r="F55" s="166">
        <v>11500000000</v>
      </c>
      <c r="G55" s="63"/>
      <c r="H55" s="63"/>
      <c r="I55" s="62">
        <v>11004336301.015169</v>
      </c>
      <c r="J55" s="63"/>
      <c r="K55" s="63"/>
      <c r="L55" s="63"/>
      <c r="M55" s="10">
        <v>10191132366.430702</v>
      </c>
      <c r="N55" s="10">
        <v>9082531256.3399506</v>
      </c>
      <c r="O55" s="62">
        <v>7496154596.6235809</v>
      </c>
      <c r="P55" s="63"/>
    </row>
    <row r="56" spans="2:16" ht="11.25" customHeight="1" x14ac:dyDescent="0.25">
      <c r="B56" s="27">
        <v>44256</v>
      </c>
      <c r="C56" s="28">
        <v>45689</v>
      </c>
      <c r="D56" s="10">
        <v>47</v>
      </c>
      <c r="E56" s="29">
        <v>1433</v>
      </c>
      <c r="F56" s="166">
        <v>11500000000</v>
      </c>
      <c r="G56" s="63"/>
      <c r="H56" s="63"/>
      <c r="I56" s="62">
        <v>10907026976.23951</v>
      </c>
      <c r="J56" s="63"/>
      <c r="K56" s="63"/>
      <c r="L56" s="63"/>
      <c r="M56" s="10">
        <v>10083881987.358629</v>
      </c>
      <c r="N56" s="10">
        <v>8964092018.4192753</v>
      </c>
      <c r="O56" s="62">
        <v>7367065974.2700043</v>
      </c>
      <c r="P56" s="63"/>
    </row>
    <row r="57" spans="2:16" ht="11.25" customHeight="1" x14ac:dyDescent="0.25">
      <c r="B57" s="27">
        <v>44256</v>
      </c>
      <c r="C57" s="28">
        <v>45717</v>
      </c>
      <c r="D57" s="10">
        <v>48</v>
      </c>
      <c r="E57" s="29">
        <v>1461</v>
      </c>
      <c r="F57" s="166">
        <v>11500000000</v>
      </c>
      <c r="G57" s="63"/>
      <c r="H57" s="63"/>
      <c r="I57" s="62">
        <v>10812962511.098291</v>
      </c>
      <c r="J57" s="63"/>
      <c r="K57" s="63"/>
      <c r="L57" s="63"/>
      <c r="M57" s="10">
        <v>9981600583.5321903</v>
      </c>
      <c r="N57" s="10">
        <v>8852783739.8208351</v>
      </c>
      <c r="O57" s="62">
        <v>7247748579.8159895</v>
      </c>
      <c r="P57" s="63"/>
    </row>
    <row r="58" spans="2:16" ht="11.25" customHeight="1" x14ac:dyDescent="0.25">
      <c r="B58" s="27">
        <v>44256</v>
      </c>
      <c r="C58" s="28">
        <v>45748</v>
      </c>
      <c r="D58" s="10">
        <v>49</v>
      </c>
      <c r="E58" s="29">
        <v>1492</v>
      </c>
      <c r="F58" s="166">
        <v>11500000000</v>
      </c>
      <c r="G58" s="63"/>
      <c r="H58" s="63"/>
      <c r="I58" s="62">
        <v>10720531842.023897</v>
      </c>
      <c r="J58" s="63"/>
      <c r="K58" s="63"/>
      <c r="L58" s="63"/>
      <c r="M58" s="10">
        <v>9879491691.5903397</v>
      </c>
      <c r="N58" s="10">
        <v>8739938183.6014385</v>
      </c>
      <c r="O58" s="62">
        <v>7125055389.0300884</v>
      </c>
      <c r="P58" s="63"/>
    </row>
    <row r="59" spans="2:16" ht="11.25" customHeight="1" x14ac:dyDescent="0.25">
      <c r="B59" s="27">
        <v>44256</v>
      </c>
      <c r="C59" s="28">
        <v>45778</v>
      </c>
      <c r="D59" s="10">
        <v>50</v>
      </c>
      <c r="E59" s="29">
        <v>1522</v>
      </c>
      <c r="F59" s="166">
        <v>11500000000</v>
      </c>
      <c r="G59" s="63"/>
      <c r="H59" s="63"/>
      <c r="I59" s="62">
        <v>10625213670.259777</v>
      </c>
      <c r="J59" s="63"/>
      <c r="K59" s="63"/>
      <c r="L59" s="63"/>
      <c r="M59" s="10">
        <v>9775579274.9209137</v>
      </c>
      <c r="N59" s="10">
        <v>8626726508.1005573</v>
      </c>
      <c r="O59" s="62">
        <v>7003933230.2646046</v>
      </c>
      <c r="P59" s="63"/>
    </row>
    <row r="60" spans="2:16" ht="11.25" customHeight="1" x14ac:dyDescent="0.25">
      <c r="B60" s="27">
        <v>44256</v>
      </c>
      <c r="C60" s="28">
        <v>45809</v>
      </c>
      <c r="D60" s="10">
        <v>51</v>
      </c>
      <c r="E60" s="29">
        <v>1553</v>
      </c>
      <c r="F60" s="166">
        <v>11500000000</v>
      </c>
      <c r="G60" s="63"/>
      <c r="H60" s="63"/>
      <c r="I60" s="62">
        <v>10529155665.744171</v>
      </c>
      <c r="J60" s="63"/>
      <c r="K60" s="63"/>
      <c r="L60" s="63"/>
      <c r="M60" s="10">
        <v>9670772238.7269783</v>
      </c>
      <c r="N60" s="10">
        <v>8512532360.6918535</v>
      </c>
      <c r="O60" s="62">
        <v>6881947620.6225519</v>
      </c>
      <c r="P60" s="63"/>
    </row>
    <row r="61" spans="2:16" ht="11.25" customHeight="1" x14ac:dyDescent="0.25">
      <c r="B61" s="27">
        <v>44256</v>
      </c>
      <c r="C61" s="28">
        <v>45839</v>
      </c>
      <c r="D61" s="10">
        <v>52</v>
      </c>
      <c r="E61" s="29">
        <v>1583</v>
      </c>
      <c r="F61" s="166">
        <v>11500000000</v>
      </c>
      <c r="G61" s="63"/>
      <c r="H61" s="63"/>
      <c r="I61" s="62">
        <v>10435197188.842764</v>
      </c>
      <c r="J61" s="63"/>
      <c r="K61" s="63"/>
      <c r="L61" s="63"/>
      <c r="M61" s="10">
        <v>9568741652.3326054</v>
      </c>
      <c r="N61" s="10">
        <v>8401991101.8758698</v>
      </c>
      <c r="O61" s="62">
        <v>6764736546.8987894</v>
      </c>
      <c r="P61" s="63"/>
    </row>
    <row r="62" spans="2:16" ht="11.25" customHeight="1" x14ac:dyDescent="0.25">
      <c r="B62" s="27">
        <v>44256</v>
      </c>
      <c r="C62" s="28">
        <v>45870</v>
      </c>
      <c r="D62" s="10">
        <v>53</v>
      </c>
      <c r="E62" s="29">
        <v>1614</v>
      </c>
      <c r="F62" s="166">
        <v>11500000000</v>
      </c>
      <c r="G62" s="63"/>
      <c r="H62" s="63"/>
      <c r="I62" s="62">
        <v>10344606766.200676</v>
      </c>
      <c r="J62" s="63"/>
      <c r="K62" s="63"/>
      <c r="L62" s="63"/>
      <c r="M62" s="10">
        <v>9469584732.1811657</v>
      </c>
      <c r="N62" s="10">
        <v>8293778171.2375851</v>
      </c>
      <c r="O62" s="62">
        <v>6649327216.4970646</v>
      </c>
      <c r="P62" s="63"/>
    </row>
    <row r="63" spans="2:16" ht="11.25" customHeight="1" x14ac:dyDescent="0.25">
      <c r="B63" s="27">
        <v>44256</v>
      </c>
      <c r="C63" s="28">
        <v>45901</v>
      </c>
      <c r="D63" s="10">
        <v>54</v>
      </c>
      <c r="E63" s="29">
        <v>1645</v>
      </c>
      <c r="F63" s="166">
        <v>11500000000</v>
      </c>
      <c r="G63" s="63"/>
      <c r="H63" s="63"/>
      <c r="I63" s="62">
        <v>10251119487.036448</v>
      </c>
      <c r="J63" s="63"/>
      <c r="K63" s="63"/>
      <c r="L63" s="63"/>
      <c r="M63" s="10">
        <v>9368089319.2362061</v>
      </c>
      <c r="N63" s="10">
        <v>8184018391.7292023</v>
      </c>
      <c r="O63" s="62">
        <v>6533539276.2905006</v>
      </c>
      <c r="P63" s="63"/>
    </row>
    <row r="64" spans="2:16" ht="11.25" customHeight="1" x14ac:dyDescent="0.25">
      <c r="B64" s="27">
        <v>44256</v>
      </c>
      <c r="C64" s="28">
        <v>45931</v>
      </c>
      <c r="D64" s="10">
        <v>55</v>
      </c>
      <c r="E64" s="29">
        <v>1675</v>
      </c>
      <c r="F64" s="166">
        <v>11500000000</v>
      </c>
      <c r="G64" s="63"/>
      <c r="H64" s="63"/>
      <c r="I64" s="62">
        <v>10165113882.800314</v>
      </c>
      <c r="J64" s="63"/>
      <c r="K64" s="63"/>
      <c r="L64" s="63"/>
      <c r="M64" s="10">
        <v>9274244390.8259983</v>
      </c>
      <c r="N64" s="10">
        <v>8082093626.8147411</v>
      </c>
      <c r="O64" s="62">
        <v>6425721078.4001751</v>
      </c>
      <c r="P64" s="63"/>
    </row>
    <row r="65" spans="2:16" ht="11.25" customHeight="1" x14ac:dyDescent="0.25">
      <c r="B65" s="27">
        <v>44256</v>
      </c>
      <c r="C65" s="28">
        <v>45962</v>
      </c>
      <c r="D65" s="10">
        <v>56</v>
      </c>
      <c r="E65" s="29">
        <v>1706</v>
      </c>
      <c r="F65" s="166">
        <v>11500000000</v>
      </c>
      <c r="G65" s="63"/>
      <c r="H65" s="63"/>
      <c r="I65" s="62">
        <v>10079284194.290932</v>
      </c>
      <c r="J65" s="63"/>
      <c r="K65" s="63"/>
      <c r="L65" s="63"/>
      <c r="M65" s="10">
        <v>9180339817.6832905</v>
      </c>
      <c r="N65" s="10">
        <v>7979913638.806057</v>
      </c>
      <c r="O65" s="62">
        <v>6317609874.9725218</v>
      </c>
      <c r="P65" s="63"/>
    </row>
    <row r="66" spans="2:16" ht="11.25" customHeight="1" x14ac:dyDescent="0.25">
      <c r="B66" s="27">
        <v>44256</v>
      </c>
      <c r="C66" s="28">
        <v>45992</v>
      </c>
      <c r="D66" s="10">
        <v>57</v>
      </c>
      <c r="E66" s="29">
        <v>1736</v>
      </c>
      <c r="F66" s="166">
        <v>11500000000</v>
      </c>
      <c r="G66" s="63"/>
      <c r="H66" s="63"/>
      <c r="I66" s="62">
        <v>9981818089.1918182</v>
      </c>
      <c r="J66" s="63"/>
      <c r="K66" s="63"/>
      <c r="L66" s="63"/>
      <c r="M66" s="10">
        <v>9076643494.0083599</v>
      </c>
      <c r="N66" s="10">
        <v>7870357847.7188835</v>
      </c>
      <c r="O66" s="62">
        <v>6205334185.7205029</v>
      </c>
      <c r="P66" s="63"/>
    </row>
    <row r="67" spans="2:16" ht="11.25" customHeight="1" x14ac:dyDescent="0.25">
      <c r="B67" s="27">
        <v>44256</v>
      </c>
      <c r="C67" s="28">
        <v>46023</v>
      </c>
      <c r="D67" s="10">
        <v>58</v>
      </c>
      <c r="E67" s="29">
        <v>1767</v>
      </c>
      <c r="F67" s="166">
        <v>11500000000</v>
      </c>
      <c r="G67" s="63"/>
      <c r="H67" s="63"/>
      <c r="I67" s="62">
        <v>9895012276.8706589</v>
      </c>
      <c r="J67" s="63"/>
      <c r="K67" s="63"/>
      <c r="L67" s="63"/>
      <c r="M67" s="10">
        <v>8982448654.5921707</v>
      </c>
      <c r="N67" s="10">
        <v>7768873279.6170416</v>
      </c>
      <c r="O67" s="62">
        <v>6099375250.3629141</v>
      </c>
      <c r="P67" s="63"/>
    </row>
    <row r="68" spans="2:16" ht="11.25" customHeight="1" x14ac:dyDescent="0.25">
      <c r="B68" s="27">
        <v>44256</v>
      </c>
      <c r="C68" s="28">
        <v>46054</v>
      </c>
      <c r="D68" s="10">
        <v>59</v>
      </c>
      <c r="E68" s="29">
        <v>1798</v>
      </c>
      <c r="F68" s="166">
        <v>9000000000</v>
      </c>
      <c r="G68" s="63"/>
      <c r="H68" s="63"/>
      <c r="I68" s="62">
        <v>9808746139.9071484</v>
      </c>
      <c r="J68" s="63"/>
      <c r="K68" s="63"/>
      <c r="L68" s="63"/>
      <c r="M68" s="10">
        <v>8889036300.6277084</v>
      </c>
      <c r="N68" s="10">
        <v>7668529045.5981178</v>
      </c>
      <c r="O68" s="62">
        <v>5995094069.0714178</v>
      </c>
      <c r="P68" s="63"/>
    </row>
    <row r="69" spans="2:16" ht="11.25" customHeight="1" x14ac:dyDescent="0.25">
      <c r="B69" s="27">
        <v>44256</v>
      </c>
      <c r="C69" s="28">
        <v>46082</v>
      </c>
      <c r="D69" s="10">
        <v>60</v>
      </c>
      <c r="E69" s="29">
        <v>1826</v>
      </c>
      <c r="F69" s="166">
        <v>9000000000</v>
      </c>
      <c r="G69" s="63"/>
      <c r="H69" s="63"/>
      <c r="I69" s="62">
        <v>9722499631.1330967</v>
      </c>
      <c r="J69" s="63"/>
      <c r="K69" s="63"/>
      <c r="L69" s="63"/>
      <c r="M69" s="10">
        <v>8797377808.6114559</v>
      </c>
      <c r="N69" s="10">
        <v>7572019900.0716543</v>
      </c>
      <c r="O69" s="62">
        <v>5896994096.9038925</v>
      </c>
      <c r="P69" s="63"/>
    </row>
    <row r="70" spans="2:16" ht="11.25" customHeight="1" x14ac:dyDescent="0.25">
      <c r="B70" s="27">
        <v>44256</v>
      </c>
      <c r="C70" s="28">
        <v>46113</v>
      </c>
      <c r="D70" s="10">
        <v>61</v>
      </c>
      <c r="E70" s="29">
        <v>1857</v>
      </c>
      <c r="F70" s="166">
        <v>9000000000</v>
      </c>
      <c r="G70" s="63"/>
      <c r="H70" s="63"/>
      <c r="I70" s="62">
        <v>9637175096.7601051</v>
      </c>
      <c r="J70" s="63"/>
      <c r="K70" s="63"/>
      <c r="L70" s="63"/>
      <c r="M70" s="10">
        <v>8705382074.4623623</v>
      </c>
      <c r="N70" s="10">
        <v>7473782121.112586</v>
      </c>
      <c r="O70" s="62">
        <v>5795834809.6003342</v>
      </c>
      <c r="P70" s="63"/>
    </row>
    <row r="71" spans="2:16" ht="11.25" customHeight="1" x14ac:dyDescent="0.25">
      <c r="B71" s="27">
        <v>44256</v>
      </c>
      <c r="C71" s="28">
        <v>46143</v>
      </c>
      <c r="D71" s="10">
        <v>62</v>
      </c>
      <c r="E71" s="29">
        <v>1887</v>
      </c>
      <c r="F71" s="166">
        <v>9000000000</v>
      </c>
      <c r="G71" s="63"/>
      <c r="H71" s="63"/>
      <c r="I71" s="62">
        <v>9552019839.251894</v>
      </c>
      <c r="J71" s="63"/>
      <c r="K71" s="63"/>
      <c r="L71" s="63"/>
      <c r="M71" s="10">
        <v>8614297440.1381416</v>
      </c>
      <c r="N71" s="10">
        <v>7377381235.1972857</v>
      </c>
      <c r="O71" s="62">
        <v>5697625186.3538551</v>
      </c>
      <c r="P71" s="63"/>
    </row>
    <row r="72" spans="2:16" ht="11.25" customHeight="1" x14ac:dyDescent="0.25">
      <c r="B72" s="27">
        <v>44256</v>
      </c>
      <c r="C72" s="28">
        <v>46174</v>
      </c>
      <c r="D72" s="10">
        <v>63</v>
      </c>
      <c r="E72" s="29">
        <v>1918</v>
      </c>
      <c r="F72" s="166">
        <v>9000000000</v>
      </c>
      <c r="G72" s="63"/>
      <c r="H72" s="63"/>
      <c r="I72" s="62">
        <v>9466148661.9899197</v>
      </c>
      <c r="J72" s="63"/>
      <c r="K72" s="63"/>
      <c r="L72" s="63"/>
      <c r="M72" s="10">
        <v>8522377101.9153156</v>
      </c>
      <c r="N72" s="10">
        <v>7280097629.9554272</v>
      </c>
      <c r="O72" s="62">
        <v>5598677768.6576614</v>
      </c>
      <c r="P72" s="63"/>
    </row>
    <row r="73" spans="2:16" ht="11.25" customHeight="1" x14ac:dyDescent="0.25">
      <c r="B73" s="27">
        <v>44256</v>
      </c>
      <c r="C73" s="28">
        <v>46204</v>
      </c>
      <c r="D73" s="10">
        <v>64</v>
      </c>
      <c r="E73" s="29">
        <v>1948</v>
      </c>
      <c r="F73" s="166">
        <v>9000000000</v>
      </c>
      <c r="G73" s="63"/>
      <c r="H73" s="63"/>
      <c r="I73" s="62">
        <v>9380996700.5680428</v>
      </c>
      <c r="J73" s="63"/>
      <c r="K73" s="63"/>
      <c r="L73" s="63"/>
      <c r="M73" s="10">
        <v>8431851905.7249794</v>
      </c>
      <c r="N73" s="10">
        <v>7185040058.1204205</v>
      </c>
      <c r="O73" s="62">
        <v>5502924396.6484575</v>
      </c>
      <c r="P73" s="63"/>
    </row>
    <row r="74" spans="2:16" ht="11.25" customHeight="1" x14ac:dyDescent="0.25">
      <c r="B74" s="27">
        <v>44256</v>
      </c>
      <c r="C74" s="28">
        <v>46235</v>
      </c>
      <c r="D74" s="10">
        <v>65</v>
      </c>
      <c r="E74" s="29">
        <v>1979</v>
      </c>
      <c r="F74" s="166">
        <v>9000000000</v>
      </c>
      <c r="G74" s="63"/>
      <c r="H74" s="63"/>
      <c r="I74" s="62">
        <v>9295801621.8095322</v>
      </c>
      <c r="J74" s="63"/>
      <c r="K74" s="63"/>
      <c r="L74" s="63"/>
      <c r="M74" s="10">
        <v>8341105475.4835501</v>
      </c>
      <c r="N74" s="10">
        <v>7089635861.9180841</v>
      </c>
      <c r="O74" s="62">
        <v>5406857223.5263157</v>
      </c>
      <c r="P74" s="63"/>
    </row>
    <row r="75" spans="2:16" ht="11.25" customHeight="1" x14ac:dyDescent="0.25">
      <c r="B75" s="27">
        <v>44256</v>
      </c>
      <c r="C75" s="28">
        <v>46266</v>
      </c>
      <c r="D75" s="10">
        <v>66</v>
      </c>
      <c r="E75" s="29">
        <v>2010</v>
      </c>
      <c r="F75" s="166">
        <v>9000000000</v>
      </c>
      <c r="G75" s="63"/>
      <c r="H75" s="63"/>
      <c r="I75" s="62">
        <v>9211559954.6297607</v>
      </c>
      <c r="J75" s="63"/>
      <c r="K75" s="63"/>
      <c r="L75" s="63"/>
      <c r="M75" s="10">
        <v>8251496658.3853827</v>
      </c>
      <c r="N75" s="10">
        <v>6995634929.2740393</v>
      </c>
      <c r="O75" s="62">
        <v>5312570777.9969339</v>
      </c>
      <c r="P75" s="63"/>
    </row>
    <row r="76" spans="2:16" ht="11.25" customHeight="1" x14ac:dyDescent="0.25">
      <c r="B76" s="27">
        <v>44256</v>
      </c>
      <c r="C76" s="28">
        <v>46296</v>
      </c>
      <c r="D76" s="10">
        <v>67</v>
      </c>
      <c r="E76" s="29">
        <v>2040</v>
      </c>
      <c r="F76" s="166">
        <v>9000000000</v>
      </c>
      <c r="G76" s="63"/>
      <c r="H76" s="63"/>
      <c r="I76" s="62">
        <v>9127506224.4503937</v>
      </c>
      <c r="J76" s="63"/>
      <c r="K76" s="63"/>
      <c r="L76" s="63"/>
      <c r="M76" s="10">
        <v>8162782846.6718349</v>
      </c>
      <c r="N76" s="10">
        <v>6903390171.2104073</v>
      </c>
      <c r="O76" s="62">
        <v>5221028872.7104616</v>
      </c>
      <c r="P76" s="63"/>
    </row>
    <row r="77" spans="2:16" ht="11.25" customHeight="1" x14ac:dyDescent="0.25">
      <c r="B77" s="27">
        <v>44256</v>
      </c>
      <c r="C77" s="28">
        <v>46327</v>
      </c>
      <c r="D77" s="10">
        <v>68</v>
      </c>
      <c r="E77" s="29">
        <v>2071</v>
      </c>
      <c r="F77" s="166">
        <v>9000000000</v>
      </c>
      <c r="G77" s="63"/>
      <c r="H77" s="63"/>
      <c r="I77" s="62">
        <v>9041097932.644331</v>
      </c>
      <c r="J77" s="63"/>
      <c r="K77" s="63"/>
      <c r="L77" s="63"/>
      <c r="M77" s="10">
        <v>8071793780.9238548</v>
      </c>
      <c r="N77" s="10">
        <v>6809078287.9768915</v>
      </c>
      <c r="O77" s="62">
        <v>5127889075.7079191</v>
      </c>
      <c r="P77" s="63"/>
    </row>
    <row r="78" spans="2:16" ht="11.25" customHeight="1" x14ac:dyDescent="0.25">
      <c r="B78" s="27">
        <v>44256</v>
      </c>
      <c r="C78" s="28">
        <v>46357</v>
      </c>
      <c r="D78" s="10">
        <v>69</v>
      </c>
      <c r="E78" s="29">
        <v>2101</v>
      </c>
      <c r="F78" s="166">
        <v>9000000000</v>
      </c>
      <c r="G78" s="63"/>
      <c r="H78" s="63"/>
      <c r="I78" s="62">
        <v>8955493457.2212849</v>
      </c>
      <c r="J78" s="63"/>
      <c r="K78" s="63"/>
      <c r="L78" s="63"/>
      <c r="M78" s="10">
        <v>7982243387.1177731</v>
      </c>
      <c r="N78" s="10">
        <v>6716963720.9767914</v>
      </c>
      <c r="O78" s="62">
        <v>5037782120.0320015</v>
      </c>
      <c r="P78" s="63"/>
    </row>
    <row r="79" spans="2:16" ht="11.25" customHeight="1" x14ac:dyDescent="0.25">
      <c r="B79" s="27">
        <v>44256</v>
      </c>
      <c r="C79" s="28">
        <v>46388</v>
      </c>
      <c r="D79" s="10">
        <v>70</v>
      </c>
      <c r="E79" s="29">
        <v>2132</v>
      </c>
      <c r="F79" s="166">
        <v>9000000000</v>
      </c>
      <c r="G79" s="63"/>
      <c r="H79" s="63"/>
      <c r="I79" s="62">
        <v>8871800179.924593</v>
      </c>
      <c r="J79" s="63"/>
      <c r="K79" s="63"/>
      <c r="L79" s="63"/>
      <c r="M79" s="10">
        <v>7894233635.0852242</v>
      </c>
      <c r="N79" s="10">
        <v>6626010278.6247292</v>
      </c>
      <c r="O79" s="62">
        <v>4948517413.6495447</v>
      </c>
      <c r="P79" s="63"/>
    </row>
    <row r="80" spans="2:16" ht="11.25" customHeight="1" x14ac:dyDescent="0.25">
      <c r="B80" s="27">
        <v>44256</v>
      </c>
      <c r="C80" s="28">
        <v>46419</v>
      </c>
      <c r="D80" s="10">
        <v>71</v>
      </c>
      <c r="E80" s="29">
        <v>2163</v>
      </c>
      <c r="F80" s="166">
        <v>9000000000</v>
      </c>
      <c r="G80" s="63"/>
      <c r="H80" s="63"/>
      <c r="I80" s="62">
        <v>8788881476.1968117</v>
      </c>
      <c r="J80" s="63"/>
      <c r="K80" s="63"/>
      <c r="L80" s="63"/>
      <c r="M80" s="10">
        <v>7807187518.7265787</v>
      </c>
      <c r="N80" s="10">
        <v>6536282787.0917358</v>
      </c>
      <c r="O80" s="62">
        <v>4860830201.1031475</v>
      </c>
      <c r="P80" s="63"/>
    </row>
    <row r="81" spans="2:16" ht="11.25" customHeight="1" x14ac:dyDescent="0.25">
      <c r="B81" s="27">
        <v>44256</v>
      </c>
      <c r="C81" s="28">
        <v>46447</v>
      </c>
      <c r="D81" s="10">
        <v>72</v>
      </c>
      <c r="E81" s="29">
        <v>2191</v>
      </c>
      <c r="F81" s="166">
        <v>9000000000</v>
      </c>
      <c r="G81" s="63"/>
      <c r="H81" s="63"/>
      <c r="I81" s="62">
        <v>8706867071.2935658</v>
      </c>
      <c r="J81" s="63"/>
      <c r="K81" s="63"/>
      <c r="L81" s="63"/>
      <c r="M81" s="10">
        <v>7722484406.4191284</v>
      </c>
      <c r="N81" s="10">
        <v>6450514841.7723408</v>
      </c>
      <c r="O81" s="62">
        <v>4778691640.2898636</v>
      </c>
      <c r="P81" s="63"/>
    </row>
    <row r="82" spans="2:16" ht="11.25" customHeight="1" x14ac:dyDescent="0.25">
      <c r="B82" s="27">
        <v>44256</v>
      </c>
      <c r="C82" s="28">
        <v>46478</v>
      </c>
      <c r="D82" s="10">
        <v>73</v>
      </c>
      <c r="E82" s="29">
        <v>2222</v>
      </c>
      <c r="F82" s="166">
        <v>9000000000</v>
      </c>
      <c r="G82" s="63"/>
      <c r="H82" s="63"/>
      <c r="I82" s="62">
        <v>8624896515.4065132</v>
      </c>
      <c r="J82" s="63"/>
      <c r="K82" s="63"/>
      <c r="L82" s="63"/>
      <c r="M82" s="10">
        <v>7636806698.3544369</v>
      </c>
      <c r="N82" s="10">
        <v>6362726119.2846518</v>
      </c>
      <c r="O82" s="62">
        <v>4693690809.1815405</v>
      </c>
      <c r="P82" s="63"/>
    </row>
    <row r="83" spans="2:16" ht="11.25" customHeight="1" x14ac:dyDescent="0.25">
      <c r="B83" s="27">
        <v>44256</v>
      </c>
      <c r="C83" s="28">
        <v>46508</v>
      </c>
      <c r="D83" s="10">
        <v>74</v>
      </c>
      <c r="E83" s="29">
        <v>2252</v>
      </c>
      <c r="F83" s="166">
        <v>6500000000</v>
      </c>
      <c r="G83" s="63"/>
      <c r="H83" s="63"/>
      <c r="I83" s="62">
        <v>8543113745.6853132</v>
      </c>
      <c r="J83" s="63"/>
      <c r="K83" s="63"/>
      <c r="L83" s="63"/>
      <c r="M83" s="10">
        <v>7551976921.3587675</v>
      </c>
      <c r="N83" s="10">
        <v>6276562432.560113</v>
      </c>
      <c r="O83" s="62">
        <v>4611149305.0470533</v>
      </c>
      <c r="P83" s="63"/>
    </row>
    <row r="84" spans="2:16" ht="11.25" customHeight="1" x14ac:dyDescent="0.25">
      <c r="B84" s="27">
        <v>44256</v>
      </c>
      <c r="C84" s="28">
        <v>46539</v>
      </c>
      <c r="D84" s="10">
        <v>75</v>
      </c>
      <c r="E84" s="29">
        <v>2283</v>
      </c>
      <c r="F84" s="166">
        <v>6500000000</v>
      </c>
      <c r="G84" s="63"/>
      <c r="H84" s="63"/>
      <c r="I84" s="62">
        <v>8461884369.5886984</v>
      </c>
      <c r="J84" s="63"/>
      <c r="K84" s="63"/>
      <c r="L84" s="63"/>
      <c r="M84" s="10">
        <v>7467484518.1673088</v>
      </c>
      <c r="N84" s="10">
        <v>6190555517.5163507</v>
      </c>
      <c r="O84" s="62">
        <v>4528700225.3390045</v>
      </c>
      <c r="P84" s="63"/>
    </row>
    <row r="85" spans="2:16" ht="11.25" customHeight="1" x14ac:dyDescent="0.25">
      <c r="B85" s="27">
        <v>44256</v>
      </c>
      <c r="C85" s="28">
        <v>46569</v>
      </c>
      <c r="D85" s="10">
        <v>76</v>
      </c>
      <c r="E85" s="29">
        <v>2313</v>
      </c>
      <c r="F85" s="166">
        <v>6500000000</v>
      </c>
      <c r="G85" s="63"/>
      <c r="H85" s="63"/>
      <c r="I85" s="62">
        <v>8381551175.4304562</v>
      </c>
      <c r="J85" s="63"/>
      <c r="K85" s="63"/>
      <c r="L85" s="63"/>
      <c r="M85" s="10">
        <v>7384450877.2717743</v>
      </c>
      <c r="N85" s="10">
        <v>6106653314.0493975</v>
      </c>
      <c r="O85" s="62">
        <v>4449009155.5120831</v>
      </c>
      <c r="P85" s="63"/>
    </row>
    <row r="86" spans="2:16" ht="11.25" customHeight="1" x14ac:dyDescent="0.25">
      <c r="B86" s="27">
        <v>44256</v>
      </c>
      <c r="C86" s="28">
        <v>46600</v>
      </c>
      <c r="D86" s="10">
        <v>77</v>
      </c>
      <c r="E86" s="29">
        <v>2344</v>
      </c>
      <c r="F86" s="166">
        <v>6500000000</v>
      </c>
      <c r="G86" s="63"/>
      <c r="H86" s="63"/>
      <c r="I86" s="62">
        <v>8300655005.9195375</v>
      </c>
      <c r="J86" s="63"/>
      <c r="K86" s="63"/>
      <c r="L86" s="63"/>
      <c r="M86" s="10">
        <v>7300774723.2209597</v>
      </c>
      <c r="N86" s="10">
        <v>6022101898.9788151</v>
      </c>
      <c r="O86" s="62">
        <v>4368826058.1139736</v>
      </c>
      <c r="P86" s="63"/>
    </row>
    <row r="87" spans="2:16" ht="11.25" customHeight="1" x14ac:dyDescent="0.25">
      <c r="B87" s="27">
        <v>44256</v>
      </c>
      <c r="C87" s="28">
        <v>46631</v>
      </c>
      <c r="D87" s="10">
        <v>78</v>
      </c>
      <c r="E87" s="29">
        <v>2375</v>
      </c>
      <c r="F87" s="166">
        <v>6500000000</v>
      </c>
      <c r="G87" s="63"/>
      <c r="H87" s="63"/>
      <c r="I87" s="62">
        <v>8220226587.7246819</v>
      </c>
      <c r="J87" s="63"/>
      <c r="K87" s="63"/>
      <c r="L87" s="63"/>
      <c r="M87" s="10">
        <v>7217771877.6152267</v>
      </c>
      <c r="N87" s="10">
        <v>5938495021.3627996</v>
      </c>
      <c r="O87" s="62">
        <v>4289924711.2715449</v>
      </c>
      <c r="P87" s="63"/>
    </row>
    <row r="88" spans="2:16" ht="11.25" customHeight="1" x14ac:dyDescent="0.25">
      <c r="B88" s="27">
        <v>44256</v>
      </c>
      <c r="C88" s="28">
        <v>46661</v>
      </c>
      <c r="D88" s="10">
        <v>79</v>
      </c>
      <c r="E88" s="29">
        <v>2405</v>
      </c>
      <c r="F88" s="166">
        <v>6500000000</v>
      </c>
      <c r="G88" s="63"/>
      <c r="H88" s="63"/>
      <c r="I88" s="62">
        <v>8139250025.2387114</v>
      </c>
      <c r="J88" s="63"/>
      <c r="K88" s="63"/>
      <c r="L88" s="63"/>
      <c r="M88" s="10">
        <v>7134939794.1537018</v>
      </c>
      <c r="N88" s="10">
        <v>5855895594.7767448</v>
      </c>
      <c r="O88" s="62">
        <v>4212914856.9798727</v>
      </c>
      <c r="P88" s="63"/>
    </row>
    <row r="89" spans="2:16" ht="11.25" customHeight="1" x14ac:dyDescent="0.25">
      <c r="B89" s="27">
        <v>44256</v>
      </c>
      <c r="C89" s="28">
        <v>46692</v>
      </c>
      <c r="D89" s="10">
        <v>80</v>
      </c>
      <c r="E89" s="29">
        <v>2436</v>
      </c>
      <c r="F89" s="166">
        <v>6500000000</v>
      </c>
      <c r="G89" s="63"/>
      <c r="H89" s="63"/>
      <c r="I89" s="62">
        <v>8059517952.7463789</v>
      </c>
      <c r="J89" s="63"/>
      <c r="K89" s="63"/>
      <c r="L89" s="63"/>
      <c r="M89" s="10">
        <v>7053063101.3793221</v>
      </c>
      <c r="N89" s="10">
        <v>5773974671.7628651</v>
      </c>
      <c r="O89" s="62">
        <v>4136384014.7668071</v>
      </c>
      <c r="P89" s="63"/>
    </row>
    <row r="90" spans="2:16" ht="11.25" customHeight="1" x14ac:dyDescent="0.25">
      <c r="B90" s="27">
        <v>44256</v>
      </c>
      <c r="C90" s="28">
        <v>46722</v>
      </c>
      <c r="D90" s="10">
        <v>81</v>
      </c>
      <c r="E90" s="29">
        <v>2466</v>
      </c>
      <c r="F90" s="166">
        <v>5000000000</v>
      </c>
      <c r="G90" s="63"/>
      <c r="H90" s="63"/>
      <c r="I90" s="62">
        <v>7979425325.377758</v>
      </c>
      <c r="J90" s="63"/>
      <c r="K90" s="63"/>
      <c r="L90" s="63"/>
      <c r="M90" s="10">
        <v>6971510366.3058567</v>
      </c>
      <c r="N90" s="10">
        <v>5693164726.4189339</v>
      </c>
      <c r="O90" s="62">
        <v>4061774511.725141</v>
      </c>
      <c r="P90" s="63"/>
    </row>
    <row r="91" spans="2:16" ht="11.25" customHeight="1" x14ac:dyDescent="0.25">
      <c r="B91" s="27">
        <v>44256</v>
      </c>
      <c r="C91" s="28">
        <v>46753</v>
      </c>
      <c r="D91" s="10">
        <v>82</v>
      </c>
      <c r="E91" s="29">
        <v>2497</v>
      </c>
      <c r="F91" s="166">
        <v>5000000000</v>
      </c>
      <c r="G91" s="63"/>
      <c r="H91" s="63"/>
      <c r="I91" s="62">
        <v>7899262195.7933645</v>
      </c>
      <c r="J91" s="63"/>
      <c r="K91" s="63"/>
      <c r="L91" s="63"/>
      <c r="M91" s="10">
        <v>6889767571.7441359</v>
      </c>
      <c r="N91" s="10">
        <v>5612101750.2720118</v>
      </c>
      <c r="O91" s="62">
        <v>3986981459.4708366</v>
      </c>
      <c r="P91" s="63"/>
    </row>
    <row r="92" spans="2:16" ht="11.25" customHeight="1" x14ac:dyDescent="0.25">
      <c r="B92" s="27">
        <v>44256</v>
      </c>
      <c r="C92" s="28">
        <v>46784</v>
      </c>
      <c r="D92" s="10">
        <v>83</v>
      </c>
      <c r="E92" s="29">
        <v>2528</v>
      </c>
      <c r="F92" s="166">
        <v>5000000000</v>
      </c>
      <c r="G92" s="63"/>
      <c r="H92" s="63"/>
      <c r="I92" s="62">
        <v>7819398540.8878136</v>
      </c>
      <c r="J92" s="63"/>
      <c r="K92" s="63"/>
      <c r="L92" s="63"/>
      <c r="M92" s="10">
        <v>6808542766.099617</v>
      </c>
      <c r="N92" s="10">
        <v>5531835128.9328423</v>
      </c>
      <c r="O92" s="62">
        <v>3913312472.9776654</v>
      </c>
      <c r="P92" s="63"/>
    </row>
    <row r="93" spans="2:16" ht="11.25" customHeight="1" x14ac:dyDescent="0.25">
      <c r="B93" s="27">
        <v>44256</v>
      </c>
      <c r="C93" s="28">
        <v>46813</v>
      </c>
      <c r="D93" s="10">
        <v>84</v>
      </c>
      <c r="E93" s="29">
        <v>2557</v>
      </c>
      <c r="F93" s="166">
        <v>5000000000</v>
      </c>
      <c r="G93" s="63"/>
      <c r="H93" s="63"/>
      <c r="I93" s="62">
        <v>7738800332.0262489</v>
      </c>
      <c r="J93" s="63"/>
      <c r="K93" s="63"/>
      <c r="L93" s="63"/>
      <c r="M93" s="10">
        <v>6727671912.34237</v>
      </c>
      <c r="N93" s="10">
        <v>5453123129.7162085</v>
      </c>
      <c r="O93" s="62">
        <v>3842343173.0348258</v>
      </c>
      <c r="P93" s="63"/>
    </row>
    <row r="94" spans="2:16" ht="11.25" customHeight="1" x14ac:dyDescent="0.25">
      <c r="B94" s="27">
        <v>44256</v>
      </c>
      <c r="C94" s="28">
        <v>46844</v>
      </c>
      <c r="D94" s="10">
        <v>85</v>
      </c>
      <c r="E94" s="29">
        <v>2588</v>
      </c>
      <c r="F94" s="166">
        <v>5000000000</v>
      </c>
      <c r="G94" s="63"/>
      <c r="H94" s="63"/>
      <c r="I94" s="62">
        <v>7658598780.4945364</v>
      </c>
      <c r="J94" s="63"/>
      <c r="K94" s="63"/>
      <c r="L94" s="63"/>
      <c r="M94" s="10">
        <v>6646656880.1334972</v>
      </c>
      <c r="N94" s="10">
        <v>5373754880.9496231</v>
      </c>
      <c r="O94" s="62">
        <v>3770381699.0716133</v>
      </c>
      <c r="P94" s="63"/>
    </row>
    <row r="95" spans="2:16" ht="11.25" customHeight="1" x14ac:dyDescent="0.25">
      <c r="B95" s="27">
        <v>44256</v>
      </c>
      <c r="C95" s="28">
        <v>46874</v>
      </c>
      <c r="D95" s="10">
        <v>86</v>
      </c>
      <c r="E95" s="29">
        <v>2618</v>
      </c>
      <c r="F95" s="166">
        <v>5000000000</v>
      </c>
      <c r="G95" s="63"/>
      <c r="H95" s="63"/>
      <c r="I95" s="62">
        <v>7578710990.7697973</v>
      </c>
      <c r="J95" s="63"/>
      <c r="K95" s="63"/>
      <c r="L95" s="63"/>
      <c r="M95" s="10">
        <v>6566528715.2997942</v>
      </c>
      <c r="N95" s="10">
        <v>5295905267.072279</v>
      </c>
      <c r="O95" s="62">
        <v>3700528535.3730621</v>
      </c>
      <c r="P95" s="63"/>
    </row>
    <row r="96" spans="2:16" ht="11.25" customHeight="1" x14ac:dyDescent="0.25">
      <c r="B96" s="27">
        <v>44256</v>
      </c>
      <c r="C96" s="28">
        <v>46905</v>
      </c>
      <c r="D96" s="10">
        <v>87</v>
      </c>
      <c r="E96" s="29">
        <v>2649</v>
      </c>
      <c r="F96" s="166">
        <v>5000000000</v>
      </c>
      <c r="G96" s="63"/>
      <c r="H96" s="63"/>
      <c r="I96" s="62">
        <v>7498602093.5787764</v>
      </c>
      <c r="J96" s="63"/>
      <c r="K96" s="63"/>
      <c r="L96" s="63"/>
      <c r="M96" s="10">
        <v>6486099247.1032295</v>
      </c>
      <c r="N96" s="10">
        <v>5217735294.2073927</v>
      </c>
      <c r="O96" s="62">
        <v>3630464646.1628861</v>
      </c>
      <c r="P96" s="63"/>
    </row>
    <row r="97" spans="2:16" ht="11.25" customHeight="1" x14ac:dyDescent="0.25">
      <c r="B97" s="27">
        <v>44256</v>
      </c>
      <c r="C97" s="28">
        <v>46935</v>
      </c>
      <c r="D97" s="10">
        <v>88</v>
      </c>
      <c r="E97" s="29">
        <v>2679</v>
      </c>
      <c r="F97" s="166">
        <v>5000000000</v>
      </c>
      <c r="G97" s="63"/>
      <c r="H97" s="63"/>
      <c r="I97" s="62">
        <v>7421976376.4842033</v>
      </c>
      <c r="J97" s="63"/>
      <c r="K97" s="63"/>
      <c r="L97" s="63"/>
      <c r="M97" s="10">
        <v>6409282422.7920141</v>
      </c>
      <c r="N97" s="10">
        <v>5143249935.6019325</v>
      </c>
      <c r="O97" s="62">
        <v>3563968705.778358</v>
      </c>
      <c r="P97" s="63"/>
    </row>
    <row r="98" spans="2:16" ht="11.25" customHeight="1" x14ac:dyDescent="0.25">
      <c r="B98" s="27">
        <v>44256</v>
      </c>
      <c r="C98" s="28">
        <v>46966</v>
      </c>
      <c r="D98" s="10">
        <v>89</v>
      </c>
      <c r="E98" s="29">
        <v>2710</v>
      </c>
      <c r="F98" s="166">
        <v>5000000000</v>
      </c>
      <c r="G98" s="63"/>
      <c r="H98" s="63"/>
      <c r="I98" s="62">
        <v>7344102557.6181269</v>
      </c>
      <c r="J98" s="63"/>
      <c r="K98" s="63"/>
      <c r="L98" s="63"/>
      <c r="M98" s="10">
        <v>6331277562.992425</v>
      </c>
      <c r="N98" s="10">
        <v>5067732312.7326651</v>
      </c>
      <c r="O98" s="62">
        <v>3496765742.5804381</v>
      </c>
      <c r="P98" s="63"/>
    </row>
    <row r="99" spans="2:16" ht="11.25" customHeight="1" x14ac:dyDescent="0.25">
      <c r="B99" s="27">
        <v>44256</v>
      </c>
      <c r="C99" s="28">
        <v>46997</v>
      </c>
      <c r="D99" s="10">
        <v>90</v>
      </c>
      <c r="E99" s="29">
        <v>2741</v>
      </c>
      <c r="F99" s="166">
        <v>5000000000</v>
      </c>
      <c r="G99" s="63"/>
      <c r="H99" s="63"/>
      <c r="I99" s="62">
        <v>7266721276.3115215</v>
      </c>
      <c r="J99" s="63"/>
      <c r="K99" s="63"/>
      <c r="L99" s="63"/>
      <c r="M99" s="10">
        <v>6253942761.39536</v>
      </c>
      <c r="N99" s="10">
        <v>4993100506.9636297</v>
      </c>
      <c r="O99" s="62">
        <v>3430676754.9700303</v>
      </c>
      <c r="P99" s="63"/>
    </row>
    <row r="100" spans="2:16" ht="11.25" customHeight="1" x14ac:dyDescent="0.25">
      <c r="B100" s="27">
        <v>44256</v>
      </c>
      <c r="C100" s="28">
        <v>47027</v>
      </c>
      <c r="D100" s="10">
        <v>91</v>
      </c>
      <c r="E100" s="29">
        <v>2771</v>
      </c>
      <c r="F100" s="166">
        <v>5000000000</v>
      </c>
      <c r="G100" s="63"/>
      <c r="H100" s="63"/>
      <c r="I100" s="62">
        <v>7191284805.2849607</v>
      </c>
      <c r="J100" s="63"/>
      <c r="K100" s="63"/>
      <c r="L100" s="63"/>
      <c r="M100" s="10">
        <v>6178861333.0079241</v>
      </c>
      <c r="N100" s="10">
        <v>4921014244.6019096</v>
      </c>
      <c r="O100" s="62">
        <v>3367287494.1327343</v>
      </c>
      <c r="P100" s="63"/>
    </row>
    <row r="101" spans="2:16" ht="11.25" customHeight="1" x14ac:dyDescent="0.25">
      <c r="B101" s="27">
        <v>44256</v>
      </c>
      <c r="C101" s="28">
        <v>47058</v>
      </c>
      <c r="D101" s="10">
        <v>92</v>
      </c>
      <c r="E101" s="29">
        <v>2802</v>
      </c>
      <c r="F101" s="166">
        <v>5000000000</v>
      </c>
      <c r="G101" s="63"/>
      <c r="H101" s="63"/>
      <c r="I101" s="62">
        <v>7117109407.7172861</v>
      </c>
      <c r="J101" s="63"/>
      <c r="K101" s="63"/>
      <c r="L101" s="63"/>
      <c r="M101" s="10">
        <v>6104756991.8949165</v>
      </c>
      <c r="N101" s="10">
        <v>4849630464.3135586</v>
      </c>
      <c r="O101" s="62">
        <v>3304386521.2502236</v>
      </c>
      <c r="P101" s="63"/>
    </row>
    <row r="102" spans="2:16" ht="11.25" customHeight="1" x14ac:dyDescent="0.25">
      <c r="B102" s="27">
        <v>44256</v>
      </c>
      <c r="C102" s="28">
        <v>47088</v>
      </c>
      <c r="D102" s="10">
        <v>93</v>
      </c>
      <c r="E102" s="29">
        <v>2832</v>
      </c>
      <c r="F102" s="166">
        <v>5000000000</v>
      </c>
      <c r="G102" s="63"/>
      <c r="H102" s="63"/>
      <c r="I102" s="62">
        <v>7042144685.0727339</v>
      </c>
      <c r="J102" s="63"/>
      <c r="K102" s="63"/>
      <c r="L102" s="63"/>
      <c r="M102" s="10">
        <v>6030540562.039732</v>
      </c>
      <c r="N102" s="10">
        <v>4778881663.0964985</v>
      </c>
      <c r="O102" s="62">
        <v>3242832782.3052635</v>
      </c>
      <c r="P102" s="63"/>
    </row>
    <row r="103" spans="2:16" ht="11.25" customHeight="1" x14ac:dyDescent="0.25">
      <c r="B103" s="27">
        <v>44256</v>
      </c>
      <c r="C103" s="28">
        <v>47119</v>
      </c>
      <c r="D103" s="10">
        <v>94</v>
      </c>
      <c r="E103" s="29">
        <v>2863</v>
      </c>
      <c r="F103" s="166">
        <v>5000000000</v>
      </c>
      <c r="G103" s="63"/>
      <c r="H103" s="63"/>
      <c r="I103" s="62">
        <v>6967375996.2215338</v>
      </c>
      <c r="J103" s="63"/>
      <c r="K103" s="63"/>
      <c r="L103" s="63"/>
      <c r="M103" s="10">
        <v>5956392749.1997595</v>
      </c>
      <c r="N103" s="10">
        <v>4708119231.8175955</v>
      </c>
      <c r="O103" s="62">
        <v>3181283335.6489429</v>
      </c>
      <c r="P103" s="63"/>
    </row>
    <row r="104" spans="2:16" ht="11.25" customHeight="1" x14ac:dyDescent="0.25">
      <c r="B104" s="27">
        <v>44256</v>
      </c>
      <c r="C104" s="28">
        <v>47150</v>
      </c>
      <c r="D104" s="10">
        <v>95</v>
      </c>
      <c r="E104" s="29">
        <v>2894</v>
      </c>
      <c r="F104" s="166">
        <v>2500000000</v>
      </c>
      <c r="G104" s="63"/>
      <c r="H104" s="63"/>
      <c r="I104" s="62">
        <v>6891948838.9407921</v>
      </c>
      <c r="J104" s="63"/>
      <c r="K104" s="63"/>
      <c r="L104" s="63"/>
      <c r="M104" s="10">
        <v>5881917140.5623741</v>
      </c>
      <c r="N104" s="10">
        <v>4637427376.9704332</v>
      </c>
      <c r="O104" s="62">
        <v>3120244590.6006818</v>
      </c>
      <c r="P104" s="63"/>
    </row>
    <row r="105" spans="2:16" ht="11.25" customHeight="1" x14ac:dyDescent="0.25">
      <c r="B105" s="27">
        <v>44256</v>
      </c>
      <c r="C105" s="28">
        <v>47178</v>
      </c>
      <c r="D105" s="10">
        <v>96</v>
      </c>
      <c r="E105" s="29">
        <v>2922</v>
      </c>
      <c r="F105" s="166">
        <v>2500000000</v>
      </c>
      <c r="G105" s="63"/>
      <c r="H105" s="63"/>
      <c r="I105" s="62">
        <v>6818109277.2402163</v>
      </c>
      <c r="J105" s="63"/>
      <c r="K105" s="63"/>
      <c r="L105" s="63"/>
      <c r="M105" s="10">
        <v>5809984021.1173019</v>
      </c>
      <c r="N105" s="10">
        <v>4570190186.4748154</v>
      </c>
      <c r="O105" s="62">
        <v>3063238431.5703154</v>
      </c>
      <c r="P105" s="63"/>
    </row>
    <row r="106" spans="2:16" ht="11.25" customHeight="1" x14ac:dyDescent="0.25">
      <c r="B106" s="27">
        <v>44256</v>
      </c>
      <c r="C106" s="28">
        <v>47209</v>
      </c>
      <c r="D106" s="10">
        <v>97</v>
      </c>
      <c r="E106" s="29">
        <v>2953</v>
      </c>
      <c r="F106" s="166">
        <v>2500000000</v>
      </c>
      <c r="G106" s="63"/>
      <c r="H106" s="63"/>
      <c r="I106" s="62">
        <v>6745892677.188694</v>
      </c>
      <c r="J106" s="63"/>
      <c r="K106" s="63"/>
      <c r="L106" s="63"/>
      <c r="M106" s="10">
        <v>5738695574.7749453</v>
      </c>
      <c r="N106" s="10">
        <v>4502633677.2701674</v>
      </c>
      <c r="O106" s="62">
        <v>3005174973.9007969</v>
      </c>
      <c r="P106" s="63"/>
    </row>
    <row r="107" spans="2:16" ht="11.25" customHeight="1" x14ac:dyDescent="0.25">
      <c r="B107" s="27">
        <v>44256</v>
      </c>
      <c r="C107" s="28">
        <v>47239</v>
      </c>
      <c r="D107" s="10">
        <v>98</v>
      </c>
      <c r="E107" s="29">
        <v>2983</v>
      </c>
      <c r="F107" s="166">
        <v>2500000000</v>
      </c>
      <c r="G107" s="63"/>
      <c r="H107" s="63"/>
      <c r="I107" s="62">
        <v>6669746369.4988928</v>
      </c>
      <c r="J107" s="63"/>
      <c r="K107" s="63"/>
      <c r="L107" s="63"/>
      <c r="M107" s="10">
        <v>5664605101.1097107</v>
      </c>
      <c r="N107" s="10">
        <v>4433562496.3329325</v>
      </c>
      <c r="O107" s="62">
        <v>2946945243.5276132</v>
      </c>
      <c r="P107" s="63"/>
    </row>
    <row r="108" spans="2:16" ht="11.25" customHeight="1" x14ac:dyDescent="0.25">
      <c r="B108" s="27">
        <v>44256</v>
      </c>
      <c r="C108" s="28">
        <v>47270</v>
      </c>
      <c r="D108" s="10">
        <v>99</v>
      </c>
      <c r="E108" s="29">
        <v>3014</v>
      </c>
      <c r="F108" s="166">
        <v>2500000000</v>
      </c>
      <c r="G108" s="63"/>
      <c r="H108" s="63"/>
      <c r="I108" s="62">
        <v>6595395906.2629833</v>
      </c>
      <c r="J108" s="63"/>
      <c r="K108" s="63"/>
      <c r="L108" s="63"/>
      <c r="M108" s="10">
        <v>5591958880.0159054</v>
      </c>
      <c r="N108" s="10">
        <v>4365573029.5246811</v>
      </c>
      <c r="O108" s="62">
        <v>2889462809.1711311</v>
      </c>
      <c r="P108" s="63"/>
    </row>
    <row r="109" spans="2:16" ht="11.25" customHeight="1" x14ac:dyDescent="0.25">
      <c r="B109" s="27">
        <v>44256</v>
      </c>
      <c r="C109" s="28">
        <v>47300</v>
      </c>
      <c r="D109" s="10">
        <v>100</v>
      </c>
      <c r="E109" s="29">
        <v>3044</v>
      </c>
      <c r="F109" s="166">
        <v>2500000000</v>
      </c>
      <c r="G109" s="63"/>
      <c r="H109" s="63"/>
      <c r="I109" s="62">
        <v>6523400155.7221355</v>
      </c>
      <c r="J109" s="63"/>
      <c r="K109" s="63"/>
      <c r="L109" s="63"/>
      <c r="M109" s="10">
        <v>5521838225.5971289</v>
      </c>
      <c r="N109" s="10">
        <v>4300220593.7552824</v>
      </c>
      <c r="O109" s="62">
        <v>2834540518.2882357</v>
      </c>
      <c r="P109" s="63"/>
    </row>
    <row r="110" spans="2:16" ht="11.25" customHeight="1" x14ac:dyDescent="0.25">
      <c r="B110" s="27">
        <v>44256</v>
      </c>
      <c r="C110" s="28">
        <v>47331</v>
      </c>
      <c r="D110" s="10">
        <v>101</v>
      </c>
      <c r="E110" s="29">
        <v>3075</v>
      </c>
      <c r="F110" s="166">
        <v>2500000000</v>
      </c>
      <c r="G110" s="63"/>
      <c r="H110" s="63"/>
      <c r="I110" s="62">
        <v>6452531327.1593056</v>
      </c>
      <c r="J110" s="63"/>
      <c r="K110" s="63"/>
      <c r="L110" s="63"/>
      <c r="M110" s="10">
        <v>5452586450.2736654</v>
      </c>
      <c r="N110" s="10">
        <v>4235490468.0840535</v>
      </c>
      <c r="O110" s="62">
        <v>2780047798.3862777</v>
      </c>
      <c r="P110" s="63"/>
    </row>
    <row r="111" spans="2:16" ht="11.25" customHeight="1" x14ac:dyDescent="0.25">
      <c r="B111" s="27">
        <v>44256</v>
      </c>
      <c r="C111" s="28">
        <v>47362</v>
      </c>
      <c r="D111" s="10">
        <v>102</v>
      </c>
      <c r="E111" s="29">
        <v>3106</v>
      </c>
      <c r="F111" s="166">
        <v>2500000000</v>
      </c>
      <c r="G111" s="63"/>
      <c r="H111" s="63"/>
      <c r="I111" s="62">
        <v>6377747079.3543596</v>
      </c>
      <c r="J111" s="63"/>
      <c r="K111" s="63"/>
      <c r="L111" s="63"/>
      <c r="M111" s="10">
        <v>5380250665.3549681</v>
      </c>
      <c r="N111" s="10">
        <v>4168672251.4886308</v>
      </c>
      <c r="O111" s="62">
        <v>2724601085.3684502</v>
      </c>
      <c r="P111" s="63"/>
    </row>
    <row r="112" spans="2:16" ht="11.25" customHeight="1" x14ac:dyDescent="0.25">
      <c r="B112" s="27">
        <v>44256</v>
      </c>
      <c r="C112" s="28">
        <v>47392</v>
      </c>
      <c r="D112" s="10">
        <v>103</v>
      </c>
      <c r="E112" s="29">
        <v>3136</v>
      </c>
      <c r="F112" s="166">
        <v>2500000000</v>
      </c>
      <c r="G112" s="63"/>
      <c r="H112" s="63"/>
      <c r="I112" s="62">
        <v>6308255105.8771057</v>
      </c>
      <c r="J112" s="63"/>
      <c r="K112" s="63"/>
      <c r="L112" s="63"/>
      <c r="M112" s="10">
        <v>5312892463.4867334</v>
      </c>
      <c r="N112" s="10">
        <v>4106350673.8719454</v>
      </c>
      <c r="O112" s="62">
        <v>2672866647.0891333</v>
      </c>
      <c r="P112" s="63"/>
    </row>
    <row r="113" spans="2:16" ht="11.25" customHeight="1" x14ac:dyDescent="0.25">
      <c r="B113" s="27">
        <v>44256</v>
      </c>
      <c r="C113" s="28">
        <v>47423</v>
      </c>
      <c r="D113" s="10">
        <v>104</v>
      </c>
      <c r="E113" s="29">
        <v>3167</v>
      </c>
      <c r="F113" s="166">
        <v>2500000000</v>
      </c>
      <c r="G113" s="63"/>
      <c r="H113" s="63"/>
      <c r="I113" s="62">
        <v>6237274962.6733847</v>
      </c>
      <c r="J113" s="63"/>
      <c r="K113" s="63"/>
      <c r="L113" s="63"/>
      <c r="M113" s="10">
        <v>5244202419.7358723</v>
      </c>
      <c r="N113" s="10">
        <v>4042951656.8611574</v>
      </c>
      <c r="O113" s="62">
        <v>2620453304.847651</v>
      </c>
      <c r="P113" s="63"/>
    </row>
    <row r="114" spans="2:16" ht="11.25" customHeight="1" x14ac:dyDescent="0.25">
      <c r="B114" s="27">
        <v>44256</v>
      </c>
      <c r="C114" s="28">
        <v>47453</v>
      </c>
      <c r="D114" s="10">
        <v>105</v>
      </c>
      <c r="E114" s="29">
        <v>3197</v>
      </c>
      <c r="F114" s="166">
        <v>2500000000</v>
      </c>
      <c r="G114" s="63"/>
      <c r="H114" s="63"/>
      <c r="I114" s="62">
        <v>6167078666.8835011</v>
      </c>
      <c r="J114" s="63"/>
      <c r="K114" s="63"/>
      <c r="L114" s="63"/>
      <c r="M114" s="10">
        <v>5176671487.1910791</v>
      </c>
      <c r="N114" s="10">
        <v>3981066888.3560424</v>
      </c>
      <c r="O114" s="62">
        <v>2569765148.2203202</v>
      </c>
      <c r="P114" s="63"/>
    </row>
    <row r="115" spans="2:16" ht="11.25" customHeight="1" x14ac:dyDescent="0.25">
      <c r="B115" s="27">
        <v>44256</v>
      </c>
      <c r="C115" s="28">
        <v>47484</v>
      </c>
      <c r="D115" s="10">
        <v>106</v>
      </c>
      <c r="E115" s="29">
        <v>3228</v>
      </c>
      <c r="F115" s="166">
        <v>2500000000</v>
      </c>
      <c r="G115" s="63"/>
      <c r="H115" s="63"/>
      <c r="I115" s="62">
        <v>6099234580.884819</v>
      </c>
      <c r="J115" s="63"/>
      <c r="K115" s="63"/>
      <c r="L115" s="63"/>
      <c r="M115" s="10">
        <v>5111039450.309207</v>
      </c>
      <c r="N115" s="10">
        <v>3920596926.1853948</v>
      </c>
      <c r="O115" s="62">
        <v>2520012963.970933</v>
      </c>
      <c r="P115" s="63"/>
    </row>
    <row r="116" spans="2:16" ht="11.25" customHeight="1" x14ac:dyDescent="0.25">
      <c r="B116" s="27">
        <v>44256</v>
      </c>
      <c r="C116" s="28">
        <v>47515</v>
      </c>
      <c r="D116" s="10">
        <v>107</v>
      </c>
      <c r="E116" s="29">
        <v>3259</v>
      </c>
      <c r="F116" s="166">
        <v>2500000000</v>
      </c>
      <c r="G116" s="63"/>
      <c r="H116" s="63"/>
      <c r="I116" s="62">
        <v>6032279145.7748957</v>
      </c>
      <c r="J116" s="63"/>
      <c r="K116" s="63"/>
      <c r="L116" s="63"/>
      <c r="M116" s="10">
        <v>5046358564.5190334</v>
      </c>
      <c r="N116" s="10">
        <v>3861136547.2984304</v>
      </c>
      <c r="O116" s="62">
        <v>2471282307.5783157</v>
      </c>
      <c r="P116" s="63"/>
    </row>
    <row r="117" spans="2:16" ht="11.25" customHeight="1" x14ac:dyDescent="0.25">
      <c r="B117" s="27">
        <v>44256</v>
      </c>
      <c r="C117" s="28">
        <v>47543</v>
      </c>
      <c r="D117" s="10">
        <v>108</v>
      </c>
      <c r="E117" s="29">
        <v>3287</v>
      </c>
      <c r="F117" s="166">
        <v>2500000000</v>
      </c>
      <c r="G117" s="63"/>
      <c r="H117" s="63"/>
      <c r="I117" s="62">
        <v>5964048492.1787024</v>
      </c>
      <c r="J117" s="63"/>
      <c r="K117" s="63"/>
      <c r="L117" s="63"/>
      <c r="M117" s="10">
        <v>4981635690.4294624</v>
      </c>
      <c r="N117" s="10">
        <v>3802858229.0199547</v>
      </c>
      <c r="O117" s="62">
        <v>2424668363.0877457</v>
      </c>
      <c r="P117" s="63"/>
    </row>
    <row r="118" spans="2:16" ht="11.25" customHeight="1" x14ac:dyDescent="0.25">
      <c r="B118" s="27">
        <v>44256</v>
      </c>
      <c r="C118" s="28">
        <v>47574</v>
      </c>
      <c r="D118" s="10">
        <v>109</v>
      </c>
      <c r="E118" s="29">
        <v>3318</v>
      </c>
      <c r="F118" s="166">
        <v>2500000000</v>
      </c>
      <c r="G118" s="63"/>
      <c r="H118" s="63"/>
      <c r="I118" s="62">
        <v>5898239453.1929474</v>
      </c>
      <c r="J118" s="63"/>
      <c r="K118" s="63"/>
      <c r="L118" s="63"/>
      <c r="M118" s="10">
        <v>4918310887.3165102</v>
      </c>
      <c r="N118" s="10">
        <v>3744969119.9221153</v>
      </c>
      <c r="O118" s="62">
        <v>2377645325.6555352</v>
      </c>
      <c r="P118" s="63"/>
    </row>
    <row r="119" spans="2:16" ht="11.25" customHeight="1" x14ac:dyDescent="0.25">
      <c r="B119" s="27">
        <v>44256</v>
      </c>
      <c r="C119" s="28">
        <v>47604</v>
      </c>
      <c r="D119" s="10">
        <v>110</v>
      </c>
      <c r="E119" s="29">
        <v>3348</v>
      </c>
      <c r="F119" s="166">
        <v>0</v>
      </c>
      <c r="G119" s="63"/>
      <c r="H119" s="63"/>
      <c r="I119" s="62">
        <v>5829597215.1350794</v>
      </c>
      <c r="J119" s="63"/>
      <c r="K119" s="63"/>
      <c r="L119" s="63"/>
      <c r="M119" s="10">
        <v>4853093814.9499035</v>
      </c>
      <c r="N119" s="10">
        <v>3686215474.1937318</v>
      </c>
      <c r="O119" s="62">
        <v>2330749671.0973983</v>
      </c>
      <c r="P119" s="63"/>
    </row>
    <row r="120" spans="2:16" ht="11.25" customHeight="1" x14ac:dyDescent="0.25">
      <c r="B120" s="27">
        <v>44256</v>
      </c>
      <c r="C120" s="28">
        <v>47635</v>
      </c>
      <c r="D120" s="10">
        <v>111</v>
      </c>
      <c r="E120" s="29">
        <v>3379</v>
      </c>
      <c r="F120" s="166"/>
      <c r="G120" s="63"/>
      <c r="H120" s="63"/>
      <c r="I120" s="62">
        <v>5764978084.6605053</v>
      </c>
      <c r="J120" s="63"/>
      <c r="K120" s="63"/>
      <c r="L120" s="63"/>
      <c r="M120" s="10">
        <v>4791158931.1592083</v>
      </c>
      <c r="N120" s="10">
        <v>3629917055.8685613</v>
      </c>
      <c r="O120" s="62">
        <v>2285431635.7515521</v>
      </c>
      <c r="P120" s="63"/>
    </row>
    <row r="121" spans="2:16" ht="11.25" customHeight="1" x14ac:dyDescent="0.25">
      <c r="B121" s="27">
        <v>44256</v>
      </c>
      <c r="C121" s="28">
        <v>47665</v>
      </c>
      <c r="D121" s="10">
        <v>112</v>
      </c>
      <c r="E121" s="29">
        <v>3409</v>
      </c>
      <c r="F121" s="166"/>
      <c r="G121" s="63"/>
      <c r="H121" s="63"/>
      <c r="I121" s="62">
        <v>5700262241.8126774</v>
      </c>
      <c r="J121" s="63"/>
      <c r="K121" s="63"/>
      <c r="L121" s="63"/>
      <c r="M121" s="10">
        <v>4729598918.2366152</v>
      </c>
      <c r="N121" s="10">
        <v>3574458048.9083762</v>
      </c>
      <c r="O121" s="62">
        <v>2241288801.1964173</v>
      </c>
      <c r="P121" s="63"/>
    </row>
    <row r="122" spans="2:16" ht="11.25" customHeight="1" x14ac:dyDescent="0.25">
      <c r="B122" s="27">
        <v>44256</v>
      </c>
      <c r="C122" s="28">
        <v>47696</v>
      </c>
      <c r="D122" s="10">
        <v>113</v>
      </c>
      <c r="E122" s="29">
        <v>3440</v>
      </c>
      <c r="F122" s="166"/>
      <c r="G122" s="63"/>
      <c r="H122" s="63"/>
      <c r="I122" s="62">
        <v>5635399090.8881092</v>
      </c>
      <c r="J122" s="63"/>
      <c r="K122" s="63"/>
      <c r="L122" s="63"/>
      <c r="M122" s="10">
        <v>4667850452.1404762</v>
      </c>
      <c r="N122" s="10">
        <v>3518818916.3662229</v>
      </c>
      <c r="O122" s="62">
        <v>2197056139.8454237</v>
      </c>
      <c r="P122" s="63"/>
    </row>
    <row r="123" spans="2:16" ht="11.25" customHeight="1" x14ac:dyDescent="0.25">
      <c r="B123" s="27">
        <v>44256</v>
      </c>
      <c r="C123" s="28">
        <v>47727</v>
      </c>
      <c r="D123" s="10">
        <v>114</v>
      </c>
      <c r="E123" s="29">
        <v>3471</v>
      </c>
      <c r="F123" s="166"/>
      <c r="G123" s="63"/>
      <c r="H123" s="63"/>
      <c r="I123" s="62">
        <v>5571801488.1176348</v>
      </c>
      <c r="J123" s="63"/>
      <c r="K123" s="63"/>
      <c r="L123" s="63"/>
      <c r="M123" s="10">
        <v>4607344327.1912565</v>
      </c>
      <c r="N123" s="10">
        <v>3464373814.5363059</v>
      </c>
      <c r="O123" s="62">
        <v>2153900332.0420375</v>
      </c>
      <c r="P123" s="63"/>
    </row>
    <row r="124" spans="2:16" ht="11.25" customHeight="1" x14ac:dyDescent="0.25">
      <c r="B124" s="27">
        <v>44256</v>
      </c>
      <c r="C124" s="28">
        <v>47757</v>
      </c>
      <c r="D124" s="10">
        <v>115</v>
      </c>
      <c r="E124" s="29">
        <v>3501</v>
      </c>
      <c r="F124" s="166"/>
      <c r="G124" s="63"/>
      <c r="H124" s="63"/>
      <c r="I124" s="62">
        <v>5508090500.6599665</v>
      </c>
      <c r="J124" s="63"/>
      <c r="K124" s="63"/>
      <c r="L124" s="63"/>
      <c r="M124" s="10">
        <v>4547185411.2066565</v>
      </c>
      <c r="N124" s="10">
        <v>3410723451.312324</v>
      </c>
      <c r="O124" s="62">
        <v>2111851841.3713343</v>
      </c>
      <c r="P124" s="63"/>
    </row>
    <row r="125" spans="2:16" ht="11.25" customHeight="1" x14ac:dyDescent="0.25">
      <c r="B125" s="27">
        <v>44256</v>
      </c>
      <c r="C125" s="28">
        <v>47788</v>
      </c>
      <c r="D125" s="10">
        <v>116</v>
      </c>
      <c r="E125" s="29">
        <v>3532</v>
      </c>
      <c r="F125" s="166"/>
      <c r="G125" s="63"/>
      <c r="H125" s="63"/>
      <c r="I125" s="62">
        <v>5445293323.3892012</v>
      </c>
      <c r="J125" s="63"/>
      <c r="K125" s="63"/>
      <c r="L125" s="63"/>
      <c r="M125" s="10">
        <v>4487718979.6305513</v>
      </c>
      <c r="N125" s="10">
        <v>3357558520.5346866</v>
      </c>
      <c r="O125" s="62">
        <v>2070127763.0981948</v>
      </c>
      <c r="P125" s="63"/>
    </row>
    <row r="126" spans="2:16" ht="11.25" customHeight="1" x14ac:dyDescent="0.25">
      <c r="B126" s="27">
        <v>44256</v>
      </c>
      <c r="C126" s="28">
        <v>47818</v>
      </c>
      <c r="D126" s="10">
        <v>117</v>
      </c>
      <c r="E126" s="29">
        <v>3562</v>
      </c>
      <c r="F126" s="166"/>
      <c r="G126" s="63"/>
      <c r="H126" s="63"/>
      <c r="I126" s="62">
        <v>5382339906.8002729</v>
      </c>
      <c r="J126" s="63"/>
      <c r="K126" s="63"/>
      <c r="L126" s="63"/>
      <c r="M126" s="10">
        <v>4428555135.0357599</v>
      </c>
      <c r="N126" s="10">
        <v>3305139242.0134144</v>
      </c>
      <c r="O126" s="62">
        <v>2029454892.4526172</v>
      </c>
      <c r="P126" s="63"/>
    </row>
    <row r="127" spans="2:16" ht="11.25" customHeight="1" x14ac:dyDescent="0.25">
      <c r="B127" s="27">
        <v>44256</v>
      </c>
      <c r="C127" s="28">
        <v>47849</v>
      </c>
      <c r="D127" s="10">
        <v>118</v>
      </c>
      <c r="E127" s="29">
        <v>3593</v>
      </c>
      <c r="F127" s="166"/>
      <c r="G127" s="63"/>
      <c r="H127" s="63"/>
      <c r="I127" s="62">
        <v>5319359566.8982067</v>
      </c>
      <c r="J127" s="63"/>
      <c r="K127" s="63"/>
      <c r="L127" s="63"/>
      <c r="M127" s="10">
        <v>4369312043.8757715</v>
      </c>
      <c r="N127" s="10">
        <v>3252631468.4695187</v>
      </c>
      <c r="O127" s="62">
        <v>1988754252.6353872</v>
      </c>
      <c r="P127" s="63"/>
    </row>
    <row r="128" spans="2:16" ht="11.25" customHeight="1" x14ac:dyDescent="0.25">
      <c r="B128" s="27">
        <v>44256</v>
      </c>
      <c r="C128" s="28">
        <v>47880</v>
      </c>
      <c r="D128" s="10">
        <v>119</v>
      </c>
      <c r="E128" s="29">
        <v>3624</v>
      </c>
      <c r="F128" s="166"/>
      <c r="G128" s="63"/>
      <c r="H128" s="63"/>
      <c r="I128" s="62">
        <v>5257091984.3192234</v>
      </c>
      <c r="J128" s="63"/>
      <c r="K128" s="63"/>
      <c r="L128" s="63"/>
      <c r="M128" s="10">
        <v>4310841639.1294508</v>
      </c>
      <c r="N128" s="10">
        <v>3200943139.1120868</v>
      </c>
      <c r="O128" s="62">
        <v>1948860893.558629</v>
      </c>
      <c r="P128" s="63"/>
    </row>
    <row r="129" spans="2:16" ht="11.25" customHeight="1" x14ac:dyDescent="0.25">
      <c r="B129" s="27">
        <v>44256</v>
      </c>
      <c r="C129" s="28">
        <v>47908</v>
      </c>
      <c r="D129" s="10">
        <v>120</v>
      </c>
      <c r="E129" s="29">
        <v>3652</v>
      </c>
      <c r="F129" s="166"/>
      <c r="G129" s="63"/>
      <c r="H129" s="63"/>
      <c r="I129" s="62">
        <v>5194554125.0915565</v>
      </c>
      <c r="J129" s="63"/>
      <c r="K129" s="63"/>
      <c r="L129" s="63"/>
      <c r="M129" s="10">
        <v>4253034365.4461145</v>
      </c>
      <c r="N129" s="10">
        <v>3150764172.5078111</v>
      </c>
      <c r="O129" s="62">
        <v>1910969656.7331767</v>
      </c>
      <c r="P129" s="63"/>
    </row>
    <row r="130" spans="2:16" ht="11.25" customHeight="1" x14ac:dyDescent="0.25">
      <c r="B130" s="27">
        <v>44256</v>
      </c>
      <c r="C130" s="28">
        <v>47939</v>
      </c>
      <c r="D130" s="10">
        <v>121</v>
      </c>
      <c r="E130" s="29">
        <v>3683</v>
      </c>
      <c r="F130" s="166"/>
      <c r="G130" s="63"/>
      <c r="H130" s="63"/>
      <c r="I130" s="62">
        <v>5132624748.6442823</v>
      </c>
      <c r="J130" s="63"/>
      <c r="K130" s="63"/>
      <c r="L130" s="63"/>
      <c r="M130" s="10">
        <v>4195202307.571032</v>
      </c>
      <c r="N130" s="10">
        <v>3100016520.6912179</v>
      </c>
      <c r="O130" s="62">
        <v>1872227071.3390965</v>
      </c>
      <c r="P130" s="63"/>
    </row>
    <row r="131" spans="2:16" ht="11.25" customHeight="1" x14ac:dyDescent="0.25">
      <c r="B131" s="27">
        <v>44256</v>
      </c>
      <c r="C131" s="28">
        <v>47969</v>
      </c>
      <c r="D131" s="10">
        <v>122</v>
      </c>
      <c r="E131" s="29">
        <v>3713</v>
      </c>
      <c r="F131" s="166"/>
      <c r="G131" s="63"/>
      <c r="H131" s="63"/>
      <c r="I131" s="62">
        <v>5071020161.647253</v>
      </c>
      <c r="J131" s="63"/>
      <c r="K131" s="63"/>
      <c r="L131" s="63"/>
      <c r="M131" s="10">
        <v>4138045796.7282524</v>
      </c>
      <c r="N131" s="10">
        <v>3050255082.912662</v>
      </c>
      <c r="O131" s="62">
        <v>1834622668.2544212</v>
      </c>
      <c r="P131" s="63"/>
    </row>
    <row r="132" spans="2:16" ht="11.25" customHeight="1" x14ac:dyDescent="0.25">
      <c r="B132" s="27">
        <v>44256</v>
      </c>
      <c r="C132" s="28">
        <v>48000</v>
      </c>
      <c r="D132" s="10">
        <v>123</v>
      </c>
      <c r="E132" s="29">
        <v>3744</v>
      </c>
      <c r="F132" s="166"/>
      <c r="G132" s="63"/>
      <c r="H132" s="63"/>
      <c r="I132" s="62">
        <v>5009828268.9867029</v>
      </c>
      <c r="J132" s="63"/>
      <c r="K132" s="63"/>
      <c r="L132" s="63"/>
      <c r="M132" s="10">
        <v>4081178345.3013668</v>
      </c>
      <c r="N132" s="10">
        <v>3000685869.9038944</v>
      </c>
      <c r="O132" s="62">
        <v>1797164157.8062179</v>
      </c>
      <c r="P132" s="63"/>
    </row>
    <row r="133" spans="2:16" ht="11.25" customHeight="1" x14ac:dyDescent="0.25">
      <c r="B133" s="27">
        <v>44256</v>
      </c>
      <c r="C133" s="28">
        <v>48030</v>
      </c>
      <c r="D133" s="10">
        <v>124</v>
      </c>
      <c r="E133" s="29">
        <v>3774</v>
      </c>
      <c r="F133" s="166"/>
      <c r="G133" s="63"/>
      <c r="H133" s="63"/>
      <c r="I133" s="62">
        <v>4948859502.0821857</v>
      </c>
      <c r="J133" s="63"/>
      <c r="K133" s="63"/>
      <c r="L133" s="63"/>
      <c r="M133" s="10">
        <v>4024893741.6998963</v>
      </c>
      <c r="N133" s="10">
        <v>2952018985.414885</v>
      </c>
      <c r="O133" s="62">
        <v>1760769249.7334411</v>
      </c>
      <c r="P133" s="63"/>
    </row>
    <row r="134" spans="2:16" ht="11.25" customHeight="1" x14ac:dyDescent="0.25">
      <c r="B134" s="27">
        <v>44256</v>
      </c>
      <c r="C134" s="28">
        <v>48061</v>
      </c>
      <c r="D134" s="10">
        <v>125</v>
      </c>
      <c r="E134" s="29">
        <v>3805</v>
      </c>
      <c r="F134" s="166"/>
      <c r="G134" s="63"/>
      <c r="H134" s="63"/>
      <c r="I134" s="62">
        <v>4889025118.0990191</v>
      </c>
      <c r="J134" s="63"/>
      <c r="K134" s="63"/>
      <c r="L134" s="63"/>
      <c r="M134" s="10">
        <v>3969486621.3911858</v>
      </c>
      <c r="N134" s="10">
        <v>2903976932.9354992</v>
      </c>
      <c r="O134" s="62">
        <v>1724777510.2743375</v>
      </c>
      <c r="P134" s="63"/>
    </row>
    <row r="135" spans="2:16" ht="11.25" customHeight="1" x14ac:dyDescent="0.25">
      <c r="B135" s="27">
        <v>44256</v>
      </c>
      <c r="C135" s="28">
        <v>48092</v>
      </c>
      <c r="D135" s="10">
        <v>126</v>
      </c>
      <c r="E135" s="29">
        <v>3836</v>
      </c>
      <c r="F135" s="166"/>
      <c r="G135" s="63"/>
      <c r="H135" s="63"/>
      <c r="I135" s="62">
        <v>4828815864.2956896</v>
      </c>
      <c r="J135" s="63"/>
      <c r="K135" s="63"/>
      <c r="L135" s="63"/>
      <c r="M135" s="10">
        <v>3913952024.6913428</v>
      </c>
      <c r="N135" s="10">
        <v>2856067127.4010553</v>
      </c>
      <c r="O135" s="62">
        <v>1689137285.7401443</v>
      </c>
      <c r="P135" s="63"/>
    </row>
    <row r="136" spans="2:16" ht="11.25" customHeight="1" x14ac:dyDescent="0.25">
      <c r="B136" s="27">
        <v>44256</v>
      </c>
      <c r="C136" s="28">
        <v>48122</v>
      </c>
      <c r="D136" s="10">
        <v>127</v>
      </c>
      <c r="E136" s="29">
        <v>3866</v>
      </c>
      <c r="F136" s="166"/>
      <c r="G136" s="63"/>
      <c r="H136" s="63"/>
      <c r="I136" s="62">
        <v>4768576390.9075212</v>
      </c>
      <c r="J136" s="63"/>
      <c r="K136" s="63"/>
      <c r="L136" s="63"/>
      <c r="M136" s="10">
        <v>3858781233.3554029</v>
      </c>
      <c r="N136" s="10">
        <v>2808877748.371192</v>
      </c>
      <c r="O136" s="62">
        <v>1654418809.6217172</v>
      </c>
      <c r="P136" s="63"/>
    </row>
    <row r="137" spans="2:16" ht="11.25" customHeight="1" x14ac:dyDescent="0.25">
      <c r="B137" s="27">
        <v>44256</v>
      </c>
      <c r="C137" s="28">
        <v>48153</v>
      </c>
      <c r="D137" s="10">
        <v>128</v>
      </c>
      <c r="E137" s="29">
        <v>3897</v>
      </c>
      <c r="F137" s="166"/>
      <c r="G137" s="63"/>
      <c r="H137" s="63"/>
      <c r="I137" s="62">
        <v>4709495598.9247503</v>
      </c>
      <c r="J137" s="63"/>
      <c r="K137" s="63"/>
      <c r="L137" s="63"/>
      <c r="M137" s="10">
        <v>3804508755.4044294</v>
      </c>
      <c r="N137" s="10">
        <v>2762328732.171803</v>
      </c>
      <c r="O137" s="62">
        <v>1620110369.3837545</v>
      </c>
      <c r="P137" s="63"/>
    </row>
    <row r="138" spans="2:16" ht="11.25" customHeight="1" x14ac:dyDescent="0.25">
      <c r="B138" s="27">
        <v>44256</v>
      </c>
      <c r="C138" s="28">
        <v>48183</v>
      </c>
      <c r="D138" s="10">
        <v>129</v>
      </c>
      <c r="E138" s="29">
        <v>3927</v>
      </c>
      <c r="F138" s="166"/>
      <c r="G138" s="63"/>
      <c r="H138" s="63"/>
      <c r="I138" s="62">
        <v>4651005921.7211628</v>
      </c>
      <c r="J138" s="63"/>
      <c r="K138" s="63"/>
      <c r="L138" s="63"/>
      <c r="M138" s="10">
        <v>3751091390.842103</v>
      </c>
      <c r="N138" s="10">
        <v>2716840767.9787607</v>
      </c>
      <c r="O138" s="62">
        <v>1586899816.4449041</v>
      </c>
      <c r="P138" s="63"/>
    </row>
    <row r="139" spans="2:16" ht="11.25" customHeight="1" x14ac:dyDescent="0.25">
      <c r="B139" s="27">
        <v>44256</v>
      </c>
      <c r="C139" s="28">
        <v>48214</v>
      </c>
      <c r="D139" s="10">
        <v>130</v>
      </c>
      <c r="E139" s="29">
        <v>3958</v>
      </c>
      <c r="F139" s="166"/>
      <c r="G139" s="63"/>
      <c r="H139" s="63"/>
      <c r="I139" s="62">
        <v>4592996686.8032064</v>
      </c>
      <c r="J139" s="63"/>
      <c r="K139" s="63"/>
      <c r="L139" s="63"/>
      <c r="M139" s="10">
        <v>3698023477.9293976</v>
      </c>
      <c r="N139" s="10">
        <v>2671593001.3637395</v>
      </c>
      <c r="O139" s="62">
        <v>1553861266.6217542</v>
      </c>
      <c r="P139" s="63"/>
    </row>
    <row r="140" spans="2:16" ht="11.25" customHeight="1" x14ac:dyDescent="0.25">
      <c r="B140" s="27">
        <v>44256</v>
      </c>
      <c r="C140" s="28">
        <v>48245</v>
      </c>
      <c r="D140" s="10">
        <v>131</v>
      </c>
      <c r="E140" s="29">
        <v>3989</v>
      </c>
      <c r="F140" s="166"/>
      <c r="G140" s="63"/>
      <c r="H140" s="63"/>
      <c r="I140" s="62">
        <v>4534704206.2900419</v>
      </c>
      <c r="J140" s="63"/>
      <c r="K140" s="63"/>
      <c r="L140" s="63"/>
      <c r="M140" s="10">
        <v>3644897121.9099169</v>
      </c>
      <c r="N140" s="10">
        <v>2626515697.1230865</v>
      </c>
      <c r="O140" s="62">
        <v>1521172845.5844066</v>
      </c>
      <c r="P140" s="63"/>
    </row>
    <row r="141" spans="2:16" ht="11.25" customHeight="1" x14ac:dyDescent="0.25">
      <c r="B141" s="27">
        <v>44256</v>
      </c>
      <c r="C141" s="28">
        <v>48274</v>
      </c>
      <c r="D141" s="10">
        <v>132</v>
      </c>
      <c r="E141" s="29">
        <v>4018</v>
      </c>
      <c r="F141" s="166"/>
      <c r="G141" s="63"/>
      <c r="H141" s="63"/>
      <c r="I141" s="62">
        <v>4476230839.7536278</v>
      </c>
      <c r="J141" s="63"/>
      <c r="K141" s="63"/>
      <c r="L141" s="63"/>
      <c r="M141" s="10">
        <v>3592188578.9778132</v>
      </c>
      <c r="N141" s="10">
        <v>2582374920.9960079</v>
      </c>
      <c r="O141" s="62">
        <v>1489681437.8121786</v>
      </c>
      <c r="P141" s="63"/>
    </row>
    <row r="142" spans="2:16" ht="11.25" customHeight="1" x14ac:dyDescent="0.25">
      <c r="B142" s="27">
        <v>44256</v>
      </c>
      <c r="C142" s="28">
        <v>48305</v>
      </c>
      <c r="D142" s="10">
        <v>133</v>
      </c>
      <c r="E142" s="29">
        <v>4049</v>
      </c>
      <c r="F142" s="166"/>
      <c r="G142" s="63"/>
      <c r="H142" s="63"/>
      <c r="I142" s="62">
        <v>4419022710.3176222</v>
      </c>
      <c r="J142" s="63"/>
      <c r="K142" s="63"/>
      <c r="L142" s="63"/>
      <c r="M142" s="10">
        <v>3540264133.3214397</v>
      </c>
      <c r="N142" s="10">
        <v>2538574573.0925403</v>
      </c>
      <c r="O142" s="62">
        <v>1458211961.0199494</v>
      </c>
      <c r="P142" s="63"/>
    </row>
    <row r="143" spans="2:16" ht="11.25" customHeight="1" x14ac:dyDescent="0.25">
      <c r="B143" s="27">
        <v>44256</v>
      </c>
      <c r="C143" s="28">
        <v>48335</v>
      </c>
      <c r="D143" s="10">
        <v>134</v>
      </c>
      <c r="E143" s="29">
        <v>4079</v>
      </c>
      <c r="F143" s="166"/>
      <c r="G143" s="63"/>
      <c r="H143" s="63"/>
      <c r="I143" s="62">
        <v>4362071275.7195368</v>
      </c>
      <c r="J143" s="63"/>
      <c r="K143" s="63"/>
      <c r="L143" s="63"/>
      <c r="M143" s="10">
        <v>3488901831.5793338</v>
      </c>
      <c r="N143" s="10">
        <v>2495587361.4819756</v>
      </c>
      <c r="O143" s="62">
        <v>1427642905.432059</v>
      </c>
      <c r="P143" s="63"/>
    </row>
    <row r="144" spans="2:16" ht="11.25" customHeight="1" x14ac:dyDescent="0.25">
      <c r="B144" s="27">
        <v>44256</v>
      </c>
      <c r="C144" s="28">
        <v>48366</v>
      </c>
      <c r="D144" s="10">
        <v>135</v>
      </c>
      <c r="E144" s="29">
        <v>4110</v>
      </c>
      <c r="F144" s="166"/>
      <c r="G144" s="63"/>
      <c r="H144" s="63"/>
      <c r="I144" s="62">
        <v>4305221806.6803751</v>
      </c>
      <c r="J144" s="63"/>
      <c r="K144" s="63"/>
      <c r="L144" s="63"/>
      <c r="M144" s="10">
        <v>3437591782.8231912</v>
      </c>
      <c r="N144" s="10">
        <v>2452632186.0829701</v>
      </c>
      <c r="O144" s="62">
        <v>1397126907.0641136</v>
      </c>
      <c r="P144" s="63"/>
    </row>
    <row r="145" spans="2:16" ht="11.25" customHeight="1" x14ac:dyDescent="0.25">
      <c r="B145" s="27">
        <v>44256</v>
      </c>
      <c r="C145" s="28">
        <v>48396</v>
      </c>
      <c r="D145" s="10">
        <v>136</v>
      </c>
      <c r="E145" s="29">
        <v>4140</v>
      </c>
      <c r="F145" s="166"/>
      <c r="G145" s="63"/>
      <c r="H145" s="63"/>
      <c r="I145" s="62">
        <v>4248725434.849966</v>
      </c>
      <c r="J145" s="63"/>
      <c r="K145" s="63"/>
      <c r="L145" s="63"/>
      <c r="M145" s="10">
        <v>3386912665.6178279</v>
      </c>
      <c r="N145" s="10">
        <v>2410526366.2681742</v>
      </c>
      <c r="O145" s="62">
        <v>1367512809.6302137</v>
      </c>
      <c r="P145" s="63"/>
    </row>
    <row r="146" spans="2:16" ht="11.25" customHeight="1" x14ac:dyDescent="0.25">
      <c r="B146" s="27">
        <v>44256</v>
      </c>
      <c r="C146" s="28">
        <v>48427</v>
      </c>
      <c r="D146" s="10">
        <v>137</v>
      </c>
      <c r="E146" s="29">
        <v>4171</v>
      </c>
      <c r="F146" s="166"/>
      <c r="G146" s="63"/>
      <c r="H146" s="63"/>
      <c r="I146" s="62">
        <v>4191952157.2580242</v>
      </c>
      <c r="J146" s="63"/>
      <c r="K146" s="63"/>
      <c r="L146" s="63"/>
      <c r="M146" s="10">
        <v>3335987602.3781796</v>
      </c>
      <c r="N146" s="10">
        <v>2368243799.2698088</v>
      </c>
      <c r="O146" s="62">
        <v>1337834974.6443546</v>
      </c>
      <c r="P146" s="63"/>
    </row>
    <row r="147" spans="2:16" ht="11.25" customHeight="1" x14ac:dyDescent="0.25">
      <c r="B147" s="27">
        <v>44256</v>
      </c>
      <c r="C147" s="28">
        <v>48458</v>
      </c>
      <c r="D147" s="10">
        <v>138</v>
      </c>
      <c r="E147" s="29">
        <v>4202</v>
      </c>
      <c r="F147" s="166"/>
      <c r="G147" s="63"/>
      <c r="H147" s="63"/>
      <c r="I147" s="62">
        <v>4135271438.9786</v>
      </c>
      <c r="J147" s="63"/>
      <c r="K147" s="63"/>
      <c r="L147" s="63"/>
      <c r="M147" s="10">
        <v>3285299075.9475102</v>
      </c>
      <c r="N147" s="10">
        <v>2326328200.0627966</v>
      </c>
      <c r="O147" s="62">
        <v>1308590434.5497253</v>
      </c>
      <c r="P147" s="63"/>
    </row>
    <row r="148" spans="2:16" ht="11.25" customHeight="1" x14ac:dyDescent="0.25">
      <c r="B148" s="27">
        <v>44256</v>
      </c>
      <c r="C148" s="28">
        <v>48488</v>
      </c>
      <c r="D148" s="10">
        <v>139</v>
      </c>
      <c r="E148" s="29">
        <v>4232</v>
      </c>
      <c r="F148" s="166"/>
      <c r="G148" s="63"/>
      <c r="H148" s="63"/>
      <c r="I148" s="62">
        <v>4079598111.2971292</v>
      </c>
      <c r="J148" s="63"/>
      <c r="K148" s="63"/>
      <c r="L148" s="63"/>
      <c r="M148" s="10">
        <v>3235749047.9407082</v>
      </c>
      <c r="N148" s="10">
        <v>2285602345.9326744</v>
      </c>
      <c r="O148" s="62">
        <v>1280411342.5366607</v>
      </c>
      <c r="P148" s="63"/>
    </row>
    <row r="149" spans="2:16" ht="11.25" customHeight="1" x14ac:dyDescent="0.25">
      <c r="B149" s="27">
        <v>44256</v>
      </c>
      <c r="C149" s="28">
        <v>48519</v>
      </c>
      <c r="D149" s="10">
        <v>140</v>
      </c>
      <c r="E149" s="29">
        <v>4263</v>
      </c>
      <c r="F149" s="166"/>
      <c r="G149" s="63"/>
      <c r="H149" s="63"/>
      <c r="I149" s="62">
        <v>4024640917.2542129</v>
      </c>
      <c r="J149" s="63"/>
      <c r="K149" s="63"/>
      <c r="L149" s="63"/>
      <c r="M149" s="10">
        <v>3186745397.7598829</v>
      </c>
      <c r="N149" s="10">
        <v>2245263421.9355445</v>
      </c>
      <c r="O149" s="62">
        <v>1252485654.6177561</v>
      </c>
      <c r="P149" s="63"/>
    </row>
    <row r="150" spans="2:16" ht="11.25" customHeight="1" x14ac:dyDescent="0.25">
      <c r="B150" s="27">
        <v>44256</v>
      </c>
      <c r="C150" s="28">
        <v>48549</v>
      </c>
      <c r="D150" s="10">
        <v>141</v>
      </c>
      <c r="E150" s="29">
        <v>4293</v>
      </c>
      <c r="F150" s="166"/>
      <c r="G150" s="63"/>
      <c r="H150" s="63"/>
      <c r="I150" s="62">
        <v>3970020599.6989551</v>
      </c>
      <c r="J150" s="63"/>
      <c r="K150" s="63"/>
      <c r="L150" s="63"/>
      <c r="M150" s="10">
        <v>3138336802.2937083</v>
      </c>
      <c r="N150" s="10">
        <v>2205714260.0729694</v>
      </c>
      <c r="O150" s="62">
        <v>1225380016.3429339</v>
      </c>
      <c r="P150" s="63"/>
    </row>
    <row r="151" spans="2:16" ht="11.25" customHeight="1" x14ac:dyDescent="0.25">
      <c r="B151" s="27">
        <v>44256</v>
      </c>
      <c r="C151" s="28">
        <v>48580</v>
      </c>
      <c r="D151" s="10">
        <v>142</v>
      </c>
      <c r="E151" s="29">
        <v>4324</v>
      </c>
      <c r="F151" s="166"/>
      <c r="G151" s="63"/>
      <c r="H151" s="63"/>
      <c r="I151" s="62">
        <v>3915436278.0043502</v>
      </c>
      <c r="J151" s="63"/>
      <c r="K151" s="63"/>
      <c r="L151" s="63"/>
      <c r="M151" s="10">
        <v>3089937740.7562308</v>
      </c>
      <c r="N151" s="10">
        <v>2166174918.8925014</v>
      </c>
      <c r="O151" s="62">
        <v>1198316902.5681109</v>
      </c>
      <c r="P151" s="63"/>
    </row>
    <row r="152" spans="2:16" ht="11.25" customHeight="1" x14ac:dyDescent="0.25">
      <c r="B152" s="27">
        <v>44256</v>
      </c>
      <c r="C152" s="28">
        <v>48611</v>
      </c>
      <c r="D152" s="10">
        <v>143</v>
      </c>
      <c r="E152" s="29">
        <v>4355</v>
      </c>
      <c r="F152" s="166"/>
      <c r="G152" s="63"/>
      <c r="H152" s="63"/>
      <c r="I152" s="62">
        <v>3861134638.2838082</v>
      </c>
      <c r="J152" s="63"/>
      <c r="K152" s="63"/>
      <c r="L152" s="63"/>
      <c r="M152" s="10">
        <v>3041916533.3028159</v>
      </c>
      <c r="N152" s="10">
        <v>2127086642.5069306</v>
      </c>
      <c r="O152" s="62">
        <v>1171709529.6002944</v>
      </c>
      <c r="P152" s="63"/>
    </row>
    <row r="153" spans="2:16" ht="11.25" customHeight="1" x14ac:dyDescent="0.25">
      <c r="B153" s="27">
        <v>44256</v>
      </c>
      <c r="C153" s="28">
        <v>48639</v>
      </c>
      <c r="D153" s="10">
        <v>144</v>
      </c>
      <c r="E153" s="29">
        <v>4383</v>
      </c>
      <c r="F153" s="166"/>
      <c r="G153" s="63"/>
      <c r="H153" s="63"/>
      <c r="I153" s="62">
        <v>3807847780.5573969</v>
      </c>
      <c r="J153" s="63"/>
      <c r="K153" s="63"/>
      <c r="L153" s="63"/>
      <c r="M153" s="10">
        <v>2995339472.2015834</v>
      </c>
      <c r="N153" s="10">
        <v>2089705341.3285375</v>
      </c>
      <c r="O153" s="62">
        <v>1146713289.685719</v>
      </c>
      <c r="P153" s="63"/>
    </row>
    <row r="154" spans="2:16" ht="11.25" customHeight="1" x14ac:dyDescent="0.25">
      <c r="B154" s="27">
        <v>44256</v>
      </c>
      <c r="C154" s="28">
        <v>48670</v>
      </c>
      <c r="D154" s="10">
        <v>145</v>
      </c>
      <c r="E154" s="29">
        <v>4414</v>
      </c>
      <c r="F154" s="166"/>
      <c r="G154" s="63"/>
      <c r="H154" s="63"/>
      <c r="I154" s="62">
        <v>3753430010.8638358</v>
      </c>
      <c r="J154" s="63"/>
      <c r="K154" s="63"/>
      <c r="L154" s="63"/>
      <c r="M154" s="10">
        <v>2947525504.8740911</v>
      </c>
      <c r="N154" s="10">
        <v>2051118103.4273825</v>
      </c>
      <c r="O154" s="62">
        <v>1120771503.9190063</v>
      </c>
      <c r="P154" s="63"/>
    </row>
    <row r="155" spans="2:16" ht="11.25" customHeight="1" x14ac:dyDescent="0.25">
      <c r="B155" s="27">
        <v>44256</v>
      </c>
      <c r="C155" s="28">
        <v>48700</v>
      </c>
      <c r="D155" s="10">
        <v>146</v>
      </c>
      <c r="E155" s="29">
        <v>4444</v>
      </c>
      <c r="F155" s="166"/>
      <c r="G155" s="63"/>
      <c r="H155" s="63"/>
      <c r="I155" s="62">
        <v>3700840194.1934299</v>
      </c>
      <c r="J155" s="63"/>
      <c r="K155" s="63"/>
      <c r="L155" s="63"/>
      <c r="M155" s="10">
        <v>2901457023.9973044</v>
      </c>
      <c r="N155" s="10">
        <v>2014090614.0478828</v>
      </c>
      <c r="O155" s="62">
        <v>1096027627.6307366</v>
      </c>
      <c r="P155" s="63"/>
    </row>
    <row r="156" spans="2:16" ht="11.25" customHeight="1" x14ac:dyDescent="0.25">
      <c r="B156" s="27">
        <v>44256</v>
      </c>
      <c r="C156" s="28">
        <v>48731</v>
      </c>
      <c r="D156" s="10">
        <v>147</v>
      </c>
      <c r="E156" s="29">
        <v>4475</v>
      </c>
      <c r="F156" s="166"/>
      <c r="G156" s="63"/>
      <c r="H156" s="63"/>
      <c r="I156" s="62">
        <v>3648552321.4925089</v>
      </c>
      <c r="J156" s="63"/>
      <c r="K156" s="63"/>
      <c r="L156" s="63"/>
      <c r="M156" s="10">
        <v>2855611798.12152</v>
      </c>
      <c r="N156" s="10">
        <v>1977225140.2369149</v>
      </c>
      <c r="O156" s="62">
        <v>1071408874.6750004</v>
      </c>
      <c r="P156" s="63"/>
    </row>
    <row r="157" spans="2:16" ht="11.25" customHeight="1" x14ac:dyDescent="0.25">
      <c r="B157" s="27">
        <v>44256</v>
      </c>
      <c r="C157" s="28">
        <v>48761</v>
      </c>
      <c r="D157" s="10">
        <v>148</v>
      </c>
      <c r="E157" s="29">
        <v>4505</v>
      </c>
      <c r="F157" s="166"/>
      <c r="G157" s="63"/>
      <c r="H157" s="63"/>
      <c r="I157" s="62">
        <v>3595935587.0074339</v>
      </c>
      <c r="J157" s="63"/>
      <c r="K157" s="63"/>
      <c r="L157" s="63"/>
      <c r="M157" s="10">
        <v>2809810642.7156024</v>
      </c>
      <c r="N157" s="10">
        <v>1940724000.3643386</v>
      </c>
      <c r="O157" s="62">
        <v>1047318983.8695123</v>
      </c>
      <c r="P157" s="63"/>
    </row>
    <row r="158" spans="2:16" ht="11.25" customHeight="1" x14ac:dyDescent="0.25">
      <c r="B158" s="27">
        <v>44256</v>
      </c>
      <c r="C158" s="28">
        <v>48792</v>
      </c>
      <c r="D158" s="10">
        <v>149</v>
      </c>
      <c r="E158" s="29">
        <v>4536</v>
      </c>
      <c r="F158" s="166"/>
      <c r="G158" s="63"/>
      <c r="H158" s="63"/>
      <c r="I158" s="62">
        <v>3544670039.89465</v>
      </c>
      <c r="J158" s="63"/>
      <c r="K158" s="63"/>
      <c r="L158" s="63"/>
      <c r="M158" s="10">
        <v>2765054800.6392169</v>
      </c>
      <c r="N158" s="10">
        <v>1904954291.4649186</v>
      </c>
      <c r="O158" s="62">
        <v>1023661519.5028237</v>
      </c>
      <c r="P158" s="63"/>
    </row>
    <row r="159" spans="2:16" ht="11.25" customHeight="1" x14ac:dyDescent="0.25">
      <c r="B159" s="27">
        <v>44256</v>
      </c>
      <c r="C159" s="28">
        <v>48823</v>
      </c>
      <c r="D159" s="10">
        <v>150</v>
      </c>
      <c r="E159" s="29">
        <v>4567</v>
      </c>
      <c r="F159" s="166"/>
      <c r="G159" s="63"/>
      <c r="H159" s="63"/>
      <c r="I159" s="62">
        <v>3493552197.81284</v>
      </c>
      <c r="J159" s="63"/>
      <c r="K159" s="63"/>
      <c r="L159" s="63"/>
      <c r="M159" s="10">
        <v>2720557717.4592118</v>
      </c>
      <c r="N159" s="10">
        <v>1869531785.3667462</v>
      </c>
      <c r="O159" s="62">
        <v>1000371456.3409585</v>
      </c>
      <c r="P159" s="63"/>
    </row>
    <row r="160" spans="2:16" ht="11.25" customHeight="1" x14ac:dyDescent="0.25">
      <c r="B160" s="27">
        <v>44256</v>
      </c>
      <c r="C160" s="28">
        <v>48853</v>
      </c>
      <c r="D160" s="10">
        <v>151</v>
      </c>
      <c r="E160" s="29">
        <v>4597</v>
      </c>
      <c r="F160" s="166"/>
      <c r="G160" s="63"/>
      <c r="H160" s="63"/>
      <c r="I160" s="62">
        <v>3442001299.2277331</v>
      </c>
      <c r="J160" s="63"/>
      <c r="K160" s="63"/>
      <c r="L160" s="63"/>
      <c r="M160" s="10">
        <v>2676013486.2778916</v>
      </c>
      <c r="N160" s="10">
        <v>1834395491.8608181</v>
      </c>
      <c r="O160" s="62">
        <v>977546659.62691283</v>
      </c>
      <c r="P160" s="63"/>
    </row>
    <row r="161" spans="2:16" ht="11.25" customHeight="1" x14ac:dyDescent="0.25">
      <c r="B161" s="27">
        <v>44256</v>
      </c>
      <c r="C161" s="28">
        <v>48884</v>
      </c>
      <c r="D161" s="10">
        <v>152</v>
      </c>
      <c r="E161" s="29">
        <v>4628</v>
      </c>
      <c r="F161" s="166"/>
      <c r="G161" s="63"/>
      <c r="H161" s="63"/>
      <c r="I161" s="62">
        <v>3391653558.4047642</v>
      </c>
      <c r="J161" s="63"/>
      <c r="K161" s="63"/>
      <c r="L161" s="63"/>
      <c r="M161" s="10">
        <v>2632397875.5534754</v>
      </c>
      <c r="N161" s="10">
        <v>1799907974.5595708</v>
      </c>
      <c r="O161" s="62">
        <v>955105711.86356366</v>
      </c>
      <c r="P161" s="63"/>
    </row>
    <row r="162" spans="2:16" ht="11.25" customHeight="1" x14ac:dyDescent="0.25">
      <c r="B162" s="27">
        <v>44256</v>
      </c>
      <c r="C162" s="28">
        <v>48914</v>
      </c>
      <c r="D162" s="10">
        <v>153</v>
      </c>
      <c r="E162" s="29">
        <v>4658</v>
      </c>
      <c r="F162" s="166"/>
      <c r="G162" s="63"/>
      <c r="H162" s="63"/>
      <c r="I162" s="62">
        <v>3341604776.6504021</v>
      </c>
      <c r="J162" s="63"/>
      <c r="K162" s="63"/>
      <c r="L162" s="63"/>
      <c r="M162" s="10">
        <v>2589295940.0889263</v>
      </c>
      <c r="N162" s="10">
        <v>1766079409.4622412</v>
      </c>
      <c r="O162" s="62">
        <v>933313293.77140296</v>
      </c>
      <c r="P162" s="63"/>
    </row>
    <row r="163" spans="2:16" ht="11.25" customHeight="1" x14ac:dyDescent="0.25">
      <c r="B163" s="27">
        <v>44256</v>
      </c>
      <c r="C163" s="28">
        <v>48945</v>
      </c>
      <c r="D163" s="10">
        <v>154</v>
      </c>
      <c r="E163" s="29">
        <v>4689</v>
      </c>
      <c r="F163" s="166"/>
      <c r="G163" s="63"/>
      <c r="H163" s="63"/>
      <c r="I163" s="62">
        <v>3292248498.5156531</v>
      </c>
      <c r="J163" s="63"/>
      <c r="K163" s="63"/>
      <c r="L163" s="63"/>
      <c r="M163" s="10">
        <v>2546724666.0587487</v>
      </c>
      <c r="N163" s="10">
        <v>1732625190.626682</v>
      </c>
      <c r="O163" s="62">
        <v>911755661.07620835</v>
      </c>
      <c r="P163" s="63"/>
    </row>
    <row r="164" spans="2:16" ht="11.25" customHeight="1" x14ac:dyDescent="0.25">
      <c r="B164" s="27">
        <v>44256</v>
      </c>
      <c r="C164" s="28">
        <v>48976</v>
      </c>
      <c r="D164" s="10">
        <v>155</v>
      </c>
      <c r="E164" s="29">
        <v>4720</v>
      </c>
      <c r="F164" s="166"/>
      <c r="G164" s="63"/>
      <c r="H164" s="63"/>
      <c r="I164" s="62">
        <v>3242289442.831068</v>
      </c>
      <c r="J164" s="63"/>
      <c r="K164" s="63"/>
      <c r="L164" s="63"/>
      <c r="M164" s="10">
        <v>2503824862.7504106</v>
      </c>
      <c r="N164" s="10">
        <v>1699106769.4606199</v>
      </c>
      <c r="O164" s="62">
        <v>890330259.57663488</v>
      </c>
      <c r="P164" s="63"/>
    </row>
    <row r="165" spans="2:16" ht="11.25" customHeight="1" x14ac:dyDescent="0.25">
      <c r="B165" s="27">
        <v>44256</v>
      </c>
      <c r="C165" s="28">
        <v>49004</v>
      </c>
      <c r="D165" s="10">
        <v>156</v>
      </c>
      <c r="E165" s="29">
        <v>4748</v>
      </c>
      <c r="F165" s="166"/>
      <c r="G165" s="63"/>
      <c r="H165" s="63"/>
      <c r="I165" s="62">
        <v>3192942669.8058462</v>
      </c>
      <c r="J165" s="63"/>
      <c r="K165" s="63"/>
      <c r="L165" s="63"/>
      <c r="M165" s="10">
        <v>2461939686.1798677</v>
      </c>
      <c r="N165" s="10">
        <v>1666845119.8614466</v>
      </c>
      <c r="O165" s="62">
        <v>870083079.21740484</v>
      </c>
      <c r="P165" s="63"/>
    </row>
    <row r="166" spans="2:16" ht="11.25" customHeight="1" x14ac:dyDescent="0.25">
      <c r="B166" s="27">
        <v>44256</v>
      </c>
      <c r="C166" s="28">
        <v>49035</v>
      </c>
      <c r="D166" s="10">
        <v>157</v>
      </c>
      <c r="E166" s="29">
        <v>4779</v>
      </c>
      <c r="F166" s="166"/>
      <c r="G166" s="63"/>
      <c r="H166" s="63"/>
      <c r="I166" s="62">
        <v>3143958574.3107572</v>
      </c>
      <c r="J166" s="63"/>
      <c r="K166" s="63"/>
      <c r="L166" s="63"/>
      <c r="M166" s="10">
        <v>2420058601.4807281</v>
      </c>
      <c r="N166" s="10">
        <v>1634322704.4831383</v>
      </c>
      <c r="O166" s="62">
        <v>849493203.67586112</v>
      </c>
      <c r="P166" s="63"/>
    </row>
    <row r="167" spans="2:16" ht="11.25" customHeight="1" x14ac:dyDescent="0.25">
      <c r="B167" s="27">
        <v>44256</v>
      </c>
      <c r="C167" s="28">
        <v>49065</v>
      </c>
      <c r="D167" s="10">
        <v>158</v>
      </c>
      <c r="E167" s="29">
        <v>4809</v>
      </c>
      <c r="F167" s="166"/>
      <c r="G167" s="63"/>
      <c r="H167" s="63"/>
      <c r="I167" s="62">
        <v>3094903507.3217969</v>
      </c>
      <c r="J167" s="63"/>
      <c r="K167" s="63"/>
      <c r="L167" s="63"/>
      <c r="M167" s="10">
        <v>2378388197.3074722</v>
      </c>
      <c r="N167" s="10">
        <v>1602228453.2865164</v>
      </c>
      <c r="O167" s="62">
        <v>829397301.3605938</v>
      </c>
      <c r="P167" s="63"/>
    </row>
    <row r="168" spans="2:16" ht="11.25" customHeight="1" x14ac:dyDescent="0.25">
      <c r="B168" s="27">
        <v>44256</v>
      </c>
      <c r="C168" s="28">
        <v>49096</v>
      </c>
      <c r="D168" s="10">
        <v>159</v>
      </c>
      <c r="E168" s="29">
        <v>4840</v>
      </c>
      <c r="F168" s="166"/>
      <c r="G168" s="63"/>
      <c r="H168" s="63"/>
      <c r="I168" s="62">
        <v>3046575779.6737981</v>
      </c>
      <c r="J168" s="63"/>
      <c r="K168" s="63"/>
      <c r="L168" s="63"/>
      <c r="M168" s="10">
        <v>2337278111.9740162</v>
      </c>
      <c r="N168" s="10">
        <v>1570529808.9409256</v>
      </c>
      <c r="O168" s="62">
        <v>809544975.04587233</v>
      </c>
      <c r="P168" s="63"/>
    </row>
    <row r="169" spans="2:16" ht="11.25" customHeight="1" x14ac:dyDescent="0.25">
      <c r="B169" s="27">
        <v>44256</v>
      </c>
      <c r="C169" s="28">
        <v>49126</v>
      </c>
      <c r="D169" s="10">
        <v>160</v>
      </c>
      <c r="E169" s="29">
        <v>4870</v>
      </c>
      <c r="F169" s="166"/>
      <c r="G169" s="63"/>
      <c r="H169" s="63"/>
      <c r="I169" s="62">
        <v>2999078429.2985482</v>
      </c>
      <c r="J169" s="63"/>
      <c r="K169" s="63"/>
      <c r="L169" s="63"/>
      <c r="M169" s="10">
        <v>2297062386.6002269</v>
      </c>
      <c r="N169" s="10">
        <v>1539707940.7311471</v>
      </c>
      <c r="O169" s="62">
        <v>790404184.19054055</v>
      </c>
      <c r="P169" s="63"/>
    </row>
    <row r="170" spans="2:16" ht="11.25" customHeight="1" x14ac:dyDescent="0.25">
      <c r="B170" s="27">
        <v>44256</v>
      </c>
      <c r="C170" s="28">
        <v>49157</v>
      </c>
      <c r="D170" s="10">
        <v>161</v>
      </c>
      <c r="E170" s="29">
        <v>4901</v>
      </c>
      <c r="F170" s="166"/>
      <c r="G170" s="63"/>
      <c r="H170" s="63"/>
      <c r="I170" s="62">
        <v>2951786205.029489</v>
      </c>
      <c r="J170" s="63"/>
      <c r="K170" s="63"/>
      <c r="L170" s="63"/>
      <c r="M170" s="10">
        <v>2257005644.0352921</v>
      </c>
      <c r="N170" s="10">
        <v>1509010622.9020762</v>
      </c>
      <c r="O170" s="62">
        <v>771364766.34348166</v>
      </c>
      <c r="P170" s="63"/>
    </row>
    <row r="171" spans="2:16" ht="11.25" customHeight="1" x14ac:dyDescent="0.25">
      <c r="B171" s="27">
        <v>44256</v>
      </c>
      <c r="C171" s="28">
        <v>49188</v>
      </c>
      <c r="D171" s="10">
        <v>162</v>
      </c>
      <c r="E171" s="29">
        <v>4932</v>
      </c>
      <c r="F171" s="166"/>
      <c r="G171" s="63"/>
      <c r="H171" s="63"/>
      <c r="I171" s="62">
        <v>2905284021.5060019</v>
      </c>
      <c r="J171" s="63"/>
      <c r="K171" s="63"/>
      <c r="L171" s="63"/>
      <c r="M171" s="10">
        <v>2217681231.2809467</v>
      </c>
      <c r="N171" s="10">
        <v>1478947868.5059664</v>
      </c>
      <c r="O171" s="62">
        <v>752795450.8927381</v>
      </c>
      <c r="P171" s="63"/>
    </row>
    <row r="172" spans="2:16" ht="11.25" customHeight="1" x14ac:dyDescent="0.25">
      <c r="B172" s="27">
        <v>44256</v>
      </c>
      <c r="C172" s="28">
        <v>49218</v>
      </c>
      <c r="D172" s="10">
        <v>163</v>
      </c>
      <c r="E172" s="29">
        <v>4962</v>
      </c>
      <c r="F172" s="166"/>
      <c r="G172" s="63"/>
      <c r="H172" s="63"/>
      <c r="I172" s="62">
        <v>2859590868.851851</v>
      </c>
      <c r="J172" s="63"/>
      <c r="K172" s="63"/>
      <c r="L172" s="63"/>
      <c r="M172" s="10">
        <v>2179219555.2074676</v>
      </c>
      <c r="N172" s="10">
        <v>1449721232.2844713</v>
      </c>
      <c r="O172" s="62">
        <v>734894002.65599203</v>
      </c>
      <c r="P172" s="63"/>
    </row>
    <row r="173" spans="2:16" ht="11.25" customHeight="1" x14ac:dyDescent="0.25">
      <c r="B173" s="27">
        <v>44256</v>
      </c>
      <c r="C173" s="28">
        <v>49249</v>
      </c>
      <c r="D173" s="10">
        <v>164</v>
      </c>
      <c r="E173" s="29">
        <v>4993</v>
      </c>
      <c r="F173" s="166"/>
      <c r="G173" s="63"/>
      <c r="H173" s="63"/>
      <c r="I173" s="62">
        <v>2813959580.5513368</v>
      </c>
      <c r="J173" s="63"/>
      <c r="K173" s="63"/>
      <c r="L173" s="63"/>
      <c r="M173" s="10">
        <v>2140808003.8866789</v>
      </c>
      <c r="N173" s="10">
        <v>1420546076.0439787</v>
      </c>
      <c r="O173" s="62">
        <v>717054470.96361244</v>
      </c>
      <c r="P173" s="63"/>
    </row>
    <row r="174" spans="2:16" ht="11.25" customHeight="1" x14ac:dyDescent="0.25">
      <c r="B174" s="27">
        <v>44256</v>
      </c>
      <c r="C174" s="28">
        <v>49279</v>
      </c>
      <c r="D174" s="10">
        <v>165</v>
      </c>
      <c r="E174" s="29">
        <v>5023</v>
      </c>
      <c r="F174" s="166"/>
      <c r="G174" s="63"/>
      <c r="H174" s="63"/>
      <c r="I174" s="62">
        <v>2769433289.7166929</v>
      </c>
      <c r="J174" s="63"/>
      <c r="K174" s="63"/>
      <c r="L174" s="63"/>
      <c r="M174" s="10">
        <v>2103474897.0056887</v>
      </c>
      <c r="N174" s="10">
        <v>1392338095.0718071</v>
      </c>
      <c r="O174" s="62">
        <v>699934841.58572769</v>
      </c>
      <c r="P174" s="63"/>
    </row>
    <row r="175" spans="2:16" ht="11.25" customHeight="1" x14ac:dyDescent="0.25">
      <c r="B175" s="27">
        <v>44256</v>
      </c>
      <c r="C175" s="28">
        <v>49310</v>
      </c>
      <c r="D175" s="10">
        <v>166</v>
      </c>
      <c r="E175" s="29">
        <v>5054</v>
      </c>
      <c r="F175" s="166"/>
      <c r="G175" s="63"/>
      <c r="H175" s="63"/>
      <c r="I175" s="62">
        <v>2724864940.79494</v>
      </c>
      <c r="J175" s="63"/>
      <c r="K175" s="63"/>
      <c r="L175" s="63"/>
      <c r="M175" s="10">
        <v>2066113547.4982097</v>
      </c>
      <c r="N175" s="10">
        <v>1364129656.1866486</v>
      </c>
      <c r="O175" s="62">
        <v>682849784.7587142</v>
      </c>
      <c r="P175" s="63"/>
    </row>
    <row r="176" spans="2:16" ht="11.25" customHeight="1" x14ac:dyDescent="0.25">
      <c r="B176" s="27">
        <v>44256</v>
      </c>
      <c r="C176" s="28">
        <v>49341</v>
      </c>
      <c r="D176" s="10">
        <v>167</v>
      </c>
      <c r="E176" s="29">
        <v>5085</v>
      </c>
      <c r="F176" s="166"/>
      <c r="G176" s="63"/>
      <c r="H176" s="63"/>
      <c r="I176" s="62">
        <v>2681624740.1945119</v>
      </c>
      <c r="J176" s="63"/>
      <c r="K176" s="63"/>
      <c r="L176" s="63"/>
      <c r="M176" s="10">
        <v>2029878235.1811635</v>
      </c>
      <c r="N176" s="10">
        <v>1336797254.9444351</v>
      </c>
      <c r="O176" s="62">
        <v>666333565.79810703</v>
      </c>
      <c r="P176" s="63"/>
    </row>
    <row r="177" spans="2:16" ht="11.25" customHeight="1" x14ac:dyDescent="0.25">
      <c r="B177" s="27">
        <v>44256</v>
      </c>
      <c r="C177" s="28">
        <v>49369</v>
      </c>
      <c r="D177" s="10">
        <v>168</v>
      </c>
      <c r="E177" s="29">
        <v>5113</v>
      </c>
      <c r="F177" s="166"/>
      <c r="G177" s="63"/>
      <c r="H177" s="63"/>
      <c r="I177" s="62">
        <v>2639066304.5535069</v>
      </c>
      <c r="J177" s="63"/>
      <c r="K177" s="63"/>
      <c r="L177" s="63"/>
      <c r="M177" s="10">
        <v>1994602724.8119774</v>
      </c>
      <c r="N177" s="10">
        <v>1310548453.3515379</v>
      </c>
      <c r="O177" s="62">
        <v>650750093.66287088</v>
      </c>
      <c r="P177" s="63"/>
    </row>
    <row r="178" spans="2:16" ht="11.25" customHeight="1" x14ac:dyDescent="0.25">
      <c r="B178" s="27">
        <v>44256</v>
      </c>
      <c r="C178" s="28">
        <v>49400</v>
      </c>
      <c r="D178" s="10">
        <v>169</v>
      </c>
      <c r="E178" s="29">
        <v>5144</v>
      </c>
      <c r="F178" s="166"/>
      <c r="G178" s="63"/>
      <c r="H178" s="63"/>
      <c r="I178" s="62">
        <v>2596605416.793788</v>
      </c>
      <c r="J178" s="63"/>
      <c r="K178" s="63"/>
      <c r="L178" s="63"/>
      <c r="M178" s="10">
        <v>1959182279.9542661</v>
      </c>
      <c r="N178" s="10">
        <v>1284001736.9551239</v>
      </c>
      <c r="O178" s="62">
        <v>634867927.62511146</v>
      </c>
      <c r="P178" s="63"/>
    </row>
    <row r="179" spans="2:16" ht="11.25" customHeight="1" x14ac:dyDescent="0.25">
      <c r="B179" s="27">
        <v>44256</v>
      </c>
      <c r="C179" s="28">
        <v>49430</v>
      </c>
      <c r="D179" s="10">
        <v>170</v>
      </c>
      <c r="E179" s="29">
        <v>5174</v>
      </c>
      <c r="F179" s="166"/>
      <c r="G179" s="63"/>
      <c r="H179" s="63"/>
      <c r="I179" s="62">
        <v>2554678298.9736338</v>
      </c>
      <c r="J179" s="63"/>
      <c r="K179" s="63"/>
      <c r="L179" s="63"/>
      <c r="M179" s="10">
        <v>1924383677.4732735</v>
      </c>
      <c r="N179" s="10">
        <v>1258091415.5788498</v>
      </c>
      <c r="O179" s="62">
        <v>619506773.37276053</v>
      </c>
      <c r="P179" s="63"/>
    </row>
    <row r="180" spans="2:16" ht="11.25" customHeight="1" x14ac:dyDescent="0.25">
      <c r="B180" s="27">
        <v>44256</v>
      </c>
      <c r="C180" s="28">
        <v>49461</v>
      </c>
      <c r="D180" s="10">
        <v>171</v>
      </c>
      <c r="E180" s="29">
        <v>5205</v>
      </c>
      <c r="F180" s="166"/>
      <c r="G180" s="63"/>
      <c r="H180" s="63"/>
      <c r="I180" s="62">
        <v>2512994649.968524</v>
      </c>
      <c r="J180" s="63"/>
      <c r="K180" s="63"/>
      <c r="L180" s="63"/>
      <c r="M180" s="10">
        <v>1889773648.5659759</v>
      </c>
      <c r="N180" s="10">
        <v>1232322608.14218</v>
      </c>
      <c r="O180" s="62">
        <v>604247546.63130021</v>
      </c>
      <c r="P180" s="63"/>
    </row>
    <row r="181" spans="2:16" ht="11.25" customHeight="1" x14ac:dyDescent="0.25">
      <c r="B181" s="27">
        <v>44256</v>
      </c>
      <c r="C181" s="28">
        <v>49491</v>
      </c>
      <c r="D181" s="10">
        <v>172</v>
      </c>
      <c r="E181" s="29">
        <v>5235</v>
      </c>
      <c r="F181" s="166"/>
      <c r="G181" s="63"/>
      <c r="H181" s="63"/>
      <c r="I181" s="62">
        <v>2471450095.679544</v>
      </c>
      <c r="J181" s="63"/>
      <c r="K181" s="63"/>
      <c r="L181" s="63"/>
      <c r="M181" s="10">
        <v>1855481508.7291517</v>
      </c>
      <c r="N181" s="10">
        <v>1206982644.3140283</v>
      </c>
      <c r="O181" s="62">
        <v>589396548.58436334</v>
      </c>
      <c r="P181" s="63"/>
    </row>
    <row r="182" spans="2:16" ht="11.25" customHeight="1" x14ac:dyDescent="0.25">
      <c r="B182" s="27">
        <v>44256</v>
      </c>
      <c r="C182" s="28">
        <v>49522</v>
      </c>
      <c r="D182" s="10">
        <v>173</v>
      </c>
      <c r="E182" s="29">
        <v>5266</v>
      </c>
      <c r="F182" s="166"/>
      <c r="G182" s="63"/>
      <c r="H182" s="63"/>
      <c r="I182" s="62">
        <v>2430229402.292933</v>
      </c>
      <c r="J182" s="63"/>
      <c r="K182" s="63"/>
      <c r="L182" s="63"/>
      <c r="M182" s="10">
        <v>1821439854.8299472</v>
      </c>
      <c r="N182" s="10">
        <v>1181825407.9888513</v>
      </c>
      <c r="O182" s="62">
        <v>574667326.32742476</v>
      </c>
      <c r="P182" s="63"/>
    </row>
    <row r="183" spans="2:16" ht="11.25" customHeight="1" x14ac:dyDescent="0.25">
      <c r="B183" s="27">
        <v>44256</v>
      </c>
      <c r="C183" s="28">
        <v>49553</v>
      </c>
      <c r="D183" s="10">
        <v>174</v>
      </c>
      <c r="E183" s="29">
        <v>5297</v>
      </c>
      <c r="F183" s="166"/>
      <c r="G183" s="63"/>
      <c r="H183" s="63"/>
      <c r="I183" s="62">
        <v>2389195701.9425611</v>
      </c>
      <c r="J183" s="63"/>
      <c r="K183" s="63"/>
      <c r="L183" s="63"/>
      <c r="M183" s="10">
        <v>1787648249.9181664</v>
      </c>
      <c r="N183" s="10">
        <v>1156950154.5802732</v>
      </c>
      <c r="O183" s="62">
        <v>560188837.5180763</v>
      </c>
      <c r="P183" s="63"/>
    </row>
    <row r="184" spans="2:16" ht="11.25" customHeight="1" x14ac:dyDescent="0.25">
      <c r="B184" s="27">
        <v>44256</v>
      </c>
      <c r="C184" s="28">
        <v>49583</v>
      </c>
      <c r="D184" s="10">
        <v>175</v>
      </c>
      <c r="E184" s="29">
        <v>5327</v>
      </c>
      <c r="F184" s="166"/>
      <c r="G184" s="63"/>
      <c r="H184" s="63"/>
      <c r="I184" s="62">
        <v>2348698960.5223122</v>
      </c>
      <c r="J184" s="63"/>
      <c r="K184" s="63"/>
      <c r="L184" s="63"/>
      <c r="M184" s="10">
        <v>1754463183.5656645</v>
      </c>
      <c r="N184" s="10">
        <v>1132678369.3222053</v>
      </c>
      <c r="O184" s="62">
        <v>546188425.52321053</v>
      </c>
      <c r="P184" s="63"/>
    </row>
    <row r="185" spans="2:16" ht="11.25" customHeight="1" x14ac:dyDescent="0.25">
      <c r="B185" s="27">
        <v>44256</v>
      </c>
      <c r="C185" s="28">
        <v>49614</v>
      </c>
      <c r="D185" s="10">
        <v>176</v>
      </c>
      <c r="E185" s="29">
        <v>5358</v>
      </c>
      <c r="F185" s="166"/>
      <c r="G185" s="63"/>
      <c r="H185" s="63"/>
      <c r="I185" s="62">
        <v>2308288492.2033148</v>
      </c>
      <c r="J185" s="63"/>
      <c r="K185" s="63"/>
      <c r="L185" s="63"/>
      <c r="M185" s="10">
        <v>1721352319.6922994</v>
      </c>
      <c r="N185" s="10">
        <v>1108475783.5596645</v>
      </c>
      <c r="O185" s="62">
        <v>532253731.64722341</v>
      </c>
      <c r="P185" s="63"/>
    </row>
    <row r="186" spans="2:16" ht="11.25" customHeight="1" x14ac:dyDescent="0.25">
      <c r="B186" s="27">
        <v>44256</v>
      </c>
      <c r="C186" s="28">
        <v>49644</v>
      </c>
      <c r="D186" s="10">
        <v>177</v>
      </c>
      <c r="E186" s="29">
        <v>5388</v>
      </c>
      <c r="F186" s="166"/>
      <c r="G186" s="63"/>
      <c r="H186" s="63"/>
      <c r="I186" s="62">
        <v>2268368207.2867732</v>
      </c>
      <c r="J186" s="63"/>
      <c r="K186" s="63"/>
      <c r="L186" s="63"/>
      <c r="M186" s="10">
        <v>1688806122.6016405</v>
      </c>
      <c r="N186" s="10">
        <v>1084840780.9162717</v>
      </c>
      <c r="O186" s="62">
        <v>518769687.17838091</v>
      </c>
      <c r="P186" s="63"/>
    </row>
    <row r="187" spans="2:16" ht="11.25" customHeight="1" x14ac:dyDescent="0.25">
      <c r="B187" s="27">
        <v>44256</v>
      </c>
      <c r="C187" s="28">
        <v>49675</v>
      </c>
      <c r="D187" s="10">
        <v>178</v>
      </c>
      <c r="E187" s="29">
        <v>5419</v>
      </c>
      <c r="F187" s="166"/>
      <c r="G187" s="63"/>
      <c r="H187" s="63"/>
      <c r="I187" s="62">
        <v>2228740856.488656</v>
      </c>
      <c r="J187" s="63"/>
      <c r="K187" s="63"/>
      <c r="L187" s="63"/>
      <c r="M187" s="10">
        <v>1656489153.7983801</v>
      </c>
      <c r="N187" s="10">
        <v>1061375106.1962292</v>
      </c>
      <c r="O187" s="62">
        <v>505398682.74240899</v>
      </c>
      <c r="P187" s="63"/>
    </row>
    <row r="188" spans="2:16" ht="11.25" customHeight="1" x14ac:dyDescent="0.25">
      <c r="B188" s="27">
        <v>44256</v>
      </c>
      <c r="C188" s="28">
        <v>49706</v>
      </c>
      <c r="D188" s="10">
        <v>179</v>
      </c>
      <c r="E188" s="29">
        <v>5450</v>
      </c>
      <c r="F188" s="166"/>
      <c r="G188" s="63"/>
      <c r="H188" s="63"/>
      <c r="I188" s="62">
        <v>2189319879.1875782</v>
      </c>
      <c r="J188" s="63"/>
      <c r="K188" s="63"/>
      <c r="L188" s="63"/>
      <c r="M188" s="10">
        <v>1624430075.6705015</v>
      </c>
      <c r="N188" s="10">
        <v>1038186590.9662206</v>
      </c>
      <c r="O188" s="62">
        <v>492263055.65157199</v>
      </c>
      <c r="P188" s="63"/>
    </row>
    <row r="189" spans="2:16" ht="11.25" customHeight="1" x14ac:dyDescent="0.25">
      <c r="B189" s="27">
        <v>44256</v>
      </c>
      <c r="C189" s="28">
        <v>49735</v>
      </c>
      <c r="D189" s="10">
        <v>180</v>
      </c>
      <c r="E189" s="29">
        <v>5479</v>
      </c>
      <c r="F189" s="166"/>
      <c r="G189" s="63"/>
      <c r="H189" s="63"/>
      <c r="I189" s="62">
        <v>2149249210.3121748</v>
      </c>
      <c r="J189" s="63"/>
      <c r="K189" s="63"/>
      <c r="L189" s="63"/>
      <c r="M189" s="10">
        <v>1592168101.3794119</v>
      </c>
      <c r="N189" s="10">
        <v>1015146575.8606896</v>
      </c>
      <c r="O189" s="62">
        <v>479431018.99473232</v>
      </c>
      <c r="P189" s="63"/>
    </row>
    <row r="190" spans="2:16" ht="11.25" customHeight="1" x14ac:dyDescent="0.25">
      <c r="B190" s="27">
        <v>44256</v>
      </c>
      <c r="C190" s="28">
        <v>49766</v>
      </c>
      <c r="D190" s="10">
        <v>181</v>
      </c>
      <c r="E190" s="29">
        <v>5510</v>
      </c>
      <c r="F190" s="166"/>
      <c r="G190" s="63"/>
      <c r="H190" s="63"/>
      <c r="I190" s="62">
        <v>2109983846.8256929</v>
      </c>
      <c r="J190" s="63"/>
      <c r="K190" s="63"/>
      <c r="L190" s="63"/>
      <c r="M190" s="10">
        <v>1560429142.0382655</v>
      </c>
      <c r="N190" s="10">
        <v>992379948.77602935</v>
      </c>
      <c r="O190" s="62">
        <v>466693739.96604049</v>
      </c>
      <c r="P190" s="63"/>
    </row>
    <row r="191" spans="2:16" ht="11.25" customHeight="1" x14ac:dyDescent="0.25">
      <c r="B191" s="27">
        <v>44256</v>
      </c>
      <c r="C191" s="28">
        <v>49796</v>
      </c>
      <c r="D191" s="10">
        <v>182</v>
      </c>
      <c r="E191" s="29">
        <v>5540</v>
      </c>
      <c r="F191" s="166"/>
      <c r="G191" s="63"/>
      <c r="H191" s="63"/>
      <c r="I191" s="62">
        <v>2069913637.1848011</v>
      </c>
      <c r="J191" s="63"/>
      <c r="K191" s="63"/>
      <c r="L191" s="63"/>
      <c r="M191" s="10">
        <v>1528282739.163686</v>
      </c>
      <c r="N191" s="10">
        <v>969543733.35232103</v>
      </c>
      <c r="O191" s="62">
        <v>454085340.86015004</v>
      </c>
      <c r="P191" s="63"/>
    </row>
    <row r="192" spans="2:16" ht="11.25" customHeight="1" x14ac:dyDescent="0.25">
      <c r="B192" s="27">
        <v>44256</v>
      </c>
      <c r="C192" s="28">
        <v>49827</v>
      </c>
      <c r="D192" s="10">
        <v>183</v>
      </c>
      <c r="E192" s="29">
        <v>5571</v>
      </c>
      <c r="F192" s="166"/>
      <c r="G192" s="63"/>
      <c r="H192" s="63"/>
      <c r="I192" s="62">
        <v>2031365558.9972529</v>
      </c>
      <c r="J192" s="63"/>
      <c r="K192" s="63"/>
      <c r="L192" s="63"/>
      <c r="M192" s="10">
        <v>1497277665.0052035</v>
      </c>
      <c r="N192" s="10">
        <v>947458365.39797771</v>
      </c>
      <c r="O192" s="62">
        <v>441862181.61472064</v>
      </c>
      <c r="P192" s="63"/>
    </row>
    <row r="193" spans="2:16" ht="11.25" customHeight="1" x14ac:dyDescent="0.25">
      <c r="B193" s="27">
        <v>44256</v>
      </c>
      <c r="C193" s="28">
        <v>49857</v>
      </c>
      <c r="D193" s="10">
        <v>184</v>
      </c>
      <c r="E193" s="29">
        <v>5601</v>
      </c>
      <c r="F193" s="166"/>
      <c r="G193" s="63"/>
      <c r="H193" s="63"/>
      <c r="I193" s="62">
        <v>1992944119.7905591</v>
      </c>
      <c r="J193" s="63"/>
      <c r="K193" s="63"/>
      <c r="L193" s="63"/>
      <c r="M193" s="10">
        <v>1466546856.6806791</v>
      </c>
      <c r="N193" s="10">
        <v>925728211.71471977</v>
      </c>
      <c r="O193" s="62">
        <v>429958243.89515346</v>
      </c>
      <c r="P193" s="63"/>
    </row>
    <row r="194" spans="2:16" ht="11.25" customHeight="1" x14ac:dyDescent="0.25">
      <c r="B194" s="27">
        <v>44256</v>
      </c>
      <c r="C194" s="28">
        <v>49888</v>
      </c>
      <c r="D194" s="10">
        <v>185</v>
      </c>
      <c r="E194" s="29">
        <v>5632</v>
      </c>
      <c r="F194" s="166"/>
      <c r="G194" s="63"/>
      <c r="H194" s="63"/>
      <c r="I194" s="62">
        <v>1955363976.0566299</v>
      </c>
      <c r="J194" s="63"/>
      <c r="K194" s="63"/>
      <c r="L194" s="63"/>
      <c r="M194" s="10">
        <v>1436452305.274318</v>
      </c>
      <c r="N194" s="10">
        <v>904425626.17868352</v>
      </c>
      <c r="O194" s="62">
        <v>418284970.46609044</v>
      </c>
      <c r="P194" s="63"/>
    </row>
    <row r="195" spans="2:16" ht="11.25" customHeight="1" x14ac:dyDescent="0.25">
      <c r="B195" s="27">
        <v>44256</v>
      </c>
      <c r="C195" s="28">
        <v>49919</v>
      </c>
      <c r="D195" s="10">
        <v>186</v>
      </c>
      <c r="E195" s="29">
        <v>5663</v>
      </c>
      <c r="F195" s="166"/>
      <c r="G195" s="63"/>
      <c r="H195" s="63"/>
      <c r="I195" s="62">
        <v>1918145945.092495</v>
      </c>
      <c r="J195" s="63"/>
      <c r="K195" s="63"/>
      <c r="L195" s="63"/>
      <c r="M195" s="10">
        <v>1406721184.8963683</v>
      </c>
      <c r="N195" s="10">
        <v>883453649.9932909</v>
      </c>
      <c r="O195" s="62">
        <v>406855123.85949171</v>
      </c>
      <c r="P195" s="63"/>
    </row>
    <row r="196" spans="2:16" ht="11.25" customHeight="1" x14ac:dyDescent="0.25">
      <c r="B196" s="27">
        <v>44256</v>
      </c>
      <c r="C196" s="28">
        <v>49949</v>
      </c>
      <c r="D196" s="10">
        <v>187</v>
      </c>
      <c r="E196" s="29">
        <v>5693</v>
      </c>
      <c r="F196" s="166"/>
      <c r="G196" s="63"/>
      <c r="H196" s="63"/>
      <c r="I196" s="62">
        <v>1881024628.527787</v>
      </c>
      <c r="J196" s="63"/>
      <c r="K196" s="63"/>
      <c r="L196" s="63"/>
      <c r="M196" s="10">
        <v>1377233005.5225501</v>
      </c>
      <c r="N196" s="10">
        <v>862805551.62907219</v>
      </c>
      <c r="O196" s="62">
        <v>395717297.75434971</v>
      </c>
      <c r="P196" s="63"/>
    </row>
    <row r="197" spans="2:16" ht="11.25" customHeight="1" x14ac:dyDescent="0.25">
      <c r="B197" s="27">
        <v>44256</v>
      </c>
      <c r="C197" s="28">
        <v>49980</v>
      </c>
      <c r="D197" s="10">
        <v>188</v>
      </c>
      <c r="E197" s="29">
        <v>5724</v>
      </c>
      <c r="F197" s="166"/>
      <c r="G197" s="63"/>
      <c r="H197" s="63"/>
      <c r="I197" s="62">
        <v>1844384937.5072269</v>
      </c>
      <c r="J197" s="63"/>
      <c r="K197" s="63"/>
      <c r="L197" s="63"/>
      <c r="M197" s="10">
        <v>1348116071.2634304</v>
      </c>
      <c r="N197" s="10">
        <v>842416544.94661701</v>
      </c>
      <c r="O197" s="62">
        <v>384729609.0540899</v>
      </c>
      <c r="P197" s="63"/>
    </row>
    <row r="198" spans="2:16" ht="11.25" customHeight="1" x14ac:dyDescent="0.25">
      <c r="B198" s="27">
        <v>44256</v>
      </c>
      <c r="C198" s="28">
        <v>50010</v>
      </c>
      <c r="D198" s="10">
        <v>189</v>
      </c>
      <c r="E198" s="29">
        <v>5754</v>
      </c>
      <c r="F198" s="166"/>
      <c r="G198" s="63"/>
      <c r="H198" s="63"/>
      <c r="I198" s="62">
        <v>1808016304.427773</v>
      </c>
      <c r="J198" s="63"/>
      <c r="K198" s="63"/>
      <c r="L198" s="63"/>
      <c r="M198" s="10">
        <v>1319363976.8643296</v>
      </c>
      <c r="N198" s="10">
        <v>822420621.14298439</v>
      </c>
      <c r="O198" s="62">
        <v>374057871.32987118</v>
      </c>
      <c r="P198" s="63"/>
    </row>
    <row r="199" spans="2:16" ht="11.25" customHeight="1" x14ac:dyDescent="0.25">
      <c r="B199" s="27">
        <v>44256</v>
      </c>
      <c r="C199" s="28">
        <v>50041</v>
      </c>
      <c r="D199" s="10">
        <v>190</v>
      </c>
      <c r="E199" s="29">
        <v>5785</v>
      </c>
      <c r="F199" s="166"/>
      <c r="G199" s="63"/>
      <c r="H199" s="63"/>
      <c r="I199" s="62">
        <v>1772384901.8282599</v>
      </c>
      <c r="J199" s="63"/>
      <c r="K199" s="63"/>
      <c r="L199" s="63"/>
      <c r="M199" s="10">
        <v>1291169029.9371388</v>
      </c>
      <c r="N199" s="10">
        <v>802798518.47680259</v>
      </c>
      <c r="O199" s="62">
        <v>363586700.39640212</v>
      </c>
      <c r="P199" s="63"/>
    </row>
    <row r="200" spans="2:16" ht="11.25" customHeight="1" x14ac:dyDescent="0.25">
      <c r="B200" s="27">
        <v>44256</v>
      </c>
      <c r="C200" s="28">
        <v>50072</v>
      </c>
      <c r="D200" s="10">
        <v>191</v>
      </c>
      <c r="E200" s="29">
        <v>5816</v>
      </c>
      <c r="F200" s="166"/>
      <c r="G200" s="63"/>
      <c r="H200" s="63"/>
      <c r="I200" s="62">
        <v>1737149138.4053049</v>
      </c>
      <c r="J200" s="63"/>
      <c r="K200" s="63"/>
      <c r="L200" s="63"/>
      <c r="M200" s="10">
        <v>1263353660.3847153</v>
      </c>
      <c r="N200" s="10">
        <v>783506308.75738287</v>
      </c>
      <c r="O200" s="62">
        <v>353346296.53758121</v>
      </c>
      <c r="P200" s="63"/>
    </row>
    <row r="201" spans="2:16" ht="11.25" customHeight="1" x14ac:dyDescent="0.25">
      <c r="B201" s="27">
        <v>44256</v>
      </c>
      <c r="C201" s="28">
        <v>50100</v>
      </c>
      <c r="D201" s="10">
        <v>192</v>
      </c>
      <c r="E201" s="29">
        <v>5844</v>
      </c>
      <c r="F201" s="166"/>
      <c r="G201" s="63"/>
      <c r="H201" s="63"/>
      <c r="I201" s="62">
        <v>1702112382.184253</v>
      </c>
      <c r="J201" s="63"/>
      <c r="K201" s="63"/>
      <c r="L201" s="63"/>
      <c r="M201" s="10">
        <v>1235976438.3305204</v>
      </c>
      <c r="N201" s="10">
        <v>764766512.19736588</v>
      </c>
      <c r="O201" s="62">
        <v>343575288.58559138</v>
      </c>
      <c r="P201" s="63"/>
    </row>
    <row r="202" spans="2:16" ht="11.25" customHeight="1" x14ac:dyDescent="0.25">
      <c r="B202" s="27">
        <v>44256</v>
      </c>
      <c r="C202" s="28">
        <v>50131</v>
      </c>
      <c r="D202" s="10">
        <v>193</v>
      </c>
      <c r="E202" s="29">
        <v>5875</v>
      </c>
      <c r="F202" s="166"/>
      <c r="G202" s="63"/>
      <c r="H202" s="63"/>
      <c r="I202" s="62">
        <v>1667273633.9672389</v>
      </c>
      <c r="J202" s="63"/>
      <c r="K202" s="63"/>
      <c r="L202" s="63"/>
      <c r="M202" s="10">
        <v>1208625136.1165142</v>
      </c>
      <c r="N202" s="10">
        <v>745940841.11725211</v>
      </c>
      <c r="O202" s="62">
        <v>333698352.70040125</v>
      </c>
      <c r="P202" s="63"/>
    </row>
    <row r="203" spans="2:16" ht="11.25" customHeight="1" x14ac:dyDescent="0.25">
      <c r="B203" s="27">
        <v>44256</v>
      </c>
      <c r="C203" s="28">
        <v>50161</v>
      </c>
      <c r="D203" s="10">
        <v>194</v>
      </c>
      <c r="E203" s="29">
        <v>5905</v>
      </c>
      <c r="F203" s="166"/>
      <c r="G203" s="63"/>
      <c r="H203" s="63"/>
      <c r="I203" s="62">
        <v>1632932967.355938</v>
      </c>
      <c r="J203" s="63"/>
      <c r="K203" s="63"/>
      <c r="L203" s="63"/>
      <c r="M203" s="10">
        <v>1181788221.7549284</v>
      </c>
      <c r="N203" s="10">
        <v>727582405.52735984</v>
      </c>
      <c r="O203" s="62">
        <v>324151435.09308118</v>
      </c>
      <c r="P203" s="63"/>
    </row>
    <row r="204" spans="2:16" ht="11.25" customHeight="1" x14ac:dyDescent="0.25">
      <c r="B204" s="27">
        <v>44256</v>
      </c>
      <c r="C204" s="28">
        <v>50192</v>
      </c>
      <c r="D204" s="10">
        <v>195</v>
      </c>
      <c r="E204" s="29">
        <v>5936</v>
      </c>
      <c r="F204" s="166"/>
      <c r="G204" s="63"/>
      <c r="H204" s="63"/>
      <c r="I204" s="62">
        <v>1598691527.3544409</v>
      </c>
      <c r="J204" s="63"/>
      <c r="K204" s="63"/>
      <c r="L204" s="63"/>
      <c r="M204" s="10">
        <v>1155044595.9566333</v>
      </c>
      <c r="N204" s="10">
        <v>709308846.6621629</v>
      </c>
      <c r="O204" s="62">
        <v>314671750.70450777</v>
      </c>
      <c r="P204" s="63"/>
    </row>
    <row r="205" spans="2:16" ht="11.25" customHeight="1" x14ac:dyDescent="0.25">
      <c r="B205" s="27">
        <v>44256</v>
      </c>
      <c r="C205" s="28">
        <v>50222</v>
      </c>
      <c r="D205" s="10">
        <v>196</v>
      </c>
      <c r="E205" s="29">
        <v>5966</v>
      </c>
      <c r="F205" s="166"/>
      <c r="G205" s="63"/>
      <c r="H205" s="63"/>
      <c r="I205" s="62">
        <v>1564803051.0491731</v>
      </c>
      <c r="J205" s="63"/>
      <c r="K205" s="63"/>
      <c r="L205" s="63"/>
      <c r="M205" s="10">
        <v>1128704674.9164555</v>
      </c>
      <c r="N205" s="10">
        <v>691427605.77457571</v>
      </c>
      <c r="O205" s="62">
        <v>305481685.67952156</v>
      </c>
      <c r="P205" s="63"/>
    </row>
    <row r="206" spans="2:16" ht="11.25" customHeight="1" x14ac:dyDescent="0.25">
      <c r="B206" s="27">
        <v>44256</v>
      </c>
      <c r="C206" s="28">
        <v>50253</v>
      </c>
      <c r="D206" s="10">
        <v>197</v>
      </c>
      <c r="E206" s="29">
        <v>5997</v>
      </c>
      <c r="F206" s="166"/>
      <c r="G206" s="63"/>
      <c r="H206" s="63"/>
      <c r="I206" s="62">
        <v>1530750498.0584741</v>
      </c>
      <c r="J206" s="63"/>
      <c r="K206" s="63"/>
      <c r="L206" s="63"/>
      <c r="M206" s="10">
        <v>1102269595.1559281</v>
      </c>
      <c r="N206" s="10">
        <v>673516612.50938344</v>
      </c>
      <c r="O206" s="62">
        <v>296308012.26797175</v>
      </c>
      <c r="P206" s="63"/>
    </row>
    <row r="207" spans="2:16" ht="11.25" customHeight="1" x14ac:dyDescent="0.25">
      <c r="B207" s="27">
        <v>44256</v>
      </c>
      <c r="C207" s="28">
        <v>50284</v>
      </c>
      <c r="D207" s="10">
        <v>198</v>
      </c>
      <c r="E207" s="29">
        <v>6028</v>
      </c>
      <c r="F207" s="166"/>
      <c r="G207" s="63"/>
      <c r="H207" s="63"/>
      <c r="I207" s="62">
        <v>1497509571.5611911</v>
      </c>
      <c r="J207" s="63"/>
      <c r="K207" s="63"/>
      <c r="L207" s="63"/>
      <c r="M207" s="10">
        <v>1076504388.5365062</v>
      </c>
      <c r="N207" s="10">
        <v>656100519.53929043</v>
      </c>
      <c r="O207" s="62">
        <v>287423374.63662034</v>
      </c>
      <c r="P207" s="63"/>
    </row>
    <row r="208" spans="2:16" ht="11.25" customHeight="1" x14ac:dyDescent="0.25">
      <c r="B208" s="27">
        <v>44256</v>
      </c>
      <c r="C208" s="28">
        <v>50314</v>
      </c>
      <c r="D208" s="10">
        <v>199</v>
      </c>
      <c r="E208" s="29">
        <v>6058</v>
      </c>
      <c r="F208" s="166"/>
      <c r="G208" s="63"/>
      <c r="H208" s="63"/>
      <c r="I208" s="62">
        <v>1464357456.1446109</v>
      </c>
      <c r="J208" s="63"/>
      <c r="K208" s="63"/>
      <c r="L208" s="63"/>
      <c r="M208" s="10">
        <v>1050944691.7709742</v>
      </c>
      <c r="N208" s="10">
        <v>638946072.98980331</v>
      </c>
      <c r="O208" s="62">
        <v>278760985.49869084</v>
      </c>
      <c r="P208" s="63"/>
    </row>
    <row r="209" spans="2:16" ht="11.25" customHeight="1" x14ac:dyDescent="0.25">
      <c r="B209" s="27">
        <v>44256</v>
      </c>
      <c r="C209" s="28">
        <v>50345</v>
      </c>
      <c r="D209" s="10">
        <v>200</v>
      </c>
      <c r="E209" s="29">
        <v>6089</v>
      </c>
      <c r="F209" s="166"/>
      <c r="G209" s="63"/>
      <c r="H209" s="63"/>
      <c r="I209" s="62">
        <v>1431718254.701694</v>
      </c>
      <c r="J209" s="63"/>
      <c r="K209" s="63"/>
      <c r="L209" s="63"/>
      <c r="M209" s="10">
        <v>1025777336.3169299</v>
      </c>
      <c r="N209" s="10">
        <v>622058940.99436629</v>
      </c>
      <c r="O209" s="62">
        <v>270243926.39825428</v>
      </c>
      <c r="P209" s="63"/>
    </row>
    <row r="210" spans="2:16" ht="11.25" customHeight="1" x14ac:dyDescent="0.25">
      <c r="B210" s="27">
        <v>44256</v>
      </c>
      <c r="C210" s="28">
        <v>50375</v>
      </c>
      <c r="D210" s="10">
        <v>201</v>
      </c>
      <c r="E210" s="29">
        <v>6119</v>
      </c>
      <c r="F210" s="166"/>
      <c r="G210" s="63"/>
      <c r="H210" s="63"/>
      <c r="I210" s="62">
        <v>1399268956.5108149</v>
      </c>
      <c r="J210" s="63"/>
      <c r="K210" s="63"/>
      <c r="L210" s="63"/>
      <c r="M210" s="10">
        <v>1000882962.8453366</v>
      </c>
      <c r="N210" s="10">
        <v>605468427.05423105</v>
      </c>
      <c r="O210" s="62">
        <v>261958195.52450147</v>
      </c>
      <c r="P210" s="63"/>
    </row>
    <row r="211" spans="2:16" ht="11.25" customHeight="1" x14ac:dyDescent="0.25">
      <c r="B211" s="27">
        <v>44256</v>
      </c>
      <c r="C211" s="28">
        <v>50406</v>
      </c>
      <c r="D211" s="10">
        <v>202</v>
      </c>
      <c r="E211" s="29">
        <v>6150</v>
      </c>
      <c r="F211" s="166"/>
      <c r="G211" s="63"/>
      <c r="H211" s="63"/>
      <c r="I211" s="62">
        <v>1366695061.0180621</v>
      </c>
      <c r="J211" s="63"/>
      <c r="K211" s="63"/>
      <c r="L211" s="63"/>
      <c r="M211" s="10">
        <v>975925130.71934295</v>
      </c>
      <c r="N211" s="10">
        <v>588869144.65132678</v>
      </c>
      <c r="O211" s="62">
        <v>253697336.34504816</v>
      </c>
      <c r="P211" s="63"/>
    </row>
    <row r="212" spans="2:16" ht="11.25" customHeight="1" x14ac:dyDescent="0.25">
      <c r="B212" s="27">
        <v>44256</v>
      </c>
      <c r="C212" s="28">
        <v>50437</v>
      </c>
      <c r="D212" s="10">
        <v>203</v>
      </c>
      <c r="E212" s="29">
        <v>6181</v>
      </c>
      <c r="F212" s="166"/>
      <c r="G212" s="63"/>
      <c r="H212" s="63"/>
      <c r="I212" s="62">
        <v>1335374850.5726769</v>
      </c>
      <c r="J212" s="63"/>
      <c r="K212" s="63"/>
      <c r="L212" s="63"/>
      <c r="M212" s="10">
        <v>951942788.98548687</v>
      </c>
      <c r="N212" s="10">
        <v>572937486.80137932</v>
      </c>
      <c r="O212" s="62">
        <v>245788164.7409642</v>
      </c>
      <c r="P212" s="63"/>
    </row>
    <row r="213" spans="2:16" ht="11.25" customHeight="1" x14ac:dyDescent="0.25">
      <c r="B213" s="27">
        <v>44256</v>
      </c>
      <c r="C213" s="28">
        <v>50465</v>
      </c>
      <c r="D213" s="10">
        <v>204</v>
      </c>
      <c r="E213" s="29">
        <v>6209</v>
      </c>
      <c r="F213" s="166"/>
      <c r="G213" s="63"/>
      <c r="H213" s="63"/>
      <c r="I213" s="62">
        <v>1304415809.944952</v>
      </c>
      <c r="J213" s="63"/>
      <c r="K213" s="63"/>
      <c r="L213" s="63"/>
      <c r="M213" s="10">
        <v>928448529.21037531</v>
      </c>
      <c r="N213" s="10">
        <v>557513436.9259547</v>
      </c>
      <c r="O213" s="62">
        <v>238256127.30162355</v>
      </c>
      <c r="P213" s="63"/>
    </row>
    <row r="214" spans="2:16" ht="11.25" customHeight="1" x14ac:dyDescent="0.25">
      <c r="B214" s="27">
        <v>44256</v>
      </c>
      <c r="C214" s="28">
        <v>50496</v>
      </c>
      <c r="D214" s="10">
        <v>205</v>
      </c>
      <c r="E214" s="29">
        <v>6240</v>
      </c>
      <c r="F214" s="166"/>
      <c r="G214" s="63"/>
      <c r="H214" s="63"/>
      <c r="I214" s="62">
        <v>1273897680.1681881</v>
      </c>
      <c r="J214" s="63"/>
      <c r="K214" s="63"/>
      <c r="L214" s="63"/>
      <c r="M214" s="10">
        <v>905188659.67116153</v>
      </c>
      <c r="N214" s="10">
        <v>542164033.61373484</v>
      </c>
      <c r="O214" s="62">
        <v>230715122.93164054</v>
      </c>
      <c r="P214" s="63"/>
    </row>
    <row r="215" spans="2:16" ht="11.25" customHeight="1" x14ac:dyDescent="0.25">
      <c r="B215" s="27">
        <v>44256</v>
      </c>
      <c r="C215" s="28">
        <v>50526</v>
      </c>
      <c r="D215" s="10">
        <v>206</v>
      </c>
      <c r="E215" s="29">
        <v>6270</v>
      </c>
      <c r="F215" s="166"/>
      <c r="G215" s="63"/>
      <c r="H215" s="63"/>
      <c r="I215" s="62">
        <v>1242745697.6312909</v>
      </c>
      <c r="J215" s="63"/>
      <c r="K215" s="63"/>
      <c r="L215" s="63"/>
      <c r="M215" s="10">
        <v>881603663.74256277</v>
      </c>
      <c r="N215" s="10">
        <v>526738124.36486971</v>
      </c>
      <c r="O215" s="62">
        <v>223231868.95859987</v>
      </c>
      <c r="P215" s="63"/>
    </row>
    <row r="216" spans="2:16" ht="11.25" customHeight="1" x14ac:dyDescent="0.25">
      <c r="B216" s="27">
        <v>44256</v>
      </c>
      <c r="C216" s="28">
        <v>50557</v>
      </c>
      <c r="D216" s="10">
        <v>207</v>
      </c>
      <c r="E216" s="29">
        <v>6301</v>
      </c>
      <c r="F216" s="166"/>
      <c r="G216" s="63"/>
      <c r="H216" s="63"/>
      <c r="I216" s="62">
        <v>1212737569.6350319</v>
      </c>
      <c r="J216" s="63"/>
      <c r="K216" s="63"/>
      <c r="L216" s="63"/>
      <c r="M216" s="10">
        <v>858856741.5483681</v>
      </c>
      <c r="N216" s="10">
        <v>511842316.72433478</v>
      </c>
      <c r="O216" s="62">
        <v>216000248.30125031</v>
      </c>
      <c r="P216" s="63"/>
    </row>
    <row r="217" spans="2:16" ht="11.25" customHeight="1" x14ac:dyDescent="0.25">
      <c r="B217" s="27">
        <v>44256</v>
      </c>
      <c r="C217" s="28">
        <v>50587</v>
      </c>
      <c r="D217" s="10">
        <v>208</v>
      </c>
      <c r="E217" s="29">
        <v>6331</v>
      </c>
      <c r="F217" s="166"/>
      <c r="G217" s="63"/>
      <c r="H217" s="63"/>
      <c r="I217" s="62">
        <v>1183474802.3240769</v>
      </c>
      <c r="J217" s="63"/>
      <c r="K217" s="63"/>
      <c r="L217" s="63"/>
      <c r="M217" s="10">
        <v>836757229.21215761</v>
      </c>
      <c r="N217" s="10">
        <v>497444576.18254232</v>
      </c>
      <c r="O217" s="62">
        <v>209063802.5762814</v>
      </c>
      <c r="P217" s="63"/>
    </row>
    <row r="218" spans="2:16" ht="11.25" customHeight="1" x14ac:dyDescent="0.25">
      <c r="B218" s="27">
        <v>44256</v>
      </c>
      <c r="C218" s="28">
        <v>50618</v>
      </c>
      <c r="D218" s="10">
        <v>209</v>
      </c>
      <c r="E218" s="29">
        <v>6362</v>
      </c>
      <c r="F218" s="166"/>
      <c r="G218" s="63"/>
      <c r="H218" s="63"/>
      <c r="I218" s="62">
        <v>1154660634.2168319</v>
      </c>
      <c r="J218" s="63"/>
      <c r="K218" s="63"/>
      <c r="L218" s="63"/>
      <c r="M218" s="10">
        <v>814999976.49423039</v>
      </c>
      <c r="N218" s="10">
        <v>483277878.1015709</v>
      </c>
      <c r="O218" s="62">
        <v>202249604.41868091</v>
      </c>
      <c r="P218" s="63"/>
    </row>
    <row r="219" spans="2:16" ht="11.25" customHeight="1" x14ac:dyDescent="0.25">
      <c r="B219" s="27">
        <v>44256</v>
      </c>
      <c r="C219" s="28">
        <v>50649</v>
      </c>
      <c r="D219" s="10">
        <v>210</v>
      </c>
      <c r="E219" s="29">
        <v>6393</v>
      </c>
      <c r="F219" s="166"/>
      <c r="G219" s="63"/>
      <c r="H219" s="63"/>
      <c r="I219" s="62">
        <v>1125999384.506192</v>
      </c>
      <c r="J219" s="63"/>
      <c r="K219" s="63"/>
      <c r="L219" s="63"/>
      <c r="M219" s="10">
        <v>793421872.62780941</v>
      </c>
      <c r="N219" s="10">
        <v>469285981.59829104</v>
      </c>
      <c r="O219" s="62">
        <v>195562223.19844294</v>
      </c>
      <c r="P219" s="63"/>
    </row>
    <row r="220" spans="2:16" ht="11.25" customHeight="1" x14ac:dyDescent="0.25">
      <c r="B220" s="27">
        <v>44256</v>
      </c>
      <c r="C220" s="28">
        <v>50679</v>
      </c>
      <c r="D220" s="10">
        <v>211</v>
      </c>
      <c r="E220" s="29">
        <v>6423</v>
      </c>
      <c r="F220" s="166"/>
      <c r="G220" s="63"/>
      <c r="H220" s="63"/>
      <c r="I220" s="62">
        <v>1098040431.618803</v>
      </c>
      <c r="J220" s="63"/>
      <c r="K220" s="63"/>
      <c r="L220" s="63"/>
      <c r="M220" s="10">
        <v>772450943.1586256</v>
      </c>
      <c r="N220" s="10">
        <v>455757776.4830876</v>
      </c>
      <c r="O220" s="62">
        <v>189146171.69491363</v>
      </c>
      <c r="P220" s="63"/>
    </row>
    <row r="221" spans="2:16" ht="11.25" customHeight="1" x14ac:dyDescent="0.25">
      <c r="B221" s="27">
        <v>44256</v>
      </c>
      <c r="C221" s="28">
        <v>50710</v>
      </c>
      <c r="D221" s="10">
        <v>212</v>
      </c>
      <c r="E221" s="29">
        <v>6454</v>
      </c>
      <c r="F221" s="166"/>
      <c r="G221" s="63"/>
      <c r="H221" s="63"/>
      <c r="I221" s="62">
        <v>1070202845.19412</v>
      </c>
      <c r="J221" s="63"/>
      <c r="K221" s="63"/>
      <c r="L221" s="63"/>
      <c r="M221" s="10">
        <v>751590801.47018635</v>
      </c>
      <c r="N221" s="10">
        <v>442322191.83221513</v>
      </c>
      <c r="O221" s="62">
        <v>182792686.8496187</v>
      </c>
      <c r="P221" s="63"/>
    </row>
    <row r="222" spans="2:16" ht="11.25" customHeight="1" x14ac:dyDescent="0.25">
      <c r="B222" s="27">
        <v>44256</v>
      </c>
      <c r="C222" s="28">
        <v>50740</v>
      </c>
      <c r="D222" s="10">
        <v>213</v>
      </c>
      <c r="E222" s="29">
        <v>6484</v>
      </c>
      <c r="F222" s="166"/>
      <c r="G222" s="63"/>
      <c r="H222" s="63"/>
      <c r="I222" s="62">
        <v>1042763405.858656</v>
      </c>
      <c r="J222" s="63"/>
      <c r="K222" s="63"/>
      <c r="L222" s="63"/>
      <c r="M222" s="10">
        <v>731118371.99185336</v>
      </c>
      <c r="N222" s="10">
        <v>429214848.03656518</v>
      </c>
      <c r="O222" s="62">
        <v>176648888.16704866</v>
      </c>
      <c r="P222" s="63"/>
    </row>
    <row r="223" spans="2:16" ht="11.25" customHeight="1" x14ac:dyDescent="0.25">
      <c r="B223" s="27">
        <v>44256</v>
      </c>
      <c r="C223" s="28">
        <v>50771</v>
      </c>
      <c r="D223" s="10">
        <v>214</v>
      </c>
      <c r="E223" s="29">
        <v>6515</v>
      </c>
      <c r="F223" s="166"/>
      <c r="G223" s="63"/>
      <c r="H223" s="63"/>
      <c r="I223" s="62">
        <v>1015434268.918224</v>
      </c>
      <c r="J223" s="63"/>
      <c r="K223" s="63"/>
      <c r="L223" s="63"/>
      <c r="M223" s="10">
        <v>710749414.0658623</v>
      </c>
      <c r="N223" s="10">
        <v>416195752.09509891</v>
      </c>
      <c r="O223" s="62">
        <v>170565202.36248589</v>
      </c>
      <c r="P223" s="63"/>
    </row>
    <row r="224" spans="2:16" ht="11.25" customHeight="1" x14ac:dyDescent="0.25">
      <c r="B224" s="27">
        <v>44256</v>
      </c>
      <c r="C224" s="28">
        <v>50802</v>
      </c>
      <c r="D224" s="10">
        <v>215</v>
      </c>
      <c r="E224" s="29">
        <v>6546</v>
      </c>
      <c r="F224" s="166"/>
      <c r="G224" s="63"/>
      <c r="H224" s="63"/>
      <c r="I224" s="62">
        <v>988695417.27609301</v>
      </c>
      <c r="J224" s="63"/>
      <c r="K224" s="63"/>
      <c r="L224" s="63"/>
      <c r="M224" s="10">
        <v>690859914.69637942</v>
      </c>
      <c r="N224" s="10">
        <v>403520144.53494263</v>
      </c>
      <c r="O224" s="62">
        <v>164670055.01632175</v>
      </c>
      <c r="P224" s="63"/>
    </row>
    <row r="225" spans="2:16" ht="11.25" customHeight="1" x14ac:dyDescent="0.25">
      <c r="B225" s="27">
        <v>44256</v>
      </c>
      <c r="C225" s="28">
        <v>50830</v>
      </c>
      <c r="D225" s="10">
        <v>216</v>
      </c>
      <c r="E225" s="29">
        <v>6574</v>
      </c>
      <c r="F225" s="166"/>
      <c r="G225" s="63"/>
      <c r="H225" s="63"/>
      <c r="I225" s="62">
        <v>962188895.22485304</v>
      </c>
      <c r="J225" s="63"/>
      <c r="K225" s="63"/>
      <c r="L225" s="63"/>
      <c r="M225" s="10">
        <v>671308176.39177895</v>
      </c>
      <c r="N225" s="10">
        <v>391199488.97667694</v>
      </c>
      <c r="O225" s="62">
        <v>159031333.35003382</v>
      </c>
      <c r="P225" s="63"/>
    </row>
    <row r="226" spans="2:16" ht="11.25" customHeight="1" x14ac:dyDescent="0.25">
      <c r="B226" s="27">
        <v>44256</v>
      </c>
      <c r="C226" s="28">
        <v>50861</v>
      </c>
      <c r="D226" s="10">
        <v>217</v>
      </c>
      <c r="E226" s="29">
        <v>6605</v>
      </c>
      <c r="F226" s="166"/>
      <c r="G226" s="63"/>
      <c r="H226" s="63"/>
      <c r="I226" s="62">
        <v>935938384.00064397</v>
      </c>
      <c r="J226" s="63"/>
      <c r="K226" s="63"/>
      <c r="L226" s="63"/>
      <c r="M226" s="10">
        <v>651885969.95402312</v>
      </c>
      <c r="N226" s="10">
        <v>378915236.52225739</v>
      </c>
      <c r="O226" s="62">
        <v>153385077.44314578</v>
      </c>
      <c r="P226" s="63"/>
    </row>
    <row r="227" spans="2:16" ht="11.25" customHeight="1" x14ac:dyDescent="0.25">
      <c r="B227" s="27">
        <v>44256</v>
      </c>
      <c r="C227" s="28">
        <v>50891</v>
      </c>
      <c r="D227" s="10">
        <v>218</v>
      </c>
      <c r="E227" s="29">
        <v>6635</v>
      </c>
      <c r="F227" s="166"/>
      <c r="G227" s="63"/>
      <c r="H227" s="63"/>
      <c r="I227" s="62">
        <v>909644035.636531</v>
      </c>
      <c r="J227" s="63"/>
      <c r="K227" s="63"/>
      <c r="L227" s="63"/>
      <c r="M227" s="10">
        <v>632531869.9316479</v>
      </c>
      <c r="N227" s="10">
        <v>366760549.16946369</v>
      </c>
      <c r="O227" s="62">
        <v>147856267.54409373</v>
      </c>
      <c r="P227" s="63"/>
    </row>
    <row r="228" spans="2:16" ht="11.25" customHeight="1" x14ac:dyDescent="0.25">
      <c r="B228" s="27">
        <v>44256</v>
      </c>
      <c r="C228" s="28">
        <v>50922</v>
      </c>
      <c r="D228" s="10">
        <v>219</v>
      </c>
      <c r="E228" s="29">
        <v>6666</v>
      </c>
      <c r="F228" s="166"/>
      <c r="G228" s="63"/>
      <c r="H228" s="63"/>
      <c r="I228" s="62">
        <v>884133186.02844906</v>
      </c>
      <c r="J228" s="63"/>
      <c r="K228" s="63"/>
      <c r="L228" s="63"/>
      <c r="M228" s="10">
        <v>613749861.51760125</v>
      </c>
      <c r="N228" s="10">
        <v>354965138.12476903</v>
      </c>
      <c r="O228" s="62">
        <v>142494941.0953016</v>
      </c>
      <c r="P228" s="63"/>
    </row>
    <row r="229" spans="2:16" ht="11.25" customHeight="1" x14ac:dyDescent="0.25">
      <c r="B229" s="27">
        <v>44256</v>
      </c>
      <c r="C229" s="28">
        <v>50952</v>
      </c>
      <c r="D229" s="10">
        <v>220</v>
      </c>
      <c r="E229" s="29">
        <v>6696</v>
      </c>
      <c r="F229" s="166"/>
      <c r="G229" s="63"/>
      <c r="H229" s="63"/>
      <c r="I229" s="62">
        <v>858292405.42859101</v>
      </c>
      <c r="J229" s="63"/>
      <c r="K229" s="63"/>
      <c r="L229" s="63"/>
      <c r="M229" s="10">
        <v>594833672.29580641</v>
      </c>
      <c r="N229" s="10">
        <v>343178133.14371938</v>
      </c>
      <c r="O229" s="62">
        <v>137198522.61643556</v>
      </c>
      <c r="P229" s="63"/>
    </row>
    <row r="230" spans="2:16" ht="11.25" customHeight="1" x14ac:dyDescent="0.25">
      <c r="B230" s="27">
        <v>44256</v>
      </c>
      <c r="C230" s="28">
        <v>50983</v>
      </c>
      <c r="D230" s="10">
        <v>221</v>
      </c>
      <c r="E230" s="29">
        <v>6727</v>
      </c>
      <c r="F230" s="166"/>
      <c r="G230" s="63"/>
      <c r="H230" s="63"/>
      <c r="I230" s="62">
        <v>833559651.58964705</v>
      </c>
      <c r="J230" s="63"/>
      <c r="K230" s="63"/>
      <c r="L230" s="63"/>
      <c r="M230" s="10">
        <v>576712996.91613281</v>
      </c>
      <c r="N230" s="10">
        <v>331877564.30472219</v>
      </c>
      <c r="O230" s="62">
        <v>132118715.01123413</v>
      </c>
      <c r="P230" s="63"/>
    </row>
    <row r="231" spans="2:16" ht="11.25" customHeight="1" x14ac:dyDescent="0.25">
      <c r="B231" s="27">
        <v>44256</v>
      </c>
      <c r="C231" s="28">
        <v>51014</v>
      </c>
      <c r="D231" s="10">
        <v>222</v>
      </c>
      <c r="E231" s="29">
        <v>6758</v>
      </c>
      <c r="F231" s="166"/>
      <c r="G231" s="63"/>
      <c r="H231" s="63"/>
      <c r="I231" s="62">
        <v>808532724.79932106</v>
      </c>
      <c r="J231" s="63"/>
      <c r="K231" s="63"/>
      <c r="L231" s="63"/>
      <c r="M231" s="10">
        <v>558448894.84815753</v>
      </c>
      <c r="N231" s="10">
        <v>320549928.18335056</v>
      </c>
      <c r="O231" s="62">
        <v>127068747.88990918</v>
      </c>
      <c r="P231" s="63"/>
    </row>
    <row r="232" spans="2:16" ht="11.25" customHeight="1" x14ac:dyDescent="0.25">
      <c r="B232" s="27">
        <v>44256</v>
      </c>
      <c r="C232" s="28">
        <v>51044</v>
      </c>
      <c r="D232" s="10">
        <v>223</v>
      </c>
      <c r="E232" s="29">
        <v>6788</v>
      </c>
      <c r="F232" s="166"/>
      <c r="G232" s="63"/>
      <c r="H232" s="63"/>
      <c r="I232" s="62">
        <v>785225800.98194003</v>
      </c>
      <c r="J232" s="63"/>
      <c r="K232" s="63"/>
      <c r="L232" s="63"/>
      <c r="M232" s="10">
        <v>541460718.29401851</v>
      </c>
      <c r="N232" s="10">
        <v>310033747.9580642</v>
      </c>
      <c r="O232" s="62">
        <v>122396252.38833344</v>
      </c>
      <c r="P232" s="63"/>
    </row>
    <row r="233" spans="2:16" ht="11.25" customHeight="1" x14ac:dyDescent="0.25">
      <c r="B233" s="27">
        <v>44256</v>
      </c>
      <c r="C233" s="28">
        <v>51075</v>
      </c>
      <c r="D233" s="10">
        <v>224</v>
      </c>
      <c r="E233" s="29">
        <v>6819</v>
      </c>
      <c r="F233" s="166"/>
      <c r="G233" s="63"/>
      <c r="H233" s="63"/>
      <c r="I233" s="62">
        <v>762956299.48800302</v>
      </c>
      <c r="J233" s="63"/>
      <c r="K233" s="63"/>
      <c r="L233" s="63"/>
      <c r="M233" s="10">
        <v>525212236.82710129</v>
      </c>
      <c r="N233" s="10">
        <v>299965248.85474133</v>
      </c>
      <c r="O233" s="62">
        <v>117919794.58253747</v>
      </c>
      <c r="P233" s="63"/>
    </row>
    <row r="234" spans="2:16" ht="11.25" customHeight="1" x14ac:dyDescent="0.25">
      <c r="B234" s="27">
        <v>44256</v>
      </c>
      <c r="C234" s="28">
        <v>51105</v>
      </c>
      <c r="D234" s="10">
        <v>225</v>
      </c>
      <c r="E234" s="29">
        <v>6849</v>
      </c>
      <c r="F234" s="166"/>
      <c r="G234" s="63"/>
      <c r="H234" s="63"/>
      <c r="I234" s="62">
        <v>741343872.07477903</v>
      </c>
      <c r="J234" s="63"/>
      <c r="K234" s="63"/>
      <c r="L234" s="63"/>
      <c r="M234" s="10">
        <v>509496770.23205984</v>
      </c>
      <c r="N234" s="10">
        <v>290273447.45608246</v>
      </c>
      <c r="O234" s="62">
        <v>113642077.35602081</v>
      </c>
      <c r="P234" s="63"/>
    </row>
    <row r="235" spans="2:16" ht="11.25" customHeight="1" x14ac:dyDescent="0.25">
      <c r="B235" s="27">
        <v>44256</v>
      </c>
      <c r="C235" s="28">
        <v>51136</v>
      </c>
      <c r="D235" s="10">
        <v>226</v>
      </c>
      <c r="E235" s="29">
        <v>6880</v>
      </c>
      <c r="F235" s="166"/>
      <c r="G235" s="63"/>
      <c r="H235" s="63"/>
      <c r="I235" s="62">
        <v>721608714.49279904</v>
      </c>
      <c r="J235" s="63"/>
      <c r="K235" s="63"/>
      <c r="L235" s="63"/>
      <c r="M235" s="10">
        <v>495092425.02279681</v>
      </c>
      <c r="N235" s="10">
        <v>281349566.342363</v>
      </c>
      <c r="O235" s="62">
        <v>109681838.79827902</v>
      </c>
      <c r="P235" s="63"/>
    </row>
    <row r="236" spans="2:16" ht="11.25" customHeight="1" x14ac:dyDescent="0.25">
      <c r="B236" s="27">
        <v>44256</v>
      </c>
      <c r="C236" s="28">
        <v>51167</v>
      </c>
      <c r="D236" s="10">
        <v>227</v>
      </c>
      <c r="E236" s="29">
        <v>6911</v>
      </c>
      <c r="F236" s="166"/>
      <c r="G236" s="63"/>
      <c r="H236" s="63"/>
      <c r="I236" s="62">
        <v>702339875.26016402</v>
      </c>
      <c r="J236" s="63"/>
      <c r="K236" s="63"/>
      <c r="L236" s="63"/>
      <c r="M236" s="10">
        <v>481054872.06972992</v>
      </c>
      <c r="N236" s="10">
        <v>272677107.74794024</v>
      </c>
      <c r="O236" s="62">
        <v>105850708.93271275</v>
      </c>
      <c r="P236" s="63"/>
    </row>
    <row r="237" spans="2:16" ht="11.25" customHeight="1" x14ac:dyDescent="0.25">
      <c r="B237" s="27">
        <v>44256</v>
      </c>
      <c r="C237" s="28">
        <v>51196</v>
      </c>
      <c r="D237" s="10">
        <v>228</v>
      </c>
      <c r="E237" s="29">
        <v>6940</v>
      </c>
      <c r="F237" s="166"/>
      <c r="G237" s="63"/>
      <c r="H237" s="63"/>
      <c r="I237" s="62">
        <v>683222762.35711205</v>
      </c>
      <c r="J237" s="63"/>
      <c r="K237" s="63"/>
      <c r="L237" s="63"/>
      <c r="M237" s="10">
        <v>467218423.84919971</v>
      </c>
      <c r="N237" s="10">
        <v>264204045.3901383</v>
      </c>
      <c r="O237" s="62">
        <v>102155111.60905784</v>
      </c>
      <c r="P237" s="63"/>
    </row>
    <row r="238" spans="2:16" ht="11.25" customHeight="1" x14ac:dyDescent="0.25">
      <c r="B238" s="27">
        <v>44256</v>
      </c>
      <c r="C238" s="28">
        <v>51227</v>
      </c>
      <c r="D238" s="10">
        <v>229</v>
      </c>
      <c r="E238" s="29">
        <v>6971</v>
      </c>
      <c r="F238" s="166"/>
      <c r="G238" s="63"/>
      <c r="H238" s="63"/>
      <c r="I238" s="62">
        <v>664951512.87855101</v>
      </c>
      <c r="J238" s="63"/>
      <c r="K238" s="63"/>
      <c r="L238" s="63"/>
      <c r="M238" s="10">
        <v>453952477.397946</v>
      </c>
      <c r="N238" s="10">
        <v>256049532.0809316</v>
      </c>
      <c r="O238" s="62">
        <v>98582821.92255789</v>
      </c>
      <c r="P238" s="63"/>
    </row>
    <row r="239" spans="2:16" ht="11.25" customHeight="1" x14ac:dyDescent="0.25">
      <c r="B239" s="27">
        <v>44256</v>
      </c>
      <c r="C239" s="28">
        <v>51257</v>
      </c>
      <c r="D239" s="10">
        <v>230</v>
      </c>
      <c r="E239" s="29">
        <v>7001</v>
      </c>
      <c r="F239" s="166"/>
      <c r="G239" s="63"/>
      <c r="H239" s="63"/>
      <c r="I239" s="62">
        <v>647096552.15513599</v>
      </c>
      <c r="J239" s="63"/>
      <c r="K239" s="63"/>
      <c r="L239" s="63"/>
      <c r="M239" s="10">
        <v>441038049.00427043</v>
      </c>
      <c r="N239" s="10">
        <v>248152938.11071938</v>
      </c>
      <c r="O239" s="62">
        <v>95150870.128169939</v>
      </c>
      <c r="P239" s="63"/>
    </row>
    <row r="240" spans="2:16" ht="11.25" customHeight="1" x14ac:dyDescent="0.25">
      <c r="B240" s="27">
        <v>44256</v>
      </c>
      <c r="C240" s="28">
        <v>51288</v>
      </c>
      <c r="D240" s="10">
        <v>231</v>
      </c>
      <c r="E240" s="29">
        <v>7032</v>
      </c>
      <c r="F240" s="166"/>
      <c r="G240" s="63"/>
      <c r="H240" s="63"/>
      <c r="I240" s="62">
        <v>629588315.90991104</v>
      </c>
      <c r="J240" s="63"/>
      <c r="K240" s="63"/>
      <c r="L240" s="63"/>
      <c r="M240" s="10">
        <v>428377262.49445772</v>
      </c>
      <c r="N240" s="10">
        <v>240416276.8870047</v>
      </c>
      <c r="O240" s="62">
        <v>91793901.60232155</v>
      </c>
      <c r="P240" s="63"/>
    </row>
    <row r="241" spans="2:16" ht="11.25" customHeight="1" x14ac:dyDescent="0.25">
      <c r="B241" s="27">
        <v>44256</v>
      </c>
      <c r="C241" s="28">
        <v>51318</v>
      </c>
      <c r="D241" s="10">
        <v>232</v>
      </c>
      <c r="E241" s="29">
        <v>7062</v>
      </c>
      <c r="F241" s="166"/>
      <c r="G241" s="63"/>
      <c r="H241" s="63"/>
      <c r="I241" s="62">
        <v>612582454.90918803</v>
      </c>
      <c r="J241" s="63"/>
      <c r="K241" s="63"/>
      <c r="L241" s="63"/>
      <c r="M241" s="10">
        <v>416122180.7860108</v>
      </c>
      <c r="N241" s="10">
        <v>232963610.95978299</v>
      </c>
      <c r="O241" s="62">
        <v>88583765.020699859</v>
      </c>
      <c r="P241" s="63"/>
    </row>
    <row r="242" spans="2:16" ht="11.25" customHeight="1" x14ac:dyDescent="0.25">
      <c r="B242" s="27">
        <v>44256</v>
      </c>
      <c r="C242" s="28">
        <v>51349</v>
      </c>
      <c r="D242" s="10">
        <v>233</v>
      </c>
      <c r="E242" s="29">
        <v>7093</v>
      </c>
      <c r="F242" s="166"/>
      <c r="G242" s="63"/>
      <c r="H242" s="63"/>
      <c r="I242" s="62">
        <v>596012702.81595099</v>
      </c>
      <c r="J242" s="63"/>
      <c r="K242" s="63"/>
      <c r="L242" s="63"/>
      <c r="M242" s="10">
        <v>404179802.10011649</v>
      </c>
      <c r="N242" s="10">
        <v>225702268.0406405</v>
      </c>
      <c r="O242" s="62">
        <v>85459153.841222003</v>
      </c>
      <c r="P242" s="63"/>
    </row>
    <row r="243" spans="2:16" ht="11.25" customHeight="1" x14ac:dyDescent="0.25">
      <c r="B243" s="27">
        <v>44256</v>
      </c>
      <c r="C243" s="28">
        <v>51380</v>
      </c>
      <c r="D243" s="10">
        <v>234</v>
      </c>
      <c r="E243" s="29">
        <v>7124</v>
      </c>
      <c r="F243" s="166"/>
      <c r="G243" s="63"/>
      <c r="H243" s="63"/>
      <c r="I243" s="62">
        <v>580094501.10887504</v>
      </c>
      <c r="J243" s="63"/>
      <c r="K243" s="63"/>
      <c r="L243" s="63"/>
      <c r="M243" s="10">
        <v>392717829.39156914</v>
      </c>
      <c r="N243" s="10">
        <v>218743938.77732751</v>
      </c>
      <c r="O243" s="62">
        <v>82473668.472297907</v>
      </c>
      <c r="P243" s="63"/>
    </row>
    <row r="244" spans="2:16" ht="11.25" customHeight="1" x14ac:dyDescent="0.25">
      <c r="B244" s="27">
        <v>44256</v>
      </c>
      <c r="C244" s="28">
        <v>51410</v>
      </c>
      <c r="D244" s="10">
        <v>235</v>
      </c>
      <c r="E244" s="29">
        <v>7154</v>
      </c>
      <c r="F244" s="166"/>
      <c r="G244" s="63"/>
      <c r="H244" s="63"/>
      <c r="I244" s="62">
        <v>564260693.79564404</v>
      </c>
      <c r="J244" s="63"/>
      <c r="K244" s="63"/>
      <c r="L244" s="63"/>
      <c r="M244" s="10">
        <v>381371494.67163545</v>
      </c>
      <c r="N244" s="10">
        <v>211901194.77320126</v>
      </c>
      <c r="O244" s="62">
        <v>79566228.675496161</v>
      </c>
      <c r="P244" s="63"/>
    </row>
    <row r="245" spans="2:16" ht="11.25" customHeight="1" x14ac:dyDescent="0.25">
      <c r="B245" s="27">
        <v>44256</v>
      </c>
      <c r="C245" s="28">
        <v>51441</v>
      </c>
      <c r="D245" s="10">
        <v>236</v>
      </c>
      <c r="E245" s="29">
        <v>7185</v>
      </c>
      <c r="F245" s="166"/>
      <c r="G245" s="63"/>
      <c r="H245" s="63"/>
      <c r="I245" s="62">
        <v>548599077.63237</v>
      </c>
      <c r="J245" s="63"/>
      <c r="K245" s="63"/>
      <c r="L245" s="63"/>
      <c r="M245" s="10">
        <v>370157269.18582195</v>
      </c>
      <c r="N245" s="10">
        <v>205147180.22956842</v>
      </c>
      <c r="O245" s="62">
        <v>76703916.518470645</v>
      </c>
      <c r="P245" s="63"/>
    </row>
    <row r="246" spans="2:16" ht="11.25" customHeight="1" x14ac:dyDescent="0.25">
      <c r="B246" s="27">
        <v>44256</v>
      </c>
      <c r="C246" s="28">
        <v>51471</v>
      </c>
      <c r="D246" s="10">
        <v>237</v>
      </c>
      <c r="E246" s="29">
        <v>7215</v>
      </c>
      <c r="F246" s="166"/>
      <c r="G246" s="63"/>
      <c r="H246" s="63"/>
      <c r="I246" s="62">
        <v>533098752.70509201</v>
      </c>
      <c r="J246" s="63"/>
      <c r="K246" s="63"/>
      <c r="L246" s="63"/>
      <c r="M246" s="10">
        <v>359108294.38507384</v>
      </c>
      <c r="N246" s="10">
        <v>198533808.09971339</v>
      </c>
      <c r="O246" s="62">
        <v>73926908.335424364</v>
      </c>
      <c r="P246" s="63"/>
    </row>
    <row r="247" spans="2:16" ht="11.25" customHeight="1" x14ac:dyDescent="0.25">
      <c r="B247" s="27">
        <v>44256</v>
      </c>
      <c r="C247" s="28">
        <v>51502</v>
      </c>
      <c r="D247" s="10">
        <v>238</v>
      </c>
      <c r="E247" s="29">
        <v>7246</v>
      </c>
      <c r="F247" s="166"/>
      <c r="G247" s="63"/>
      <c r="H247" s="63"/>
      <c r="I247" s="62">
        <v>517727388.11184698</v>
      </c>
      <c r="J247" s="63"/>
      <c r="K247" s="63"/>
      <c r="L247" s="63"/>
      <c r="M247" s="10">
        <v>348162256.88581604</v>
      </c>
      <c r="N247" s="10">
        <v>191992745.24346069</v>
      </c>
      <c r="O247" s="62">
        <v>71188445.447351277</v>
      </c>
      <c r="P247" s="63"/>
    </row>
    <row r="248" spans="2:16" ht="11.25" customHeight="1" x14ac:dyDescent="0.25">
      <c r="B248" s="27">
        <v>44256</v>
      </c>
      <c r="C248" s="28">
        <v>51533</v>
      </c>
      <c r="D248" s="10">
        <v>239</v>
      </c>
      <c r="E248" s="29">
        <v>7277</v>
      </c>
      <c r="F248" s="166"/>
      <c r="G248" s="63"/>
      <c r="H248" s="63"/>
      <c r="I248" s="62">
        <v>502406462.04748398</v>
      </c>
      <c r="J248" s="63"/>
      <c r="K248" s="63"/>
      <c r="L248" s="63"/>
      <c r="M248" s="10">
        <v>337286178.39546609</v>
      </c>
      <c r="N248" s="10">
        <v>185522149.34383965</v>
      </c>
      <c r="O248" s="62">
        <v>68497871.663316458</v>
      </c>
      <c r="P248" s="63"/>
    </row>
    <row r="249" spans="2:16" ht="11.25" customHeight="1" x14ac:dyDescent="0.25">
      <c r="B249" s="27">
        <v>44256</v>
      </c>
      <c r="C249" s="28">
        <v>51561</v>
      </c>
      <c r="D249" s="10">
        <v>240</v>
      </c>
      <c r="E249" s="29">
        <v>7305</v>
      </c>
      <c r="F249" s="166"/>
      <c r="G249" s="63"/>
      <c r="H249" s="63"/>
      <c r="I249" s="62">
        <v>486979325.20727998</v>
      </c>
      <c r="J249" s="63"/>
      <c r="K249" s="63"/>
      <c r="L249" s="63"/>
      <c r="M249" s="10">
        <v>326428428.69193739</v>
      </c>
      <c r="N249" s="10">
        <v>179137419.19245034</v>
      </c>
      <c r="O249" s="62">
        <v>65887440.145559527</v>
      </c>
      <c r="P249" s="63"/>
    </row>
    <row r="250" spans="2:16" ht="11.25" customHeight="1" x14ac:dyDescent="0.25">
      <c r="B250" s="27">
        <v>44256</v>
      </c>
      <c r="C250" s="28">
        <v>51592</v>
      </c>
      <c r="D250" s="10">
        <v>241</v>
      </c>
      <c r="E250" s="29">
        <v>7336</v>
      </c>
      <c r="F250" s="166"/>
      <c r="G250" s="63"/>
      <c r="H250" s="63"/>
      <c r="I250" s="62">
        <v>471844660.95631099</v>
      </c>
      <c r="J250" s="63"/>
      <c r="K250" s="63"/>
      <c r="L250" s="63"/>
      <c r="M250" s="10">
        <v>315747030.7883479</v>
      </c>
      <c r="N250" s="10">
        <v>172835005.07984421</v>
      </c>
      <c r="O250" s="62">
        <v>63300136.700128384</v>
      </c>
      <c r="P250" s="63"/>
    </row>
    <row r="251" spans="2:16" ht="11.25" customHeight="1" x14ac:dyDescent="0.25">
      <c r="B251" s="27">
        <v>44256</v>
      </c>
      <c r="C251" s="28">
        <v>51622</v>
      </c>
      <c r="D251" s="10">
        <v>242</v>
      </c>
      <c r="E251" s="29">
        <v>7366</v>
      </c>
      <c r="F251" s="166"/>
      <c r="G251" s="63"/>
      <c r="H251" s="63"/>
      <c r="I251" s="62">
        <v>456722362.36386299</v>
      </c>
      <c r="J251" s="63"/>
      <c r="K251" s="63"/>
      <c r="L251" s="63"/>
      <c r="M251" s="10">
        <v>305125895.28971368</v>
      </c>
      <c r="N251" s="10">
        <v>166610077.1622563</v>
      </c>
      <c r="O251" s="62">
        <v>60770147.455146939</v>
      </c>
      <c r="P251" s="63"/>
    </row>
    <row r="252" spans="2:16" ht="11.25" customHeight="1" x14ac:dyDescent="0.25">
      <c r="B252" s="27">
        <v>44256</v>
      </c>
      <c r="C252" s="28">
        <v>51653</v>
      </c>
      <c r="D252" s="10">
        <v>243</v>
      </c>
      <c r="E252" s="29">
        <v>7397</v>
      </c>
      <c r="F252" s="166"/>
      <c r="G252" s="63"/>
      <c r="H252" s="63"/>
      <c r="I252" s="62">
        <v>441905190.58015901</v>
      </c>
      <c r="J252" s="63"/>
      <c r="K252" s="63"/>
      <c r="L252" s="63"/>
      <c r="M252" s="10">
        <v>294726150.83307332</v>
      </c>
      <c r="N252" s="10">
        <v>160522148.49181616</v>
      </c>
      <c r="O252" s="62">
        <v>58301618.066077501</v>
      </c>
      <c r="P252" s="63"/>
    </row>
    <row r="253" spans="2:16" ht="11.25" customHeight="1" x14ac:dyDescent="0.25">
      <c r="B253" s="27">
        <v>44256</v>
      </c>
      <c r="C253" s="28">
        <v>51683</v>
      </c>
      <c r="D253" s="10">
        <v>244</v>
      </c>
      <c r="E253" s="29">
        <v>7427</v>
      </c>
      <c r="F253" s="166"/>
      <c r="G253" s="63"/>
      <c r="H253" s="63"/>
      <c r="I253" s="62">
        <v>427285611.41023701</v>
      </c>
      <c r="J253" s="63"/>
      <c r="K253" s="63"/>
      <c r="L253" s="63"/>
      <c r="M253" s="10">
        <v>284507944.66381258</v>
      </c>
      <c r="N253" s="10">
        <v>154575427.83775228</v>
      </c>
      <c r="O253" s="62">
        <v>55911634.039333716</v>
      </c>
      <c r="P253" s="63"/>
    </row>
    <row r="254" spans="2:16" ht="11.25" customHeight="1" x14ac:dyDescent="0.25">
      <c r="B254" s="27">
        <v>44256</v>
      </c>
      <c r="C254" s="28">
        <v>51714</v>
      </c>
      <c r="D254" s="10">
        <v>245</v>
      </c>
      <c r="E254" s="29">
        <v>7458</v>
      </c>
      <c r="F254" s="166"/>
      <c r="G254" s="63"/>
      <c r="H254" s="63"/>
      <c r="I254" s="62">
        <v>413081746.35066301</v>
      </c>
      <c r="J254" s="63"/>
      <c r="K254" s="63"/>
      <c r="L254" s="63"/>
      <c r="M254" s="10">
        <v>274583801.41221827</v>
      </c>
      <c r="N254" s="10">
        <v>148804157.42331761</v>
      </c>
      <c r="O254" s="62">
        <v>53596127.587685183</v>
      </c>
      <c r="P254" s="63"/>
    </row>
    <row r="255" spans="2:16" ht="11.25" customHeight="1" x14ac:dyDescent="0.25">
      <c r="B255" s="27">
        <v>44256</v>
      </c>
      <c r="C255" s="28">
        <v>51745</v>
      </c>
      <c r="D255" s="10">
        <v>246</v>
      </c>
      <c r="E255" s="29">
        <v>7489</v>
      </c>
      <c r="F255" s="166"/>
      <c r="G255" s="63"/>
      <c r="H255" s="63"/>
      <c r="I255" s="62">
        <v>399016892.007801</v>
      </c>
      <c r="J255" s="63"/>
      <c r="K255" s="63"/>
      <c r="L255" s="63"/>
      <c r="M255" s="10">
        <v>264784750.40426034</v>
      </c>
      <c r="N255" s="10">
        <v>143128860.64695174</v>
      </c>
      <c r="O255" s="62">
        <v>51333654.226347841</v>
      </c>
      <c r="P255" s="63"/>
    </row>
    <row r="256" spans="2:16" ht="11.25" customHeight="1" x14ac:dyDescent="0.25">
      <c r="B256" s="27">
        <v>44256</v>
      </c>
      <c r="C256" s="28">
        <v>51775</v>
      </c>
      <c r="D256" s="10">
        <v>247</v>
      </c>
      <c r="E256" s="29">
        <v>7519</v>
      </c>
      <c r="F256" s="166"/>
      <c r="G256" s="63"/>
      <c r="H256" s="63"/>
      <c r="I256" s="62">
        <v>385049774.74400502</v>
      </c>
      <c r="J256" s="63"/>
      <c r="K256" s="63"/>
      <c r="L256" s="63"/>
      <c r="M256" s="10">
        <v>255096865.30652902</v>
      </c>
      <c r="N256" s="10">
        <v>137552704.58344352</v>
      </c>
      <c r="O256" s="62">
        <v>49131518.184428871</v>
      </c>
      <c r="P256" s="63"/>
    </row>
    <row r="257" spans="2:16" ht="11.25" customHeight="1" x14ac:dyDescent="0.25">
      <c r="B257" s="27">
        <v>44256</v>
      </c>
      <c r="C257" s="28">
        <v>51806</v>
      </c>
      <c r="D257" s="10">
        <v>248</v>
      </c>
      <c r="E257" s="29">
        <v>7550</v>
      </c>
      <c r="F257" s="166"/>
      <c r="G257" s="63"/>
      <c r="H257" s="63"/>
      <c r="I257" s="62">
        <v>371516099.43776399</v>
      </c>
      <c r="J257" s="63"/>
      <c r="K257" s="63"/>
      <c r="L257" s="63"/>
      <c r="M257" s="10">
        <v>245713300.599534</v>
      </c>
      <c r="N257" s="10">
        <v>132155965.12256435</v>
      </c>
      <c r="O257" s="62">
        <v>47003959.183764592</v>
      </c>
      <c r="P257" s="63"/>
    </row>
    <row r="258" spans="2:16" ht="11.25" customHeight="1" x14ac:dyDescent="0.25">
      <c r="B258" s="27">
        <v>44256</v>
      </c>
      <c r="C258" s="28">
        <v>51836</v>
      </c>
      <c r="D258" s="10">
        <v>249</v>
      </c>
      <c r="E258" s="29">
        <v>7580</v>
      </c>
      <c r="F258" s="166"/>
      <c r="G258" s="63"/>
      <c r="H258" s="63"/>
      <c r="I258" s="62">
        <v>358133082.60887402</v>
      </c>
      <c r="J258" s="63"/>
      <c r="K258" s="63"/>
      <c r="L258" s="63"/>
      <c r="M258" s="10">
        <v>236473254.56952086</v>
      </c>
      <c r="N258" s="10">
        <v>126873202.05347098</v>
      </c>
      <c r="O258" s="62">
        <v>44940060.639627784</v>
      </c>
      <c r="P258" s="63"/>
    </row>
    <row r="259" spans="2:16" ht="11.25" customHeight="1" x14ac:dyDescent="0.25">
      <c r="B259" s="27">
        <v>44256</v>
      </c>
      <c r="C259" s="28">
        <v>51867</v>
      </c>
      <c r="D259" s="10">
        <v>250</v>
      </c>
      <c r="E259" s="29">
        <v>7611</v>
      </c>
      <c r="F259" s="166"/>
      <c r="G259" s="63"/>
      <c r="H259" s="63"/>
      <c r="I259" s="62">
        <v>345003659.95270997</v>
      </c>
      <c r="J259" s="63"/>
      <c r="K259" s="63"/>
      <c r="L259" s="63"/>
      <c r="M259" s="10">
        <v>227417598.44736403</v>
      </c>
      <c r="N259" s="10">
        <v>121704331.20544109</v>
      </c>
      <c r="O259" s="62">
        <v>42926591.641018339</v>
      </c>
      <c r="P259" s="63"/>
    </row>
    <row r="260" spans="2:16" ht="11.25" customHeight="1" x14ac:dyDescent="0.25">
      <c r="B260" s="27">
        <v>44256</v>
      </c>
      <c r="C260" s="28">
        <v>51898</v>
      </c>
      <c r="D260" s="10">
        <v>251</v>
      </c>
      <c r="E260" s="29">
        <v>7642</v>
      </c>
      <c r="F260" s="166"/>
      <c r="G260" s="63"/>
      <c r="H260" s="63"/>
      <c r="I260" s="62">
        <v>332352076.74005699</v>
      </c>
      <c r="J260" s="63"/>
      <c r="K260" s="63"/>
      <c r="L260" s="63"/>
      <c r="M260" s="10">
        <v>218706425.52086651</v>
      </c>
      <c r="N260" s="10">
        <v>116744814.82592273</v>
      </c>
      <c r="O260" s="62">
        <v>41002901.797962807</v>
      </c>
      <c r="P260" s="63"/>
    </row>
    <row r="261" spans="2:16" ht="11.25" customHeight="1" x14ac:dyDescent="0.25">
      <c r="B261" s="27">
        <v>44256</v>
      </c>
      <c r="C261" s="28">
        <v>51926</v>
      </c>
      <c r="D261" s="10">
        <v>252</v>
      </c>
      <c r="E261" s="29">
        <v>7670</v>
      </c>
      <c r="F261" s="166"/>
      <c r="G261" s="63"/>
      <c r="H261" s="63"/>
      <c r="I261" s="62">
        <v>319968765.52139199</v>
      </c>
      <c r="J261" s="63"/>
      <c r="K261" s="63"/>
      <c r="L261" s="63"/>
      <c r="M261" s="10">
        <v>210234920.28948739</v>
      </c>
      <c r="N261" s="10">
        <v>111964934.07083428</v>
      </c>
      <c r="O261" s="62">
        <v>39173649.420845874</v>
      </c>
      <c r="P261" s="63"/>
    </row>
    <row r="262" spans="2:16" ht="11.25" customHeight="1" x14ac:dyDescent="0.25">
      <c r="B262" s="27">
        <v>44256</v>
      </c>
      <c r="C262" s="28">
        <v>51957</v>
      </c>
      <c r="D262" s="10">
        <v>253</v>
      </c>
      <c r="E262" s="29">
        <v>7701</v>
      </c>
      <c r="F262" s="166"/>
      <c r="G262" s="63"/>
      <c r="H262" s="63"/>
      <c r="I262" s="62">
        <v>307431968.21911699</v>
      </c>
      <c r="J262" s="63"/>
      <c r="K262" s="63"/>
      <c r="L262" s="63"/>
      <c r="M262" s="10">
        <v>201655036.50507599</v>
      </c>
      <c r="N262" s="10">
        <v>107122411.39984755</v>
      </c>
      <c r="O262" s="62">
        <v>37320629.763425328</v>
      </c>
      <c r="P262" s="63"/>
    </row>
    <row r="263" spans="2:16" ht="11.25" customHeight="1" x14ac:dyDescent="0.25">
      <c r="B263" s="27">
        <v>44256</v>
      </c>
      <c r="C263" s="28">
        <v>51987</v>
      </c>
      <c r="D263" s="10">
        <v>254</v>
      </c>
      <c r="E263" s="29">
        <v>7731</v>
      </c>
      <c r="F263" s="166"/>
      <c r="G263" s="63"/>
      <c r="H263" s="63"/>
      <c r="I263" s="62">
        <v>295195432.914428</v>
      </c>
      <c r="J263" s="63"/>
      <c r="K263" s="63"/>
      <c r="L263" s="63"/>
      <c r="M263" s="10">
        <v>193310855.27083403</v>
      </c>
      <c r="N263" s="10">
        <v>102437100.36862876</v>
      </c>
      <c r="O263" s="62">
        <v>35542009.883057736</v>
      </c>
      <c r="P263" s="63"/>
    </row>
    <row r="264" spans="2:16" ht="11.25" customHeight="1" x14ac:dyDescent="0.25">
      <c r="B264" s="27">
        <v>44256</v>
      </c>
      <c r="C264" s="28">
        <v>52018</v>
      </c>
      <c r="D264" s="10">
        <v>255</v>
      </c>
      <c r="E264" s="29">
        <v>7762</v>
      </c>
      <c r="F264" s="166"/>
      <c r="G264" s="63"/>
      <c r="H264" s="63"/>
      <c r="I264" s="62">
        <v>283276627.727485</v>
      </c>
      <c r="J264" s="63"/>
      <c r="K264" s="63"/>
      <c r="L264" s="63"/>
      <c r="M264" s="10">
        <v>185191108.39117354</v>
      </c>
      <c r="N264" s="10">
        <v>97884800.093658626</v>
      </c>
      <c r="O264" s="62">
        <v>33818674.71346207</v>
      </c>
      <c r="P264" s="63"/>
    </row>
    <row r="265" spans="2:16" ht="11.25" customHeight="1" x14ac:dyDescent="0.25">
      <c r="B265" s="27">
        <v>44256</v>
      </c>
      <c r="C265" s="28">
        <v>52048</v>
      </c>
      <c r="D265" s="10">
        <v>256</v>
      </c>
      <c r="E265" s="29">
        <v>7792</v>
      </c>
      <c r="F265" s="166"/>
      <c r="G265" s="63"/>
      <c r="H265" s="63"/>
      <c r="I265" s="62">
        <v>271649862.09068102</v>
      </c>
      <c r="J265" s="63"/>
      <c r="K265" s="63"/>
      <c r="L265" s="63"/>
      <c r="M265" s="10">
        <v>177298653.17307535</v>
      </c>
      <c r="N265" s="10">
        <v>93482502.770707235</v>
      </c>
      <c r="O265" s="62">
        <v>32165309.956178766</v>
      </c>
      <c r="P265" s="63"/>
    </row>
    <row r="266" spans="2:16" ht="11.25" customHeight="1" x14ac:dyDescent="0.25">
      <c r="B266" s="27">
        <v>44256</v>
      </c>
      <c r="C266" s="28">
        <v>52079</v>
      </c>
      <c r="D266" s="10">
        <v>257</v>
      </c>
      <c r="E266" s="29">
        <v>7823</v>
      </c>
      <c r="F266" s="166"/>
      <c r="G266" s="63"/>
      <c r="H266" s="63"/>
      <c r="I266" s="62">
        <v>259969702.06229499</v>
      </c>
      <c r="J266" s="63"/>
      <c r="K266" s="63"/>
      <c r="L266" s="63"/>
      <c r="M266" s="10">
        <v>169387540.90592945</v>
      </c>
      <c r="N266" s="10">
        <v>89084152.063217223</v>
      </c>
      <c r="O266" s="62">
        <v>30522104.844966218</v>
      </c>
      <c r="P266" s="63"/>
    </row>
    <row r="267" spans="2:16" ht="11.25" customHeight="1" x14ac:dyDescent="0.25">
      <c r="B267" s="27">
        <v>44256</v>
      </c>
      <c r="C267" s="28">
        <v>52110</v>
      </c>
      <c r="D267" s="10">
        <v>258</v>
      </c>
      <c r="E267" s="29">
        <v>7854</v>
      </c>
      <c r="F267" s="166"/>
      <c r="G267" s="63"/>
      <c r="H267" s="63"/>
      <c r="I267" s="62">
        <v>248613572.00812</v>
      </c>
      <c r="J267" s="63"/>
      <c r="K267" s="63"/>
      <c r="L267" s="63"/>
      <c r="M267" s="10">
        <v>161713523.25240651</v>
      </c>
      <c r="N267" s="10">
        <v>84831944.02221036</v>
      </c>
      <c r="O267" s="62">
        <v>28942101.903571591</v>
      </c>
      <c r="P267" s="63"/>
    </row>
    <row r="268" spans="2:16" ht="11.25" customHeight="1" x14ac:dyDescent="0.25">
      <c r="B268" s="27">
        <v>44256</v>
      </c>
      <c r="C268" s="28">
        <v>52140</v>
      </c>
      <c r="D268" s="10">
        <v>259</v>
      </c>
      <c r="E268" s="29">
        <v>7884</v>
      </c>
      <c r="F268" s="166"/>
      <c r="G268" s="63"/>
      <c r="H268" s="63"/>
      <c r="I268" s="62">
        <v>237241881.77935499</v>
      </c>
      <c r="J268" s="63"/>
      <c r="K268" s="63"/>
      <c r="L268" s="63"/>
      <c r="M268" s="10">
        <v>154063381.65607759</v>
      </c>
      <c r="N268" s="10">
        <v>80619903.482689172</v>
      </c>
      <c r="O268" s="62">
        <v>27392331.963681113</v>
      </c>
      <c r="P268" s="63"/>
    </row>
    <row r="269" spans="2:16" ht="11.25" customHeight="1" x14ac:dyDescent="0.25">
      <c r="B269" s="27">
        <v>44256</v>
      </c>
      <c r="C269" s="28">
        <v>52171</v>
      </c>
      <c r="D269" s="10">
        <v>260</v>
      </c>
      <c r="E269" s="29">
        <v>7915</v>
      </c>
      <c r="F269" s="166"/>
      <c r="G269" s="63"/>
      <c r="H269" s="63"/>
      <c r="I269" s="62">
        <v>226222947.08242899</v>
      </c>
      <c r="J269" s="63"/>
      <c r="K269" s="63"/>
      <c r="L269" s="63"/>
      <c r="M269" s="10">
        <v>146658588.54047549</v>
      </c>
      <c r="N269" s="10">
        <v>76549867.171096638</v>
      </c>
      <c r="O269" s="62">
        <v>25899286.109923743</v>
      </c>
      <c r="P269" s="63"/>
    </row>
    <row r="270" spans="2:16" ht="11.25" customHeight="1" x14ac:dyDescent="0.25">
      <c r="B270" s="27">
        <v>44256</v>
      </c>
      <c r="C270" s="28">
        <v>52201</v>
      </c>
      <c r="D270" s="10">
        <v>261</v>
      </c>
      <c r="E270" s="29">
        <v>7945</v>
      </c>
      <c r="F270" s="166"/>
      <c r="G270" s="63"/>
      <c r="H270" s="63"/>
      <c r="I270" s="62">
        <v>215378049.16961399</v>
      </c>
      <c r="J270" s="63"/>
      <c r="K270" s="63"/>
      <c r="L270" s="63"/>
      <c r="M270" s="10">
        <v>139398738.78884318</v>
      </c>
      <c r="N270" s="10">
        <v>72581435.322909608</v>
      </c>
      <c r="O270" s="62">
        <v>24455975.328489762</v>
      </c>
      <c r="P270" s="63"/>
    </row>
    <row r="271" spans="2:16" ht="11.25" customHeight="1" x14ac:dyDescent="0.25">
      <c r="B271" s="27">
        <v>44256</v>
      </c>
      <c r="C271" s="28">
        <v>52232</v>
      </c>
      <c r="D271" s="10">
        <v>262</v>
      </c>
      <c r="E271" s="29">
        <v>7976</v>
      </c>
      <c r="F271" s="166"/>
      <c r="G271" s="63"/>
      <c r="H271" s="63"/>
      <c r="I271" s="62">
        <v>204636825.026411</v>
      </c>
      <c r="J271" s="63"/>
      <c r="K271" s="63"/>
      <c r="L271" s="63"/>
      <c r="M271" s="10">
        <v>132222076.60280584</v>
      </c>
      <c r="N271" s="10">
        <v>68669640.584385559</v>
      </c>
      <c r="O271" s="62">
        <v>23039912.701429423</v>
      </c>
      <c r="P271" s="63"/>
    </row>
    <row r="272" spans="2:16" ht="11.25" customHeight="1" x14ac:dyDescent="0.25">
      <c r="B272" s="27">
        <v>44256</v>
      </c>
      <c r="C272" s="28">
        <v>52263</v>
      </c>
      <c r="D272" s="10">
        <v>263</v>
      </c>
      <c r="E272" s="29">
        <v>8007</v>
      </c>
      <c r="F272" s="166"/>
      <c r="G272" s="63"/>
      <c r="H272" s="63"/>
      <c r="I272" s="62">
        <v>193975328.95061499</v>
      </c>
      <c r="J272" s="63"/>
      <c r="K272" s="63"/>
      <c r="L272" s="63"/>
      <c r="M272" s="10">
        <v>125120785.06978084</v>
      </c>
      <c r="N272" s="10">
        <v>64816317.652665608</v>
      </c>
      <c r="O272" s="62">
        <v>21654942.19158892</v>
      </c>
      <c r="P272" s="63"/>
    </row>
    <row r="273" spans="2:16" ht="11.25" customHeight="1" x14ac:dyDescent="0.25">
      <c r="B273" s="27">
        <v>44256</v>
      </c>
      <c r="C273" s="28">
        <v>52291</v>
      </c>
      <c r="D273" s="10">
        <v>264</v>
      </c>
      <c r="E273" s="29">
        <v>8035</v>
      </c>
      <c r="F273" s="166"/>
      <c r="G273" s="63"/>
      <c r="H273" s="63"/>
      <c r="I273" s="62">
        <v>183636876.85373899</v>
      </c>
      <c r="J273" s="63"/>
      <c r="K273" s="63"/>
      <c r="L273" s="63"/>
      <c r="M273" s="10">
        <v>118270650.29190803</v>
      </c>
      <c r="N273" s="10">
        <v>61126987.678738534</v>
      </c>
      <c r="O273" s="62">
        <v>20344202.97180178</v>
      </c>
      <c r="P273" s="63"/>
    </row>
    <row r="274" spans="2:16" ht="11.25" customHeight="1" x14ac:dyDescent="0.25">
      <c r="B274" s="27">
        <v>44256</v>
      </c>
      <c r="C274" s="28">
        <v>52322</v>
      </c>
      <c r="D274" s="10">
        <v>265</v>
      </c>
      <c r="E274" s="29">
        <v>8066</v>
      </c>
      <c r="F274" s="166"/>
      <c r="G274" s="63"/>
      <c r="H274" s="63"/>
      <c r="I274" s="62">
        <v>173490399.177169</v>
      </c>
      <c r="J274" s="63"/>
      <c r="K274" s="63"/>
      <c r="L274" s="63"/>
      <c r="M274" s="10">
        <v>111546336.66143943</v>
      </c>
      <c r="N274" s="10">
        <v>57504974.417963699</v>
      </c>
      <c r="O274" s="62">
        <v>19057666.373280626</v>
      </c>
      <c r="P274" s="63"/>
    </row>
    <row r="275" spans="2:16" ht="11.25" customHeight="1" x14ac:dyDescent="0.25">
      <c r="B275" s="27">
        <v>44256</v>
      </c>
      <c r="C275" s="28">
        <v>52352</v>
      </c>
      <c r="D275" s="10">
        <v>266</v>
      </c>
      <c r="E275" s="29">
        <v>8096</v>
      </c>
      <c r="F275" s="166"/>
      <c r="G275" s="63"/>
      <c r="H275" s="63"/>
      <c r="I275" s="62">
        <v>163499558.13035101</v>
      </c>
      <c r="J275" s="63"/>
      <c r="K275" s="63"/>
      <c r="L275" s="63"/>
      <c r="M275" s="10">
        <v>104950136.89286435</v>
      </c>
      <c r="N275" s="10">
        <v>53971300.034955569</v>
      </c>
      <c r="O275" s="62">
        <v>17813254.304219585</v>
      </c>
      <c r="P275" s="63"/>
    </row>
    <row r="276" spans="2:16" ht="11.25" customHeight="1" x14ac:dyDescent="0.25">
      <c r="B276" s="27">
        <v>44256</v>
      </c>
      <c r="C276" s="28">
        <v>52383</v>
      </c>
      <c r="D276" s="10">
        <v>267</v>
      </c>
      <c r="E276" s="29">
        <v>8127</v>
      </c>
      <c r="F276" s="166"/>
      <c r="G276" s="63"/>
      <c r="H276" s="63"/>
      <c r="I276" s="62">
        <v>153696146.46969801</v>
      </c>
      <c r="J276" s="63"/>
      <c r="K276" s="63"/>
      <c r="L276" s="63"/>
      <c r="M276" s="10">
        <v>98490010.556270823</v>
      </c>
      <c r="N276" s="10">
        <v>50520326.281951755</v>
      </c>
      <c r="O276" s="62">
        <v>16603634.135517672</v>
      </c>
      <c r="P276" s="63"/>
    </row>
    <row r="277" spans="2:16" ht="11.25" customHeight="1" x14ac:dyDescent="0.25">
      <c r="B277" s="27">
        <v>44256</v>
      </c>
      <c r="C277" s="28">
        <v>52413</v>
      </c>
      <c r="D277" s="10">
        <v>268</v>
      </c>
      <c r="E277" s="29">
        <v>8157</v>
      </c>
      <c r="F277" s="166"/>
      <c r="G277" s="63"/>
      <c r="H277" s="63"/>
      <c r="I277" s="62">
        <v>144114917.654405</v>
      </c>
      <c r="J277" s="63"/>
      <c r="K277" s="63"/>
      <c r="L277" s="63"/>
      <c r="M277" s="10">
        <v>92198680.024911553</v>
      </c>
      <c r="N277" s="10">
        <v>47176795.018909521</v>
      </c>
      <c r="O277" s="62">
        <v>15441216.96398313</v>
      </c>
      <c r="P277" s="63"/>
    </row>
    <row r="278" spans="2:16" ht="11.25" customHeight="1" x14ac:dyDescent="0.25">
      <c r="B278" s="27">
        <v>44256</v>
      </c>
      <c r="C278" s="28">
        <v>52444</v>
      </c>
      <c r="D278" s="10">
        <v>269</v>
      </c>
      <c r="E278" s="29">
        <v>8188</v>
      </c>
      <c r="F278" s="166"/>
      <c r="G278" s="63"/>
      <c r="H278" s="63"/>
      <c r="I278" s="62">
        <v>134767107.40396699</v>
      </c>
      <c r="J278" s="63"/>
      <c r="K278" s="63"/>
      <c r="L278" s="63"/>
      <c r="M278" s="10">
        <v>86072110.390837476</v>
      </c>
      <c r="N278" s="10">
        <v>43929906.047728285</v>
      </c>
      <c r="O278" s="62">
        <v>14317592.110185325</v>
      </c>
      <c r="P278" s="63"/>
    </row>
    <row r="279" spans="2:16" ht="11.25" customHeight="1" x14ac:dyDescent="0.25">
      <c r="B279" s="27">
        <v>44256</v>
      </c>
      <c r="C279" s="28">
        <v>52475</v>
      </c>
      <c r="D279" s="10">
        <v>270</v>
      </c>
      <c r="E279" s="29">
        <v>8219</v>
      </c>
      <c r="F279" s="166"/>
      <c r="G279" s="63"/>
      <c r="H279" s="63"/>
      <c r="I279" s="62">
        <v>125686973.763459</v>
      </c>
      <c r="J279" s="63"/>
      <c r="K279" s="63"/>
      <c r="L279" s="63"/>
      <c r="M279" s="10">
        <v>80136725.624438599</v>
      </c>
      <c r="N279" s="10">
        <v>40796556.6659908</v>
      </c>
      <c r="O279" s="62">
        <v>13240056.547665728</v>
      </c>
      <c r="P279" s="63"/>
    </row>
    <row r="280" spans="2:16" ht="11.25" customHeight="1" x14ac:dyDescent="0.25">
      <c r="B280" s="27">
        <v>44256</v>
      </c>
      <c r="C280" s="28">
        <v>52505</v>
      </c>
      <c r="D280" s="10">
        <v>271</v>
      </c>
      <c r="E280" s="29">
        <v>8249</v>
      </c>
      <c r="F280" s="166"/>
      <c r="G280" s="63"/>
      <c r="H280" s="63"/>
      <c r="I280" s="62">
        <v>116558045.244592</v>
      </c>
      <c r="J280" s="63"/>
      <c r="K280" s="63"/>
      <c r="L280" s="63"/>
      <c r="M280" s="10">
        <v>74194231.268188581</v>
      </c>
      <c r="N280" s="10">
        <v>37678345.360832043</v>
      </c>
      <c r="O280" s="62">
        <v>12177951.410509059</v>
      </c>
      <c r="P280" s="63"/>
    </row>
    <row r="281" spans="2:16" ht="11.25" customHeight="1" x14ac:dyDescent="0.25">
      <c r="B281" s="27">
        <v>44256</v>
      </c>
      <c r="C281" s="28">
        <v>52536</v>
      </c>
      <c r="D281" s="10">
        <v>272</v>
      </c>
      <c r="E281" s="29">
        <v>8280</v>
      </c>
      <c r="F281" s="166"/>
      <c r="G281" s="63"/>
      <c r="H281" s="63"/>
      <c r="I281" s="62">
        <v>108092999.46673299</v>
      </c>
      <c r="J281" s="63"/>
      <c r="K281" s="63"/>
      <c r="L281" s="63"/>
      <c r="M281" s="10">
        <v>68689164.091816574</v>
      </c>
      <c r="N281" s="10">
        <v>34793971.812489443</v>
      </c>
      <c r="O281" s="62">
        <v>11198066.473737964</v>
      </c>
      <c r="P281" s="63"/>
    </row>
    <row r="282" spans="2:16" ht="11.25" customHeight="1" x14ac:dyDescent="0.25">
      <c r="B282" s="27">
        <v>44256</v>
      </c>
      <c r="C282" s="28">
        <v>52566</v>
      </c>
      <c r="D282" s="10">
        <v>273</v>
      </c>
      <c r="E282" s="29">
        <v>8310</v>
      </c>
      <c r="F282" s="166"/>
      <c r="G282" s="63"/>
      <c r="H282" s="63"/>
      <c r="I282" s="62">
        <v>99843787.387343004</v>
      </c>
      <c r="J282" s="63"/>
      <c r="K282" s="63"/>
      <c r="L282" s="63"/>
      <c r="M282" s="10">
        <v>63342947.786735363</v>
      </c>
      <c r="N282" s="10">
        <v>32006914.782469083</v>
      </c>
      <c r="O282" s="62">
        <v>10258855.931719424</v>
      </c>
      <c r="P282" s="63"/>
    </row>
    <row r="283" spans="2:16" ht="11.25" customHeight="1" x14ac:dyDescent="0.25">
      <c r="B283" s="27">
        <v>44256</v>
      </c>
      <c r="C283" s="28">
        <v>52597</v>
      </c>
      <c r="D283" s="10">
        <v>274</v>
      </c>
      <c r="E283" s="29">
        <v>8341</v>
      </c>
      <c r="F283" s="166"/>
      <c r="G283" s="63"/>
      <c r="H283" s="63"/>
      <c r="I283" s="62">
        <v>91785759.835555002</v>
      </c>
      <c r="J283" s="63"/>
      <c r="K283" s="63"/>
      <c r="L283" s="63"/>
      <c r="M283" s="10">
        <v>58132006.040408075</v>
      </c>
      <c r="N283" s="10">
        <v>29299144.941259902</v>
      </c>
      <c r="O283" s="62">
        <v>9351185.7355512269</v>
      </c>
      <c r="P283" s="63"/>
    </row>
    <row r="284" spans="2:16" ht="11.25" customHeight="1" x14ac:dyDescent="0.25">
      <c r="B284" s="27">
        <v>44256</v>
      </c>
      <c r="C284" s="28">
        <v>52628</v>
      </c>
      <c r="D284" s="10">
        <v>275</v>
      </c>
      <c r="E284" s="29">
        <v>8372</v>
      </c>
      <c r="F284" s="166"/>
      <c r="G284" s="63"/>
      <c r="H284" s="63"/>
      <c r="I284" s="62">
        <v>83876767.992073998</v>
      </c>
      <c r="J284" s="63"/>
      <c r="K284" s="63"/>
      <c r="L284" s="63"/>
      <c r="M284" s="10">
        <v>53032789.215074539</v>
      </c>
      <c r="N284" s="10">
        <v>26661108.245365225</v>
      </c>
      <c r="O284" s="62">
        <v>8473182.3846419416</v>
      </c>
      <c r="P284" s="63"/>
    </row>
    <row r="285" spans="2:16" ht="11.25" customHeight="1" x14ac:dyDescent="0.25">
      <c r="B285" s="27">
        <v>44256</v>
      </c>
      <c r="C285" s="28">
        <v>52657</v>
      </c>
      <c r="D285" s="10">
        <v>276</v>
      </c>
      <c r="E285" s="29">
        <v>8401</v>
      </c>
      <c r="F285" s="166"/>
      <c r="G285" s="63"/>
      <c r="H285" s="63"/>
      <c r="I285" s="62">
        <v>76122725.451934993</v>
      </c>
      <c r="J285" s="63"/>
      <c r="K285" s="63"/>
      <c r="L285" s="63"/>
      <c r="M285" s="10">
        <v>48053768.557653904</v>
      </c>
      <c r="N285" s="10">
        <v>24100531.654150255</v>
      </c>
      <c r="O285" s="62">
        <v>7629051.1556161996</v>
      </c>
      <c r="P285" s="63"/>
    </row>
    <row r="286" spans="2:16" ht="11.25" customHeight="1" x14ac:dyDescent="0.25">
      <c r="B286" s="27">
        <v>44256</v>
      </c>
      <c r="C286" s="28">
        <v>52688</v>
      </c>
      <c r="D286" s="10">
        <v>277</v>
      </c>
      <c r="E286" s="29">
        <v>8432</v>
      </c>
      <c r="F286" s="166"/>
      <c r="G286" s="63"/>
      <c r="H286" s="63"/>
      <c r="I286" s="62">
        <v>68540206.960926995</v>
      </c>
      <c r="J286" s="63"/>
      <c r="K286" s="63"/>
      <c r="L286" s="63"/>
      <c r="M286" s="10">
        <v>43193790.126255937</v>
      </c>
      <c r="N286" s="10">
        <v>21608000.311898597</v>
      </c>
      <c r="O286" s="62">
        <v>6811066.191525491</v>
      </c>
      <c r="P286" s="63"/>
    </row>
    <row r="287" spans="2:16" ht="11.25" customHeight="1" x14ac:dyDescent="0.25">
      <c r="B287" s="27">
        <v>44256</v>
      </c>
      <c r="C287" s="28">
        <v>52718</v>
      </c>
      <c r="D287" s="10">
        <v>278</v>
      </c>
      <c r="E287" s="29">
        <v>8462</v>
      </c>
      <c r="F287" s="166"/>
      <c r="G287" s="63"/>
      <c r="H287" s="63"/>
      <c r="I287" s="62">
        <v>61073109.195573002</v>
      </c>
      <c r="J287" s="63"/>
      <c r="K287" s="63"/>
      <c r="L287" s="63"/>
      <c r="M287" s="10">
        <v>38424877.612541266</v>
      </c>
      <c r="N287" s="10">
        <v>19175006.6786571</v>
      </c>
      <c r="O287" s="62">
        <v>6019385.1257647257</v>
      </c>
      <c r="P287" s="63"/>
    </row>
    <row r="288" spans="2:16" ht="11.25" customHeight="1" x14ac:dyDescent="0.25">
      <c r="B288" s="27">
        <v>44256</v>
      </c>
      <c r="C288" s="28">
        <v>52749</v>
      </c>
      <c r="D288" s="10">
        <v>279</v>
      </c>
      <c r="E288" s="29">
        <v>8493</v>
      </c>
      <c r="F288" s="166"/>
      <c r="G288" s="63"/>
      <c r="H288" s="63"/>
      <c r="I288" s="62">
        <v>53886585.312886</v>
      </c>
      <c r="J288" s="63"/>
      <c r="K288" s="63"/>
      <c r="L288" s="63"/>
      <c r="M288" s="10">
        <v>33845887.440297604</v>
      </c>
      <c r="N288" s="10">
        <v>16847017.603798028</v>
      </c>
      <c r="O288" s="62">
        <v>5266186.7510961918</v>
      </c>
      <c r="P288" s="63"/>
    </row>
    <row r="289" spans="2:16" ht="11.25" customHeight="1" x14ac:dyDescent="0.25">
      <c r="B289" s="27">
        <v>44256</v>
      </c>
      <c r="C289" s="28">
        <v>52779</v>
      </c>
      <c r="D289" s="10">
        <v>280</v>
      </c>
      <c r="E289" s="29">
        <v>8523</v>
      </c>
      <c r="F289" s="166"/>
      <c r="G289" s="63"/>
      <c r="H289" s="63"/>
      <c r="I289" s="62">
        <v>47010703.079161003</v>
      </c>
      <c r="J289" s="63"/>
      <c r="K289" s="63"/>
      <c r="L289" s="63"/>
      <c r="M289" s="10">
        <v>29478715.010266107</v>
      </c>
      <c r="N289" s="10">
        <v>14637113.473496018</v>
      </c>
      <c r="O289" s="62">
        <v>4556640.3289887486</v>
      </c>
      <c r="P289" s="63"/>
    </row>
    <row r="290" spans="2:16" ht="11.25" customHeight="1" x14ac:dyDescent="0.25">
      <c r="B290" s="27">
        <v>44256</v>
      </c>
      <c r="C290" s="28">
        <v>52810</v>
      </c>
      <c r="D290" s="10">
        <v>281</v>
      </c>
      <c r="E290" s="29">
        <v>8554</v>
      </c>
      <c r="F290" s="166"/>
      <c r="G290" s="63"/>
      <c r="H290" s="63"/>
      <c r="I290" s="62">
        <v>40498008.073361002</v>
      </c>
      <c r="J290" s="63"/>
      <c r="K290" s="63"/>
      <c r="L290" s="63"/>
      <c r="M290" s="10">
        <v>25351767.527005121</v>
      </c>
      <c r="N290" s="10">
        <v>12555939.887649314</v>
      </c>
      <c r="O290" s="62">
        <v>3892200.0805878979</v>
      </c>
      <c r="P290" s="63"/>
    </row>
    <row r="291" spans="2:16" ht="11.25" customHeight="1" x14ac:dyDescent="0.25">
      <c r="B291" s="27">
        <v>44256</v>
      </c>
      <c r="C291" s="28">
        <v>52841</v>
      </c>
      <c r="D291" s="10">
        <v>282</v>
      </c>
      <c r="E291" s="29">
        <v>8585</v>
      </c>
      <c r="F291" s="166"/>
      <c r="G291" s="63"/>
      <c r="H291" s="63"/>
      <c r="I291" s="62">
        <v>34355915.539021</v>
      </c>
      <c r="J291" s="63"/>
      <c r="K291" s="63"/>
      <c r="L291" s="63"/>
      <c r="M291" s="10">
        <v>21470338.254988723</v>
      </c>
      <c r="N291" s="10">
        <v>10606545.602262847</v>
      </c>
      <c r="O291" s="62">
        <v>3273983.6977530681</v>
      </c>
      <c r="P291" s="63"/>
    </row>
    <row r="292" spans="2:16" ht="11.25" customHeight="1" x14ac:dyDescent="0.25">
      <c r="B292" s="27">
        <v>44256</v>
      </c>
      <c r="C292" s="28">
        <v>52871</v>
      </c>
      <c r="D292" s="10">
        <v>283</v>
      </c>
      <c r="E292" s="29">
        <v>8615</v>
      </c>
      <c r="F292" s="166"/>
      <c r="G292" s="63"/>
      <c r="H292" s="63"/>
      <c r="I292" s="62">
        <v>28639692.113163002</v>
      </c>
      <c r="J292" s="63"/>
      <c r="K292" s="63"/>
      <c r="L292" s="63"/>
      <c r="M292" s="10">
        <v>17868671.526041314</v>
      </c>
      <c r="N292" s="10">
        <v>8805562.6155382004</v>
      </c>
      <c r="O292" s="62">
        <v>2706922.0025959676</v>
      </c>
      <c r="P292" s="63"/>
    </row>
    <row r="293" spans="2:16" ht="11.25" customHeight="1" x14ac:dyDescent="0.25">
      <c r="B293" s="27">
        <v>44256</v>
      </c>
      <c r="C293" s="28">
        <v>52902</v>
      </c>
      <c r="D293" s="10">
        <v>284</v>
      </c>
      <c r="E293" s="29">
        <v>8646</v>
      </c>
      <c r="F293" s="166"/>
      <c r="G293" s="63"/>
      <c r="H293" s="63"/>
      <c r="I293" s="62">
        <v>23493079.286961</v>
      </c>
      <c r="J293" s="63"/>
      <c r="K293" s="63"/>
      <c r="L293" s="63"/>
      <c r="M293" s="10">
        <v>14632773.290805742</v>
      </c>
      <c r="N293" s="10">
        <v>7192594.5754215606</v>
      </c>
      <c r="O293" s="62">
        <v>2201713.6413395568</v>
      </c>
      <c r="P293" s="63"/>
    </row>
    <row r="294" spans="2:16" ht="11.25" customHeight="1" x14ac:dyDescent="0.25">
      <c r="B294" s="27">
        <v>44256</v>
      </c>
      <c r="C294" s="28">
        <v>52932</v>
      </c>
      <c r="D294" s="10">
        <v>285</v>
      </c>
      <c r="E294" s="29">
        <v>8676</v>
      </c>
      <c r="F294" s="166"/>
      <c r="G294" s="63"/>
      <c r="H294" s="63"/>
      <c r="I294" s="62">
        <v>19090412.392753001</v>
      </c>
      <c r="J294" s="63"/>
      <c r="K294" s="63"/>
      <c r="L294" s="63"/>
      <c r="M294" s="10">
        <v>11871034.582289809</v>
      </c>
      <c r="N294" s="10">
        <v>5820727.587348504</v>
      </c>
      <c r="O294" s="62">
        <v>1774469.7906409109</v>
      </c>
      <c r="P294" s="63"/>
    </row>
    <row r="295" spans="2:16" ht="11.25" customHeight="1" x14ac:dyDescent="0.25">
      <c r="B295" s="27">
        <v>44256</v>
      </c>
      <c r="C295" s="28">
        <v>52963</v>
      </c>
      <c r="D295" s="10">
        <v>286</v>
      </c>
      <c r="E295" s="29">
        <v>8707</v>
      </c>
      <c r="F295" s="166"/>
      <c r="G295" s="63"/>
      <c r="H295" s="63"/>
      <c r="I295" s="62">
        <v>16342461.230281999</v>
      </c>
      <c r="J295" s="63"/>
      <c r="K295" s="63"/>
      <c r="L295" s="63"/>
      <c r="M295" s="10">
        <v>10145033.895704793</v>
      </c>
      <c r="N295" s="10">
        <v>4961766.2386277653</v>
      </c>
      <c r="O295" s="62">
        <v>1506205.5891197068</v>
      </c>
      <c r="P295" s="63"/>
    </row>
    <row r="296" spans="2:16" ht="11.25" customHeight="1" x14ac:dyDescent="0.25">
      <c r="B296" s="27">
        <v>44256</v>
      </c>
      <c r="C296" s="28">
        <v>52994</v>
      </c>
      <c r="D296" s="10">
        <v>287</v>
      </c>
      <c r="E296" s="29">
        <v>8738</v>
      </c>
      <c r="F296" s="166"/>
      <c r="G296" s="63"/>
      <c r="H296" s="63"/>
      <c r="I296" s="62">
        <v>13809426.07791</v>
      </c>
      <c r="J296" s="63"/>
      <c r="K296" s="63"/>
      <c r="L296" s="63"/>
      <c r="M296" s="10">
        <v>8558042.673511859</v>
      </c>
      <c r="N296" s="10">
        <v>4174950.5694300518</v>
      </c>
      <c r="O296" s="62">
        <v>1261989.9970918761</v>
      </c>
      <c r="P296" s="63"/>
    </row>
    <row r="297" spans="2:16" ht="11.25" customHeight="1" x14ac:dyDescent="0.25">
      <c r="B297" s="27">
        <v>44256</v>
      </c>
      <c r="C297" s="28">
        <v>53022</v>
      </c>
      <c r="D297" s="10">
        <v>288</v>
      </c>
      <c r="E297" s="29">
        <v>8766</v>
      </c>
      <c r="F297" s="166"/>
      <c r="G297" s="63"/>
      <c r="H297" s="63"/>
      <c r="I297" s="62">
        <v>11536870.603137</v>
      </c>
      <c r="J297" s="63"/>
      <c r="K297" s="63"/>
      <c r="L297" s="63"/>
      <c r="M297" s="10">
        <v>7138730.1036625197</v>
      </c>
      <c r="N297" s="10">
        <v>3474553.2272277842</v>
      </c>
      <c r="O297" s="62">
        <v>1046257.4296272608</v>
      </c>
      <c r="P297" s="63"/>
    </row>
    <row r="298" spans="2:16" ht="11.25" customHeight="1" x14ac:dyDescent="0.25">
      <c r="B298" s="27">
        <v>44256</v>
      </c>
      <c r="C298" s="28">
        <v>53053</v>
      </c>
      <c r="D298" s="10">
        <v>289</v>
      </c>
      <c r="E298" s="29">
        <v>8797</v>
      </c>
      <c r="F298" s="166"/>
      <c r="G298" s="63"/>
      <c r="H298" s="63"/>
      <c r="I298" s="62">
        <v>9524457.6488060001</v>
      </c>
      <c r="J298" s="63"/>
      <c r="K298" s="63"/>
      <c r="L298" s="63"/>
      <c r="M298" s="10">
        <v>5883502.9451895189</v>
      </c>
      <c r="N298" s="10">
        <v>2856327.9816699349</v>
      </c>
      <c r="O298" s="62">
        <v>856454.46904735116</v>
      </c>
      <c r="P298" s="63"/>
    </row>
    <row r="299" spans="2:16" ht="11.25" customHeight="1" x14ac:dyDescent="0.25">
      <c r="B299" s="27">
        <v>44256</v>
      </c>
      <c r="C299" s="28">
        <v>53083</v>
      </c>
      <c r="D299" s="10">
        <v>290</v>
      </c>
      <c r="E299" s="29">
        <v>8827</v>
      </c>
      <c r="F299" s="166"/>
      <c r="G299" s="63"/>
      <c r="H299" s="63"/>
      <c r="I299" s="62">
        <v>7682863.5239340002</v>
      </c>
      <c r="J299" s="63"/>
      <c r="K299" s="63"/>
      <c r="L299" s="63"/>
      <c r="M299" s="10">
        <v>4738112.8369679116</v>
      </c>
      <c r="N299" s="10">
        <v>2294601.4603596772</v>
      </c>
      <c r="O299" s="62">
        <v>685203.47147727967</v>
      </c>
      <c r="P299" s="63"/>
    </row>
    <row r="300" spans="2:16" ht="11.25" customHeight="1" x14ac:dyDescent="0.25">
      <c r="B300" s="27">
        <v>44256</v>
      </c>
      <c r="C300" s="28">
        <v>53114</v>
      </c>
      <c r="D300" s="10">
        <v>291</v>
      </c>
      <c r="E300" s="29">
        <v>8858</v>
      </c>
      <c r="F300" s="166"/>
      <c r="G300" s="63"/>
      <c r="H300" s="63"/>
      <c r="I300" s="62">
        <v>6105856.7451860001</v>
      </c>
      <c r="J300" s="63"/>
      <c r="K300" s="63"/>
      <c r="L300" s="63"/>
      <c r="M300" s="10">
        <v>3759167.4393483894</v>
      </c>
      <c r="N300" s="10">
        <v>1815882.0252129345</v>
      </c>
      <c r="O300" s="62">
        <v>539953.72080652032</v>
      </c>
      <c r="P300" s="63"/>
    </row>
    <row r="301" spans="2:16" ht="11.25" customHeight="1" x14ac:dyDescent="0.25">
      <c r="B301" s="27">
        <v>44256</v>
      </c>
      <c r="C301" s="28">
        <v>53144</v>
      </c>
      <c r="D301" s="10">
        <v>292</v>
      </c>
      <c r="E301" s="29">
        <v>8888</v>
      </c>
      <c r="F301" s="166"/>
      <c r="G301" s="63"/>
      <c r="H301" s="63"/>
      <c r="I301" s="62">
        <v>5175927.003455</v>
      </c>
      <c r="J301" s="63"/>
      <c r="K301" s="63"/>
      <c r="L301" s="63"/>
      <c r="M301" s="10">
        <v>3181410.8859443096</v>
      </c>
      <c r="N301" s="10">
        <v>1533011.77085282</v>
      </c>
      <c r="O301" s="62">
        <v>453973.47817952832</v>
      </c>
      <c r="P301" s="63"/>
    </row>
    <row r="302" spans="2:16" ht="11.25" customHeight="1" x14ac:dyDescent="0.25">
      <c r="B302" s="27">
        <v>44256</v>
      </c>
      <c r="C302" s="28">
        <v>53175</v>
      </c>
      <c r="D302" s="10">
        <v>293</v>
      </c>
      <c r="E302" s="29">
        <v>8919</v>
      </c>
      <c r="F302" s="166"/>
      <c r="G302" s="63"/>
      <c r="H302" s="63"/>
      <c r="I302" s="62">
        <v>4583430.2233429998</v>
      </c>
      <c r="J302" s="63"/>
      <c r="K302" s="63"/>
      <c r="L302" s="63"/>
      <c r="M302" s="10">
        <v>2812451.3789780517</v>
      </c>
      <c r="N302" s="10">
        <v>1351776.3463108963</v>
      </c>
      <c r="O302" s="62">
        <v>398608.4071971543</v>
      </c>
      <c r="P302" s="63"/>
    </row>
    <row r="303" spans="2:16" ht="11.25" customHeight="1" x14ac:dyDescent="0.25">
      <c r="B303" s="27">
        <v>44256</v>
      </c>
      <c r="C303" s="28">
        <v>53206</v>
      </c>
      <c r="D303" s="10">
        <v>294</v>
      </c>
      <c r="E303" s="29">
        <v>8950</v>
      </c>
      <c r="F303" s="166"/>
      <c r="G303" s="63"/>
      <c r="H303" s="63"/>
      <c r="I303" s="62">
        <v>4277625.3590820003</v>
      </c>
      <c r="J303" s="63"/>
      <c r="K303" s="63"/>
      <c r="L303" s="63"/>
      <c r="M303" s="10">
        <v>2620353.7403540723</v>
      </c>
      <c r="N303" s="10">
        <v>1256243.5249198552</v>
      </c>
      <c r="O303" s="62">
        <v>368868.92273143848</v>
      </c>
      <c r="P303" s="63"/>
    </row>
    <row r="304" spans="2:16" ht="11.25" customHeight="1" x14ac:dyDescent="0.25">
      <c r="B304" s="27">
        <v>44256</v>
      </c>
      <c r="C304" s="28">
        <v>53236</v>
      </c>
      <c r="D304" s="10">
        <v>295</v>
      </c>
      <c r="E304" s="29">
        <v>8980</v>
      </c>
      <c r="F304" s="166"/>
      <c r="G304" s="63"/>
      <c r="H304" s="63"/>
      <c r="I304" s="62">
        <v>4042629.5232310002</v>
      </c>
      <c r="J304" s="63"/>
      <c r="K304" s="63"/>
      <c r="L304" s="63"/>
      <c r="M304" s="10">
        <v>2472337.0761587368</v>
      </c>
      <c r="N304" s="10">
        <v>1182364.4450145098</v>
      </c>
      <c r="O304" s="62">
        <v>345752.77633337502</v>
      </c>
      <c r="P304" s="63"/>
    </row>
    <row r="305" spans="2:16" ht="11.25" customHeight="1" x14ac:dyDescent="0.25">
      <c r="B305" s="27">
        <v>44256</v>
      </c>
      <c r="C305" s="28">
        <v>53267</v>
      </c>
      <c r="D305" s="10">
        <v>296</v>
      </c>
      <c r="E305" s="29">
        <v>9011</v>
      </c>
      <c r="F305" s="166"/>
      <c r="G305" s="63"/>
      <c r="H305" s="63"/>
      <c r="I305" s="62">
        <v>3850938.3030070001</v>
      </c>
      <c r="J305" s="63"/>
      <c r="K305" s="63"/>
      <c r="L305" s="63"/>
      <c r="M305" s="10">
        <v>2351110.7012876384</v>
      </c>
      <c r="N305" s="10">
        <v>1121529.8858228398</v>
      </c>
      <c r="O305" s="62">
        <v>326574.13485813048</v>
      </c>
      <c r="P305" s="63"/>
    </row>
    <row r="306" spans="2:16" ht="11.25" customHeight="1" x14ac:dyDescent="0.25">
      <c r="B306" s="27">
        <v>44256</v>
      </c>
      <c r="C306" s="28">
        <v>53297</v>
      </c>
      <c r="D306" s="10">
        <v>297</v>
      </c>
      <c r="E306" s="29">
        <v>9041</v>
      </c>
      <c r="F306" s="166"/>
      <c r="G306" s="63"/>
      <c r="H306" s="63"/>
      <c r="I306" s="62">
        <v>3674834.4232970001</v>
      </c>
      <c r="J306" s="63"/>
      <c r="K306" s="63"/>
      <c r="L306" s="63"/>
      <c r="M306" s="10">
        <v>2239911.4704968403</v>
      </c>
      <c r="N306" s="10">
        <v>1065855.6549877126</v>
      </c>
      <c r="O306" s="62">
        <v>309090.32508815755</v>
      </c>
      <c r="P306" s="63"/>
    </row>
    <row r="307" spans="2:16" ht="11.25" customHeight="1" x14ac:dyDescent="0.25">
      <c r="B307" s="27">
        <v>44256</v>
      </c>
      <c r="C307" s="28">
        <v>53328</v>
      </c>
      <c r="D307" s="10">
        <v>298</v>
      </c>
      <c r="E307" s="29">
        <v>9072</v>
      </c>
      <c r="F307" s="166"/>
      <c r="G307" s="63"/>
      <c r="H307" s="63"/>
      <c r="I307" s="62">
        <v>3456385.294801</v>
      </c>
      <c r="J307" s="63"/>
      <c r="K307" s="63"/>
      <c r="L307" s="63"/>
      <c r="M307" s="10">
        <v>2103187.5665834001</v>
      </c>
      <c r="N307" s="10">
        <v>998250.73476449319</v>
      </c>
      <c r="O307" s="62">
        <v>288259.26550014759</v>
      </c>
      <c r="P307" s="63"/>
    </row>
    <row r="308" spans="2:16" ht="11.25" customHeight="1" x14ac:dyDescent="0.25">
      <c r="B308" s="27">
        <v>44256</v>
      </c>
      <c r="C308" s="28">
        <v>53359</v>
      </c>
      <c r="D308" s="10">
        <v>299</v>
      </c>
      <c r="E308" s="29">
        <v>9103</v>
      </c>
      <c r="F308" s="166"/>
      <c r="G308" s="63"/>
      <c r="H308" s="63"/>
      <c r="I308" s="62">
        <v>3303548.002053</v>
      </c>
      <c r="J308" s="63"/>
      <c r="K308" s="63"/>
      <c r="L308" s="63"/>
      <c r="M308" s="10">
        <v>2006777.6598520291</v>
      </c>
      <c r="N308" s="10">
        <v>950068.64068917511</v>
      </c>
      <c r="O308" s="62">
        <v>273183.98765965301</v>
      </c>
      <c r="P308" s="63"/>
    </row>
    <row r="309" spans="2:16" ht="11.25" customHeight="1" x14ac:dyDescent="0.25">
      <c r="B309" s="27">
        <v>44256</v>
      </c>
      <c r="C309" s="28">
        <v>53387</v>
      </c>
      <c r="D309" s="10">
        <v>300</v>
      </c>
      <c r="E309" s="29">
        <v>9131</v>
      </c>
      <c r="F309" s="166"/>
      <c r="G309" s="63"/>
      <c r="H309" s="63"/>
      <c r="I309" s="62">
        <v>3155069.2343600001</v>
      </c>
      <c r="J309" s="63"/>
      <c r="K309" s="63"/>
      <c r="L309" s="63"/>
      <c r="M309" s="10">
        <v>1913646.2239162526</v>
      </c>
      <c r="N309" s="10">
        <v>903896.06270304252</v>
      </c>
      <c r="O309" s="62">
        <v>258912.94380154304</v>
      </c>
      <c r="P309" s="63"/>
    </row>
    <row r="310" spans="2:16" ht="11.25" customHeight="1" x14ac:dyDescent="0.25">
      <c r="B310" s="27">
        <v>44256</v>
      </c>
      <c r="C310" s="28">
        <v>53418</v>
      </c>
      <c r="D310" s="10">
        <v>301</v>
      </c>
      <c r="E310" s="29">
        <v>9162</v>
      </c>
      <c r="F310" s="166"/>
      <c r="G310" s="63"/>
      <c r="H310" s="63"/>
      <c r="I310" s="62">
        <v>3009331.1526139998</v>
      </c>
      <c r="J310" s="63"/>
      <c r="K310" s="63"/>
      <c r="L310" s="63"/>
      <c r="M310" s="10">
        <v>1822155.8472595585</v>
      </c>
      <c r="N310" s="10">
        <v>858492.39793164888</v>
      </c>
      <c r="O310" s="62">
        <v>244865.91791666963</v>
      </c>
      <c r="P310" s="63"/>
    </row>
    <row r="311" spans="2:16" ht="11.25" customHeight="1" x14ac:dyDescent="0.25">
      <c r="B311" s="27">
        <v>44256</v>
      </c>
      <c r="C311" s="28">
        <v>53448</v>
      </c>
      <c r="D311" s="10">
        <v>302</v>
      </c>
      <c r="E311" s="29">
        <v>9192</v>
      </c>
      <c r="F311" s="166"/>
      <c r="G311" s="63"/>
      <c r="H311" s="63"/>
      <c r="I311" s="62">
        <v>2866936.7964920001</v>
      </c>
      <c r="J311" s="63"/>
      <c r="K311" s="63"/>
      <c r="L311" s="63"/>
      <c r="M311" s="10">
        <v>1733086.4116400599</v>
      </c>
      <c r="N311" s="10">
        <v>814518.43702578917</v>
      </c>
      <c r="O311" s="62">
        <v>231370.98219487027</v>
      </c>
      <c r="P311" s="63"/>
    </row>
    <row r="312" spans="2:16" ht="11.25" customHeight="1" x14ac:dyDescent="0.25">
      <c r="B312" s="27">
        <v>44256</v>
      </c>
      <c r="C312" s="28">
        <v>53479</v>
      </c>
      <c r="D312" s="10">
        <v>303</v>
      </c>
      <c r="E312" s="29">
        <v>9223</v>
      </c>
      <c r="F312" s="166"/>
      <c r="G312" s="63"/>
      <c r="H312" s="63"/>
      <c r="I312" s="62">
        <v>2727941.8756630002</v>
      </c>
      <c r="J312" s="63"/>
      <c r="K312" s="63"/>
      <c r="L312" s="63"/>
      <c r="M312" s="10">
        <v>1646265.9285371499</v>
      </c>
      <c r="N312" s="10">
        <v>771746.70686583908</v>
      </c>
      <c r="O312" s="62">
        <v>218292.78191378378</v>
      </c>
      <c r="P312" s="63"/>
    </row>
    <row r="313" spans="2:16" ht="11.25" customHeight="1" x14ac:dyDescent="0.25">
      <c r="B313" s="27">
        <v>44256</v>
      </c>
      <c r="C313" s="28">
        <v>53509</v>
      </c>
      <c r="D313" s="10">
        <v>304</v>
      </c>
      <c r="E313" s="29">
        <v>9253</v>
      </c>
      <c r="F313" s="166"/>
      <c r="G313" s="63"/>
      <c r="H313" s="63"/>
      <c r="I313" s="62">
        <v>2595598.4606079999</v>
      </c>
      <c r="J313" s="63"/>
      <c r="K313" s="63"/>
      <c r="L313" s="63"/>
      <c r="M313" s="10">
        <v>1563827.8593896932</v>
      </c>
      <c r="N313" s="10">
        <v>731296.5220952715</v>
      </c>
      <c r="O313" s="62">
        <v>206003.30216569937</v>
      </c>
      <c r="P313" s="63"/>
    </row>
    <row r="314" spans="2:16" ht="11.25" customHeight="1" x14ac:dyDescent="0.25">
      <c r="B314" s="27">
        <v>44256</v>
      </c>
      <c r="C314" s="28">
        <v>53540</v>
      </c>
      <c r="D314" s="10">
        <v>305</v>
      </c>
      <c r="E314" s="29">
        <v>9284</v>
      </c>
      <c r="F314" s="166"/>
      <c r="G314" s="63"/>
      <c r="H314" s="63"/>
      <c r="I314" s="62">
        <v>2402467.6313479999</v>
      </c>
      <c r="J314" s="63"/>
      <c r="K314" s="63"/>
      <c r="L314" s="63"/>
      <c r="M314" s="10">
        <v>1445013.025850558</v>
      </c>
      <c r="N314" s="10">
        <v>674016.32753764873</v>
      </c>
      <c r="O314" s="62">
        <v>189063.50752458096</v>
      </c>
      <c r="P314" s="63"/>
    </row>
    <row r="315" spans="2:16" ht="11.25" customHeight="1" x14ac:dyDescent="0.25">
      <c r="B315" s="27">
        <v>44256</v>
      </c>
      <c r="C315" s="28">
        <v>53571</v>
      </c>
      <c r="D315" s="10">
        <v>306</v>
      </c>
      <c r="E315" s="29">
        <v>9315</v>
      </c>
      <c r="F315" s="166"/>
      <c r="G315" s="63"/>
      <c r="H315" s="63"/>
      <c r="I315" s="62">
        <v>2279014.7381799999</v>
      </c>
      <c r="J315" s="63"/>
      <c r="K315" s="63"/>
      <c r="L315" s="63"/>
      <c r="M315" s="10">
        <v>1368434.8620674256</v>
      </c>
      <c r="N315" s="10">
        <v>636673.65233602072</v>
      </c>
      <c r="O315" s="62">
        <v>177832.35952298983</v>
      </c>
      <c r="P315" s="63"/>
    </row>
    <row r="316" spans="2:16" ht="11.25" customHeight="1" x14ac:dyDescent="0.25">
      <c r="B316" s="27">
        <v>44256</v>
      </c>
      <c r="C316" s="28">
        <v>53601</v>
      </c>
      <c r="D316" s="10">
        <v>307</v>
      </c>
      <c r="E316" s="29">
        <v>9345</v>
      </c>
      <c r="F316" s="166"/>
      <c r="G316" s="63"/>
      <c r="H316" s="63"/>
      <c r="I316" s="62">
        <v>2157947.4706720002</v>
      </c>
      <c r="J316" s="63"/>
      <c r="K316" s="63"/>
      <c r="L316" s="63"/>
      <c r="M316" s="10">
        <v>1293613.160196075</v>
      </c>
      <c r="N316" s="10">
        <v>600381.00075275265</v>
      </c>
      <c r="O316" s="62">
        <v>167007.8699609024</v>
      </c>
      <c r="P316" s="63"/>
    </row>
    <row r="317" spans="2:16" ht="11.25" customHeight="1" x14ac:dyDescent="0.25">
      <c r="B317" s="27">
        <v>44256</v>
      </c>
      <c r="C317" s="28">
        <v>53632</v>
      </c>
      <c r="D317" s="10">
        <v>308</v>
      </c>
      <c r="E317" s="29">
        <v>9376</v>
      </c>
      <c r="F317" s="166"/>
      <c r="G317" s="63"/>
      <c r="H317" s="63"/>
      <c r="I317" s="62">
        <v>2039708.5375689999</v>
      </c>
      <c r="J317" s="63"/>
      <c r="K317" s="63"/>
      <c r="L317" s="63"/>
      <c r="M317" s="10">
        <v>1220659.2572827158</v>
      </c>
      <c r="N317" s="10">
        <v>565081.4583206079</v>
      </c>
      <c r="O317" s="62">
        <v>156522.82349184621</v>
      </c>
      <c r="P317" s="63"/>
    </row>
    <row r="318" spans="2:16" ht="11.25" customHeight="1" x14ac:dyDescent="0.25">
      <c r="B318" s="27">
        <v>44256</v>
      </c>
      <c r="C318" s="28">
        <v>53662</v>
      </c>
      <c r="D318" s="10">
        <v>309</v>
      </c>
      <c r="E318" s="29">
        <v>9406</v>
      </c>
      <c r="F318" s="166"/>
      <c r="G318" s="63"/>
      <c r="H318" s="63"/>
      <c r="I318" s="62">
        <v>1925581.0276339999</v>
      </c>
      <c r="J318" s="63"/>
      <c r="K318" s="63"/>
      <c r="L318" s="63"/>
      <c r="M318" s="10">
        <v>1150468.3990770914</v>
      </c>
      <c r="N318" s="10">
        <v>531277.06684703613</v>
      </c>
      <c r="O318" s="62">
        <v>146556.0560231774</v>
      </c>
      <c r="P318" s="63"/>
    </row>
    <row r="319" spans="2:16" ht="11.25" customHeight="1" x14ac:dyDescent="0.25">
      <c r="B319" s="27">
        <v>44256</v>
      </c>
      <c r="C319" s="28">
        <v>53693</v>
      </c>
      <c r="D319" s="10">
        <v>310</v>
      </c>
      <c r="E319" s="29">
        <v>9437</v>
      </c>
      <c r="F319" s="166"/>
      <c r="G319" s="63"/>
      <c r="H319" s="63"/>
      <c r="I319" s="62">
        <v>1817125.670317</v>
      </c>
      <c r="J319" s="63"/>
      <c r="K319" s="63"/>
      <c r="L319" s="63"/>
      <c r="M319" s="10">
        <v>1083828.6785940309</v>
      </c>
      <c r="N319" s="10">
        <v>499230.49603771803</v>
      </c>
      <c r="O319" s="62">
        <v>137132.51027577382</v>
      </c>
      <c r="P319" s="63"/>
    </row>
    <row r="320" spans="2:16" ht="11.25" customHeight="1" x14ac:dyDescent="0.25">
      <c r="B320" s="27">
        <v>44256</v>
      </c>
      <c r="C320" s="28">
        <v>53724</v>
      </c>
      <c r="D320" s="10">
        <v>311</v>
      </c>
      <c r="E320" s="29">
        <v>9468</v>
      </c>
      <c r="F320" s="166"/>
      <c r="G320" s="63"/>
      <c r="H320" s="63"/>
      <c r="I320" s="62">
        <v>1714239.8459640001</v>
      </c>
      <c r="J320" s="63"/>
      <c r="K320" s="63"/>
      <c r="L320" s="63"/>
      <c r="M320" s="10">
        <v>1020728.026519369</v>
      </c>
      <c r="N320" s="10">
        <v>468969.5021809935</v>
      </c>
      <c r="O320" s="62">
        <v>128274.56175201005</v>
      </c>
      <c r="P320" s="63"/>
    </row>
    <row r="321" spans="2:16" ht="11.25" customHeight="1" x14ac:dyDescent="0.25">
      <c r="B321" s="27">
        <v>44256</v>
      </c>
      <c r="C321" s="28">
        <v>53752</v>
      </c>
      <c r="D321" s="10">
        <v>312</v>
      </c>
      <c r="E321" s="29">
        <v>9496</v>
      </c>
      <c r="F321" s="166"/>
      <c r="G321" s="63"/>
      <c r="H321" s="63"/>
      <c r="I321" s="62">
        <v>1612826.2345459999</v>
      </c>
      <c r="J321" s="63"/>
      <c r="K321" s="63"/>
      <c r="L321" s="63"/>
      <c r="M321" s="10">
        <v>958870.93805923127</v>
      </c>
      <c r="N321" s="10">
        <v>439537.39854177169</v>
      </c>
      <c r="O321" s="62">
        <v>119764.13535971903</v>
      </c>
      <c r="P321" s="63"/>
    </row>
    <row r="322" spans="2:16" ht="11.25" customHeight="1" x14ac:dyDescent="0.25">
      <c r="B322" s="27">
        <v>44256</v>
      </c>
      <c r="C322" s="28">
        <v>53783</v>
      </c>
      <c r="D322" s="10">
        <v>313</v>
      </c>
      <c r="E322" s="29">
        <v>9527</v>
      </c>
      <c r="F322" s="166"/>
      <c r="G322" s="63"/>
      <c r="H322" s="63"/>
      <c r="I322" s="62">
        <v>1518461.926094</v>
      </c>
      <c r="J322" s="63"/>
      <c r="K322" s="63"/>
      <c r="L322" s="63"/>
      <c r="M322" s="10">
        <v>901237.5179147633</v>
      </c>
      <c r="N322" s="10">
        <v>412068.13598457188</v>
      </c>
      <c r="O322" s="62">
        <v>111803.809793229</v>
      </c>
      <c r="P322" s="63"/>
    </row>
    <row r="323" spans="2:16" ht="11.25" customHeight="1" x14ac:dyDescent="0.25">
      <c r="B323" s="27">
        <v>44256</v>
      </c>
      <c r="C323" s="28">
        <v>53813</v>
      </c>
      <c r="D323" s="10">
        <v>314</v>
      </c>
      <c r="E323" s="29">
        <v>9557</v>
      </c>
      <c r="F323" s="166"/>
      <c r="G323" s="63"/>
      <c r="H323" s="63"/>
      <c r="I323" s="62">
        <v>1425645.2605729999</v>
      </c>
      <c r="J323" s="63"/>
      <c r="K323" s="63"/>
      <c r="L323" s="63"/>
      <c r="M323" s="10">
        <v>844760.09613803797</v>
      </c>
      <c r="N323" s="10">
        <v>385294.60552649235</v>
      </c>
      <c r="O323" s="62">
        <v>104110.99127978961</v>
      </c>
      <c r="P323" s="63"/>
    </row>
    <row r="324" spans="2:16" ht="11.25" customHeight="1" x14ac:dyDescent="0.25">
      <c r="B324" s="27">
        <v>44256</v>
      </c>
      <c r="C324" s="28">
        <v>53844</v>
      </c>
      <c r="D324" s="10">
        <v>315</v>
      </c>
      <c r="E324" s="29">
        <v>9588</v>
      </c>
      <c r="F324" s="166"/>
      <c r="G324" s="63"/>
      <c r="H324" s="63"/>
      <c r="I324" s="62">
        <v>1335848.0681769999</v>
      </c>
      <c r="J324" s="63"/>
      <c r="K324" s="63"/>
      <c r="L324" s="63"/>
      <c r="M324" s="10">
        <v>790208.61857284105</v>
      </c>
      <c r="N324" s="10">
        <v>359497.10100666515</v>
      </c>
      <c r="O324" s="62">
        <v>96728.769966132022</v>
      </c>
      <c r="P324" s="63"/>
    </row>
    <row r="325" spans="2:16" ht="11.25" customHeight="1" x14ac:dyDescent="0.25">
      <c r="B325" s="27">
        <v>44256</v>
      </c>
      <c r="C325" s="28">
        <v>53874</v>
      </c>
      <c r="D325" s="10">
        <v>316</v>
      </c>
      <c r="E325" s="29">
        <v>9618</v>
      </c>
      <c r="F325" s="166"/>
      <c r="G325" s="63"/>
      <c r="H325" s="63"/>
      <c r="I325" s="62">
        <v>1255142.3785560001</v>
      </c>
      <c r="J325" s="63"/>
      <c r="K325" s="63"/>
      <c r="L325" s="63"/>
      <c r="M325" s="10">
        <v>741249.21943144349</v>
      </c>
      <c r="N325" s="10">
        <v>336393.53975063027</v>
      </c>
      <c r="O325" s="62">
        <v>90141.338564384467</v>
      </c>
      <c r="P325" s="63"/>
    </row>
    <row r="326" spans="2:16" ht="11.25" customHeight="1" x14ac:dyDescent="0.25">
      <c r="B326" s="27">
        <v>44256</v>
      </c>
      <c r="C326" s="28">
        <v>53905</v>
      </c>
      <c r="D326" s="10">
        <v>317</v>
      </c>
      <c r="E326" s="29">
        <v>9649</v>
      </c>
      <c r="F326" s="166"/>
      <c r="G326" s="63"/>
      <c r="H326" s="63"/>
      <c r="I326" s="62">
        <v>1175364.5626670001</v>
      </c>
      <c r="J326" s="63"/>
      <c r="K326" s="63"/>
      <c r="L326" s="63"/>
      <c r="M326" s="10">
        <v>692957.54430189379</v>
      </c>
      <c r="N326" s="10">
        <v>313678.04170984874</v>
      </c>
      <c r="O326" s="62">
        <v>83698.387984066168</v>
      </c>
      <c r="P326" s="63"/>
    </row>
    <row r="327" spans="2:16" ht="11.25" customHeight="1" x14ac:dyDescent="0.25">
      <c r="B327" s="27">
        <v>44256</v>
      </c>
      <c r="C327" s="28">
        <v>53936</v>
      </c>
      <c r="D327" s="10">
        <v>318</v>
      </c>
      <c r="E327" s="29">
        <v>9680</v>
      </c>
      <c r="F327" s="166"/>
      <c r="G327" s="63"/>
      <c r="H327" s="63"/>
      <c r="I327" s="62">
        <v>1098635.7497139999</v>
      </c>
      <c r="J327" s="63"/>
      <c r="K327" s="63"/>
      <c r="L327" s="63"/>
      <c r="M327" s="10">
        <v>646622.09560748842</v>
      </c>
      <c r="N327" s="10">
        <v>291959.17264376744</v>
      </c>
      <c r="O327" s="62">
        <v>77573.202220231862</v>
      </c>
      <c r="P327" s="63"/>
    </row>
    <row r="328" spans="2:16" ht="11.25" customHeight="1" x14ac:dyDescent="0.25">
      <c r="B328" s="27">
        <v>44256</v>
      </c>
      <c r="C328" s="28">
        <v>53966</v>
      </c>
      <c r="D328" s="10">
        <v>319</v>
      </c>
      <c r="E328" s="29">
        <v>9710</v>
      </c>
      <c r="F328" s="166"/>
      <c r="G328" s="63"/>
      <c r="H328" s="63"/>
      <c r="I328" s="62">
        <v>1026109.850375</v>
      </c>
      <c r="J328" s="63"/>
      <c r="K328" s="63"/>
      <c r="L328" s="63"/>
      <c r="M328" s="10">
        <v>602944.35147254704</v>
      </c>
      <c r="N328" s="10">
        <v>271567.99244148529</v>
      </c>
      <c r="O328" s="62">
        <v>71859.511484114919</v>
      </c>
      <c r="P328" s="63"/>
    </row>
    <row r="329" spans="2:16" ht="11.25" customHeight="1" x14ac:dyDescent="0.25">
      <c r="B329" s="27">
        <v>44256</v>
      </c>
      <c r="C329" s="28">
        <v>53997</v>
      </c>
      <c r="D329" s="10">
        <v>320</v>
      </c>
      <c r="E329" s="29">
        <v>9741</v>
      </c>
      <c r="F329" s="166"/>
      <c r="G329" s="63"/>
      <c r="H329" s="63"/>
      <c r="I329" s="62">
        <v>955035.90427000006</v>
      </c>
      <c r="J329" s="63"/>
      <c r="K329" s="63"/>
      <c r="L329" s="63"/>
      <c r="M329" s="10">
        <v>560229.34336663154</v>
      </c>
      <c r="N329" s="10">
        <v>251687.2966343791</v>
      </c>
      <c r="O329" s="62">
        <v>66316.804938189016</v>
      </c>
      <c r="P329" s="63"/>
    </row>
    <row r="330" spans="2:16" ht="11.25" customHeight="1" x14ac:dyDescent="0.25">
      <c r="B330" s="27">
        <v>44256</v>
      </c>
      <c r="C330" s="28">
        <v>54027</v>
      </c>
      <c r="D330" s="10">
        <v>321</v>
      </c>
      <c r="E330" s="29">
        <v>9771</v>
      </c>
      <c r="F330" s="166"/>
      <c r="G330" s="63"/>
      <c r="H330" s="63"/>
      <c r="I330" s="62">
        <v>887225.68144199997</v>
      </c>
      <c r="J330" s="63"/>
      <c r="K330" s="63"/>
      <c r="L330" s="63"/>
      <c r="M330" s="10">
        <v>519597.21897338441</v>
      </c>
      <c r="N330" s="10">
        <v>232858.46430826065</v>
      </c>
      <c r="O330" s="62">
        <v>61104.108286634888</v>
      </c>
      <c r="P330" s="63"/>
    </row>
    <row r="331" spans="2:16" ht="11.25" customHeight="1" x14ac:dyDescent="0.25">
      <c r="B331" s="27">
        <v>44256</v>
      </c>
      <c r="C331" s="28">
        <v>54058</v>
      </c>
      <c r="D331" s="10">
        <v>322</v>
      </c>
      <c r="E331" s="29">
        <v>9802</v>
      </c>
      <c r="F331" s="166"/>
      <c r="G331" s="63"/>
      <c r="H331" s="63"/>
      <c r="I331" s="62">
        <v>822729.82184700004</v>
      </c>
      <c r="J331" s="63"/>
      <c r="K331" s="63"/>
      <c r="L331" s="63"/>
      <c r="M331" s="10">
        <v>481008.47938209667</v>
      </c>
      <c r="N331" s="10">
        <v>215016.62280118078</v>
      </c>
      <c r="O331" s="62">
        <v>56183.273226407146</v>
      </c>
      <c r="P331" s="63"/>
    </row>
    <row r="332" spans="2:16" ht="11.25" customHeight="1" x14ac:dyDescent="0.25">
      <c r="B332" s="27">
        <v>44256</v>
      </c>
      <c r="C332" s="28">
        <v>54089</v>
      </c>
      <c r="D332" s="10">
        <v>323</v>
      </c>
      <c r="E332" s="29">
        <v>9833</v>
      </c>
      <c r="F332" s="166"/>
      <c r="G332" s="63"/>
      <c r="H332" s="63"/>
      <c r="I332" s="62">
        <v>760130.53586800001</v>
      </c>
      <c r="J332" s="63"/>
      <c r="K332" s="63"/>
      <c r="L332" s="63"/>
      <c r="M332" s="10">
        <v>443656.09372658702</v>
      </c>
      <c r="N332" s="10">
        <v>197815.28579907838</v>
      </c>
      <c r="O332" s="62">
        <v>51469.680062969521</v>
      </c>
      <c r="P332" s="63"/>
    </row>
    <row r="333" spans="2:16" ht="11.25" customHeight="1" x14ac:dyDescent="0.25">
      <c r="B333" s="27">
        <v>44256</v>
      </c>
      <c r="C333" s="28">
        <v>54118</v>
      </c>
      <c r="D333" s="10">
        <v>324</v>
      </c>
      <c r="E333" s="29">
        <v>9862</v>
      </c>
      <c r="F333" s="166"/>
      <c r="G333" s="63"/>
      <c r="H333" s="63"/>
      <c r="I333" s="62">
        <v>699374.35325100005</v>
      </c>
      <c r="J333" s="63"/>
      <c r="K333" s="63"/>
      <c r="L333" s="63"/>
      <c r="M333" s="10">
        <v>407547.57720792724</v>
      </c>
      <c r="N333" s="10">
        <v>181283.0311463087</v>
      </c>
      <c r="O333" s="62">
        <v>46981.223474176957</v>
      </c>
      <c r="P333" s="63"/>
    </row>
    <row r="334" spans="2:16" ht="11.25" customHeight="1" x14ac:dyDescent="0.25">
      <c r="B334" s="27">
        <v>44256</v>
      </c>
      <c r="C334" s="28">
        <v>54149</v>
      </c>
      <c r="D334" s="10">
        <v>325</v>
      </c>
      <c r="E334" s="29">
        <v>9893</v>
      </c>
      <c r="F334" s="166"/>
      <c r="G334" s="63"/>
      <c r="H334" s="63"/>
      <c r="I334" s="62">
        <v>640990.54412099998</v>
      </c>
      <c r="J334" s="63"/>
      <c r="K334" s="63"/>
      <c r="L334" s="63"/>
      <c r="M334" s="10">
        <v>372891.95638733375</v>
      </c>
      <c r="N334" s="10">
        <v>165445.87622640477</v>
      </c>
      <c r="O334" s="62">
        <v>42695.267067097477</v>
      </c>
      <c r="P334" s="63"/>
    </row>
    <row r="335" spans="2:16" ht="11.25" customHeight="1" x14ac:dyDescent="0.25">
      <c r="B335" s="27">
        <v>44256</v>
      </c>
      <c r="C335" s="28">
        <v>54179</v>
      </c>
      <c r="D335" s="10">
        <v>326</v>
      </c>
      <c r="E335" s="29">
        <v>9923</v>
      </c>
      <c r="F335" s="166"/>
      <c r="G335" s="63"/>
      <c r="H335" s="63"/>
      <c r="I335" s="62">
        <v>583751.08885199996</v>
      </c>
      <c r="J335" s="63"/>
      <c r="K335" s="63"/>
      <c r="L335" s="63"/>
      <c r="M335" s="10">
        <v>339035.87586013408</v>
      </c>
      <c r="N335" s="10">
        <v>150054.26890543514</v>
      </c>
      <c r="O335" s="62">
        <v>38564.546302662289</v>
      </c>
      <c r="P335" s="63"/>
    </row>
    <row r="336" spans="2:16" ht="11.25" customHeight="1" x14ac:dyDescent="0.25">
      <c r="B336" s="27">
        <v>44256</v>
      </c>
      <c r="C336" s="28">
        <v>54210</v>
      </c>
      <c r="D336" s="10">
        <v>327</v>
      </c>
      <c r="E336" s="29">
        <v>9954</v>
      </c>
      <c r="F336" s="166"/>
      <c r="G336" s="63"/>
      <c r="H336" s="63"/>
      <c r="I336" s="62">
        <v>532698.48418300005</v>
      </c>
      <c r="J336" s="63"/>
      <c r="K336" s="63"/>
      <c r="L336" s="63"/>
      <c r="M336" s="10">
        <v>308860.37392120762</v>
      </c>
      <c r="N336" s="10">
        <v>136351.20629337683</v>
      </c>
      <c r="O336" s="62">
        <v>34894.379118384997</v>
      </c>
      <c r="P336" s="63"/>
    </row>
    <row r="337" spans="2:16" ht="11.25" customHeight="1" x14ac:dyDescent="0.25">
      <c r="B337" s="27">
        <v>44256</v>
      </c>
      <c r="C337" s="28">
        <v>54240</v>
      </c>
      <c r="D337" s="10">
        <v>328</v>
      </c>
      <c r="E337" s="29">
        <v>9984</v>
      </c>
      <c r="F337" s="166"/>
      <c r="G337" s="63"/>
      <c r="H337" s="63"/>
      <c r="I337" s="62">
        <v>488062.145235</v>
      </c>
      <c r="J337" s="63"/>
      <c r="K337" s="63"/>
      <c r="L337" s="63"/>
      <c r="M337" s="10">
        <v>282515.58893930574</v>
      </c>
      <c r="N337" s="10">
        <v>124413.92049676855</v>
      </c>
      <c r="O337" s="62">
        <v>31708.927272710534</v>
      </c>
      <c r="P337" s="63"/>
    </row>
    <row r="338" spans="2:16" ht="11.25" customHeight="1" x14ac:dyDescent="0.25">
      <c r="B338" s="27">
        <v>44256</v>
      </c>
      <c r="C338" s="28">
        <v>54271</v>
      </c>
      <c r="D338" s="10">
        <v>329</v>
      </c>
      <c r="E338" s="29">
        <v>10015</v>
      </c>
      <c r="F338" s="166"/>
      <c r="G338" s="63"/>
      <c r="H338" s="63"/>
      <c r="I338" s="62">
        <v>447462.49626799999</v>
      </c>
      <c r="J338" s="63"/>
      <c r="K338" s="63"/>
      <c r="L338" s="63"/>
      <c r="M338" s="10">
        <v>258575.10662720419</v>
      </c>
      <c r="N338" s="10">
        <v>113581.43837795639</v>
      </c>
      <c r="O338" s="62">
        <v>28825.48067396674</v>
      </c>
      <c r="P338" s="63"/>
    </row>
    <row r="339" spans="2:16" ht="11.25" customHeight="1" x14ac:dyDescent="0.25">
      <c r="B339" s="27">
        <v>44256</v>
      </c>
      <c r="C339" s="28">
        <v>54302</v>
      </c>
      <c r="D339" s="10">
        <v>330</v>
      </c>
      <c r="E339" s="29">
        <v>10046</v>
      </c>
      <c r="F339" s="166"/>
      <c r="G339" s="63"/>
      <c r="H339" s="63"/>
      <c r="I339" s="62">
        <v>407833.37825100002</v>
      </c>
      <c r="J339" s="63"/>
      <c r="K339" s="63"/>
      <c r="L339" s="63"/>
      <c r="M339" s="10">
        <v>235274.91066402246</v>
      </c>
      <c r="N339" s="10">
        <v>103083.78627563971</v>
      </c>
      <c r="O339" s="62">
        <v>26050.506710658621</v>
      </c>
      <c r="P339" s="63"/>
    </row>
    <row r="340" spans="2:16" ht="11.25" customHeight="1" x14ac:dyDescent="0.25">
      <c r="B340" s="27">
        <v>44256</v>
      </c>
      <c r="C340" s="28">
        <v>54332</v>
      </c>
      <c r="D340" s="10">
        <v>331</v>
      </c>
      <c r="E340" s="29">
        <v>10076</v>
      </c>
      <c r="F340" s="166"/>
      <c r="G340" s="63"/>
      <c r="H340" s="63"/>
      <c r="I340" s="62">
        <v>372377.06748199998</v>
      </c>
      <c r="J340" s="63"/>
      <c r="K340" s="63"/>
      <c r="L340" s="63"/>
      <c r="M340" s="10">
        <v>214467.91921288203</v>
      </c>
      <c r="N340" s="10">
        <v>93736.093519400703</v>
      </c>
      <c r="O340" s="62">
        <v>23591.13017516971</v>
      </c>
      <c r="P340" s="63"/>
    </row>
    <row r="341" spans="2:16" ht="11.25" customHeight="1" x14ac:dyDescent="0.25">
      <c r="B341" s="27">
        <v>44256</v>
      </c>
      <c r="C341" s="28">
        <v>54363</v>
      </c>
      <c r="D341" s="10">
        <v>332</v>
      </c>
      <c r="E341" s="29">
        <v>10107</v>
      </c>
      <c r="F341" s="166"/>
      <c r="G341" s="63"/>
      <c r="H341" s="63"/>
      <c r="I341" s="62">
        <v>337688.24002600001</v>
      </c>
      <c r="J341" s="63"/>
      <c r="K341" s="63"/>
      <c r="L341" s="63"/>
      <c r="M341" s="10">
        <v>194159.26819429523</v>
      </c>
      <c r="N341" s="10">
        <v>84644.107731384574</v>
      </c>
      <c r="O341" s="62">
        <v>21212.665695105545</v>
      </c>
      <c r="P341" s="63"/>
    </row>
    <row r="342" spans="2:16" ht="11.25" customHeight="1" x14ac:dyDescent="0.25">
      <c r="B342" s="27">
        <v>44256</v>
      </c>
      <c r="C342" s="28">
        <v>54393</v>
      </c>
      <c r="D342" s="10">
        <v>333</v>
      </c>
      <c r="E342" s="29">
        <v>10137</v>
      </c>
      <c r="F342" s="166"/>
      <c r="G342" s="63"/>
      <c r="H342" s="63"/>
      <c r="I342" s="62">
        <v>307302.93910900003</v>
      </c>
      <c r="J342" s="63"/>
      <c r="K342" s="63"/>
      <c r="L342" s="63"/>
      <c r="M342" s="10">
        <v>176398.73409450281</v>
      </c>
      <c r="N342" s="10">
        <v>76712.093735564835</v>
      </c>
      <c r="O342" s="62">
        <v>19146.016821713041</v>
      </c>
      <c r="P342" s="63"/>
    </row>
    <row r="343" spans="2:16" ht="11.25" customHeight="1" x14ac:dyDescent="0.25">
      <c r="B343" s="27">
        <v>44256</v>
      </c>
      <c r="C343" s="28">
        <v>54424</v>
      </c>
      <c r="D343" s="10">
        <v>334</v>
      </c>
      <c r="E343" s="29">
        <v>10168</v>
      </c>
      <c r="F343" s="166"/>
      <c r="G343" s="63"/>
      <c r="H343" s="63"/>
      <c r="I343" s="62">
        <v>278563.55913900002</v>
      </c>
      <c r="J343" s="63"/>
      <c r="K343" s="63"/>
      <c r="L343" s="63"/>
      <c r="M343" s="10">
        <v>159630.48454819882</v>
      </c>
      <c r="N343" s="10">
        <v>69243.386037707765</v>
      </c>
      <c r="O343" s="62">
        <v>17208.757566598448</v>
      </c>
      <c r="P343" s="63"/>
    </row>
    <row r="344" spans="2:16" ht="11.25" customHeight="1" x14ac:dyDescent="0.25">
      <c r="B344" s="27">
        <v>44256</v>
      </c>
      <c r="C344" s="28">
        <v>54455</v>
      </c>
      <c r="D344" s="10">
        <v>335</v>
      </c>
      <c r="E344" s="29">
        <v>10199</v>
      </c>
      <c r="F344" s="166"/>
      <c r="G344" s="63"/>
      <c r="H344" s="63"/>
      <c r="I344" s="62">
        <v>250751.97029900001</v>
      </c>
      <c r="J344" s="63"/>
      <c r="K344" s="63"/>
      <c r="L344" s="63"/>
      <c r="M344" s="10">
        <v>143449.37569286171</v>
      </c>
      <c r="N344" s="10">
        <v>62066.20912630597</v>
      </c>
      <c r="O344" s="62">
        <v>15359.711533311645</v>
      </c>
      <c r="P344" s="63"/>
    </row>
    <row r="345" spans="2:16" ht="11.25" customHeight="1" x14ac:dyDescent="0.25">
      <c r="B345" s="27">
        <v>44256</v>
      </c>
      <c r="C345" s="28">
        <v>54483</v>
      </c>
      <c r="D345" s="10">
        <v>336</v>
      </c>
      <c r="E345" s="29">
        <v>10227</v>
      </c>
      <c r="F345" s="166"/>
      <c r="G345" s="63"/>
      <c r="H345" s="63"/>
      <c r="I345" s="62">
        <v>223374.44</v>
      </c>
      <c r="J345" s="63"/>
      <c r="K345" s="63"/>
      <c r="L345" s="63"/>
      <c r="M345" s="10">
        <v>127591.54844465682</v>
      </c>
      <c r="N345" s="10">
        <v>55078.180137178781</v>
      </c>
      <c r="O345" s="62">
        <v>13578.207222448482</v>
      </c>
      <c r="P345" s="63"/>
    </row>
    <row r="346" spans="2:16" ht="11.25" customHeight="1" x14ac:dyDescent="0.25">
      <c r="B346" s="27">
        <v>44256</v>
      </c>
      <c r="C346" s="28">
        <v>54514</v>
      </c>
      <c r="D346" s="10">
        <v>337</v>
      </c>
      <c r="E346" s="29">
        <v>10258</v>
      </c>
      <c r="F346" s="166"/>
      <c r="G346" s="63"/>
      <c r="H346" s="63"/>
      <c r="I346" s="62">
        <v>197580.07</v>
      </c>
      <c r="J346" s="63"/>
      <c r="K346" s="63"/>
      <c r="L346" s="63"/>
      <c r="M346" s="10">
        <v>112666.38123732009</v>
      </c>
      <c r="N346" s="10">
        <v>48511.657368243599</v>
      </c>
      <c r="O346" s="62">
        <v>11908.733652549499</v>
      </c>
      <c r="P346" s="63"/>
    </row>
    <row r="347" spans="2:16" ht="11.25" customHeight="1" x14ac:dyDescent="0.25">
      <c r="B347" s="27">
        <v>44256</v>
      </c>
      <c r="C347" s="28">
        <v>54544</v>
      </c>
      <c r="D347" s="10">
        <v>338</v>
      </c>
      <c r="E347" s="29">
        <v>10288</v>
      </c>
      <c r="F347" s="166"/>
      <c r="G347" s="63"/>
      <c r="H347" s="63"/>
      <c r="I347" s="62">
        <v>171928.8</v>
      </c>
      <c r="J347" s="63"/>
      <c r="K347" s="63"/>
      <c r="L347" s="63"/>
      <c r="M347" s="10">
        <v>97878.29662007853</v>
      </c>
      <c r="N347" s="10">
        <v>42040.506231117572</v>
      </c>
      <c r="O347" s="62">
        <v>10277.878756501259</v>
      </c>
      <c r="P347" s="63"/>
    </row>
    <row r="348" spans="2:16" ht="11.25" customHeight="1" x14ac:dyDescent="0.25">
      <c r="B348" s="27">
        <v>44256</v>
      </c>
      <c r="C348" s="28">
        <v>54575</v>
      </c>
      <c r="D348" s="10">
        <v>339</v>
      </c>
      <c r="E348" s="29">
        <v>10319</v>
      </c>
      <c r="F348" s="166"/>
      <c r="G348" s="63"/>
      <c r="H348" s="63"/>
      <c r="I348" s="62">
        <v>148042.46</v>
      </c>
      <c r="J348" s="63"/>
      <c r="K348" s="63"/>
      <c r="L348" s="63"/>
      <c r="M348" s="10">
        <v>84136.965162567983</v>
      </c>
      <c r="N348" s="10">
        <v>36046.447502949406</v>
      </c>
      <c r="O348" s="62">
        <v>8775.1518976279076</v>
      </c>
      <c r="P348" s="63"/>
    </row>
    <row r="349" spans="2:16" ht="11.25" customHeight="1" x14ac:dyDescent="0.25">
      <c r="B349" s="27">
        <v>44256</v>
      </c>
      <c r="C349" s="28">
        <v>54605</v>
      </c>
      <c r="D349" s="10">
        <v>340</v>
      </c>
      <c r="E349" s="29">
        <v>10349</v>
      </c>
      <c r="F349" s="166"/>
      <c r="G349" s="63"/>
      <c r="H349" s="63"/>
      <c r="I349" s="62">
        <v>124906.08</v>
      </c>
      <c r="J349" s="63"/>
      <c r="K349" s="63"/>
      <c r="L349" s="63"/>
      <c r="M349" s="10">
        <v>70871.347302400129</v>
      </c>
      <c r="N349" s="10">
        <v>30288.382657386468</v>
      </c>
      <c r="O349" s="62">
        <v>7343.1828021661031</v>
      </c>
      <c r="P349" s="63"/>
    </row>
    <row r="350" spans="2:16" ht="11.25" customHeight="1" x14ac:dyDescent="0.25">
      <c r="B350" s="27">
        <v>44256</v>
      </c>
      <c r="C350" s="28">
        <v>54636</v>
      </c>
      <c r="D350" s="10">
        <v>341</v>
      </c>
      <c r="E350" s="29">
        <v>10380</v>
      </c>
      <c r="F350" s="166"/>
      <c r="G350" s="63"/>
      <c r="H350" s="63"/>
      <c r="I350" s="62">
        <v>103501.04</v>
      </c>
      <c r="J350" s="63"/>
      <c r="K350" s="63"/>
      <c r="L350" s="63"/>
      <c r="M350" s="10">
        <v>58626.585762283539</v>
      </c>
      <c r="N350" s="10">
        <v>24991.601669542881</v>
      </c>
      <c r="O350" s="62">
        <v>6033.3561989681903</v>
      </c>
      <c r="P350" s="63"/>
    </row>
    <row r="351" spans="2:16" ht="11.25" customHeight="1" x14ac:dyDescent="0.25">
      <c r="B351" s="27">
        <v>44256</v>
      </c>
      <c r="C351" s="28">
        <v>54667</v>
      </c>
      <c r="D351" s="10">
        <v>342</v>
      </c>
      <c r="E351" s="29">
        <v>10411</v>
      </c>
      <c r="F351" s="166"/>
      <c r="G351" s="63"/>
      <c r="H351" s="63"/>
      <c r="I351" s="62">
        <v>84709.25</v>
      </c>
      <c r="J351" s="63"/>
      <c r="K351" s="63"/>
      <c r="L351" s="63"/>
      <c r="M351" s="10">
        <v>47900.881414755051</v>
      </c>
      <c r="N351" s="10">
        <v>20367.469988573277</v>
      </c>
      <c r="O351" s="62">
        <v>4896.1935841720442</v>
      </c>
      <c r="P351" s="63"/>
    </row>
    <row r="352" spans="2:16" ht="11.25" customHeight="1" x14ac:dyDescent="0.25">
      <c r="B352" s="27">
        <v>44256</v>
      </c>
      <c r="C352" s="28">
        <v>54697</v>
      </c>
      <c r="D352" s="10">
        <v>343</v>
      </c>
      <c r="E352" s="29">
        <v>10441</v>
      </c>
      <c r="F352" s="166"/>
      <c r="G352" s="63"/>
      <c r="H352" s="63"/>
      <c r="I352" s="62">
        <v>65892.34</v>
      </c>
      <c r="J352" s="63"/>
      <c r="K352" s="63"/>
      <c r="L352" s="63"/>
      <c r="M352" s="10">
        <v>37199.24789892757</v>
      </c>
      <c r="N352" s="10">
        <v>15778.201819189533</v>
      </c>
      <c r="O352" s="62">
        <v>3777.4183499777614</v>
      </c>
      <c r="P352" s="63"/>
    </row>
    <row r="353" spans="2:16" ht="11.25" customHeight="1" x14ac:dyDescent="0.25">
      <c r="B353" s="27">
        <v>44256</v>
      </c>
      <c r="C353" s="28">
        <v>54728</v>
      </c>
      <c r="D353" s="10">
        <v>344</v>
      </c>
      <c r="E353" s="29">
        <v>10472</v>
      </c>
      <c r="F353" s="166"/>
      <c r="G353" s="63"/>
      <c r="H353" s="63"/>
      <c r="I353" s="62">
        <v>47662.21</v>
      </c>
      <c r="J353" s="63"/>
      <c r="K353" s="63"/>
      <c r="L353" s="63"/>
      <c r="M353" s="10">
        <v>26861.866322672497</v>
      </c>
      <c r="N353" s="10">
        <v>11364.586116292974</v>
      </c>
      <c r="O353" s="62">
        <v>2709.2421417271216</v>
      </c>
      <c r="P353" s="63"/>
    </row>
    <row r="354" spans="2:16" ht="11.25" customHeight="1" x14ac:dyDescent="0.25">
      <c r="B354" s="27">
        <v>44256</v>
      </c>
      <c r="C354" s="28">
        <v>54758</v>
      </c>
      <c r="D354" s="10">
        <v>345</v>
      </c>
      <c r="E354" s="29">
        <v>10502</v>
      </c>
      <c r="F354" s="166"/>
      <c r="G354" s="63"/>
      <c r="H354" s="63"/>
      <c r="I354" s="62">
        <v>35545.089999999997</v>
      </c>
      <c r="J354" s="63"/>
      <c r="K354" s="63"/>
      <c r="L354" s="63"/>
      <c r="M354" s="10">
        <v>19999.916673913991</v>
      </c>
      <c r="N354" s="10">
        <v>8440.6403164500025</v>
      </c>
      <c r="O354" s="62">
        <v>2003.9444374288344</v>
      </c>
      <c r="P354" s="63"/>
    </row>
    <row r="355" spans="2:16" ht="11.25" customHeight="1" x14ac:dyDescent="0.25">
      <c r="B355" s="27">
        <v>44256</v>
      </c>
      <c r="C355" s="28">
        <v>54789</v>
      </c>
      <c r="D355" s="10">
        <v>346</v>
      </c>
      <c r="E355" s="29">
        <v>10533</v>
      </c>
      <c r="F355" s="166"/>
      <c r="G355" s="63"/>
      <c r="H355" s="63"/>
      <c r="I355" s="62">
        <v>29895.87</v>
      </c>
      <c r="J355" s="63"/>
      <c r="K355" s="63"/>
      <c r="L355" s="63"/>
      <c r="M355" s="10">
        <v>16792.777876264514</v>
      </c>
      <c r="N355" s="10">
        <v>7069.0954222148648</v>
      </c>
      <c r="O355" s="62">
        <v>1671.2089219334284</v>
      </c>
      <c r="P355" s="63"/>
    </row>
    <row r="356" spans="2:16" ht="11.25" customHeight="1" x14ac:dyDescent="0.25">
      <c r="B356" s="27">
        <v>44256</v>
      </c>
      <c r="C356" s="28">
        <v>54820</v>
      </c>
      <c r="D356" s="10">
        <v>347</v>
      </c>
      <c r="E356" s="29">
        <v>10564</v>
      </c>
      <c r="F356" s="166"/>
      <c r="G356" s="63"/>
      <c r="H356" s="63"/>
      <c r="I356" s="62">
        <v>24745</v>
      </c>
      <c r="J356" s="63"/>
      <c r="K356" s="63"/>
      <c r="L356" s="63"/>
      <c r="M356" s="10">
        <v>13875.913514349364</v>
      </c>
      <c r="N356" s="10">
        <v>5826.3554706888053</v>
      </c>
      <c r="O356" s="62">
        <v>1371.5779632433371</v>
      </c>
      <c r="P356" s="63"/>
    </row>
    <row r="357" spans="2:16" ht="11.25" customHeight="1" x14ac:dyDescent="0.25">
      <c r="B357" s="27">
        <v>44256</v>
      </c>
      <c r="C357" s="28">
        <v>54848</v>
      </c>
      <c r="D357" s="10">
        <v>348</v>
      </c>
      <c r="E357" s="29">
        <v>10592</v>
      </c>
      <c r="F357" s="166"/>
      <c r="G357" s="63"/>
      <c r="H357" s="63"/>
      <c r="I357" s="62">
        <v>20489.259999999998</v>
      </c>
      <c r="J357" s="63"/>
      <c r="K357" s="63"/>
      <c r="L357" s="63"/>
      <c r="M357" s="10">
        <v>11471.878077122967</v>
      </c>
      <c r="N357" s="10">
        <v>4805.8590826235823</v>
      </c>
      <c r="O357" s="62">
        <v>1127.0146580434584</v>
      </c>
      <c r="P357" s="63"/>
    </row>
    <row r="358" spans="2:16" ht="11.25" customHeight="1" x14ac:dyDescent="0.25">
      <c r="B358" s="27">
        <v>44256</v>
      </c>
      <c r="C358" s="28">
        <v>54879</v>
      </c>
      <c r="D358" s="10">
        <v>349</v>
      </c>
      <c r="E358" s="29">
        <v>10623</v>
      </c>
      <c r="F358" s="166"/>
      <c r="G358" s="63"/>
      <c r="H358" s="63"/>
      <c r="I358" s="62">
        <v>16226.2</v>
      </c>
      <c r="J358" s="63"/>
      <c r="K358" s="63"/>
      <c r="L358" s="63"/>
      <c r="M358" s="10">
        <v>9069.5941376206556</v>
      </c>
      <c r="N358" s="10">
        <v>3789.8188833279332</v>
      </c>
      <c r="O358" s="62">
        <v>884.98030814136723</v>
      </c>
      <c r="P358" s="63"/>
    </row>
    <row r="359" spans="2:16" ht="11.25" customHeight="1" x14ac:dyDescent="0.25">
      <c r="B359" s="27">
        <v>44256</v>
      </c>
      <c r="C359" s="28">
        <v>54909</v>
      </c>
      <c r="D359" s="10">
        <v>350</v>
      </c>
      <c r="E359" s="29">
        <v>10653</v>
      </c>
      <c r="F359" s="166"/>
      <c r="G359" s="63"/>
      <c r="H359" s="63"/>
      <c r="I359" s="62">
        <v>11954.73</v>
      </c>
      <c r="J359" s="63"/>
      <c r="K359" s="63"/>
      <c r="L359" s="63"/>
      <c r="M359" s="10">
        <v>6671.0986136988631</v>
      </c>
      <c r="N359" s="10">
        <v>2780.7230082013307</v>
      </c>
      <c r="O359" s="62">
        <v>646.67930906649394</v>
      </c>
      <c r="P359" s="63"/>
    </row>
    <row r="360" spans="2:16" ht="11.25" customHeight="1" x14ac:dyDescent="0.25">
      <c r="B360" s="27">
        <v>44256</v>
      </c>
      <c r="C360" s="28">
        <v>54940</v>
      </c>
      <c r="D360" s="10">
        <v>351</v>
      </c>
      <c r="E360" s="29">
        <v>10684</v>
      </c>
      <c r="F360" s="166"/>
      <c r="G360" s="63"/>
      <c r="H360" s="63"/>
      <c r="I360" s="62">
        <v>8941.58</v>
      </c>
      <c r="J360" s="63"/>
      <c r="K360" s="63"/>
      <c r="L360" s="63"/>
      <c r="M360" s="10">
        <v>4981.2075097803991</v>
      </c>
      <c r="N360" s="10">
        <v>2071.0429085535748</v>
      </c>
      <c r="O360" s="62">
        <v>479.59754542796134</v>
      </c>
      <c r="P360" s="63"/>
    </row>
    <row r="361" spans="2:16" ht="11.25" customHeight="1" x14ac:dyDescent="0.25">
      <c r="B361" s="27">
        <v>44256</v>
      </c>
      <c r="C361" s="28">
        <v>54970</v>
      </c>
      <c r="D361" s="10">
        <v>352</v>
      </c>
      <c r="E361" s="29">
        <v>10714</v>
      </c>
      <c r="F361" s="166"/>
      <c r="G361" s="63"/>
      <c r="H361" s="63"/>
      <c r="I361" s="62">
        <v>5923.02</v>
      </c>
      <c r="J361" s="63"/>
      <c r="K361" s="63"/>
      <c r="L361" s="63"/>
      <c r="M361" s="10">
        <v>3294.201246126574</v>
      </c>
      <c r="N361" s="10">
        <v>1366.2631567186725</v>
      </c>
      <c r="O361" s="62">
        <v>315.09266647483935</v>
      </c>
      <c r="P361" s="63"/>
    </row>
    <row r="362" spans="2:16" ht="11.25" customHeight="1" x14ac:dyDescent="0.25">
      <c r="B362" s="27">
        <v>44256</v>
      </c>
      <c r="C362" s="28">
        <v>55001</v>
      </c>
      <c r="D362" s="10">
        <v>353</v>
      </c>
      <c r="E362" s="29">
        <v>10745</v>
      </c>
      <c r="F362" s="166"/>
      <c r="G362" s="63"/>
      <c r="H362" s="63"/>
      <c r="I362" s="62">
        <v>2894.54</v>
      </c>
      <c r="J362" s="63"/>
      <c r="K362" s="63"/>
      <c r="L362" s="63"/>
      <c r="M362" s="10">
        <v>0</v>
      </c>
      <c r="N362" s="10">
        <v>0</v>
      </c>
      <c r="O362" s="62">
        <v>0</v>
      </c>
      <c r="P362" s="63"/>
    </row>
    <row r="363" spans="2:16" ht="11.25" customHeight="1" x14ac:dyDescent="0.25">
      <c r="B363" s="27">
        <v>44256</v>
      </c>
      <c r="C363" s="28">
        <v>55032</v>
      </c>
      <c r="D363" s="10">
        <v>354</v>
      </c>
      <c r="E363" s="29">
        <v>10776</v>
      </c>
      <c r="F363" s="166"/>
      <c r="G363" s="63"/>
      <c r="H363" s="63"/>
      <c r="I363" s="62">
        <v>2174.5</v>
      </c>
      <c r="J363" s="63"/>
      <c r="K363" s="63"/>
      <c r="L363" s="63"/>
      <c r="M363" s="10">
        <v>1205.2909569147268</v>
      </c>
      <c r="N363" s="10">
        <v>497.35250979790152</v>
      </c>
      <c r="O363" s="62">
        <v>113.73168966966612</v>
      </c>
      <c r="P363" s="63"/>
    </row>
    <row r="364" spans="2:16" ht="11.25" customHeight="1" x14ac:dyDescent="0.25">
      <c r="B364" s="27">
        <v>44256</v>
      </c>
      <c r="C364" s="28">
        <v>55062</v>
      </c>
      <c r="D364" s="10">
        <v>355</v>
      </c>
      <c r="E364" s="29">
        <v>10806</v>
      </c>
      <c r="F364" s="166"/>
      <c r="G364" s="63"/>
      <c r="H364" s="63"/>
      <c r="I364" s="62">
        <v>1452.07</v>
      </c>
      <c r="J364" s="63"/>
      <c r="K364" s="63"/>
      <c r="L364" s="63"/>
      <c r="M364" s="10">
        <v>803.53833246351314</v>
      </c>
      <c r="N364" s="10">
        <v>330.75680068138399</v>
      </c>
      <c r="O364" s="62">
        <v>75.325503514006428</v>
      </c>
      <c r="P364" s="63"/>
    </row>
    <row r="365" spans="2:16" ht="11.25" customHeight="1" x14ac:dyDescent="0.25">
      <c r="B365" s="27">
        <v>44256</v>
      </c>
      <c r="C365" s="28">
        <v>55093</v>
      </c>
      <c r="D365" s="10">
        <v>356</v>
      </c>
      <c r="E365" s="29">
        <v>10837</v>
      </c>
      <c r="F365" s="166"/>
      <c r="G365" s="63"/>
      <c r="H365" s="63"/>
      <c r="I365" s="62">
        <v>727.24</v>
      </c>
      <c r="J365" s="63"/>
      <c r="K365" s="63"/>
      <c r="L365" s="63"/>
      <c r="M365" s="10">
        <v>401.75342114963826</v>
      </c>
      <c r="N365" s="10">
        <v>164.95134443971935</v>
      </c>
      <c r="O365" s="62">
        <v>37.406385057231745</v>
      </c>
      <c r="P365" s="63"/>
    </row>
    <row r="366" spans="2:16" ht="11.25" customHeight="1" x14ac:dyDescent="0.25">
      <c r="B366" s="27">
        <v>44256</v>
      </c>
      <c r="C366" s="28">
        <v>55123</v>
      </c>
      <c r="D366" s="10">
        <v>357</v>
      </c>
      <c r="E366" s="29">
        <v>10867</v>
      </c>
      <c r="F366" s="166"/>
      <c r="G366" s="63"/>
      <c r="H366" s="63"/>
      <c r="I366" s="62">
        <v>0</v>
      </c>
      <c r="J366" s="63"/>
      <c r="K366" s="63"/>
      <c r="L366" s="63"/>
      <c r="M366" s="10">
        <v>0</v>
      </c>
      <c r="N366" s="10">
        <v>0</v>
      </c>
      <c r="O366" s="62">
        <v>0</v>
      </c>
      <c r="P366" s="63"/>
    </row>
    <row r="367" spans="2:16" ht="15" customHeight="1" x14ac:dyDescent="0.25">
      <c r="B367" s="30"/>
      <c r="C367" s="31"/>
      <c r="D367" s="31"/>
      <c r="E367" s="30"/>
      <c r="F367" s="163"/>
      <c r="G367" s="164"/>
      <c r="H367" s="164"/>
      <c r="I367" s="165">
        <v>1480446415457.5754</v>
      </c>
      <c r="J367" s="164"/>
      <c r="K367" s="164"/>
      <c r="L367" s="164"/>
      <c r="M367" s="32">
        <v>1317744968472.2944</v>
      </c>
      <c r="N367" s="32">
        <v>1123168627887.5854</v>
      </c>
      <c r="O367" s="165">
        <v>890384898562.09253</v>
      </c>
      <c r="P367" s="164"/>
    </row>
  </sheetData>
  <mergeCells count="1084">
    <mergeCell ref="F11:H11"/>
    <mergeCell ref="I11:L11"/>
    <mergeCell ref="O11:P11"/>
    <mergeCell ref="F12:H12"/>
    <mergeCell ref="I12:L12"/>
    <mergeCell ref="O12:P12"/>
    <mergeCell ref="F9:H9"/>
    <mergeCell ref="I9:L9"/>
    <mergeCell ref="O9:P9"/>
    <mergeCell ref="F10:H10"/>
    <mergeCell ref="I10:L10"/>
    <mergeCell ref="O10:P10"/>
    <mergeCell ref="K2:O2"/>
    <mergeCell ref="B4:P4"/>
    <mergeCell ref="B6:F6"/>
    <mergeCell ref="B8:D8"/>
    <mergeCell ref="E8:H8"/>
    <mergeCell ref="I8:P8"/>
    <mergeCell ref="H6:K6"/>
    <mergeCell ref="F17:H17"/>
    <mergeCell ref="I17:L17"/>
    <mergeCell ref="O17:P17"/>
    <mergeCell ref="F18:H18"/>
    <mergeCell ref="I18:L18"/>
    <mergeCell ref="O18:P18"/>
    <mergeCell ref="F15:H15"/>
    <mergeCell ref="I15:L15"/>
    <mergeCell ref="O15:P15"/>
    <mergeCell ref="F16:H16"/>
    <mergeCell ref="I16:L16"/>
    <mergeCell ref="O16:P16"/>
    <mergeCell ref="F13:H13"/>
    <mergeCell ref="I13:L13"/>
    <mergeCell ref="O13:P13"/>
    <mergeCell ref="F14:H14"/>
    <mergeCell ref="I14:L14"/>
    <mergeCell ref="O14:P14"/>
    <mergeCell ref="F23:H23"/>
    <mergeCell ref="I23:L23"/>
    <mergeCell ref="O23:P23"/>
    <mergeCell ref="F24:H24"/>
    <mergeCell ref="I24:L24"/>
    <mergeCell ref="O24:P24"/>
    <mergeCell ref="F21:H21"/>
    <mergeCell ref="I21:L21"/>
    <mergeCell ref="O21:P21"/>
    <mergeCell ref="F22:H22"/>
    <mergeCell ref="I22:L22"/>
    <mergeCell ref="O22:P22"/>
    <mergeCell ref="F19:H19"/>
    <mergeCell ref="I19:L19"/>
    <mergeCell ref="O19:P19"/>
    <mergeCell ref="F20:H20"/>
    <mergeCell ref="I20:L20"/>
    <mergeCell ref="O20:P20"/>
    <mergeCell ref="F29:H29"/>
    <mergeCell ref="I29:L29"/>
    <mergeCell ref="O29:P29"/>
    <mergeCell ref="F30:H30"/>
    <mergeCell ref="I30:L30"/>
    <mergeCell ref="O30:P30"/>
    <mergeCell ref="F27:H27"/>
    <mergeCell ref="I27:L27"/>
    <mergeCell ref="O27:P27"/>
    <mergeCell ref="F28:H28"/>
    <mergeCell ref="I28:L28"/>
    <mergeCell ref="O28:P28"/>
    <mergeCell ref="F25:H25"/>
    <mergeCell ref="I25:L25"/>
    <mergeCell ref="O25:P25"/>
    <mergeCell ref="F26:H26"/>
    <mergeCell ref="I26:L26"/>
    <mergeCell ref="O26:P26"/>
    <mergeCell ref="F35:H35"/>
    <mergeCell ref="I35:L35"/>
    <mergeCell ref="O35:P35"/>
    <mergeCell ref="F36:H36"/>
    <mergeCell ref="I36:L36"/>
    <mergeCell ref="O36:P36"/>
    <mergeCell ref="F33:H33"/>
    <mergeCell ref="I33:L33"/>
    <mergeCell ref="O33:P33"/>
    <mergeCell ref="F34:H34"/>
    <mergeCell ref="I34:L34"/>
    <mergeCell ref="O34:P34"/>
    <mergeCell ref="F31:H31"/>
    <mergeCell ref="I31:L31"/>
    <mergeCell ref="O31:P31"/>
    <mergeCell ref="F32:H32"/>
    <mergeCell ref="I32:L32"/>
    <mergeCell ref="O32:P32"/>
    <mergeCell ref="F41:H41"/>
    <mergeCell ref="I41:L41"/>
    <mergeCell ref="O41:P41"/>
    <mergeCell ref="F42:H42"/>
    <mergeCell ref="I42:L42"/>
    <mergeCell ref="O42:P42"/>
    <mergeCell ref="F39:H39"/>
    <mergeCell ref="I39:L39"/>
    <mergeCell ref="O39:P39"/>
    <mergeCell ref="F40:H40"/>
    <mergeCell ref="I40:L40"/>
    <mergeCell ref="O40:P40"/>
    <mergeCell ref="F37:H37"/>
    <mergeCell ref="I37:L37"/>
    <mergeCell ref="O37:P37"/>
    <mergeCell ref="F38:H38"/>
    <mergeCell ref="I38:L38"/>
    <mergeCell ref="O38:P38"/>
    <mergeCell ref="F47:H47"/>
    <mergeCell ref="I47:L47"/>
    <mergeCell ref="O47:P47"/>
    <mergeCell ref="F48:H48"/>
    <mergeCell ref="I48:L48"/>
    <mergeCell ref="O48:P48"/>
    <mergeCell ref="F45:H45"/>
    <mergeCell ref="I45:L45"/>
    <mergeCell ref="O45:P45"/>
    <mergeCell ref="F46:H46"/>
    <mergeCell ref="I46:L46"/>
    <mergeCell ref="O46:P46"/>
    <mergeCell ref="F43:H43"/>
    <mergeCell ref="I43:L43"/>
    <mergeCell ref="O43:P43"/>
    <mergeCell ref="F44:H44"/>
    <mergeCell ref="I44:L44"/>
    <mergeCell ref="O44:P44"/>
    <mergeCell ref="F53:H53"/>
    <mergeCell ref="I53:L53"/>
    <mergeCell ref="O53:P53"/>
    <mergeCell ref="F54:H54"/>
    <mergeCell ref="I54:L54"/>
    <mergeCell ref="O54:P54"/>
    <mergeCell ref="F51:H51"/>
    <mergeCell ref="I51:L51"/>
    <mergeCell ref="O51:P51"/>
    <mergeCell ref="F52:H52"/>
    <mergeCell ref="I52:L52"/>
    <mergeCell ref="O52:P52"/>
    <mergeCell ref="F49:H49"/>
    <mergeCell ref="I49:L49"/>
    <mergeCell ref="O49:P49"/>
    <mergeCell ref="F50:H50"/>
    <mergeCell ref="I50:L50"/>
    <mergeCell ref="O50:P50"/>
    <mergeCell ref="F59:H59"/>
    <mergeCell ref="I59:L59"/>
    <mergeCell ref="O59:P59"/>
    <mergeCell ref="F60:H60"/>
    <mergeCell ref="I60:L60"/>
    <mergeCell ref="O60:P60"/>
    <mergeCell ref="F57:H57"/>
    <mergeCell ref="I57:L57"/>
    <mergeCell ref="O57:P57"/>
    <mergeCell ref="F58:H58"/>
    <mergeCell ref="I58:L58"/>
    <mergeCell ref="O58:P58"/>
    <mergeCell ref="F55:H55"/>
    <mergeCell ref="I55:L55"/>
    <mergeCell ref="O55:P55"/>
    <mergeCell ref="F56:H56"/>
    <mergeCell ref="I56:L56"/>
    <mergeCell ref="O56:P56"/>
    <mergeCell ref="F65:H65"/>
    <mergeCell ref="I65:L65"/>
    <mergeCell ref="O65:P65"/>
    <mergeCell ref="F66:H66"/>
    <mergeCell ref="I66:L66"/>
    <mergeCell ref="O66:P66"/>
    <mergeCell ref="F63:H63"/>
    <mergeCell ref="I63:L63"/>
    <mergeCell ref="O63:P63"/>
    <mergeCell ref="F64:H64"/>
    <mergeCell ref="I64:L64"/>
    <mergeCell ref="O64:P64"/>
    <mergeCell ref="F61:H61"/>
    <mergeCell ref="I61:L61"/>
    <mergeCell ref="O61:P61"/>
    <mergeCell ref="F62:H62"/>
    <mergeCell ref="I62:L62"/>
    <mergeCell ref="O62:P62"/>
    <mergeCell ref="F71:H71"/>
    <mergeCell ref="I71:L71"/>
    <mergeCell ref="O71:P71"/>
    <mergeCell ref="F72:H72"/>
    <mergeCell ref="I72:L72"/>
    <mergeCell ref="O72:P72"/>
    <mergeCell ref="F69:H69"/>
    <mergeCell ref="I69:L69"/>
    <mergeCell ref="O69:P69"/>
    <mergeCell ref="F70:H70"/>
    <mergeCell ref="I70:L70"/>
    <mergeCell ref="O70:P70"/>
    <mergeCell ref="F67:H67"/>
    <mergeCell ref="I67:L67"/>
    <mergeCell ref="O67:P67"/>
    <mergeCell ref="F68:H68"/>
    <mergeCell ref="I68:L68"/>
    <mergeCell ref="O68:P68"/>
    <mergeCell ref="F77:H77"/>
    <mergeCell ref="I77:L77"/>
    <mergeCell ref="O77:P77"/>
    <mergeCell ref="F78:H78"/>
    <mergeCell ref="I78:L78"/>
    <mergeCell ref="O78:P78"/>
    <mergeCell ref="F75:H75"/>
    <mergeCell ref="I75:L75"/>
    <mergeCell ref="O75:P75"/>
    <mergeCell ref="F76:H76"/>
    <mergeCell ref="I76:L76"/>
    <mergeCell ref="O76:P76"/>
    <mergeCell ref="F73:H73"/>
    <mergeCell ref="I73:L73"/>
    <mergeCell ref="O73:P73"/>
    <mergeCell ref="F74:H74"/>
    <mergeCell ref="I74:L74"/>
    <mergeCell ref="O74:P74"/>
    <mergeCell ref="F83:H83"/>
    <mergeCell ref="I83:L83"/>
    <mergeCell ref="O83:P83"/>
    <mergeCell ref="F84:H84"/>
    <mergeCell ref="I84:L84"/>
    <mergeCell ref="O84:P84"/>
    <mergeCell ref="F81:H81"/>
    <mergeCell ref="I81:L81"/>
    <mergeCell ref="O81:P81"/>
    <mergeCell ref="F82:H82"/>
    <mergeCell ref="I82:L82"/>
    <mergeCell ref="O82:P82"/>
    <mergeCell ref="F79:H79"/>
    <mergeCell ref="I79:L79"/>
    <mergeCell ref="O79:P79"/>
    <mergeCell ref="F80:H80"/>
    <mergeCell ref="I80:L80"/>
    <mergeCell ref="O80:P80"/>
    <mergeCell ref="F89:H89"/>
    <mergeCell ref="I89:L89"/>
    <mergeCell ref="O89:P89"/>
    <mergeCell ref="F90:H90"/>
    <mergeCell ref="I90:L90"/>
    <mergeCell ref="O90:P90"/>
    <mergeCell ref="F87:H87"/>
    <mergeCell ref="I87:L87"/>
    <mergeCell ref="O87:P87"/>
    <mergeCell ref="F88:H88"/>
    <mergeCell ref="I88:L88"/>
    <mergeCell ref="O88:P88"/>
    <mergeCell ref="F85:H85"/>
    <mergeCell ref="I85:L85"/>
    <mergeCell ref="O85:P85"/>
    <mergeCell ref="F86:H86"/>
    <mergeCell ref="I86:L86"/>
    <mergeCell ref="O86:P86"/>
    <mergeCell ref="F95:H95"/>
    <mergeCell ref="I95:L95"/>
    <mergeCell ref="O95:P95"/>
    <mergeCell ref="F96:H96"/>
    <mergeCell ref="I96:L96"/>
    <mergeCell ref="O96:P96"/>
    <mergeCell ref="F93:H93"/>
    <mergeCell ref="I93:L93"/>
    <mergeCell ref="O93:P93"/>
    <mergeCell ref="F94:H94"/>
    <mergeCell ref="I94:L94"/>
    <mergeCell ref="O94:P94"/>
    <mergeCell ref="F91:H91"/>
    <mergeCell ref="I91:L91"/>
    <mergeCell ref="O91:P91"/>
    <mergeCell ref="F92:H92"/>
    <mergeCell ref="I92:L92"/>
    <mergeCell ref="O92:P92"/>
    <mergeCell ref="F101:H101"/>
    <mergeCell ref="I101:L101"/>
    <mergeCell ref="O101:P101"/>
    <mergeCell ref="F102:H102"/>
    <mergeCell ref="I102:L102"/>
    <mergeCell ref="O102:P102"/>
    <mergeCell ref="F99:H99"/>
    <mergeCell ref="I99:L99"/>
    <mergeCell ref="O99:P99"/>
    <mergeCell ref="F100:H100"/>
    <mergeCell ref="I100:L100"/>
    <mergeCell ref="O100:P100"/>
    <mergeCell ref="F97:H97"/>
    <mergeCell ref="I97:L97"/>
    <mergeCell ref="O97:P97"/>
    <mergeCell ref="F98:H98"/>
    <mergeCell ref="I98:L98"/>
    <mergeCell ref="O98:P98"/>
    <mergeCell ref="F107:H107"/>
    <mergeCell ref="I107:L107"/>
    <mergeCell ref="O107:P107"/>
    <mergeCell ref="F108:H108"/>
    <mergeCell ref="I108:L108"/>
    <mergeCell ref="O108:P108"/>
    <mergeCell ref="F105:H105"/>
    <mergeCell ref="I105:L105"/>
    <mergeCell ref="O105:P105"/>
    <mergeCell ref="F106:H106"/>
    <mergeCell ref="I106:L106"/>
    <mergeCell ref="O106:P106"/>
    <mergeCell ref="F103:H103"/>
    <mergeCell ref="I103:L103"/>
    <mergeCell ref="O103:P103"/>
    <mergeCell ref="F104:H104"/>
    <mergeCell ref="I104:L104"/>
    <mergeCell ref="O104:P104"/>
    <mergeCell ref="F113:H113"/>
    <mergeCell ref="I113:L113"/>
    <mergeCell ref="O113:P113"/>
    <mergeCell ref="F114:H114"/>
    <mergeCell ref="I114:L114"/>
    <mergeCell ref="O114:P114"/>
    <mergeCell ref="F111:H111"/>
    <mergeCell ref="I111:L111"/>
    <mergeCell ref="O111:P111"/>
    <mergeCell ref="F112:H112"/>
    <mergeCell ref="I112:L112"/>
    <mergeCell ref="O112:P112"/>
    <mergeCell ref="F109:H109"/>
    <mergeCell ref="I109:L109"/>
    <mergeCell ref="O109:P109"/>
    <mergeCell ref="F110:H110"/>
    <mergeCell ref="I110:L110"/>
    <mergeCell ref="O110:P110"/>
    <mergeCell ref="F119:H119"/>
    <mergeCell ref="I119:L119"/>
    <mergeCell ref="O119:P119"/>
    <mergeCell ref="F120:H120"/>
    <mergeCell ref="I120:L120"/>
    <mergeCell ref="O120:P120"/>
    <mergeCell ref="F117:H117"/>
    <mergeCell ref="I117:L117"/>
    <mergeCell ref="O117:P117"/>
    <mergeCell ref="F118:H118"/>
    <mergeCell ref="I118:L118"/>
    <mergeCell ref="O118:P118"/>
    <mergeCell ref="F115:H115"/>
    <mergeCell ref="I115:L115"/>
    <mergeCell ref="O115:P115"/>
    <mergeCell ref="F116:H116"/>
    <mergeCell ref="I116:L116"/>
    <mergeCell ref="O116:P116"/>
    <mergeCell ref="F125:H125"/>
    <mergeCell ref="I125:L125"/>
    <mergeCell ref="O125:P125"/>
    <mergeCell ref="F126:H126"/>
    <mergeCell ref="I126:L126"/>
    <mergeCell ref="O126:P126"/>
    <mergeCell ref="F123:H123"/>
    <mergeCell ref="I123:L123"/>
    <mergeCell ref="O123:P123"/>
    <mergeCell ref="F124:H124"/>
    <mergeCell ref="I124:L124"/>
    <mergeCell ref="O124:P124"/>
    <mergeCell ref="F121:H121"/>
    <mergeCell ref="I121:L121"/>
    <mergeCell ref="O121:P121"/>
    <mergeCell ref="F122:H122"/>
    <mergeCell ref="I122:L122"/>
    <mergeCell ref="O122:P122"/>
    <mergeCell ref="F131:H131"/>
    <mergeCell ref="I131:L131"/>
    <mergeCell ref="O131:P131"/>
    <mergeCell ref="F132:H132"/>
    <mergeCell ref="I132:L132"/>
    <mergeCell ref="O132:P132"/>
    <mergeCell ref="F129:H129"/>
    <mergeCell ref="I129:L129"/>
    <mergeCell ref="O129:P129"/>
    <mergeCell ref="F130:H130"/>
    <mergeCell ref="I130:L130"/>
    <mergeCell ref="O130:P130"/>
    <mergeCell ref="F127:H127"/>
    <mergeCell ref="I127:L127"/>
    <mergeCell ref="O127:P127"/>
    <mergeCell ref="F128:H128"/>
    <mergeCell ref="I128:L128"/>
    <mergeCell ref="O128:P128"/>
    <mergeCell ref="F137:H137"/>
    <mergeCell ref="I137:L137"/>
    <mergeCell ref="O137:P137"/>
    <mergeCell ref="F138:H138"/>
    <mergeCell ref="I138:L138"/>
    <mergeCell ref="O138:P138"/>
    <mergeCell ref="F135:H135"/>
    <mergeCell ref="I135:L135"/>
    <mergeCell ref="O135:P135"/>
    <mergeCell ref="F136:H136"/>
    <mergeCell ref="I136:L136"/>
    <mergeCell ref="O136:P136"/>
    <mergeCell ref="F133:H133"/>
    <mergeCell ref="I133:L133"/>
    <mergeCell ref="O133:P133"/>
    <mergeCell ref="F134:H134"/>
    <mergeCell ref="I134:L134"/>
    <mergeCell ref="O134:P134"/>
    <mergeCell ref="F143:H143"/>
    <mergeCell ref="I143:L143"/>
    <mergeCell ref="O143:P143"/>
    <mergeCell ref="F144:H144"/>
    <mergeCell ref="I144:L144"/>
    <mergeCell ref="O144:P144"/>
    <mergeCell ref="F141:H141"/>
    <mergeCell ref="I141:L141"/>
    <mergeCell ref="O141:P141"/>
    <mergeCell ref="F142:H142"/>
    <mergeCell ref="I142:L142"/>
    <mergeCell ref="O142:P142"/>
    <mergeCell ref="F139:H139"/>
    <mergeCell ref="I139:L139"/>
    <mergeCell ref="O139:P139"/>
    <mergeCell ref="F140:H140"/>
    <mergeCell ref="I140:L140"/>
    <mergeCell ref="O140:P140"/>
    <mergeCell ref="F149:H149"/>
    <mergeCell ref="I149:L149"/>
    <mergeCell ref="O149:P149"/>
    <mergeCell ref="F150:H150"/>
    <mergeCell ref="I150:L150"/>
    <mergeCell ref="O150:P150"/>
    <mergeCell ref="F147:H147"/>
    <mergeCell ref="I147:L147"/>
    <mergeCell ref="O147:P147"/>
    <mergeCell ref="F148:H148"/>
    <mergeCell ref="I148:L148"/>
    <mergeCell ref="O148:P148"/>
    <mergeCell ref="F145:H145"/>
    <mergeCell ref="I145:L145"/>
    <mergeCell ref="O145:P145"/>
    <mergeCell ref="F146:H146"/>
    <mergeCell ref="I146:L146"/>
    <mergeCell ref="O146:P146"/>
    <mergeCell ref="F155:H155"/>
    <mergeCell ref="I155:L155"/>
    <mergeCell ref="O155:P155"/>
    <mergeCell ref="F156:H156"/>
    <mergeCell ref="I156:L156"/>
    <mergeCell ref="O156:P156"/>
    <mergeCell ref="F153:H153"/>
    <mergeCell ref="I153:L153"/>
    <mergeCell ref="O153:P153"/>
    <mergeCell ref="F154:H154"/>
    <mergeCell ref="I154:L154"/>
    <mergeCell ref="O154:P154"/>
    <mergeCell ref="F151:H151"/>
    <mergeCell ref="I151:L151"/>
    <mergeCell ref="O151:P151"/>
    <mergeCell ref="F152:H152"/>
    <mergeCell ref="I152:L152"/>
    <mergeCell ref="O152:P152"/>
    <mergeCell ref="F161:H161"/>
    <mergeCell ref="I161:L161"/>
    <mergeCell ref="O161:P161"/>
    <mergeCell ref="F162:H162"/>
    <mergeCell ref="I162:L162"/>
    <mergeCell ref="O162:P162"/>
    <mergeCell ref="F159:H159"/>
    <mergeCell ref="I159:L159"/>
    <mergeCell ref="O159:P159"/>
    <mergeCell ref="F160:H160"/>
    <mergeCell ref="I160:L160"/>
    <mergeCell ref="O160:P160"/>
    <mergeCell ref="F157:H157"/>
    <mergeCell ref="I157:L157"/>
    <mergeCell ref="O157:P157"/>
    <mergeCell ref="F158:H158"/>
    <mergeCell ref="I158:L158"/>
    <mergeCell ref="O158:P158"/>
    <mergeCell ref="F167:H167"/>
    <mergeCell ref="I167:L167"/>
    <mergeCell ref="O167:P167"/>
    <mergeCell ref="F168:H168"/>
    <mergeCell ref="I168:L168"/>
    <mergeCell ref="O168:P168"/>
    <mergeCell ref="F165:H165"/>
    <mergeCell ref="I165:L165"/>
    <mergeCell ref="O165:P165"/>
    <mergeCell ref="F166:H166"/>
    <mergeCell ref="I166:L166"/>
    <mergeCell ref="O166:P166"/>
    <mergeCell ref="F163:H163"/>
    <mergeCell ref="I163:L163"/>
    <mergeCell ref="O163:P163"/>
    <mergeCell ref="F164:H164"/>
    <mergeCell ref="I164:L164"/>
    <mergeCell ref="O164:P164"/>
    <mergeCell ref="F173:H173"/>
    <mergeCell ref="I173:L173"/>
    <mergeCell ref="O173:P173"/>
    <mergeCell ref="F174:H174"/>
    <mergeCell ref="I174:L174"/>
    <mergeCell ref="O174:P174"/>
    <mergeCell ref="F171:H171"/>
    <mergeCell ref="I171:L171"/>
    <mergeCell ref="O171:P171"/>
    <mergeCell ref="F172:H172"/>
    <mergeCell ref="I172:L172"/>
    <mergeCell ref="O172:P172"/>
    <mergeCell ref="F169:H169"/>
    <mergeCell ref="I169:L169"/>
    <mergeCell ref="O169:P169"/>
    <mergeCell ref="F170:H170"/>
    <mergeCell ref="I170:L170"/>
    <mergeCell ref="O170:P170"/>
    <mergeCell ref="F179:H179"/>
    <mergeCell ref="I179:L179"/>
    <mergeCell ref="O179:P179"/>
    <mergeCell ref="F180:H180"/>
    <mergeCell ref="I180:L180"/>
    <mergeCell ref="O180:P180"/>
    <mergeCell ref="F177:H177"/>
    <mergeCell ref="I177:L177"/>
    <mergeCell ref="O177:P177"/>
    <mergeCell ref="F178:H178"/>
    <mergeCell ref="I178:L178"/>
    <mergeCell ref="O178:P178"/>
    <mergeCell ref="F175:H175"/>
    <mergeCell ref="I175:L175"/>
    <mergeCell ref="O175:P175"/>
    <mergeCell ref="F176:H176"/>
    <mergeCell ref="I176:L176"/>
    <mergeCell ref="O176:P176"/>
    <mergeCell ref="F185:H185"/>
    <mergeCell ref="I185:L185"/>
    <mergeCell ref="O185:P185"/>
    <mergeCell ref="F186:H186"/>
    <mergeCell ref="I186:L186"/>
    <mergeCell ref="O186:P186"/>
    <mergeCell ref="F183:H183"/>
    <mergeCell ref="I183:L183"/>
    <mergeCell ref="O183:P183"/>
    <mergeCell ref="F184:H184"/>
    <mergeCell ref="I184:L184"/>
    <mergeCell ref="O184:P184"/>
    <mergeCell ref="F181:H181"/>
    <mergeCell ref="I181:L181"/>
    <mergeCell ref="O181:P181"/>
    <mergeCell ref="F182:H182"/>
    <mergeCell ref="I182:L182"/>
    <mergeCell ref="O182:P182"/>
    <mergeCell ref="F191:H191"/>
    <mergeCell ref="I191:L191"/>
    <mergeCell ref="O191:P191"/>
    <mergeCell ref="F192:H192"/>
    <mergeCell ref="I192:L192"/>
    <mergeCell ref="O192:P192"/>
    <mergeCell ref="F189:H189"/>
    <mergeCell ref="I189:L189"/>
    <mergeCell ref="O189:P189"/>
    <mergeCell ref="F190:H190"/>
    <mergeCell ref="I190:L190"/>
    <mergeCell ref="O190:P190"/>
    <mergeCell ref="F187:H187"/>
    <mergeCell ref="I187:L187"/>
    <mergeCell ref="O187:P187"/>
    <mergeCell ref="F188:H188"/>
    <mergeCell ref="I188:L188"/>
    <mergeCell ref="O188:P188"/>
    <mergeCell ref="F197:H197"/>
    <mergeCell ref="I197:L197"/>
    <mergeCell ref="O197:P197"/>
    <mergeCell ref="F198:H198"/>
    <mergeCell ref="I198:L198"/>
    <mergeCell ref="O198:P198"/>
    <mergeCell ref="F195:H195"/>
    <mergeCell ref="I195:L195"/>
    <mergeCell ref="O195:P195"/>
    <mergeCell ref="F196:H196"/>
    <mergeCell ref="I196:L196"/>
    <mergeCell ref="O196:P196"/>
    <mergeCell ref="F193:H193"/>
    <mergeCell ref="I193:L193"/>
    <mergeCell ref="O193:P193"/>
    <mergeCell ref="F194:H194"/>
    <mergeCell ref="I194:L194"/>
    <mergeCell ref="O194:P194"/>
    <mergeCell ref="F203:H203"/>
    <mergeCell ref="I203:L203"/>
    <mergeCell ref="O203:P203"/>
    <mergeCell ref="F204:H204"/>
    <mergeCell ref="I204:L204"/>
    <mergeCell ref="O204:P204"/>
    <mergeCell ref="F201:H201"/>
    <mergeCell ref="I201:L201"/>
    <mergeCell ref="O201:P201"/>
    <mergeCell ref="F202:H202"/>
    <mergeCell ref="I202:L202"/>
    <mergeCell ref="O202:P202"/>
    <mergeCell ref="F199:H199"/>
    <mergeCell ref="I199:L199"/>
    <mergeCell ref="O199:P199"/>
    <mergeCell ref="F200:H200"/>
    <mergeCell ref="I200:L200"/>
    <mergeCell ref="O200:P200"/>
    <mergeCell ref="F209:H209"/>
    <mergeCell ref="I209:L209"/>
    <mergeCell ref="O209:P209"/>
    <mergeCell ref="F210:H210"/>
    <mergeCell ref="I210:L210"/>
    <mergeCell ref="O210:P210"/>
    <mergeCell ref="F207:H207"/>
    <mergeCell ref="I207:L207"/>
    <mergeCell ref="O207:P207"/>
    <mergeCell ref="F208:H208"/>
    <mergeCell ref="I208:L208"/>
    <mergeCell ref="O208:P208"/>
    <mergeCell ref="F205:H205"/>
    <mergeCell ref="I205:L205"/>
    <mergeCell ref="O205:P205"/>
    <mergeCell ref="F206:H206"/>
    <mergeCell ref="I206:L206"/>
    <mergeCell ref="O206:P206"/>
    <mergeCell ref="F215:H215"/>
    <mergeCell ref="I215:L215"/>
    <mergeCell ref="O215:P215"/>
    <mergeCell ref="F216:H216"/>
    <mergeCell ref="I216:L216"/>
    <mergeCell ref="O216:P216"/>
    <mergeCell ref="F213:H213"/>
    <mergeCell ref="I213:L213"/>
    <mergeCell ref="O213:P213"/>
    <mergeCell ref="F214:H214"/>
    <mergeCell ref="I214:L214"/>
    <mergeCell ref="O214:P214"/>
    <mergeCell ref="F211:H211"/>
    <mergeCell ref="I211:L211"/>
    <mergeCell ref="O211:P211"/>
    <mergeCell ref="F212:H212"/>
    <mergeCell ref="I212:L212"/>
    <mergeCell ref="O212:P212"/>
    <mergeCell ref="F221:H221"/>
    <mergeCell ref="I221:L221"/>
    <mergeCell ref="O221:P221"/>
    <mergeCell ref="F222:H222"/>
    <mergeCell ref="I222:L222"/>
    <mergeCell ref="O222:P222"/>
    <mergeCell ref="F219:H219"/>
    <mergeCell ref="I219:L219"/>
    <mergeCell ref="O219:P219"/>
    <mergeCell ref="F220:H220"/>
    <mergeCell ref="I220:L220"/>
    <mergeCell ref="O220:P220"/>
    <mergeCell ref="F217:H217"/>
    <mergeCell ref="I217:L217"/>
    <mergeCell ref="O217:P217"/>
    <mergeCell ref="F218:H218"/>
    <mergeCell ref="I218:L218"/>
    <mergeCell ref="O218:P218"/>
    <mergeCell ref="F227:H227"/>
    <mergeCell ref="I227:L227"/>
    <mergeCell ref="O227:P227"/>
    <mergeCell ref="F228:H228"/>
    <mergeCell ref="I228:L228"/>
    <mergeCell ref="O228:P228"/>
    <mergeCell ref="F225:H225"/>
    <mergeCell ref="I225:L225"/>
    <mergeCell ref="O225:P225"/>
    <mergeCell ref="F226:H226"/>
    <mergeCell ref="I226:L226"/>
    <mergeCell ref="O226:P226"/>
    <mergeCell ref="F223:H223"/>
    <mergeCell ref="I223:L223"/>
    <mergeCell ref="O223:P223"/>
    <mergeCell ref="F224:H224"/>
    <mergeCell ref="I224:L224"/>
    <mergeCell ref="O224:P224"/>
    <mergeCell ref="F233:H233"/>
    <mergeCell ref="I233:L233"/>
    <mergeCell ref="O233:P233"/>
    <mergeCell ref="F234:H234"/>
    <mergeCell ref="I234:L234"/>
    <mergeCell ref="O234:P234"/>
    <mergeCell ref="F231:H231"/>
    <mergeCell ref="I231:L231"/>
    <mergeCell ref="O231:P231"/>
    <mergeCell ref="F232:H232"/>
    <mergeCell ref="I232:L232"/>
    <mergeCell ref="O232:P232"/>
    <mergeCell ref="F229:H229"/>
    <mergeCell ref="I229:L229"/>
    <mergeCell ref="O229:P229"/>
    <mergeCell ref="F230:H230"/>
    <mergeCell ref="I230:L230"/>
    <mergeCell ref="O230:P230"/>
    <mergeCell ref="F239:H239"/>
    <mergeCell ref="I239:L239"/>
    <mergeCell ref="O239:P239"/>
    <mergeCell ref="F240:H240"/>
    <mergeCell ref="I240:L240"/>
    <mergeCell ref="O240:P240"/>
    <mergeCell ref="F237:H237"/>
    <mergeCell ref="I237:L237"/>
    <mergeCell ref="O237:P237"/>
    <mergeCell ref="F238:H238"/>
    <mergeCell ref="I238:L238"/>
    <mergeCell ref="O238:P238"/>
    <mergeCell ref="F235:H235"/>
    <mergeCell ref="I235:L235"/>
    <mergeCell ref="O235:P235"/>
    <mergeCell ref="F236:H236"/>
    <mergeCell ref="I236:L236"/>
    <mergeCell ref="O236:P236"/>
    <mergeCell ref="F245:H245"/>
    <mergeCell ref="I245:L245"/>
    <mergeCell ref="O245:P245"/>
    <mergeCell ref="F246:H246"/>
    <mergeCell ref="I246:L246"/>
    <mergeCell ref="O246:P246"/>
    <mergeCell ref="F243:H243"/>
    <mergeCell ref="I243:L243"/>
    <mergeCell ref="O243:P243"/>
    <mergeCell ref="F244:H244"/>
    <mergeCell ref="I244:L244"/>
    <mergeCell ref="O244:P244"/>
    <mergeCell ref="F241:H241"/>
    <mergeCell ref="I241:L241"/>
    <mergeCell ref="O241:P241"/>
    <mergeCell ref="F242:H242"/>
    <mergeCell ref="I242:L242"/>
    <mergeCell ref="O242:P242"/>
    <mergeCell ref="F251:H251"/>
    <mergeCell ref="I251:L251"/>
    <mergeCell ref="O251:P251"/>
    <mergeCell ref="F252:H252"/>
    <mergeCell ref="I252:L252"/>
    <mergeCell ref="O252:P252"/>
    <mergeCell ref="F249:H249"/>
    <mergeCell ref="I249:L249"/>
    <mergeCell ref="O249:P249"/>
    <mergeCell ref="F250:H250"/>
    <mergeCell ref="I250:L250"/>
    <mergeCell ref="O250:P250"/>
    <mergeCell ref="F247:H247"/>
    <mergeCell ref="I247:L247"/>
    <mergeCell ref="O247:P247"/>
    <mergeCell ref="F248:H248"/>
    <mergeCell ref="I248:L248"/>
    <mergeCell ref="O248:P248"/>
    <mergeCell ref="F257:H257"/>
    <mergeCell ref="I257:L257"/>
    <mergeCell ref="O257:P257"/>
    <mergeCell ref="F258:H258"/>
    <mergeCell ref="I258:L258"/>
    <mergeCell ref="O258:P258"/>
    <mergeCell ref="F255:H255"/>
    <mergeCell ref="I255:L255"/>
    <mergeCell ref="O255:P255"/>
    <mergeCell ref="F256:H256"/>
    <mergeCell ref="I256:L256"/>
    <mergeCell ref="O256:P256"/>
    <mergeCell ref="F253:H253"/>
    <mergeCell ref="I253:L253"/>
    <mergeCell ref="O253:P253"/>
    <mergeCell ref="F254:H254"/>
    <mergeCell ref="I254:L254"/>
    <mergeCell ref="O254:P254"/>
    <mergeCell ref="F263:H263"/>
    <mergeCell ref="I263:L263"/>
    <mergeCell ref="O263:P263"/>
    <mergeCell ref="F264:H264"/>
    <mergeCell ref="I264:L264"/>
    <mergeCell ref="O264:P264"/>
    <mergeCell ref="F261:H261"/>
    <mergeCell ref="I261:L261"/>
    <mergeCell ref="O261:P261"/>
    <mergeCell ref="F262:H262"/>
    <mergeCell ref="I262:L262"/>
    <mergeCell ref="O262:P262"/>
    <mergeCell ref="F259:H259"/>
    <mergeCell ref="I259:L259"/>
    <mergeCell ref="O259:P259"/>
    <mergeCell ref="F260:H260"/>
    <mergeCell ref="I260:L260"/>
    <mergeCell ref="O260:P260"/>
    <mergeCell ref="F269:H269"/>
    <mergeCell ref="I269:L269"/>
    <mergeCell ref="O269:P269"/>
    <mergeCell ref="F270:H270"/>
    <mergeCell ref="I270:L270"/>
    <mergeCell ref="O270:P270"/>
    <mergeCell ref="F267:H267"/>
    <mergeCell ref="I267:L267"/>
    <mergeCell ref="O267:P267"/>
    <mergeCell ref="F268:H268"/>
    <mergeCell ref="I268:L268"/>
    <mergeCell ref="O268:P268"/>
    <mergeCell ref="F265:H265"/>
    <mergeCell ref="I265:L265"/>
    <mergeCell ref="O265:P265"/>
    <mergeCell ref="F266:H266"/>
    <mergeCell ref="I266:L266"/>
    <mergeCell ref="O266:P266"/>
    <mergeCell ref="F275:H275"/>
    <mergeCell ref="I275:L275"/>
    <mergeCell ref="O275:P275"/>
    <mergeCell ref="F276:H276"/>
    <mergeCell ref="I276:L276"/>
    <mergeCell ref="O276:P276"/>
    <mergeCell ref="F273:H273"/>
    <mergeCell ref="I273:L273"/>
    <mergeCell ref="O273:P273"/>
    <mergeCell ref="F274:H274"/>
    <mergeCell ref="I274:L274"/>
    <mergeCell ref="O274:P274"/>
    <mergeCell ref="F271:H271"/>
    <mergeCell ref="I271:L271"/>
    <mergeCell ref="O271:P271"/>
    <mergeCell ref="F272:H272"/>
    <mergeCell ref="I272:L272"/>
    <mergeCell ref="O272:P272"/>
    <mergeCell ref="F281:H281"/>
    <mergeCell ref="I281:L281"/>
    <mergeCell ref="O281:P281"/>
    <mergeCell ref="F282:H282"/>
    <mergeCell ref="I282:L282"/>
    <mergeCell ref="O282:P282"/>
    <mergeCell ref="F279:H279"/>
    <mergeCell ref="I279:L279"/>
    <mergeCell ref="O279:P279"/>
    <mergeCell ref="F280:H280"/>
    <mergeCell ref="I280:L280"/>
    <mergeCell ref="O280:P280"/>
    <mergeCell ref="F277:H277"/>
    <mergeCell ref="I277:L277"/>
    <mergeCell ref="O277:P277"/>
    <mergeCell ref="F278:H278"/>
    <mergeCell ref="I278:L278"/>
    <mergeCell ref="O278:P278"/>
    <mergeCell ref="F287:H287"/>
    <mergeCell ref="I287:L287"/>
    <mergeCell ref="O287:P287"/>
    <mergeCell ref="F288:H288"/>
    <mergeCell ref="I288:L288"/>
    <mergeCell ref="O288:P288"/>
    <mergeCell ref="F285:H285"/>
    <mergeCell ref="I285:L285"/>
    <mergeCell ref="O285:P285"/>
    <mergeCell ref="F286:H286"/>
    <mergeCell ref="I286:L286"/>
    <mergeCell ref="O286:P286"/>
    <mergeCell ref="F283:H283"/>
    <mergeCell ref="I283:L283"/>
    <mergeCell ref="O283:P283"/>
    <mergeCell ref="F284:H284"/>
    <mergeCell ref="I284:L284"/>
    <mergeCell ref="O284:P284"/>
    <mergeCell ref="F293:H293"/>
    <mergeCell ref="I293:L293"/>
    <mergeCell ref="O293:P293"/>
    <mergeCell ref="F294:H294"/>
    <mergeCell ref="I294:L294"/>
    <mergeCell ref="O294:P294"/>
    <mergeCell ref="F291:H291"/>
    <mergeCell ref="I291:L291"/>
    <mergeCell ref="O291:P291"/>
    <mergeCell ref="F292:H292"/>
    <mergeCell ref="I292:L292"/>
    <mergeCell ref="O292:P292"/>
    <mergeCell ref="F289:H289"/>
    <mergeCell ref="I289:L289"/>
    <mergeCell ref="O289:P289"/>
    <mergeCell ref="F290:H290"/>
    <mergeCell ref="I290:L290"/>
    <mergeCell ref="O290:P290"/>
    <mergeCell ref="F299:H299"/>
    <mergeCell ref="I299:L299"/>
    <mergeCell ref="O299:P299"/>
    <mergeCell ref="F300:H300"/>
    <mergeCell ref="I300:L300"/>
    <mergeCell ref="O300:P300"/>
    <mergeCell ref="F297:H297"/>
    <mergeCell ref="I297:L297"/>
    <mergeCell ref="O297:P297"/>
    <mergeCell ref="F298:H298"/>
    <mergeCell ref="I298:L298"/>
    <mergeCell ref="O298:P298"/>
    <mergeCell ref="F295:H295"/>
    <mergeCell ref="I295:L295"/>
    <mergeCell ref="O295:P295"/>
    <mergeCell ref="F296:H296"/>
    <mergeCell ref="I296:L296"/>
    <mergeCell ref="O296:P296"/>
    <mergeCell ref="F305:H305"/>
    <mergeCell ref="I305:L305"/>
    <mergeCell ref="O305:P305"/>
    <mergeCell ref="F306:H306"/>
    <mergeCell ref="I306:L306"/>
    <mergeCell ref="O306:P306"/>
    <mergeCell ref="F303:H303"/>
    <mergeCell ref="I303:L303"/>
    <mergeCell ref="O303:P303"/>
    <mergeCell ref="F304:H304"/>
    <mergeCell ref="I304:L304"/>
    <mergeCell ref="O304:P304"/>
    <mergeCell ref="F301:H301"/>
    <mergeCell ref="I301:L301"/>
    <mergeCell ref="O301:P301"/>
    <mergeCell ref="F302:H302"/>
    <mergeCell ref="I302:L302"/>
    <mergeCell ref="O302:P302"/>
    <mergeCell ref="F311:H311"/>
    <mergeCell ref="I311:L311"/>
    <mergeCell ref="O311:P311"/>
    <mergeCell ref="F312:H312"/>
    <mergeCell ref="I312:L312"/>
    <mergeCell ref="O312:P312"/>
    <mergeCell ref="F309:H309"/>
    <mergeCell ref="I309:L309"/>
    <mergeCell ref="O309:P309"/>
    <mergeCell ref="F310:H310"/>
    <mergeCell ref="I310:L310"/>
    <mergeCell ref="O310:P310"/>
    <mergeCell ref="F307:H307"/>
    <mergeCell ref="I307:L307"/>
    <mergeCell ref="O307:P307"/>
    <mergeCell ref="F308:H308"/>
    <mergeCell ref="I308:L308"/>
    <mergeCell ref="O308:P308"/>
    <mergeCell ref="F317:H317"/>
    <mergeCell ref="I317:L317"/>
    <mergeCell ref="O317:P317"/>
    <mergeCell ref="F318:H318"/>
    <mergeCell ref="I318:L318"/>
    <mergeCell ref="O318:P318"/>
    <mergeCell ref="F315:H315"/>
    <mergeCell ref="I315:L315"/>
    <mergeCell ref="O315:P315"/>
    <mergeCell ref="F316:H316"/>
    <mergeCell ref="I316:L316"/>
    <mergeCell ref="O316:P316"/>
    <mergeCell ref="F313:H313"/>
    <mergeCell ref="I313:L313"/>
    <mergeCell ref="O313:P313"/>
    <mergeCell ref="F314:H314"/>
    <mergeCell ref="I314:L314"/>
    <mergeCell ref="O314:P314"/>
    <mergeCell ref="F323:H323"/>
    <mergeCell ref="I323:L323"/>
    <mergeCell ref="O323:P323"/>
    <mergeCell ref="F324:H324"/>
    <mergeCell ref="I324:L324"/>
    <mergeCell ref="O324:P324"/>
    <mergeCell ref="F321:H321"/>
    <mergeCell ref="I321:L321"/>
    <mergeCell ref="O321:P321"/>
    <mergeCell ref="F322:H322"/>
    <mergeCell ref="I322:L322"/>
    <mergeCell ref="O322:P322"/>
    <mergeCell ref="F319:H319"/>
    <mergeCell ref="I319:L319"/>
    <mergeCell ref="O319:P319"/>
    <mergeCell ref="F320:H320"/>
    <mergeCell ref="I320:L320"/>
    <mergeCell ref="O320:P320"/>
    <mergeCell ref="F329:H329"/>
    <mergeCell ref="I329:L329"/>
    <mergeCell ref="O329:P329"/>
    <mergeCell ref="F330:H330"/>
    <mergeCell ref="I330:L330"/>
    <mergeCell ref="O330:P330"/>
    <mergeCell ref="F327:H327"/>
    <mergeCell ref="I327:L327"/>
    <mergeCell ref="O327:P327"/>
    <mergeCell ref="F328:H328"/>
    <mergeCell ref="I328:L328"/>
    <mergeCell ref="O328:P328"/>
    <mergeCell ref="F325:H325"/>
    <mergeCell ref="I325:L325"/>
    <mergeCell ref="O325:P325"/>
    <mergeCell ref="F326:H326"/>
    <mergeCell ref="I326:L326"/>
    <mergeCell ref="O326:P326"/>
    <mergeCell ref="F335:H335"/>
    <mergeCell ref="I335:L335"/>
    <mergeCell ref="O335:P335"/>
    <mergeCell ref="F336:H336"/>
    <mergeCell ref="I336:L336"/>
    <mergeCell ref="O336:P336"/>
    <mergeCell ref="F333:H333"/>
    <mergeCell ref="I333:L333"/>
    <mergeCell ref="O333:P333"/>
    <mergeCell ref="F334:H334"/>
    <mergeCell ref="I334:L334"/>
    <mergeCell ref="O334:P334"/>
    <mergeCell ref="F331:H331"/>
    <mergeCell ref="I331:L331"/>
    <mergeCell ref="O331:P331"/>
    <mergeCell ref="F332:H332"/>
    <mergeCell ref="I332:L332"/>
    <mergeCell ref="O332:P332"/>
    <mergeCell ref="F341:H341"/>
    <mergeCell ref="I341:L341"/>
    <mergeCell ref="O341:P341"/>
    <mergeCell ref="F342:H342"/>
    <mergeCell ref="I342:L342"/>
    <mergeCell ref="O342:P342"/>
    <mergeCell ref="F339:H339"/>
    <mergeCell ref="I339:L339"/>
    <mergeCell ref="O339:P339"/>
    <mergeCell ref="F340:H340"/>
    <mergeCell ref="I340:L340"/>
    <mergeCell ref="O340:P340"/>
    <mergeCell ref="F337:H337"/>
    <mergeCell ref="I337:L337"/>
    <mergeCell ref="O337:P337"/>
    <mergeCell ref="F338:H338"/>
    <mergeCell ref="I338:L338"/>
    <mergeCell ref="O338:P338"/>
    <mergeCell ref="F347:H347"/>
    <mergeCell ref="I347:L347"/>
    <mergeCell ref="O347:P347"/>
    <mergeCell ref="F348:H348"/>
    <mergeCell ref="I348:L348"/>
    <mergeCell ref="O348:P348"/>
    <mergeCell ref="F345:H345"/>
    <mergeCell ref="I345:L345"/>
    <mergeCell ref="O345:P345"/>
    <mergeCell ref="F346:H346"/>
    <mergeCell ref="I346:L346"/>
    <mergeCell ref="O346:P346"/>
    <mergeCell ref="F343:H343"/>
    <mergeCell ref="I343:L343"/>
    <mergeCell ref="O343:P343"/>
    <mergeCell ref="F344:H344"/>
    <mergeCell ref="I344:L344"/>
    <mergeCell ref="O344:P344"/>
    <mergeCell ref="F353:H353"/>
    <mergeCell ref="I353:L353"/>
    <mergeCell ref="O353:P353"/>
    <mergeCell ref="F354:H354"/>
    <mergeCell ref="I354:L354"/>
    <mergeCell ref="O354:P354"/>
    <mergeCell ref="F351:H351"/>
    <mergeCell ref="I351:L351"/>
    <mergeCell ref="O351:P351"/>
    <mergeCell ref="F352:H352"/>
    <mergeCell ref="I352:L352"/>
    <mergeCell ref="O352:P352"/>
    <mergeCell ref="F349:H349"/>
    <mergeCell ref="I349:L349"/>
    <mergeCell ref="O349:P349"/>
    <mergeCell ref="F350:H350"/>
    <mergeCell ref="I350:L350"/>
    <mergeCell ref="O350:P350"/>
    <mergeCell ref="F359:H359"/>
    <mergeCell ref="I359:L359"/>
    <mergeCell ref="O359:P359"/>
    <mergeCell ref="F360:H360"/>
    <mergeCell ref="I360:L360"/>
    <mergeCell ref="O360:P360"/>
    <mergeCell ref="F357:H357"/>
    <mergeCell ref="I357:L357"/>
    <mergeCell ref="O357:P357"/>
    <mergeCell ref="F358:H358"/>
    <mergeCell ref="I358:L358"/>
    <mergeCell ref="O358:P358"/>
    <mergeCell ref="F355:H355"/>
    <mergeCell ref="I355:L355"/>
    <mergeCell ref="O355:P355"/>
    <mergeCell ref="F356:H356"/>
    <mergeCell ref="I356:L356"/>
    <mergeCell ref="O356:P356"/>
    <mergeCell ref="F367:H367"/>
    <mergeCell ref="I367:L367"/>
    <mergeCell ref="O367:P367"/>
    <mergeCell ref="F365:H365"/>
    <mergeCell ref="I365:L365"/>
    <mergeCell ref="O365:P365"/>
    <mergeCell ref="F366:H366"/>
    <mergeCell ref="I366:L366"/>
    <mergeCell ref="O366:P366"/>
    <mergeCell ref="F363:H363"/>
    <mergeCell ref="I363:L363"/>
    <mergeCell ref="O363:P363"/>
    <mergeCell ref="F364:H364"/>
    <mergeCell ref="I364:L364"/>
    <mergeCell ref="O364:P364"/>
    <mergeCell ref="F361:H361"/>
    <mergeCell ref="I361:L361"/>
    <mergeCell ref="O361:P361"/>
    <mergeCell ref="F362:H362"/>
    <mergeCell ref="I362:L362"/>
    <mergeCell ref="O362:P362"/>
  </mergeCells>
  <pageMargins left="0.44313725490196088" right="0.44313725490196088" top="0.44313725490196088" bottom="0.44313725490196088" header="0.50980392156862753" footer="0.50980392156862753"/>
  <pageSetup paperSize="9" orientation="portrait" r:id="rId1"/>
  <headerFooter alignWithMargins="0">
    <oddFooter>&amp;R&amp;1#&amp;"Calibri"&amp;10&amp;K0000FFClassification : Internal</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2"/>
  <sheetViews>
    <sheetView showGridLines="0" zoomScaleNormal="100" workbookViewId="0"/>
  </sheetViews>
  <sheetFormatPr defaultRowHeight="12.5" x14ac:dyDescent="0.25"/>
  <cols>
    <col min="1" max="1" width="1" customWidth="1"/>
    <col min="2" max="2" width="142" customWidth="1"/>
  </cols>
  <sheetData>
    <row r="1" ht="1.5" customHeight="1" x14ac:dyDescent="0.25"/>
    <row r="2" ht="409.6" customHeight="1" x14ac:dyDescent="0.25"/>
  </sheetData>
  <pageMargins left="0.44313725490196088" right="0.44313725490196088" top="0.44313725490196088" bottom="0.44313725490196088" header="0.50980392156862753" footer="0.50980392156862753"/>
  <pageSetup paperSize="9" scale="94" orientation="landscape" r:id="rId1"/>
  <headerFooter alignWithMargins="0">
    <oddFooter>&amp;R&amp;1#&amp;"Calibri"&amp;10&amp;K0000FFClassification : Internal</oddFooter>
  </headerFooter>
  <colBreaks count="1" manualBreakCount="1">
    <brk id="1" max="2" man="1"/>
  </colBreak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F358"/>
  <sheetViews>
    <sheetView showGridLines="0" workbookViewId="0"/>
  </sheetViews>
  <sheetFormatPr defaultRowHeight="12.5" x14ac:dyDescent="0.25"/>
  <sheetData>
    <row r="1" spans="1:6" x14ac:dyDescent="0.25">
      <c r="B1" t="s">
        <v>1549</v>
      </c>
      <c r="C1" t="s">
        <v>1550</v>
      </c>
      <c r="D1" t="s">
        <v>1551</v>
      </c>
      <c r="E1" t="s">
        <v>1552</v>
      </c>
      <c r="F1" t="s">
        <v>1553</v>
      </c>
    </row>
    <row r="2" spans="1:6" x14ac:dyDescent="0.25">
      <c r="A2" t="s">
        <v>1192</v>
      </c>
      <c r="B2">
        <v>15364574998.657188</v>
      </c>
      <c r="C2">
        <v>15338515542.451458</v>
      </c>
      <c r="D2">
        <v>15299506540.690147</v>
      </c>
      <c r="E2">
        <v>15234704792.781141</v>
      </c>
      <c r="F2">
        <v>11500000000</v>
      </c>
    </row>
    <row r="3" spans="1:6" x14ac:dyDescent="0.25">
      <c r="A3" t="s">
        <v>1193</v>
      </c>
      <c r="B3">
        <v>15268535631.982691</v>
      </c>
      <c r="C3">
        <v>15217619693.25119</v>
      </c>
      <c r="D3">
        <v>15141558769.718117</v>
      </c>
      <c r="E3">
        <v>15015620708.705339</v>
      </c>
      <c r="F3">
        <v>11500000000</v>
      </c>
    </row>
    <row r="4" spans="1:6" x14ac:dyDescent="0.25">
      <c r="A4" t="s">
        <v>1194</v>
      </c>
      <c r="B4">
        <v>15170583428.535597</v>
      </c>
      <c r="C4">
        <v>15094349501.760904</v>
      </c>
      <c r="D4">
        <v>14980708543.420374</v>
      </c>
      <c r="E4">
        <v>14793184619.600269</v>
      </c>
      <c r="F4">
        <v>11500000000</v>
      </c>
    </row>
    <row r="5" spans="1:6" x14ac:dyDescent="0.25">
      <c r="A5" t="s">
        <v>1195</v>
      </c>
      <c r="B5">
        <v>15071843522.259956</v>
      </c>
      <c r="C5">
        <v>14971491063.909296</v>
      </c>
      <c r="D5">
        <v>14822203644.056206</v>
      </c>
      <c r="E5">
        <v>14576665298.144238</v>
      </c>
      <c r="F5">
        <v>11500000000</v>
      </c>
    </row>
    <row r="6" spans="1:6" x14ac:dyDescent="0.25">
      <c r="A6" t="s">
        <v>1196</v>
      </c>
      <c r="B6">
        <v>14974656325.37812</v>
      </c>
      <c r="C6">
        <v>14849721948.364901</v>
      </c>
      <c r="D6">
        <v>14664259424.294508</v>
      </c>
      <c r="E6">
        <v>14360255291.896818</v>
      </c>
      <c r="F6">
        <v>11500000000</v>
      </c>
    </row>
    <row r="7" spans="1:6" x14ac:dyDescent="0.25">
      <c r="A7" t="s">
        <v>1197</v>
      </c>
      <c r="B7">
        <v>14878259200.962151</v>
      </c>
      <c r="C7">
        <v>14729104975.694702</v>
      </c>
      <c r="D7">
        <v>14508157565.261124</v>
      </c>
      <c r="E7">
        <v>14147213536.411842</v>
      </c>
      <c r="F7">
        <v>11500000000</v>
      </c>
    </row>
    <row r="8" spans="1:6" x14ac:dyDescent="0.25">
      <c r="A8" t="s">
        <v>1198</v>
      </c>
      <c r="B8">
        <v>14781226146.127998</v>
      </c>
      <c r="C8">
        <v>14609025895.145819</v>
      </c>
      <c r="D8">
        <v>14354462409.377165</v>
      </c>
      <c r="E8">
        <v>13939964281.893684</v>
      </c>
      <c r="F8">
        <v>11500000000</v>
      </c>
    </row>
    <row r="9" spans="1:6" x14ac:dyDescent="0.25">
      <c r="A9" t="s">
        <v>1199</v>
      </c>
      <c r="B9">
        <v>14682186042.174541</v>
      </c>
      <c r="C9">
        <v>14486527634.861494</v>
      </c>
      <c r="D9">
        <v>14197898449.005384</v>
      </c>
      <c r="E9">
        <v>13729521887.513857</v>
      </c>
      <c r="F9">
        <v>11500000000</v>
      </c>
    </row>
    <row r="10" spans="1:6" x14ac:dyDescent="0.25">
      <c r="A10" t="s">
        <v>1200</v>
      </c>
      <c r="B10">
        <v>14585401202.753881</v>
      </c>
      <c r="C10">
        <v>14367411034.259331</v>
      </c>
      <c r="D10">
        <v>14046497628.508396</v>
      </c>
      <c r="E10">
        <v>13527435812.422274</v>
      </c>
      <c r="F10">
        <v>11500000000</v>
      </c>
    </row>
    <row r="11" spans="1:6" x14ac:dyDescent="0.25">
      <c r="A11" t="s">
        <v>1201</v>
      </c>
      <c r="B11">
        <v>14490343889.853781</v>
      </c>
      <c r="C11">
        <v>14249565049.140993</v>
      </c>
      <c r="D11">
        <v>13895853753.18932</v>
      </c>
      <c r="E11">
        <v>13325677115.25975</v>
      </c>
      <c r="F11">
        <v>11500000000</v>
      </c>
    </row>
    <row r="12" spans="1:6" x14ac:dyDescent="0.25">
      <c r="A12" t="s">
        <v>1202</v>
      </c>
      <c r="B12">
        <v>14393269476.18819</v>
      </c>
      <c r="C12">
        <v>14130097265.488087</v>
      </c>
      <c r="D12">
        <v>13744307744.255524</v>
      </c>
      <c r="E12">
        <v>13124523401.217651</v>
      </c>
      <c r="F12">
        <v>11500000000</v>
      </c>
    </row>
    <row r="13" spans="1:6" x14ac:dyDescent="0.25">
      <c r="A13" t="s">
        <v>1203</v>
      </c>
      <c r="B13">
        <v>14296152101.891479</v>
      </c>
      <c r="C13">
        <v>14013253485.173582</v>
      </c>
      <c r="D13">
        <v>13599339428.440611</v>
      </c>
      <c r="E13">
        <v>12936401783.986338</v>
      </c>
      <c r="F13">
        <v>11500000000</v>
      </c>
    </row>
    <row r="14" spans="1:6" x14ac:dyDescent="0.25">
      <c r="A14" t="s">
        <v>1204</v>
      </c>
      <c r="B14">
        <v>14198183132.483526</v>
      </c>
      <c r="C14">
        <v>13893618528.912506</v>
      </c>
      <c r="D14">
        <v>13448947519.480074</v>
      </c>
      <c r="E14">
        <v>12739154375.443525</v>
      </c>
      <c r="F14">
        <v>11500000000</v>
      </c>
    </row>
    <row r="15" spans="1:6" x14ac:dyDescent="0.25">
      <c r="A15" t="s">
        <v>1205</v>
      </c>
      <c r="B15">
        <v>14104108208.643396</v>
      </c>
      <c r="C15">
        <v>13778907624.17952</v>
      </c>
      <c r="D15">
        <v>13305079819.246855</v>
      </c>
      <c r="E15">
        <v>12551217900.118793</v>
      </c>
      <c r="F15">
        <v>11500000000</v>
      </c>
    </row>
    <row r="16" spans="1:6" x14ac:dyDescent="0.25">
      <c r="A16" t="s">
        <v>1206</v>
      </c>
      <c r="B16">
        <v>14008612487.116829</v>
      </c>
      <c r="C16">
        <v>13662401948.436953</v>
      </c>
      <c r="D16">
        <v>13159029082.558401</v>
      </c>
      <c r="E16">
        <v>12360864662.045456</v>
      </c>
      <c r="F16">
        <v>11500000000</v>
      </c>
    </row>
    <row r="17" spans="1:6" x14ac:dyDescent="0.25">
      <c r="A17" t="s">
        <v>1207</v>
      </c>
      <c r="B17">
        <v>13912241719.674093</v>
      </c>
      <c r="C17">
        <v>13546141613.68775</v>
      </c>
      <c r="D17">
        <v>13014939912.375265</v>
      </c>
      <c r="E17">
        <v>12175400489.003469</v>
      </c>
      <c r="F17">
        <v>11500000000</v>
      </c>
    </row>
    <row r="18" spans="1:6" x14ac:dyDescent="0.25">
      <c r="A18" t="s">
        <v>1208</v>
      </c>
      <c r="B18">
        <v>13815069220.378944</v>
      </c>
      <c r="C18">
        <v>13428711421.093311</v>
      </c>
      <c r="D18">
        <v>12869301923.111345</v>
      </c>
      <c r="E18">
        <v>11988164607.425417</v>
      </c>
      <c r="F18">
        <v>11500000000</v>
      </c>
    </row>
    <row r="19" spans="1:6" x14ac:dyDescent="0.25">
      <c r="A19" t="s">
        <v>1209</v>
      </c>
      <c r="B19">
        <v>13718291315.315525</v>
      </c>
      <c r="C19">
        <v>13312023509.659504</v>
      </c>
      <c r="D19">
        <v>12725030079.61862</v>
      </c>
      <c r="E19">
        <v>11803563611.193562</v>
      </c>
      <c r="F19">
        <v>11500000000</v>
      </c>
    </row>
    <row r="20" spans="1:6" x14ac:dyDescent="0.25">
      <c r="A20" t="s">
        <v>1210</v>
      </c>
      <c r="B20">
        <v>13622743985.696136</v>
      </c>
      <c r="C20">
        <v>13197607559.12677</v>
      </c>
      <c r="D20">
        <v>12584608780.382809</v>
      </c>
      <c r="E20">
        <v>11625459561.365681</v>
      </c>
      <c r="F20">
        <v>11500000000</v>
      </c>
    </row>
    <row r="21" spans="1:6" x14ac:dyDescent="0.25">
      <c r="A21" t="s">
        <v>1211</v>
      </c>
      <c r="B21">
        <v>13526812960.278635</v>
      </c>
      <c r="C21">
        <v>13082443843.228354</v>
      </c>
      <c r="D21">
        <v>12443068187.588779</v>
      </c>
      <c r="E21">
        <v>11446020287.179474</v>
      </c>
      <c r="F21">
        <v>11500000000</v>
      </c>
    </row>
    <row r="22" spans="1:6" x14ac:dyDescent="0.25">
      <c r="A22" t="s">
        <v>1212</v>
      </c>
      <c r="B22">
        <v>13430449936.991453</v>
      </c>
      <c r="C22">
        <v>12967925801.809689</v>
      </c>
      <c r="D22">
        <v>12303789322.819456</v>
      </c>
      <c r="E22">
        <v>11271507383.311911</v>
      </c>
      <c r="F22">
        <v>11500000000</v>
      </c>
    </row>
    <row r="23" spans="1:6" x14ac:dyDescent="0.25">
      <c r="A23" t="s">
        <v>1213</v>
      </c>
      <c r="B23">
        <v>13335421021.764898</v>
      </c>
      <c r="C23">
        <v>12854330600.548077</v>
      </c>
      <c r="D23">
        <v>12164994793.124958</v>
      </c>
      <c r="E23">
        <v>11097155219.217394</v>
      </c>
      <c r="F23">
        <v>11500000000</v>
      </c>
    </row>
    <row r="24" spans="1:6" x14ac:dyDescent="0.25">
      <c r="A24" t="s">
        <v>1214</v>
      </c>
      <c r="B24">
        <v>13239409680.226095</v>
      </c>
      <c r="C24">
        <v>12740138048.602394</v>
      </c>
      <c r="D24">
        <v>12026262770.911503</v>
      </c>
      <c r="E24">
        <v>10924134578.012577</v>
      </c>
      <c r="F24">
        <v>11500000000</v>
      </c>
    </row>
    <row r="25" spans="1:6" x14ac:dyDescent="0.25">
      <c r="A25" t="s">
        <v>1215</v>
      </c>
      <c r="B25">
        <v>13142441921.237076</v>
      </c>
      <c r="C25">
        <v>12627451299.140123</v>
      </c>
      <c r="D25">
        <v>11892505838.319313</v>
      </c>
      <c r="E25">
        <v>10761299968.167057</v>
      </c>
      <c r="F25">
        <v>11500000000</v>
      </c>
    </row>
    <row r="26" spans="1:6" x14ac:dyDescent="0.25">
      <c r="A26" t="s">
        <v>1216</v>
      </c>
      <c r="B26">
        <v>13049142668.853254</v>
      </c>
      <c r="C26">
        <v>12516542956.407646</v>
      </c>
      <c r="D26">
        <v>11758073161.451889</v>
      </c>
      <c r="E26">
        <v>10594589687.835363</v>
      </c>
      <c r="F26">
        <v>11500000000</v>
      </c>
    </row>
    <row r="27" spans="1:6" x14ac:dyDescent="0.25">
      <c r="A27" t="s">
        <v>1217</v>
      </c>
      <c r="B27">
        <v>12950465243.237406</v>
      </c>
      <c r="C27">
        <v>12401503661.499693</v>
      </c>
      <c r="D27">
        <v>11621331163.379702</v>
      </c>
      <c r="E27">
        <v>10428454346.155313</v>
      </c>
      <c r="F27">
        <v>11500000000</v>
      </c>
    </row>
    <row r="28" spans="1:6" x14ac:dyDescent="0.25">
      <c r="A28" t="s">
        <v>1218</v>
      </c>
      <c r="B28">
        <v>12853174802.562189</v>
      </c>
      <c r="C28">
        <v>12287461446.799776</v>
      </c>
      <c r="D28">
        <v>11485179638.465862</v>
      </c>
      <c r="E28">
        <v>10262625451.812162</v>
      </c>
      <c r="F28">
        <v>11500000000</v>
      </c>
    </row>
    <row r="29" spans="1:6" x14ac:dyDescent="0.25">
      <c r="A29" t="s">
        <v>1219</v>
      </c>
      <c r="B29">
        <v>12756200947.847071</v>
      </c>
      <c r="C29">
        <v>12174739196.140364</v>
      </c>
      <c r="D29">
        <v>11351808550.725616</v>
      </c>
      <c r="E29">
        <v>10101871231.274004</v>
      </c>
      <c r="F29">
        <v>11500000000</v>
      </c>
    </row>
    <row r="30" spans="1:6" x14ac:dyDescent="0.25">
      <c r="A30" t="s">
        <v>1220</v>
      </c>
      <c r="B30">
        <v>12660841802.388556</v>
      </c>
      <c r="C30">
        <v>12063231880.710047</v>
      </c>
      <c r="D30">
        <v>11219232813.453146</v>
      </c>
      <c r="E30">
        <v>9941606058.9508095</v>
      </c>
      <c r="F30">
        <v>11500000000</v>
      </c>
    </row>
    <row r="31" spans="1:6" x14ac:dyDescent="0.25">
      <c r="A31" t="s">
        <v>1221</v>
      </c>
      <c r="B31">
        <v>12563007089.439444</v>
      </c>
      <c r="C31">
        <v>11949713075.336658</v>
      </c>
      <c r="D31">
        <v>11085391989.480324</v>
      </c>
      <c r="E31">
        <v>9781401008.6608124</v>
      </c>
      <c r="F31">
        <v>11500000000</v>
      </c>
    </row>
    <row r="32" spans="1:6" x14ac:dyDescent="0.25">
      <c r="A32" t="s">
        <v>1222</v>
      </c>
      <c r="B32">
        <v>12468889194.476252</v>
      </c>
      <c r="C32">
        <v>11840722379.416348</v>
      </c>
      <c r="D32">
        <v>10957249307.848026</v>
      </c>
      <c r="E32">
        <v>9628699562.2562084</v>
      </c>
      <c r="F32">
        <v>11500000000</v>
      </c>
    </row>
    <row r="33" spans="1:6" x14ac:dyDescent="0.25">
      <c r="A33" t="s">
        <v>1223</v>
      </c>
      <c r="B33">
        <v>12371489967.779764</v>
      </c>
      <c r="C33">
        <v>11728304134.68961</v>
      </c>
      <c r="D33">
        <v>10825616968.107893</v>
      </c>
      <c r="E33">
        <v>9472734587.1965275</v>
      </c>
      <c r="F33">
        <v>11500000000</v>
      </c>
    </row>
    <row r="34" spans="1:6" x14ac:dyDescent="0.25">
      <c r="A34" t="s">
        <v>1224</v>
      </c>
      <c r="B34">
        <v>12272567894.811037</v>
      </c>
      <c r="C34">
        <v>11615427967.75186</v>
      </c>
      <c r="D34">
        <v>10695040182.551363</v>
      </c>
      <c r="E34">
        <v>9320113825.8172302</v>
      </c>
      <c r="F34">
        <v>11500000000</v>
      </c>
    </row>
    <row r="35" spans="1:6" x14ac:dyDescent="0.25">
      <c r="A35" t="s">
        <v>1225</v>
      </c>
      <c r="B35">
        <v>12177174887.100737</v>
      </c>
      <c r="C35">
        <v>11505595324.56855</v>
      </c>
      <c r="D35">
        <v>10566968006.257055</v>
      </c>
      <c r="E35">
        <v>9169503230.7119789</v>
      </c>
      <c r="F35">
        <v>11500000000</v>
      </c>
    </row>
    <row r="36" spans="1:6" x14ac:dyDescent="0.25">
      <c r="A36" t="s">
        <v>1226</v>
      </c>
      <c r="B36">
        <v>12081489812.132872</v>
      </c>
      <c r="C36">
        <v>11395826344.748209</v>
      </c>
      <c r="D36">
        <v>10439536404.362587</v>
      </c>
      <c r="E36">
        <v>9020554775.2236805</v>
      </c>
      <c r="F36">
        <v>11500000000</v>
      </c>
    </row>
    <row r="37" spans="1:6" x14ac:dyDescent="0.25">
      <c r="A37" t="s">
        <v>1227</v>
      </c>
      <c r="B37">
        <v>11985874714.960764</v>
      </c>
      <c r="C37">
        <v>11287698641.706018</v>
      </c>
      <c r="D37">
        <v>10315878973.321999</v>
      </c>
      <c r="E37">
        <v>8878381869.2322903</v>
      </c>
      <c r="F37">
        <v>11500000000</v>
      </c>
    </row>
    <row r="38" spans="1:6" x14ac:dyDescent="0.25">
      <c r="A38" t="s">
        <v>1228</v>
      </c>
      <c r="B38">
        <v>11891456503.060122</v>
      </c>
      <c r="C38">
        <v>11179786321.666723</v>
      </c>
      <c r="D38">
        <v>10191272826.339928</v>
      </c>
      <c r="E38">
        <v>8733988784.5558472</v>
      </c>
      <c r="F38">
        <v>11500000000</v>
      </c>
    </row>
    <row r="39" spans="1:6" x14ac:dyDescent="0.25">
      <c r="A39" t="s">
        <v>1229</v>
      </c>
      <c r="B39">
        <v>11795542231.021687</v>
      </c>
      <c r="C39">
        <v>11071409683.011122</v>
      </c>
      <c r="D39">
        <v>10067638524.272984</v>
      </c>
      <c r="E39">
        <v>8592665372.6360588</v>
      </c>
      <c r="F39">
        <v>11500000000</v>
      </c>
    </row>
    <row r="40" spans="1:6" x14ac:dyDescent="0.25">
      <c r="A40" t="s">
        <v>1230</v>
      </c>
      <c r="B40">
        <v>11694978248.699848</v>
      </c>
      <c r="C40">
        <v>10958401522.306461</v>
      </c>
      <c r="D40">
        <v>9939533332.04109</v>
      </c>
      <c r="E40">
        <v>8447396887.8757963</v>
      </c>
      <c r="F40">
        <v>11500000000</v>
      </c>
    </row>
    <row r="41" spans="1:6" x14ac:dyDescent="0.25">
      <c r="A41" t="s">
        <v>1231</v>
      </c>
      <c r="B41">
        <v>11595085443.06134</v>
      </c>
      <c r="C41">
        <v>10846966638.530483</v>
      </c>
      <c r="D41">
        <v>9814244132.1320858</v>
      </c>
      <c r="E41">
        <v>8306725233.8078384</v>
      </c>
      <c r="F41">
        <v>11500000000</v>
      </c>
    </row>
    <row r="42" spans="1:6" x14ac:dyDescent="0.25">
      <c r="A42" t="s">
        <v>1232</v>
      </c>
      <c r="B42">
        <v>11501724139.264631</v>
      </c>
      <c r="C42">
        <v>10741379910.309692</v>
      </c>
      <c r="D42">
        <v>9693993468.9366779</v>
      </c>
      <c r="E42">
        <v>8170193280.9168549</v>
      </c>
      <c r="F42">
        <v>11500000000</v>
      </c>
    </row>
    <row r="43" spans="1:6" x14ac:dyDescent="0.25">
      <c r="A43" t="s">
        <v>1233</v>
      </c>
      <c r="B43">
        <v>11404105538.568939</v>
      </c>
      <c r="C43">
        <v>10632151028.274681</v>
      </c>
      <c r="D43">
        <v>9571012322.8781891</v>
      </c>
      <c r="E43">
        <v>8032377350.431798</v>
      </c>
      <c r="F43">
        <v>11500000000</v>
      </c>
    </row>
    <row r="44" spans="1:6" x14ac:dyDescent="0.25">
      <c r="A44" t="s">
        <v>1234</v>
      </c>
      <c r="B44">
        <v>11302143118.134315</v>
      </c>
      <c r="C44">
        <v>10519794886.164726</v>
      </c>
      <c r="D44">
        <v>9446561965.3003979</v>
      </c>
      <c r="E44">
        <v>7895435474.5996647</v>
      </c>
      <c r="F44">
        <v>11500000000</v>
      </c>
    </row>
    <row r="45" spans="1:6" x14ac:dyDescent="0.25">
      <c r="A45" t="s">
        <v>1235</v>
      </c>
      <c r="B45">
        <v>11202736171.031034</v>
      </c>
      <c r="C45">
        <v>10409583590.188108</v>
      </c>
      <c r="D45">
        <v>9323821605.3533096</v>
      </c>
      <c r="E45">
        <v>7759842132.2028046</v>
      </c>
      <c r="F45">
        <v>11500000000</v>
      </c>
    </row>
    <row r="46" spans="1:6" x14ac:dyDescent="0.25">
      <c r="A46" t="s">
        <v>1236</v>
      </c>
      <c r="B46">
        <v>11101727678.004349</v>
      </c>
      <c r="C46">
        <v>10298794183.916159</v>
      </c>
      <c r="D46">
        <v>9201883802.816082</v>
      </c>
      <c r="E46">
        <v>7626965095.1251354</v>
      </c>
      <c r="F46">
        <v>11500000000</v>
      </c>
    </row>
    <row r="47" spans="1:6" x14ac:dyDescent="0.25">
      <c r="A47" t="s">
        <v>1237</v>
      </c>
      <c r="B47">
        <v>11004336301.015169</v>
      </c>
      <c r="C47">
        <v>10191132366.430702</v>
      </c>
      <c r="D47">
        <v>9082531256.3399506</v>
      </c>
      <c r="E47">
        <v>7496154596.6235809</v>
      </c>
      <c r="F47">
        <v>11500000000</v>
      </c>
    </row>
    <row r="48" spans="1:6" x14ac:dyDescent="0.25">
      <c r="A48" t="s">
        <v>1238</v>
      </c>
      <c r="B48">
        <v>10907026976.23951</v>
      </c>
      <c r="C48">
        <v>10083881987.358629</v>
      </c>
      <c r="D48">
        <v>8964092018.4192753</v>
      </c>
      <c r="E48">
        <v>7367065974.2700043</v>
      </c>
      <c r="F48">
        <v>11500000000</v>
      </c>
    </row>
    <row r="49" spans="1:6" x14ac:dyDescent="0.25">
      <c r="A49" t="s">
        <v>1239</v>
      </c>
      <c r="B49">
        <v>10812962511.098291</v>
      </c>
      <c r="C49">
        <v>9981600583.5321903</v>
      </c>
      <c r="D49">
        <v>8852783739.8208351</v>
      </c>
      <c r="E49">
        <v>7247748579.8159895</v>
      </c>
      <c r="F49">
        <v>11500000000</v>
      </c>
    </row>
    <row r="50" spans="1:6" x14ac:dyDescent="0.25">
      <c r="A50" t="s">
        <v>1240</v>
      </c>
      <c r="B50">
        <v>10720531842.023897</v>
      </c>
      <c r="C50">
        <v>9879491691.5903397</v>
      </c>
      <c r="D50">
        <v>8739938183.6014385</v>
      </c>
      <c r="E50">
        <v>7125055389.0300884</v>
      </c>
      <c r="F50">
        <v>11500000000</v>
      </c>
    </row>
    <row r="51" spans="1:6" x14ac:dyDescent="0.25">
      <c r="A51" t="s">
        <v>1241</v>
      </c>
      <c r="B51">
        <v>10625213670.259777</v>
      </c>
      <c r="C51">
        <v>9775579274.9209137</v>
      </c>
      <c r="D51">
        <v>8626726508.1005573</v>
      </c>
      <c r="E51">
        <v>7003933230.2646046</v>
      </c>
      <c r="F51">
        <v>11500000000</v>
      </c>
    </row>
    <row r="52" spans="1:6" x14ac:dyDescent="0.25">
      <c r="A52" t="s">
        <v>1242</v>
      </c>
      <c r="B52">
        <v>10529155665.744171</v>
      </c>
      <c r="C52">
        <v>9670772238.7269783</v>
      </c>
      <c r="D52">
        <v>8512532360.6918535</v>
      </c>
      <c r="E52">
        <v>6881947620.6225519</v>
      </c>
      <c r="F52">
        <v>11500000000</v>
      </c>
    </row>
    <row r="53" spans="1:6" x14ac:dyDescent="0.25">
      <c r="A53" t="s">
        <v>1243</v>
      </c>
      <c r="B53">
        <v>10435197188.842764</v>
      </c>
      <c r="C53">
        <v>9568741652.3326054</v>
      </c>
      <c r="D53">
        <v>8401991101.8758698</v>
      </c>
      <c r="E53">
        <v>6764736546.8987894</v>
      </c>
      <c r="F53">
        <v>11500000000</v>
      </c>
    </row>
    <row r="54" spans="1:6" x14ac:dyDescent="0.25">
      <c r="A54" t="s">
        <v>1244</v>
      </c>
      <c r="B54">
        <v>10344606766.200676</v>
      </c>
      <c r="C54">
        <v>9469584732.1811657</v>
      </c>
      <c r="D54">
        <v>8293778171.2375851</v>
      </c>
      <c r="E54">
        <v>6649327216.4970646</v>
      </c>
      <c r="F54">
        <v>11500000000</v>
      </c>
    </row>
    <row r="55" spans="1:6" x14ac:dyDescent="0.25">
      <c r="A55" t="s">
        <v>1245</v>
      </c>
      <c r="B55">
        <v>10251119487.036448</v>
      </c>
      <c r="C55">
        <v>9368089319.2362061</v>
      </c>
      <c r="D55">
        <v>8184018391.7292023</v>
      </c>
      <c r="E55">
        <v>6533539276.2905006</v>
      </c>
      <c r="F55">
        <v>11500000000</v>
      </c>
    </row>
    <row r="56" spans="1:6" x14ac:dyDescent="0.25">
      <c r="A56" t="s">
        <v>1246</v>
      </c>
      <c r="B56">
        <v>10165113882.800314</v>
      </c>
      <c r="C56">
        <v>9274244390.8259983</v>
      </c>
      <c r="D56">
        <v>8082093626.8147411</v>
      </c>
      <c r="E56">
        <v>6425721078.4001751</v>
      </c>
      <c r="F56">
        <v>11500000000</v>
      </c>
    </row>
    <row r="57" spans="1:6" x14ac:dyDescent="0.25">
      <c r="A57" t="s">
        <v>1247</v>
      </c>
      <c r="B57">
        <v>10079284194.290932</v>
      </c>
      <c r="C57">
        <v>9180339817.6832905</v>
      </c>
      <c r="D57">
        <v>7979913638.806057</v>
      </c>
      <c r="E57">
        <v>6317609874.9725218</v>
      </c>
      <c r="F57">
        <v>11500000000</v>
      </c>
    </row>
    <row r="58" spans="1:6" x14ac:dyDescent="0.25">
      <c r="A58" t="s">
        <v>1248</v>
      </c>
      <c r="B58">
        <v>9981818089.1918182</v>
      </c>
      <c r="C58">
        <v>9076643494.0083599</v>
      </c>
      <c r="D58">
        <v>7870357847.7188835</v>
      </c>
      <c r="E58">
        <v>6205334185.7205029</v>
      </c>
      <c r="F58">
        <v>11500000000</v>
      </c>
    </row>
    <row r="59" spans="1:6" x14ac:dyDescent="0.25">
      <c r="A59" t="s">
        <v>1249</v>
      </c>
      <c r="B59">
        <v>9895012276.8706589</v>
      </c>
      <c r="C59">
        <v>8982448654.5921707</v>
      </c>
      <c r="D59">
        <v>7768873279.6170416</v>
      </c>
      <c r="E59">
        <v>6099375250.3629141</v>
      </c>
      <c r="F59">
        <v>11500000000</v>
      </c>
    </row>
    <row r="60" spans="1:6" x14ac:dyDescent="0.25">
      <c r="A60" t="s">
        <v>1250</v>
      </c>
      <c r="B60">
        <v>9808746139.9071484</v>
      </c>
      <c r="C60">
        <v>8889036300.6277084</v>
      </c>
      <c r="D60">
        <v>7668529045.5981178</v>
      </c>
      <c r="E60">
        <v>5995094069.0714178</v>
      </c>
      <c r="F60">
        <v>9000000000</v>
      </c>
    </row>
    <row r="61" spans="1:6" x14ac:dyDescent="0.25">
      <c r="A61" t="s">
        <v>1251</v>
      </c>
      <c r="B61">
        <v>9722499631.1330967</v>
      </c>
      <c r="C61">
        <v>8797377808.6114559</v>
      </c>
      <c r="D61">
        <v>7572019900.0716543</v>
      </c>
      <c r="E61">
        <v>5896994096.9038925</v>
      </c>
      <c r="F61">
        <v>9000000000</v>
      </c>
    </row>
    <row r="62" spans="1:6" x14ac:dyDescent="0.25">
      <c r="A62" t="s">
        <v>1252</v>
      </c>
      <c r="B62">
        <v>9637175096.7601051</v>
      </c>
      <c r="C62">
        <v>8705382074.4623623</v>
      </c>
      <c r="D62">
        <v>7473782121.112586</v>
      </c>
      <c r="E62">
        <v>5795834809.6003342</v>
      </c>
      <c r="F62">
        <v>9000000000</v>
      </c>
    </row>
    <row r="63" spans="1:6" x14ac:dyDescent="0.25">
      <c r="A63" t="s">
        <v>1253</v>
      </c>
      <c r="B63">
        <v>9552019839.251894</v>
      </c>
      <c r="C63">
        <v>8614297440.1381416</v>
      </c>
      <c r="D63">
        <v>7377381235.1972857</v>
      </c>
      <c r="E63">
        <v>5697625186.3538551</v>
      </c>
      <c r="F63">
        <v>9000000000</v>
      </c>
    </row>
    <row r="64" spans="1:6" x14ac:dyDescent="0.25">
      <c r="A64" t="s">
        <v>1254</v>
      </c>
      <c r="B64">
        <v>9466148661.9899197</v>
      </c>
      <c r="C64">
        <v>8522377101.9153156</v>
      </c>
      <c r="D64">
        <v>7280097629.9554272</v>
      </c>
      <c r="E64">
        <v>5598677768.6576614</v>
      </c>
      <c r="F64">
        <v>9000000000</v>
      </c>
    </row>
    <row r="65" spans="1:6" x14ac:dyDescent="0.25">
      <c r="A65" t="s">
        <v>1255</v>
      </c>
      <c r="B65">
        <v>9380996700.5680428</v>
      </c>
      <c r="C65">
        <v>8431851905.7249794</v>
      </c>
      <c r="D65">
        <v>7185040058.1204205</v>
      </c>
      <c r="E65">
        <v>5502924396.6484575</v>
      </c>
      <c r="F65">
        <v>9000000000</v>
      </c>
    </row>
    <row r="66" spans="1:6" x14ac:dyDescent="0.25">
      <c r="A66" t="s">
        <v>1256</v>
      </c>
      <c r="B66">
        <v>9295801621.8095322</v>
      </c>
      <c r="C66">
        <v>8341105475.4835501</v>
      </c>
      <c r="D66">
        <v>7089635861.9180841</v>
      </c>
      <c r="E66">
        <v>5406857223.5263157</v>
      </c>
      <c r="F66">
        <v>9000000000</v>
      </c>
    </row>
    <row r="67" spans="1:6" x14ac:dyDescent="0.25">
      <c r="A67" t="s">
        <v>1257</v>
      </c>
      <c r="B67">
        <v>9211559954.6297607</v>
      </c>
      <c r="C67">
        <v>8251496658.3853827</v>
      </c>
      <c r="D67">
        <v>6995634929.2740393</v>
      </c>
      <c r="E67">
        <v>5312570777.9969339</v>
      </c>
      <c r="F67">
        <v>9000000000</v>
      </c>
    </row>
    <row r="68" spans="1:6" x14ac:dyDescent="0.25">
      <c r="A68" t="s">
        <v>1258</v>
      </c>
      <c r="B68">
        <v>9127506224.4503937</v>
      </c>
      <c r="C68">
        <v>8162782846.6718349</v>
      </c>
      <c r="D68">
        <v>6903390171.2104073</v>
      </c>
      <c r="E68">
        <v>5221028872.7104616</v>
      </c>
      <c r="F68">
        <v>9000000000</v>
      </c>
    </row>
    <row r="69" spans="1:6" x14ac:dyDescent="0.25">
      <c r="A69" t="s">
        <v>1259</v>
      </c>
      <c r="B69">
        <v>9041097932.644331</v>
      </c>
      <c r="C69">
        <v>8071793780.9238548</v>
      </c>
      <c r="D69">
        <v>6809078287.9768915</v>
      </c>
      <c r="E69">
        <v>5127889075.7079191</v>
      </c>
      <c r="F69">
        <v>9000000000</v>
      </c>
    </row>
    <row r="70" spans="1:6" x14ac:dyDescent="0.25">
      <c r="A70" t="s">
        <v>1260</v>
      </c>
      <c r="B70">
        <v>8955493457.2212849</v>
      </c>
      <c r="C70">
        <v>7982243387.1177731</v>
      </c>
      <c r="D70">
        <v>6716963720.9767914</v>
      </c>
      <c r="E70">
        <v>5037782120.0320015</v>
      </c>
      <c r="F70">
        <v>9000000000</v>
      </c>
    </row>
    <row r="71" spans="1:6" x14ac:dyDescent="0.25">
      <c r="A71" t="s">
        <v>1261</v>
      </c>
      <c r="B71">
        <v>8871800179.924593</v>
      </c>
      <c r="C71">
        <v>7894233635.0852242</v>
      </c>
      <c r="D71">
        <v>6626010278.6247292</v>
      </c>
      <c r="E71">
        <v>4948517413.6495447</v>
      </c>
      <c r="F71">
        <v>9000000000</v>
      </c>
    </row>
    <row r="72" spans="1:6" x14ac:dyDescent="0.25">
      <c r="A72" t="s">
        <v>1262</v>
      </c>
      <c r="B72">
        <v>8788881476.1968117</v>
      </c>
      <c r="C72">
        <v>7807187518.7265787</v>
      </c>
      <c r="D72">
        <v>6536282787.0917358</v>
      </c>
      <c r="E72">
        <v>4860830201.1031475</v>
      </c>
      <c r="F72">
        <v>9000000000</v>
      </c>
    </row>
    <row r="73" spans="1:6" x14ac:dyDescent="0.25">
      <c r="A73" t="s">
        <v>1263</v>
      </c>
      <c r="B73">
        <v>8706867071.2935658</v>
      </c>
      <c r="C73">
        <v>7722484406.4191284</v>
      </c>
      <c r="D73">
        <v>6450514841.7723408</v>
      </c>
      <c r="E73">
        <v>4778691640.2898636</v>
      </c>
      <c r="F73">
        <v>9000000000</v>
      </c>
    </row>
    <row r="74" spans="1:6" x14ac:dyDescent="0.25">
      <c r="A74" t="s">
        <v>1264</v>
      </c>
      <c r="B74">
        <v>8624896515.4065132</v>
      </c>
      <c r="C74">
        <v>7636806698.3544369</v>
      </c>
      <c r="D74">
        <v>6362726119.2846518</v>
      </c>
      <c r="E74">
        <v>4693690809.1815405</v>
      </c>
      <c r="F74">
        <v>9000000000</v>
      </c>
    </row>
    <row r="75" spans="1:6" x14ac:dyDescent="0.25">
      <c r="A75" t="s">
        <v>1265</v>
      </c>
      <c r="B75">
        <v>8543113745.6853132</v>
      </c>
      <c r="C75">
        <v>7551976921.3587675</v>
      </c>
      <c r="D75">
        <v>6276562432.560113</v>
      </c>
      <c r="E75">
        <v>4611149305.0470533</v>
      </c>
      <c r="F75">
        <v>6500000000</v>
      </c>
    </row>
    <row r="76" spans="1:6" x14ac:dyDescent="0.25">
      <c r="A76" t="s">
        <v>1266</v>
      </c>
      <c r="B76">
        <v>8461884369.5886984</v>
      </c>
      <c r="C76">
        <v>7467484518.1673088</v>
      </c>
      <c r="D76">
        <v>6190555517.5163507</v>
      </c>
      <c r="E76">
        <v>4528700225.3390045</v>
      </c>
      <c r="F76">
        <v>6500000000</v>
      </c>
    </row>
    <row r="77" spans="1:6" x14ac:dyDescent="0.25">
      <c r="A77" t="s">
        <v>1267</v>
      </c>
      <c r="B77">
        <v>8381551175.4304562</v>
      </c>
      <c r="C77">
        <v>7384450877.2717743</v>
      </c>
      <c r="D77">
        <v>6106653314.0493975</v>
      </c>
      <c r="E77">
        <v>4449009155.5120831</v>
      </c>
      <c r="F77">
        <v>6500000000</v>
      </c>
    </row>
    <row r="78" spans="1:6" x14ac:dyDescent="0.25">
      <c r="A78" t="s">
        <v>1268</v>
      </c>
      <c r="B78">
        <v>8300655005.9195375</v>
      </c>
      <c r="C78">
        <v>7300774723.2209597</v>
      </c>
      <c r="D78">
        <v>6022101898.9788151</v>
      </c>
      <c r="E78">
        <v>4368826058.1139736</v>
      </c>
      <c r="F78">
        <v>6500000000</v>
      </c>
    </row>
    <row r="79" spans="1:6" x14ac:dyDescent="0.25">
      <c r="A79" t="s">
        <v>1269</v>
      </c>
      <c r="B79">
        <v>8220226587.7246819</v>
      </c>
      <c r="C79">
        <v>7217771877.6152267</v>
      </c>
      <c r="D79">
        <v>5938495021.3627996</v>
      </c>
      <c r="E79">
        <v>4289924711.2715449</v>
      </c>
      <c r="F79">
        <v>6500000000</v>
      </c>
    </row>
    <row r="80" spans="1:6" x14ac:dyDescent="0.25">
      <c r="A80" t="s">
        <v>1270</v>
      </c>
      <c r="B80">
        <v>8139250025.2387114</v>
      </c>
      <c r="C80">
        <v>7134939794.1537018</v>
      </c>
      <c r="D80">
        <v>5855895594.7767448</v>
      </c>
      <c r="E80">
        <v>4212914856.9798727</v>
      </c>
      <c r="F80">
        <v>6500000000</v>
      </c>
    </row>
    <row r="81" spans="1:6" x14ac:dyDescent="0.25">
      <c r="A81" t="s">
        <v>1271</v>
      </c>
      <c r="B81">
        <v>8059517952.7463789</v>
      </c>
      <c r="C81">
        <v>7053063101.3793221</v>
      </c>
      <c r="D81">
        <v>5773974671.7628651</v>
      </c>
      <c r="E81">
        <v>4136384014.7668071</v>
      </c>
      <c r="F81">
        <v>6500000000</v>
      </c>
    </row>
    <row r="82" spans="1:6" x14ac:dyDescent="0.25">
      <c r="A82" t="s">
        <v>1272</v>
      </c>
      <c r="B82">
        <v>7979425325.377758</v>
      </c>
      <c r="C82">
        <v>6971510366.3058567</v>
      </c>
      <c r="D82">
        <v>5693164726.4189339</v>
      </c>
      <c r="E82">
        <v>4061774511.725141</v>
      </c>
      <c r="F82">
        <v>5000000000</v>
      </c>
    </row>
    <row r="83" spans="1:6" x14ac:dyDescent="0.25">
      <c r="A83" t="s">
        <v>1273</v>
      </c>
      <c r="B83">
        <v>7899262195.7933645</v>
      </c>
      <c r="C83">
        <v>6889767571.7441359</v>
      </c>
      <c r="D83">
        <v>5612101750.2720118</v>
      </c>
      <c r="E83">
        <v>3986981459.4708366</v>
      </c>
      <c r="F83">
        <v>5000000000</v>
      </c>
    </row>
    <row r="84" spans="1:6" x14ac:dyDescent="0.25">
      <c r="A84" t="s">
        <v>1274</v>
      </c>
      <c r="B84">
        <v>7819398540.8878136</v>
      </c>
      <c r="C84">
        <v>6808542766.099617</v>
      </c>
      <c r="D84">
        <v>5531835128.9328423</v>
      </c>
      <c r="E84">
        <v>3913312472.9776654</v>
      </c>
      <c r="F84">
        <v>5000000000</v>
      </c>
    </row>
    <row r="85" spans="1:6" x14ac:dyDescent="0.25">
      <c r="A85" t="s">
        <v>1275</v>
      </c>
      <c r="B85">
        <v>7738800332.0262489</v>
      </c>
      <c r="C85">
        <v>6727671912.34237</v>
      </c>
      <c r="D85">
        <v>5453123129.7162085</v>
      </c>
      <c r="E85">
        <v>3842343173.0348258</v>
      </c>
      <c r="F85">
        <v>5000000000</v>
      </c>
    </row>
    <row r="86" spans="1:6" x14ac:dyDescent="0.25">
      <c r="A86" t="s">
        <v>1276</v>
      </c>
      <c r="B86">
        <v>7658598780.4945364</v>
      </c>
      <c r="C86">
        <v>6646656880.1334972</v>
      </c>
      <c r="D86">
        <v>5373754880.9496231</v>
      </c>
      <c r="E86">
        <v>3770381699.0716133</v>
      </c>
      <c r="F86">
        <v>5000000000</v>
      </c>
    </row>
    <row r="87" spans="1:6" x14ac:dyDescent="0.25">
      <c r="A87" t="s">
        <v>1277</v>
      </c>
      <c r="B87">
        <v>7578710990.7697973</v>
      </c>
      <c r="C87">
        <v>6566528715.2997942</v>
      </c>
      <c r="D87">
        <v>5295905267.072279</v>
      </c>
      <c r="E87">
        <v>3700528535.3730621</v>
      </c>
      <c r="F87">
        <v>5000000000</v>
      </c>
    </row>
    <row r="88" spans="1:6" x14ac:dyDescent="0.25">
      <c r="A88" t="s">
        <v>1278</v>
      </c>
      <c r="B88">
        <v>7498602093.5787764</v>
      </c>
      <c r="C88">
        <v>6486099247.1032295</v>
      </c>
      <c r="D88">
        <v>5217735294.2073927</v>
      </c>
      <c r="E88">
        <v>3630464646.1628861</v>
      </c>
      <c r="F88">
        <v>5000000000</v>
      </c>
    </row>
    <row r="89" spans="1:6" x14ac:dyDescent="0.25">
      <c r="A89" t="s">
        <v>1279</v>
      </c>
      <c r="B89">
        <v>7421976376.4842033</v>
      </c>
      <c r="C89">
        <v>6409282422.7920141</v>
      </c>
      <c r="D89">
        <v>5143249935.6019325</v>
      </c>
      <c r="E89">
        <v>3563968705.778358</v>
      </c>
      <c r="F89">
        <v>5000000000</v>
      </c>
    </row>
    <row r="90" spans="1:6" x14ac:dyDescent="0.25">
      <c r="A90" t="s">
        <v>1280</v>
      </c>
      <c r="B90">
        <v>7344102557.6181269</v>
      </c>
      <c r="C90">
        <v>6331277562.992425</v>
      </c>
      <c r="D90">
        <v>5067732312.7326651</v>
      </c>
      <c r="E90">
        <v>3496765742.5804381</v>
      </c>
      <c r="F90">
        <v>5000000000</v>
      </c>
    </row>
    <row r="91" spans="1:6" x14ac:dyDescent="0.25">
      <c r="A91" t="s">
        <v>1281</v>
      </c>
      <c r="B91">
        <v>7266721276.3115215</v>
      </c>
      <c r="C91">
        <v>6253942761.39536</v>
      </c>
      <c r="D91">
        <v>4993100506.9636297</v>
      </c>
      <c r="E91">
        <v>3430676754.9700303</v>
      </c>
      <c r="F91">
        <v>5000000000</v>
      </c>
    </row>
    <row r="92" spans="1:6" x14ac:dyDescent="0.25">
      <c r="A92" t="s">
        <v>1282</v>
      </c>
      <c r="B92">
        <v>7191284805.2849607</v>
      </c>
      <c r="C92">
        <v>6178861333.0079241</v>
      </c>
      <c r="D92">
        <v>4921014244.6019096</v>
      </c>
      <c r="E92">
        <v>3367287494.1327343</v>
      </c>
      <c r="F92">
        <v>5000000000</v>
      </c>
    </row>
    <row r="93" spans="1:6" x14ac:dyDescent="0.25">
      <c r="A93" t="s">
        <v>1283</v>
      </c>
      <c r="B93">
        <v>7117109407.7172861</v>
      </c>
      <c r="C93">
        <v>6104756991.8949165</v>
      </c>
      <c r="D93">
        <v>4849630464.3135586</v>
      </c>
      <c r="E93">
        <v>3304386521.2502236</v>
      </c>
      <c r="F93">
        <v>5000000000</v>
      </c>
    </row>
    <row r="94" spans="1:6" x14ac:dyDescent="0.25">
      <c r="A94" t="s">
        <v>1284</v>
      </c>
      <c r="B94">
        <v>7042144685.0727339</v>
      </c>
      <c r="C94">
        <v>6030540562.039732</v>
      </c>
      <c r="D94">
        <v>4778881663.0964985</v>
      </c>
      <c r="E94">
        <v>3242832782.3052635</v>
      </c>
      <c r="F94">
        <v>5000000000</v>
      </c>
    </row>
    <row r="95" spans="1:6" x14ac:dyDescent="0.25">
      <c r="A95" t="s">
        <v>1285</v>
      </c>
      <c r="B95">
        <v>6967375996.2215338</v>
      </c>
      <c r="C95">
        <v>5956392749.1997595</v>
      </c>
      <c r="D95">
        <v>4708119231.8175955</v>
      </c>
      <c r="E95">
        <v>3181283335.6489429</v>
      </c>
      <c r="F95">
        <v>5000000000</v>
      </c>
    </row>
    <row r="96" spans="1:6" x14ac:dyDescent="0.25">
      <c r="A96" t="s">
        <v>1286</v>
      </c>
      <c r="B96">
        <v>6891948838.9407921</v>
      </c>
      <c r="C96">
        <v>5881917140.5623741</v>
      </c>
      <c r="D96">
        <v>4637427376.9704332</v>
      </c>
      <c r="E96">
        <v>3120244590.6006818</v>
      </c>
      <c r="F96">
        <v>2500000000</v>
      </c>
    </row>
    <row r="97" spans="1:6" x14ac:dyDescent="0.25">
      <c r="A97" t="s">
        <v>1287</v>
      </c>
      <c r="B97">
        <v>6818109277.2402163</v>
      </c>
      <c r="C97">
        <v>5809984021.1173019</v>
      </c>
      <c r="D97">
        <v>4570190186.4748154</v>
      </c>
      <c r="E97">
        <v>3063238431.5703154</v>
      </c>
      <c r="F97">
        <v>2500000000</v>
      </c>
    </row>
    <row r="98" spans="1:6" x14ac:dyDescent="0.25">
      <c r="A98" t="s">
        <v>1288</v>
      </c>
      <c r="B98">
        <v>6745892677.188694</v>
      </c>
      <c r="C98">
        <v>5738695574.7749453</v>
      </c>
      <c r="D98">
        <v>4502633677.2701674</v>
      </c>
      <c r="E98">
        <v>3005174973.9007969</v>
      </c>
      <c r="F98">
        <v>2500000000</v>
      </c>
    </row>
    <row r="99" spans="1:6" x14ac:dyDescent="0.25">
      <c r="A99" t="s">
        <v>1289</v>
      </c>
      <c r="B99">
        <v>6669746369.4988928</v>
      </c>
      <c r="C99">
        <v>5664605101.1097107</v>
      </c>
      <c r="D99">
        <v>4433562496.3329325</v>
      </c>
      <c r="E99">
        <v>2946945243.5276132</v>
      </c>
      <c r="F99">
        <v>2500000000</v>
      </c>
    </row>
    <row r="100" spans="1:6" x14ac:dyDescent="0.25">
      <c r="A100" t="s">
        <v>1290</v>
      </c>
      <c r="B100">
        <v>6595395906.2629833</v>
      </c>
      <c r="C100">
        <v>5591958880.0159054</v>
      </c>
      <c r="D100">
        <v>4365573029.5246811</v>
      </c>
      <c r="E100">
        <v>2889462809.1711311</v>
      </c>
      <c r="F100">
        <v>2500000000</v>
      </c>
    </row>
    <row r="101" spans="1:6" x14ac:dyDescent="0.25">
      <c r="A101" t="s">
        <v>1291</v>
      </c>
      <c r="B101">
        <v>6523400155.7221355</v>
      </c>
      <c r="C101">
        <v>5521838225.5971289</v>
      </c>
      <c r="D101">
        <v>4300220593.7552824</v>
      </c>
      <c r="E101">
        <v>2834540518.2882357</v>
      </c>
      <c r="F101">
        <v>2500000000</v>
      </c>
    </row>
    <row r="102" spans="1:6" x14ac:dyDescent="0.25">
      <c r="A102" t="s">
        <v>1292</v>
      </c>
      <c r="B102">
        <v>6452531327.1593056</v>
      </c>
      <c r="C102">
        <v>5452586450.2736654</v>
      </c>
      <c r="D102">
        <v>4235490468.0840535</v>
      </c>
      <c r="E102">
        <v>2780047798.3862777</v>
      </c>
      <c r="F102">
        <v>2500000000</v>
      </c>
    </row>
    <row r="103" spans="1:6" x14ac:dyDescent="0.25">
      <c r="A103" t="s">
        <v>1293</v>
      </c>
      <c r="B103">
        <v>6377747079.3543596</v>
      </c>
      <c r="C103">
        <v>5380250665.3549681</v>
      </c>
      <c r="D103">
        <v>4168672251.4886308</v>
      </c>
      <c r="E103">
        <v>2724601085.3684502</v>
      </c>
      <c r="F103">
        <v>2500000000</v>
      </c>
    </row>
    <row r="104" spans="1:6" x14ac:dyDescent="0.25">
      <c r="A104" t="s">
        <v>1294</v>
      </c>
      <c r="B104">
        <v>6308255105.8771057</v>
      </c>
      <c r="C104">
        <v>5312892463.4867334</v>
      </c>
      <c r="D104">
        <v>4106350673.8719454</v>
      </c>
      <c r="E104">
        <v>2672866647.0891333</v>
      </c>
      <c r="F104">
        <v>2500000000</v>
      </c>
    </row>
    <row r="105" spans="1:6" x14ac:dyDescent="0.25">
      <c r="A105" t="s">
        <v>1295</v>
      </c>
      <c r="B105">
        <v>6237274962.6733847</v>
      </c>
      <c r="C105">
        <v>5244202419.7358723</v>
      </c>
      <c r="D105">
        <v>4042951656.8611574</v>
      </c>
      <c r="E105">
        <v>2620453304.847651</v>
      </c>
      <c r="F105">
        <v>2500000000</v>
      </c>
    </row>
    <row r="106" spans="1:6" x14ac:dyDescent="0.25">
      <c r="A106" t="s">
        <v>1296</v>
      </c>
      <c r="B106">
        <v>6167078666.8835011</v>
      </c>
      <c r="C106">
        <v>5176671487.1910791</v>
      </c>
      <c r="D106">
        <v>3981066888.3560424</v>
      </c>
      <c r="E106">
        <v>2569765148.2203202</v>
      </c>
      <c r="F106">
        <v>2500000000</v>
      </c>
    </row>
    <row r="107" spans="1:6" x14ac:dyDescent="0.25">
      <c r="A107" t="s">
        <v>1297</v>
      </c>
      <c r="B107">
        <v>6099234580.884819</v>
      </c>
      <c r="C107">
        <v>5111039450.309207</v>
      </c>
      <c r="D107">
        <v>3920596926.1853948</v>
      </c>
      <c r="E107">
        <v>2520012963.970933</v>
      </c>
      <c r="F107">
        <v>2500000000</v>
      </c>
    </row>
    <row r="108" spans="1:6" x14ac:dyDescent="0.25">
      <c r="A108" t="s">
        <v>1298</v>
      </c>
      <c r="B108">
        <v>6032279145.7748957</v>
      </c>
      <c r="C108">
        <v>5046358564.5190334</v>
      </c>
      <c r="D108">
        <v>3861136547.2984304</v>
      </c>
      <c r="E108">
        <v>2471282307.5783157</v>
      </c>
      <c r="F108">
        <v>2500000000</v>
      </c>
    </row>
    <row r="109" spans="1:6" x14ac:dyDescent="0.25">
      <c r="A109" t="s">
        <v>1299</v>
      </c>
      <c r="B109">
        <v>5964048492.1787024</v>
      </c>
      <c r="C109">
        <v>4981635690.4294624</v>
      </c>
      <c r="D109">
        <v>3802858229.0199547</v>
      </c>
      <c r="E109">
        <v>2424668363.0877457</v>
      </c>
      <c r="F109">
        <v>2500000000</v>
      </c>
    </row>
    <row r="110" spans="1:6" x14ac:dyDescent="0.25">
      <c r="A110" t="s">
        <v>1300</v>
      </c>
      <c r="B110">
        <v>5898239453.1929474</v>
      </c>
      <c r="C110">
        <v>4918310887.3165102</v>
      </c>
      <c r="D110">
        <v>3744969119.9221153</v>
      </c>
      <c r="E110">
        <v>2377645325.6555352</v>
      </c>
      <c r="F110">
        <v>2500000000</v>
      </c>
    </row>
    <row r="111" spans="1:6" x14ac:dyDescent="0.25">
      <c r="A111" t="s">
        <v>1301</v>
      </c>
      <c r="B111">
        <v>5829597215.1350794</v>
      </c>
      <c r="C111">
        <v>4853093814.9499035</v>
      </c>
      <c r="D111">
        <v>3686215474.1937318</v>
      </c>
      <c r="E111">
        <v>2330749671.0973983</v>
      </c>
      <c r="F111">
        <v>0</v>
      </c>
    </row>
    <row r="112" spans="1:6" x14ac:dyDescent="0.25">
      <c r="A112" t="s">
        <v>1302</v>
      </c>
      <c r="B112">
        <v>5764978084.6605053</v>
      </c>
      <c r="C112">
        <v>4791158931.1592083</v>
      </c>
      <c r="D112">
        <v>3629917055.8685613</v>
      </c>
      <c r="E112">
        <v>2285431635.7515521</v>
      </c>
    </row>
    <row r="113" spans="1:5" x14ac:dyDescent="0.25">
      <c r="A113" t="s">
        <v>1303</v>
      </c>
      <c r="B113">
        <v>5700262241.8126774</v>
      </c>
      <c r="C113">
        <v>4729598918.2366152</v>
      </c>
      <c r="D113">
        <v>3574458048.9083762</v>
      </c>
      <c r="E113">
        <v>2241288801.1964173</v>
      </c>
    </row>
    <row r="114" spans="1:5" x14ac:dyDescent="0.25">
      <c r="A114" t="s">
        <v>1304</v>
      </c>
      <c r="B114">
        <v>5635399090.8881092</v>
      </c>
      <c r="C114">
        <v>4667850452.1404762</v>
      </c>
      <c r="D114">
        <v>3518818916.3662229</v>
      </c>
      <c r="E114">
        <v>2197056139.8454237</v>
      </c>
    </row>
    <row r="115" spans="1:5" x14ac:dyDescent="0.25">
      <c r="A115" t="s">
        <v>1305</v>
      </c>
      <c r="B115">
        <v>5571801488.1176348</v>
      </c>
      <c r="C115">
        <v>4607344327.1912565</v>
      </c>
      <c r="D115">
        <v>3464373814.5363059</v>
      </c>
      <c r="E115">
        <v>2153900332.0420375</v>
      </c>
    </row>
    <row r="116" spans="1:5" x14ac:dyDescent="0.25">
      <c r="A116" t="s">
        <v>1306</v>
      </c>
      <c r="B116">
        <v>5508090500.6599665</v>
      </c>
      <c r="C116">
        <v>4547185411.2066565</v>
      </c>
      <c r="D116">
        <v>3410723451.312324</v>
      </c>
      <c r="E116">
        <v>2111851841.3713343</v>
      </c>
    </row>
    <row r="117" spans="1:5" x14ac:dyDescent="0.25">
      <c r="A117" t="s">
        <v>1307</v>
      </c>
      <c r="B117">
        <v>5445293323.3892012</v>
      </c>
      <c r="C117">
        <v>4487718979.6305513</v>
      </c>
      <c r="D117">
        <v>3357558520.5346866</v>
      </c>
      <c r="E117">
        <v>2070127763.0981948</v>
      </c>
    </row>
    <row r="118" spans="1:5" x14ac:dyDescent="0.25">
      <c r="A118" t="s">
        <v>1308</v>
      </c>
      <c r="B118">
        <v>5382339906.8002729</v>
      </c>
      <c r="C118">
        <v>4428555135.0357599</v>
      </c>
      <c r="D118">
        <v>3305139242.0134144</v>
      </c>
      <c r="E118">
        <v>2029454892.4526172</v>
      </c>
    </row>
    <row r="119" spans="1:5" x14ac:dyDescent="0.25">
      <c r="A119" t="s">
        <v>1309</v>
      </c>
      <c r="B119">
        <v>5319359566.8982067</v>
      </c>
      <c r="C119">
        <v>4369312043.8757715</v>
      </c>
      <c r="D119">
        <v>3252631468.4695187</v>
      </c>
      <c r="E119">
        <v>1988754252.6353872</v>
      </c>
    </row>
    <row r="120" spans="1:5" x14ac:dyDescent="0.25">
      <c r="A120" t="s">
        <v>1310</v>
      </c>
      <c r="B120">
        <v>5257091984.3192234</v>
      </c>
      <c r="C120">
        <v>4310841639.1294508</v>
      </c>
      <c r="D120">
        <v>3200943139.1120868</v>
      </c>
      <c r="E120">
        <v>1948860893.558629</v>
      </c>
    </row>
    <row r="121" spans="1:5" x14ac:dyDescent="0.25">
      <c r="A121" t="s">
        <v>1311</v>
      </c>
      <c r="B121">
        <v>5194554125.0915565</v>
      </c>
      <c r="C121">
        <v>4253034365.4461145</v>
      </c>
      <c r="D121">
        <v>3150764172.5078111</v>
      </c>
      <c r="E121">
        <v>1910969656.7331767</v>
      </c>
    </row>
    <row r="122" spans="1:5" x14ac:dyDescent="0.25">
      <c r="A122" t="s">
        <v>1312</v>
      </c>
      <c r="B122">
        <v>5132624748.6442823</v>
      </c>
      <c r="C122">
        <v>4195202307.571032</v>
      </c>
      <c r="D122">
        <v>3100016520.6912179</v>
      </c>
      <c r="E122">
        <v>1872227071.3390965</v>
      </c>
    </row>
    <row r="123" spans="1:5" x14ac:dyDescent="0.25">
      <c r="A123" t="s">
        <v>1313</v>
      </c>
      <c r="B123">
        <v>5071020161.647253</v>
      </c>
      <c r="C123">
        <v>4138045796.7282524</v>
      </c>
      <c r="D123">
        <v>3050255082.912662</v>
      </c>
      <c r="E123">
        <v>1834622668.2544212</v>
      </c>
    </row>
    <row r="124" spans="1:5" x14ac:dyDescent="0.25">
      <c r="A124" t="s">
        <v>1314</v>
      </c>
      <c r="B124">
        <v>5009828268.9867029</v>
      </c>
      <c r="C124">
        <v>4081178345.3013668</v>
      </c>
      <c r="D124">
        <v>3000685869.9038944</v>
      </c>
      <c r="E124">
        <v>1797164157.8062179</v>
      </c>
    </row>
    <row r="125" spans="1:5" x14ac:dyDescent="0.25">
      <c r="A125" t="s">
        <v>1315</v>
      </c>
      <c r="B125">
        <v>4948859502.0821857</v>
      </c>
      <c r="C125">
        <v>4024893741.6998963</v>
      </c>
      <c r="D125">
        <v>2952018985.414885</v>
      </c>
      <c r="E125">
        <v>1760769249.7334411</v>
      </c>
    </row>
    <row r="126" spans="1:5" x14ac:dyDescent="0.25">
      <c r="A126" t="s">
        <v>1316</v>
      </c>
      <c r="B126">
        <v>4889025118.0990191</v>
      </c>
      <c r="C126">
        <v>3969486621.3911858</v>
      </c>
      <c r="D126">
        <v>2903976932.9354992</v>
      </c>
      <c r="E126">
        <v>1724777510.2743375</v>
      </c>
    </row>
    <row r="127" spans="1:5" x14ac:dyDescent="0.25">
      <c r="A127" t="s">
        <v>1317</v>
      </c>
      <c r="B127">
        <v>4828815864.2956896</v>
      </c>
      <c r="C127">
        <v>3913952024.6913428</v>
      </c>
      <c r="D127">
        <v>2856067127.4010553</v>
      </c>
      <c r="E127">
        <v>1689137285.7401443</v>
      </c>
    </row>
    <row r="128" spans="1:5" x14ac:dyDescent="0.25">
      <c r="A128" t="s">
        <v>1318</v>
      </c>
      <c r="B128">
        <v>4768576390.9075212</v>
      </c>
      <c r="C128">
        <v>3858781233.3554029</v>
      </c>
      <c r="D128">
        <v>2808877748.371192</v>
      </c>
      <c r="E128">
        <v>1654418809.6217172</v>
      </c>
    </row>
    <row r="129" spans="1:5" x14ac:dyDescent="0.25">
      <c r="A129" t="s">
        <v>1319</v>
      </c>
      <c r="B129">
        <v>4709495598.9247503</v>
      </c>
      <c r="C129">
        <v>3804508755.4044294</v>
      </c>
      <c r="D129">
        <v>2762328732.171803</v>
      </c>
      <c r="E129">
        <v>1620110369.3837545</v>
      </c>
    </row>
    <row r="130" spans="1:5" x14ac:dyDescent="0.25">
      <c r="A130" t="s">
        <v>1320</v>
      </c>
      <c r="B130">
        <v>4651005921.7211628</v>
      </c>
      <c r="C130">
        <v>3751091390.842103</v>
      </c>
      <c r="D130">
        <v>2716840767.9787607</v>
      </c>
      <c r="E130">
        <v>1586899816.4449041</v>
      </c>
    </row>
    <row r="131" spans="1:5" x14ac:dyDescent="0.25">
      <c r="A131" t="s">
        <v>1321</v>
      </c>
      <c r="B131">
        <v>4592996686.8032064</v>
      </c>
      <c r="C131">
        <v>3698023477.9293976</v>
      </c>
      <c r="D131">
        <v>2671593001.3637395</v>
      </c>
      <c r="E131">
        <v>1553861266.6217542</v>
      </c>
    </row>
    <row r="132" spans="1:5" x14ac:dyDescent="0.25">
      <c r="A132" t="s">
        <v>1322</v>
      </c>
      <c r="B132">
        <v>4534704206.2900419</v>
      </c>
      <c r="C132">
        <v>3644897121.9099169</v>
      </c>
      <c r="D132">
        <v>2626515697.1230865</v>
      </c>
      <c r="E132">
        <v>1521172845.5844066</v>
      </c>
    </row>
    <row r="133" spans="1:5" x14ac:dyDescent="0.25">
      <c r="A133" t="s">
        <v>1323</v>
      </c>
      <c r="B133">
        <v>4476230839.7536278</v>
      </c>
      <c r="C133">
        <v>3592188578.9778132</v>
      </c>
      <c r="D133">
        <v>2582374920.9960079</v>
      </c>
      <c r="E133">
        <v>1489681437.8121786</v>
      </c>
    </row>
    <row r="134" spans="1:5" x14ac:dyDescent="0.25">
      <c r="A134" t="s">
        <v>1324</v>
      </c>
      <c r="B134">
        <v>4419022710.3176222</v>
      </c>
      <c r="C134">
        <v>3540264133.3214397</v>
      </c>
      <c r="D134">
        <v>2538574573.0925403</v>
      </c>
      <c r="E134">
        <v>1458211961.0199494</v>
      </c>
    </row>
    <row r="135" spans="1:5" x14ac:dyDescent="0.25">
      <c r="A135" t="s">
        <v>1325</v>
      </c>
      <c r="B135">
        <v>4362071275.7195368</v>
      </c>
      <c r="C135">
        <v>3488901831.5793338</v>
      </c>
      <c r="D135">
        <v>2495587361.4819756</v>
      </c>
      <c r="E135">
        <v>1427642905.432059</v>
      </c>
    </row>
    <row r="136" spans="1:5" x14ac:dyDescent="0.25">
      <c r="A136" t="s">
        <v>1326</v>
      </c>
      <c r="B136">
        <v>4305221806.6803751</v>
      </c>
      <c r="C136">
        <v>3437591782.8231912</v>
      </c>
      <c r="D136">
        <v>2452632186.0829701</v>
      </c>
      <c r="E136">
        <v>1397126907.0641136</v>
      </c>
    </row>
    <row r="137" spans="1:5" x14ac:dyDescent="0.25">
      <c r="A137" t="s">
        <v>1327</v>
      </c>
      <c r="B137">
        <v>4248725434.849966</v>
      </c>
      <c r="C137">
        <v>3386912665.6178279</v>
      </c>
      <c r="D137">
        <v>2410526366.2681742</v>
      </c>
      <c r="E137">
        <v>1367512809.6302137</v>
      </c>
    </row>
    <row r="138" spans="1:5" x14ac:dyDescent="0.25">
      <c r="A138" t="s">
        <v>1328</v>
      </c>
      <c r="B138">
        <v>4191952157.2580242</v>
      </c>
      <c r="C138">
        <v>3335987602.3781796</v>
      </c>
      <c r="D138">
        <v>2368243799.2698088</v>
      </c>
      <c r="E138">
        <v>1337834974.6443546</v>
      </c>
    </row>
    <row r="139" spans="1:5" x14ac:dyDescent="0.25">
      <c r="A139" t="s">
        <v>1329</v>
      </c>
      <c r="B139">
        <v>4135271438.9786</v>
      </c>
      <c r="C139">
        <v>3285299075.9475102</v>
      </c>
      <c r="D139">
        <v>2326328200.0627966</v>
      </c>
      <c r="E139">
        <v>1308590434.5497253</v>
      </c>
    </row>
    <row r="140" spans="1:5" x14ac:dyDescent="0.25">
      <c r="A140" t="s">
        <v>1330</v>
      </c>
      <c r="B140">
        <v>4079598111.2971292</v>
      </c>
      <c r="C140">
        <v>3235749047.9407082</v>
      </c>
      <c r="D140">
        <v>2285602345.9326744</v>
      </c>
      <c r="E140">
        <v>1280411342.5366607</v>
      </c>
    </row>
    <row r="141" spans="1:5" x14ac:dyDescent="0.25">
      <c r="A141" t="s">
        <v>1331</v>
      </c>
      <c r="B141">
        <v>4024640917.2542129</v>
      </c>
      <c r="C141">
        <v>3186745397.7598829</v>
      </c>
      <c r="D141">
        <v>2245263421.9355445</v>
      </c>
      <c r="E141">
        <v>1252485654.6177561</v>
      </c>
    </row>
    <row r="142" spans="1:5" x14ac:dyDescent="0.25">
      <c r="A142" t="s">
        <v>1332</v>
      </c>
      <c r="B142">
        <v>3970020599.6989551</v>
      </c>
      <c r="C142">
        <v>3138336802.2937083</v>
      </c>
      <c r="D142">
        <v>2205714260.0729694</v>
      </c>
      <c r="E142">
        <v>1225380016.3429339</v>
      </c>
    </row>
    <row r="143" spans="1:5" x14ac:dyDescent="0.25">
      <c r="A143" t="s">
        <v>1333</v>
      </c>
      <c r="B143">
        <v>3915436278.0043502</v>
      </c>
      <c r="C143">
        <v>3089937740.7562308</v>
      </c>
      <c r="D143">
        <v>2166174918.8925014</v>
      </c>
      <c r="E143">
        <v>1198316902.5681109</v>
      </c>
    </row>
    <row r="144" spans="1:5" x14ac:dyDescent="0.25">
      <c r="A144" t="s">
        <v>1334</v>
      </c>
      <c r="B144">
        <v>3861134638.2838082</v>
      </c>
      <c r="C144">
        <v>3041916533.3028159</v>
      </c>
      <c r="D144">
        <v>2127086642.5069306</v>
      </c>
      <c r="E144">
        <v>1171709529.6002944</v>
      </c>
    </row>
    <row r="145" spans="1:5" x14ac:dyDescent="0.25">
      <c r="A145" t="s">
        <v>1335</v>
      </c>
      <c r="B145">
        <v>3807847780.5573969</v>
      </c>
      <c r="C145">
        <v>2995339472.2015834</v>
      </c>
      <c r="D145">
        <v>2089705341.3285375</v>
      </c>
      <c r="E145">
        <v>1146713289.685719</v>
      </c>
    </row>
    <row r="146" spans="1:5" x14ac:dyDescent="0.25">
      <c r="A146" t="s">
        <v>1336</v>
      </c>
      <c r="B146">
        <v>3753430010.8638358</v>
      </c>
      <c r="C146">
        <v>2947525504.8740911</v>
      </c>
      <c r="D146">
        <v>2051118103.4273825</v>
      </c>
      <c r="E146">
        <v>1120771503.9190063</v>
      </c>
    </row>
    <row r="147" spans="1:5" x14ac:dyDescent="0.25">
      <c r="A147" t="s">
        <v>1337</v>
      </c>
      <c r="B147">
        <v>3700840194.1934299</v>
      </c>
      <c r="C147">
        <v>2901457023.9973044</v>
      </c>
      <c r="D147">
        <v>2014090614.0478828</v>
      </c>
      <c r="E147">
        <v>1096027627.6307366</v>
      </c>
    </row>
    <row r="148" spans="1:5" x14ac:dyDescent="0.25">
      <c r="A148" t="s">
        <v>1338</v>
      </c>
      <c r="B148">
        <v>3648552321.4925089</v>
      </c>
      <c r="C148">
        <v>2855611798.12152</v>
      </c>
      <c r="D148">
        <v>1977225140.2369149</v>
      </c>
      <c r="E148">
        <v>1071408874.6750004</v>
      </c>
    </row>
    <row r="149" spans="1:5" x14ac:dyDescent="0.25">
      <c r="A149" t="s">
        <v>1339</v>
      </c>
      <c r="B149">
        <v>3595935587.0074339</v>
      </c>
      <c r="C149">
        <v>2809810642.7156024</v>
      </c>
      <c r="D149">
        <v>1940724000.3643386</v>
      </c>
      <c r="E149">
        <v>1047318983.8695123</v>
      </c>
    </row>
    <row r="150" spans="1:5" x14ac:dyDescent="0.25">
      <c r="A150" t="s">
        <v>1340</v>
      </c>
      <c r="B150">
        <v>3544670039.89465</v>
      </c>
      <c r="C150">
        <v>2765054800.6392169</v>
      </c>
      <c r="D150">
        <v>1904954291.4649186</v>
      </c>
      <c r="E150">
        <v>1023661519.5028237</v>
      </c>
    </row>
    <row r="151" spans="1:5" x14ac:dyDescent="0.25">
      <c r="A151" t="s">
        <v>1341</v>
      </c>
      <c r="B151">
        <v>3493552197.81284</v>
      </c>
      <c r="C151">
        <v>2720557717.4592118</v>
      </c>
      <c r="D151">
        <v>1869531785.3667462</v>
      </c>
      <c r="E151">
        <v>1000371456.3409585</v>
      </c>
    </row>
    <row r="152" spans="1:5" x14ac:dyDescent="0.25">
      <c r="A152" t="s">
        <v>1342</v>
      </c>
      <c r="B152">
        <v>3442001299.2277331</v>
      </c>
      <c r="C152">
        <v>2676013486.2778916</v>
      </c>
      <c r="D152">
        <v>1834395491.8608181</v>
      </c>
      <c r="E152">
        <v>977546659.62691283</v>
      </c>
    </row>
    <row r="153" spans="1:5" x14ac:dyDescent="0.25">
      <c r="A153" t="s">
        <v>1343</v>
      </c>
      <c r="B153">
        <v>3391653558.4047642</v>
      </c>
      <c r="C153">
        <v>2632397875.5534754</v>
      </c>
      <c r="D153">
        <v>1799907974.5595708</v>
      </c>
      <c r="E153">
        <v>955105711.86356366</v>
      </c>
    </row>
    <row r="154" spans="1:5" x14ac:dyDescent="0.25">
      <c r="A154" t="s">
        <v>1344</v>
      </c>
      <c r="B154">
        <v>3341604776.6504021</v>
      </c>
      <c r="C154">
        <v>2589295940.0889263</v>
      </c>
      <c r="D154">
        <v>1766079409.4622412</v>
      </c>
      <c r="E154">
        <v>933313293.77140296</v>
      </c>
    </row>
    <row r="155" spans="1:5" x14ac:dyDescent="0.25">
      <c r="A155" t="s">
        <v>1345</v>
      </c>
      <c r="B155">
        <v>3292248498.5156531</v>
      </c>
      <c r="C155">
        <v>2546724666.0587487</v>
      </c>
      <c r="D155">
        <v>1732625190.626682</v>
      </c>
      <c r="E155">
        <v>911755661.07620835</v>
      </c>
    </row>
    <row r="156" spans="1:5" x14ac:dyDescent="0.25">
      <c r="A156" t="s">
        <v>1346</v>
      </c>
      <c r="B156">
        <v>3242289442.831068</v>
      </c>
      <c r="C156">
        <v>2503824862.7504106</v>
      </c>
      <c r="D156">
        <v>1699106769.4606199</v>
      </c>
      <c r="E156">
        <v>890330259.57663488</v>
      </c>
    </row>
    <row r="157" spans="1:5" x14ac:dyDescent="0.25">
      <c r="A157" t="s">
        <v>1347</v>
      </c>
      <c r="B157">
        <v>3192942669.8058462</v>
      </c>
      <c r="C157">
        <v>2461939686.1798677</v>
      </c>
      <c r="D157">
        <v>1666845119.8614466</v>
      </c>
      <c r="E157">
        <v>870083079.21740484</v>
      </c>
    </row>
    <row r="158" spans="1:5" x14ac:dyDescent="0.25">
      <c r="A158" t="s">
        <v>1348</v>
      </c>
      <c r="B158">
        <v>3143958574.3107572</v>
      </c>
      <c r="C158">
        <v>2420058601.4807281</v>
      </c>
      <c r="D158">
        <v>1634322704.4831383</v>
      </c>
      <c r="E158">
        <v>849493203.67586112</v>
      </c>
    </row>
    <row r="159" spans="1:5" x14ac:dyDescent="0.25">
      <c r="A159" t="s">
        <v>1349</v>
      </c>
      <c r="B159">
        <v>3094903507.3217969</v>
      </c>
      <c r="C159">
        <v>2378388197.3074722</v>
      </c>
      <c r="D159">
        <v>1602228453.2865164</v>
      </c>
      <c r="E159">
        <v>829397301.3605938</v>
      </c>
    </row>
    <row r="160" spans="1:5" x14ac:dyDescent="0.25">
      <c r="A160" t="s">
        <v>1350</v>
      </c>
      <c r="B160">
        <v>3046575779.6737981</v>
      </c>
      <c r="C160">
        <v>2337278111.9740162</v>
      </c>
      <c r="D160">
        <v>1570529808.9409256</v>
      </c>
      <c r="E160">
        <v>809544975.04587233</v>
      </c>
    </row>
    <row r="161" spans="1:5" x14ac:dyDescent="0.25">
      <c r="A161" t="s">
        <v>1351</v>
      </c>
      <c r="B161">
        <v>2999078429.2985482</v>
      </c>
      <c r="C161">
        <v>2297062386.6002269</v>
      </c>
      <c r="D161">
        <v>1539707940.7311471</v>
      </c>
      <c r="E161">
        <v>790404184.19054055</v>
      </c>
    </row>
    <row r="162" spans="1:5" x14ac:dyDescent="0.25">
      <c r="A162" t="s">
        <v>1352</v>
      </c>
      <c r="B162">
        <v>2951786205.029489</v>
      </c>
      <c r="C162">
        <v>2257005644.0352921</v>
      </c>
      <c r="D162">
        <v>1509010622.9020762</v>
      </c>
      <c r="E162">
        <v>771364766.34348166</v>
      </c>
    </row>
    <row r="163" spans="1:5" x14ac:dyDescent="0.25">
      <c r="A163" t="s">
        <v>1353</v>
      </c>
      <c r="B163">
        <v>2905284021.5060019</v>
      </c>
      <c r="C163">
        <v>2217681231.2809467</v>
      </c>
      <c r="D163">
        <v>1478947868.5059664</v>
      </c>
      <c r="E163">
        <v>752795450.8927381</v>
      </c>
    </row>
    <row r="164" spans="1:5" x14ac:dyDescent="0.25">
      <c r="A164" t="s">
        <v>1354</v>
      </c>
      <c r="B164">
        <v>2859590868.851851</v>
      </c>
      <c r="C164">
        <v>2179219555.2074676</v>
      </c>
      <c r="D164">
        <v>1449721232.2844713</v>
      </c>
      <c r="E164">
        <v>734894002.65599203</v>
      </c>
    </row>
    <row r="165" spans="1:5" x14ac:dyDescent="0.25">
      <c r="A165" t="s">
        <v>1355</v>
      </c>
      <c r="B165">
        <v>2813959580.5513368</v>
      </c>
      <c r="C165">
        <v>2140808003.8866789</v>
      </c>
      <c r="D165">
        <v>1420546076.0439787</v>
      </c>
      <c r="E165">
        <v>717054470.96361244</v>
      </c>
    </row>
    <row r="166" spans="1:5" x14ac:dyDescent="0.25">
      <c r="A166" t="s">
        <v>1356</v>
      </c>
      <c r="B166">
        <v>2769433289.7166929</v>
      </c>
      <c r="C166">
        <v>2103474897.0056887</v>
      </c>
      <c r="D166">
        <v>1392338095.0718071</v>
      </c>
      <c r="E166">
        <v>699934841.58572769</v>
      </c>
    </row>
    <row r="167" spans="1:5" x14ac:dyDescent="0.25">
      <c r="A167" t="s">
        <v>1357</v>
      </c>
      <c r="B167">
        <v>2724864940.79494</v>
      </c>
      <c r="C167">
        <v>2066113547.4982097</v>
      </c>
      <c r="D167">
        <v>1364129656.1866486</v>
      </c>
      <c r="E167">
        <v>682849784.7587142</v>
      </c>
    </row>
    <row r="168" spans="1:5" x14ac:dyDescent="0.25">
      <c r="A168" t="s">
        <v>1358</v>
      </c>
      <c r="B168">
        <v>2681624740.1945119</v>
      </c>
      <c r="C168">
        <v>2029878235.1811635</v>
      </c>
      <c r="D168">
        <v>1336797254.9444351</v>
      </c>
      <c r="E168">
        <v>666333565.79810703</v>
      </c>
    </row>
    <row r="169" spans="1:5" x14ac:dyDescent="0.25">
      <c r="A169" t="s">
        <v>1359</v>
      </c>
      <c r="B169">
        <v>2639066304.5535069</v>
      </c>
      <c r="C169">
        <v>1994602724.8119774</v>
      </c>
      <c r="D169">
        <v>1310548453.3515379</v>
      </c>
      <c r="E169">
        <v>650750093.66287088</v>
      </c>
    </row>
    <row r="170" spans="1:5" x14ac:dyDescent="0.25">
      <c r="A170" t="s">
        <v>1360</v>
      </c>
      <c r="B170">
        <v>2596605416.793788</v>
      </c>
      <c r="C170">
        <v>1959182279.9542661</v>
      </c>
      <c r="D170">
        <v>1284001736.9551239</v>
      </c>
      <c r="E170">
        <v>634867927.62511146</v>
      </c>
    </row>
    <row r="171" spans="1:5" x14ac:dyDescent="0.25">
      <c r="A171" t="s">
        <v>1361</v>
      </c>
      <c r="B171">
        <v>2554678298.9736338</v>
      </c>
      <c r="C171">
        <v>1924383677.4732735</v>
      </c>
      <c r="D171">
        <v>1258091415.5788498</v>
      </c>
      <c r="E171">
        <v>619506773.37276053</v>
      </c>
    </row>
    <row r="172" spans="1:5" x14ac:dyDescent="0.25">
      <c r="A172" t="s">
        <v>1362</v>
      </c>
      <c r="B172">
        <v>2512994649.968524</v>
      </c>
      <c r="C172">
        <v>1889773648.5659759</v>
      </c>
      <c r="D172">
        <v>1232322608.14218</v>
      </c>
      <c r="E172">
        <v>604247546.63130021</v>
      </c>
    </row>
    <row r="173" spans="1:5" x14ac:dyDescent="0.25">
      <c r="A173" t="s">
        <v>1363</v>
      </c>
      <c r="B173">
        <v>2471450095.679544</v>
      </c>
      <c r="C173">
        <v>1855481508.7291517</v>
      </c>
      <c r="D173">
        <v>1206982644.3140283</v>
      </c>
      <c r="E173">
        <v>589396548.58436334</v>
      </c>
    </row>
    <row r="174" spans="1:5" x14ac:dyDescent="0.25">
      <c r="A174" t="s">
        <v>1364</v>
      </c>
      <c r="B174">
        <v>2430229402.292933</v>
      </c>
      <c r="C174">
        <v>1821439854.8299472</v>
      </c>
      <c r="D174">
        <v>1181825407.9888513</v>
      </c>
      <c r="E174">
        <v>574667326.32742476</v>
      </c>
    </row>
    <row r="175" spans="1:5" x14ac:dyDescent="0.25">
      <c r="A175" t="s">
        <v>1365</v>
      </c>
      <c r="B175">
        <v>2389195701.9425611</v>
      </c>
      <c r="C175">
        <v>1787648249.9181664</v>
      </c>
      <c r="D175">
        <v>1156950154.5802732</v>
      </c>
      <c r="E175">
        <v>560188837.5180763</v>
      </c>
    </row>
    <row r="176" spans="1:5" x14ac:dyDescent="0.25">
      <c r="A176" t="s">
        <v>1366</v>
      </c>
      <c r="B176">
        <v>2348698960.5223122</v>
      </c>
      <c r="C176">
        <v>1754463183.5656645</v>
      </c>
      <c r="D176">
        <v>1132678369.3222053</v>
      </c>
      <c r="E176">
        <v>546188425.52321053</v>
      </c>
    </row>
    <row r="177" spans="1:5" x14ac:dyDescent="0.25">
      <c r="A177" t="s">
        <v>1367</v>
      </c>
      <c r="B177">
        <v>2308288492.2033148</v>
      </c>
      <c r="C177">
        <v>1721352319.6922994</v>
      </c>
      <c r="D177">
        <v>1108475783.5596645</v>
      </c>
      <c r="E177">
        <v>532253731.64722341</v>
      </c>
    </row>
    <row r="178" spans="1:5" x14ac:dyDescent="0.25">
      <c r="A178" t="s">
        <v>1368</v>
      </c>
      <c r="B178">
        <v>2268368207.2867732</v>
      </c>
      <c r="C178">
        <v>1688806122.6016405</v>
      </c>
      <c r="D178">
        <v>1084840780.9162717</v>
      </c>
      <c r="E178">
        <v>518769687.17838091</v>
      </c>
    </row>
    <row r="179" spans="1:5" x14ac:dyDescent="0.25">
      <c r="A179" t="s">
        <v>1369</v>
      </c>
      <c r="B179">
        <v>2228740856.488656</v>
      </c>
      <c r="C179">
        <v>1656489153.7983801</v>
      </c>
      <c r="D179">
        <v>1061375106.1962292</v>
      </c>
      <c r="E179">
        <v>505398682.74240899</v>
      </c>
    </row>
    <row r="180" spans="1:5" x14ac:dyDescent="0.25">
      <c r="A180" t="s">
        <v>1370</v>
      </c>
      <c r="B180">
        <v>2189319879.1875782</v>
      </c>
      <c r="C180">
        <v>1624430075.6705015</v>
      </c>
      <c r="D180">
        <v>1038186590.9662206</v>
      </c>
      <c r="E180">
        <v>492263055.65157199</v>
      </c>
    </row>
    <row r="181" spans="1:5" x14ac:dyDescent="0.25">
      <c r="A181" t="s">
        <v>1371</v>
      </c>
      <c r="B181">
        <v>2149249210.3121748</v>
      </c>
      <c r="C181">
        <v>1592168101.3794119</v>
      </c>
      <c r="D181">
        <v>1015146575.8606896</v>
      </c>
      <c r="E181">
        <v>479431018.99473232</v>
      </c>
    </row>
    <row r="182" spans="1:5" x14ac:dyDescent="0.25">
      <c r="A182" t="s">
        <v>1372</v>
      </c>
      <c r="B182">
        <v>2109983846.8256929</v>
      </c>
      <c r="C182">
        <v>1560429142.0382655</v>
      </c>
      <c r="D182">
        <v>992379948.77602935</v>
      </c>
      <c r="E182">
        <v>466693739.96604049</v>
      </c>
    </row>
    <row r="183" spans="1:5" x14ac:dyDescent="0.25">
      <c r="A183" t="s">
        <v>1373</v>
      </c>
      <c r="B183">
        <v>2069913637.1848011</v>
      </c>
      <c r="C183">
        <v>1528282739.163686</v>
      </c>
      <c r="D183">
        <v>969543733.35232103</v>
      </c>
      <c r="E183">
        <v>454085340.86015004</v>
      </c>
    </row>
    <row r="184" spans="1:5" x14ac:dyDescent="0.25">
      <c r="A184" t="s">
        <v>1374</v>
      </c>
      <c r="B184">
        <v>2031365558.9972529</v>
      </c>
      <c r="C184">
        <v>1497277665.0052035</v>
      </c>
      <c r="D184">
        <v>947458365.39797771</v>
      </c>
      <c r="E184">
        <v>441862181.61472064</v>
      </c>
    </row>
    <row r="185" spans="1:5" x14ac:dyDescent="0.25">
      <c r="A185" t="s">
        <v>1375</v>
      </c>
      <c r="B185">
        <v>1992944119.7905591</v>
      </c>
      <c r="C185">
        <v>1466546856.6806791</v>
      </c>
      <c r="D185">
        <v>925728211.71471977</v>
      </c>
      <c r="E185">
        <v>429958243.89515346</v>
      </c>
    </row>
    <row r="186" spans="1:5" x14ac:dyDescent="0.25">
      <c r="A186" t="s">
        <v>1376</v>
      </c>
      <c r="B186">
        <v>1955363976.0566299</v>
      </c>
      <c r="C186">
        <v>1436452305.274318</v>
      </c>
      <c r="D186">
        <v>904425626.17868352</v>
      </c>
      <c r="E186">
        <v>418284970.46609044</v>
      </c>
    </row>
    <row r="187" spans="1:5" x14ac:dyDescent="0.25">
      <c r="A187" t="s">
        <v>1377</v>
      </c>
      <c r="B187">
        <v>1918145945.092495</v>
      </c>
      <c r="C187">
        <v>1406721184.8963683</v>
      </c>
      <c r="D187">
        <v>883453649.9932909</v>
      </c>
      <c r="E187">
        <v>406855123.85949171</v>
      </c>
    </row>
    <row r="188" spans="1:5" x14ac:dyDescent="0.25">
      <c r="A188" t="s">
        <v>1378</v>
      </c>
      <c r="B188">
        <v>1881024628.527787</v>
      </c>
      <c r="C188">
        <v>1377233005.5225501</v>
      </c>
      <c r="D188">
        <v>862805551.62907219</v>
      </c>
      <c r="E188">
        <v>395717297.75434971</v>
      </c>
    </row>
    <row r="189" spans="1:5" x14ac:dyDescent="0.25">
      <c r="A189" t="s">
        <v>1379</v>
      </c>
      <c r="B189">
        <v>1844384937.5072269</v>
      </c>
      <c r="C189">
        <v>1348116071.2634304</v>
      </c>
      <c r="D189">
        <v>842416544.94661701</v>
      </c>
      <c r="E189">
        <v>384729609.0540899</v>
      </c>
    </row>
    <row r="190" spans="1:5" x14ac:dyDescent="0.25">
      <c r="A190" t="s">
        <v>1380</v>
      </c>
      <c r="B190">
        <v>1808016304.427773</v>
      </c>
      <c r="C190">
        <v>1319363976.8643296</v>
      </c>
      <c r="D190">
        <v>822420621.14298439</v>
      </c>
      <c r="E190">
        <v>374057871.32987118</v>
      </c>
    </row>
    <row r="191" spans="1:5" x14ac:dyDescent="0.25">
      <c r="A191" t="s">
        <v>1381</v>
      </c>
      <c r="B191">
        <v>1772384901.8282599</v>
      </c>
      <c r="C191">
        <v>1291169029.9371388</v>
      </c>
      <c r="D191">
        <v>802798518.47680259</v>
      </c>
      <c r="E191">
        <v>363586700.39640212</v>
      </c>
    </row>
    <row r="192" spans="1:5" x14ac:dyDescent="0.25">
      <c r="A192" t="s">
        <v>1382</v>
      </c>
      <c r="B192">
        <v>1737149138.4053049</v>
      </c>
      <c r="C192">
        <v>1263353660.3847153</v>
      </c>
      <c r="D192">
        <v>783506308.75738287</v>
      </c>
      <c r="E192">
        <v>353346296.53758121</v>
      </c>
    </row>
    <row r="193" spans="1:5" x14ac:dyDescent="0.25">
      <c r="A193" t="s">
        <v>1383</v>
      </c>
      <c r="B193">
        <v>1702112382.184253</v>
      </c>
      <c r="C193">
        <v>1235976438.3305204</v>
      </c>
      <c r="D193">
        <v>764766512.19736588</v>
      </c>
      <c r="E193">
        <v>343575288.58559138</v>
      </c>
    </row>
    <row r="194" spans="1:5" x14ac:dyDescent="0.25">
      <c r="A194" t="s">
        <v>1384</v>
      </c>
      <c r="B194">
        <v>1667273633.9672389</v>
      </c>
      <c r="C194">
        <v>1208625136.1165142</v>
      </c>
      <c r="D194">
        <v>745940841.11725211</v>
      </c>
      <c r="E194">
        <v>333698352.70040125</v>
      </c>
    </row>
    <row r="195" spans="1:5" x14ac:dyDescent="0.25">
      <c r="A195" t="s">
        <v>1385</v>
      </c>
      <c r="B195">
        <v>1632932967.355938</v>
      </c>
      <c r="C195">
        <v>1181788221.7549284</v>
      </c>
      <c r="D195">
        <v>727582405.52735984</v>
      </c>
      <c r="E195">
        <v>324151435.09308118</v>
      </c>
    </row>
    <row r="196" spans="1:5" x14ac:dyDescent="0.25">
      <c r="A196" t="s">
        <v>1386</v>
      </c>
      <c r="B196">
        <v>1598691527.3544409</v>
      </c>
      <c r="C196">
        <v>1155044595.9566333</v>
      </c>
      <c r="D196">
        <v>709308846.6621629</v>
      </c>
      <c r="E196">
        <v>314671750.70450777</v>
      </c>
    </row>
    <row r="197" spans="1:5" x14ac:dyDescent="0.25">
      <c r="A197" t="s">
        <v>1387</v>
      </c>
      <c r="B197">
        <v>1564803051.0491731</v>
      </c>
      <c r="C197">
        <v>1128704674.9164555</v>
      </c>
      <c r="D197">
        <v>691427605.77457571</v>
      </c>
      <c r="E197">
        <v>305481685.67952156</v>
      </c>
    </row>
    <row r="198" spans="1:5" x14ac:dyDescent="0.25">
      <c r="A198" t="s">
        <v>1388</v>
      </c>
      <c r="B198">
        <v>1530750498.0584741</v>
      </c>
      <c r="C198">
        <v>1102269595.1559281</v>
      </c>
      <c r="D198">
        <v>673516612.50938344</v>
      </c>
      <c r="E198">
        <v>296308012.26797175</v>
      </c>
    </row>
    <row r="199" spans="1:5" x14ac:dyDescent="0.25">
      <c r="A199" t="s">
        <v>1389</v>
      </c>
      <c r="B199">
        <v>1497509571.5611911</v>
      </c>
      <c r="C199">
        <v>1076504388.5365062</v>
      </c>
      <c r="D199">
        <v>656100519.53929043</v>
      </c>
      <c r="E199">
        <v>287423374.63662034</v>
      </c>
    </row>
    <row r="200" spans="1:5" x14ac:dyDescent="0.25">
      <c r="A200" t="s">
        <v>1390</v>
      </c>
      <c r="B200">
        <v>1464357456.1446109</v>
      </c>
      <c r="C200">
        <v>1050944691.7709742</v>
      </c>
      <c r="D200">
        <v>638946072.98980331</v>
      </c>
      <c r="E200">
        <v>278760985.49869084</v>
      </c>
    </row>
    <row r="201" spans="1:5" x14ac:dyDescent="0.25">
      <c r="A201" t="s">
        <v>1391</v>
      </c>
      <c r="B201">
        <v>1431718254.701694</v>
      </c>
      <c r="C201">
        <v>1025777336.3169299</v>
      </c>
      <c r="D201">
        <v>622058940.99436629</v>
      </c>
      <c r="E201">
        <v>270243926.39825428</v>
      </c>
    </row>
    <row r="202" spans="1:5" x14ac:dyDescent="0.25">
      <c r="A202" t="s">
        <v>1392</v>
      </c>
      <c r="B202">
        <v>1399268956.5108149</v>
      </c>
      <c r="C202">
        <v>1000882962.8453366</v>
      </c>
      <c r="D202">
        <v>605468427.05423105</v>
      </c>
      <c r="E202">
        <v>261958195.52450147</v>
      </c>
    </row>
    <row r="203" spans="1:5" x14ac:dyDescent="0.25">
      <c r="A203" t="s">
        <v>1393</v>
      </c>
      <c r="B203">
        <v>1366695061.0180621</v>
      </c>
      <c r="C203">
        <v>975925130.71934295</v>
      </c>
      <c r="D203">
        <v>588869144.65132678</v>
      </c>
      <c r="E203">
        <v>253697336.34504816</v>
      </c>
    </row>
    <row r="204" spans="1:5" x14ac:dyDescent="0.25">
      <c r="A204" t="s">
        <v>1394</v>
      </c>
      <c r="B204">
        <v>1335374850.5726769</v>
      </c>
      <c r="C204">
        <v>951942788.98548687</v>
      </c>
      <c r="D204">
        <v>572937486.80137932</v>
      </c>
      <c r="E204">
        <v>245788164.7409642</v>
      </c>
    </row>
    <row r="205" spans="1:5" x14ac:dyDescent="0.25">
      <c r="A205" t="s">
        <v>1395</v>
      </c>
      <c r="B205">
        <v>1304415809.944952</v>
      </c>
      <c r="C205">
        <v>928448529.21037531</v>
      </c>
      <c r="D205">
        <v>557513436.9259547</v>
      </c>
      <c r="E205">
        <v>238256127.30162355</v>
      </c>
    </row>
    <row r="206" spans="1:5" x14ac:dyDescent="0.25">
      <c r="A206" t="s">
        <v>1396</v>
      </c>
      <c r="B206">
        <v>1273897680.1681881</v>
      </c>
      <c r="C206">
        <v>905188659.67116153</v>
      </c>
      <c r="D206">
        <v>542164033.61373484</v>
      </c>
      <c r="E206">
        <v>230715122.93164054</v>
      </c>
    </row>
    <row r="207" spans="1:5" x14ac:dyDescent="0.25">
      <c r="A207" t="s">
        <v>1397</v>
      </c>
      <c r="B207">
        <v>1242745697.6312909</v>
      </c>
      <c r="C207">
        <v>881603663.74256277</v>
      </c>
      <c r="D207">
        <v>526738124.36486971</v>
      </c>
      <c r="E207">
        <v>223231868.95859987</v>
      </c>
    </row>
    <row r="208" spans="1:5" x14ac:dyDescent="0.25">
      <c r="A208" t="s">
        <v>1398</v>
      </c>
      <c r="B208">
        <v>1212737569.6350319</v>
      </c>
      <c r="C208">
        <v>858856741.5483681</v>
      </c>
      <c r="D208">
        <v>511842316.72433478</v>
      </c>
      <c r="E208">
        <v>216000248.30125031</v>
      </c>
    </row>
    <row r="209" spans="1:5" x14ac:dyDescent="0.25">
      <c r="A209" t="s">
        <v>1399</v>
      </c>
      <c r="B209">
        <v>1183474802.3240769</v>
      </c>
      <c r="C209">
        <v>836757229.21215761</v>
      </c>
      <c r="D209">
        <v>497444576.18254232</v>
      </c>
      <c r="E209">
        <v>209063802.5762814</v>
      </c>
    </row>
    <row r="210" spans="1:5" x14ac:dyDescent="0.25">
      <c r="A210" t="s">
        <v>1400</v>
      </c>
      <c r="B210">
        <v>1154660634.2168319</v>
      </c>
      <c r="C210">
        <v>814999976.49423039</v>
      </c>
      <c r="D210">
        <v>483277878.1015709</v>
      </c>
      <c r="E210">
        <v>202249604.41868091</v>
      </c>
    </row>
    <row r="211" spans="1:5" x14ac:dyDescent="0.25">
      <c r="A211" t="s">
        <v>1401</v>
      </c>
      <c r="B211">
        <v>1125999384.506192</v>
      </c>
      <c r="C211">
        <v>793421872.62780941</v>
      </c>
      <c r="D211">
        <v>469285981.59829104</v>
      </c>
      <c r="E211">
        <v>195562223.19844294</v>
      </c>
    </row>
    <row r="212" spans="1:5" x14ac:dyDescent="0.25">
      <c r="A212" t="s">
        <v>1402</v>
      </c>
      <c r="B212">
        <v>1098040431.618803</v>
      </c>
      <c r="C212">
        <v>772450943.1586256</v>
      </c>
      <c r="D212">
        <v>455757776.4830876</v>
      </c>
      <c r="E212">
        <v>189146171.69491363</v>
      </c>
    </row>
    <row r="213" spans="1:5" x14ac:dyDescent="0.25">
      <c r="A213" t="s">
        <v>1403</v>
      </c>
      <c r="B213">
        <v>1070202845.19412</v>
      </c>
      <c r="C213">
        <v>751590801.47018635</v>
      </c>
      <c r="D213">
        <v>442322191.83221513</v>
      </c>
      <c r="E213">
        <v>182792686.8496187</v>
      </c>
    </row>
    <row r="214" spans="1:5" x14ac:dyDescent="0.25">
      <c r="A214" t="s">
        <v>1404</v>
      </c>
      <c r="B214">
        <v>1042763405.858656</v>
      </c>
      <c r="C214">
        <v>731118371.99185336</v>
      </c>
      <c r="D214">
        <v>429214848.03656518</v>
      </c>
      <c r="E214">
        <v>176648888.16704866</v>
      </c>
    </row>
    <row r="215" spans="1:5" x14ac:dyDescent="0.25">
      <c r="A215" t="s">
        <v>1405</v>
      </c>
      <c r="B215">
        <v>1015434268.918224</v>
      </c>
      <c r="C215">
        <v>710749414.0658623</v>
      </c>
      <c r="D215">
        <v>416195752.09509891</v>
      </c>
      <c r="E215">
        <v>170565202.36248589</v>
      </c>
    </row>
    <row r="216" spans="1:5" x14ac:dyDescent="0.25">
      <c r="A216" t="s">
        <v>1406</v>
      </c>
      <c r="B216">
        <v>988695417.27609301</v>
      </c>
      <c r="C216">
        <v>690859914.69637942</v>
      </c>
      <c r="D216">
        <v>403520144.53494263</v>
      </c>
      <c r="E216">
        <v>164670055.01632175</v>
      </c>
    </row>
    <row r="217" spans="1:5" x14ac:dyDescent="0.25">
      <c r="A217" t="s">
        <v>1407</v>
      </c>
      <c r="B217">
        <v>962188895.22485304</v>
      </c>
      <c r="C217">
        <v>671308176.39177895</v>
      </c>
      <c r="D217">
        <v>391199488.97667694</v>
      </c>
      <c r="E217">
        <v>159031333.35003382</v>
      </c>
    </row>
    <row r="218" spans="1:5" x14ac:dyDescent="0.25">
      <c r="A218" t="s">
        <v>1408</v>
      </c>
      <c r="B218">
        <v>935938384.00064397</v>
      </c>
      <c r="C218">
        <v>651885969.95402312</v>
      </c>
      <c r="D218">
        <v>378915236.52225739</v>
      </c>
      <c r="E218">
        <v>153385077.44314578</v>
      </c>
    </row>
    <row r="219" spans="1:5" x14ac:dyDescent="0.25">
      <c r="A219" t="s">
        <v>1409</v>
      </c>
      <c r="B219">
        <v>909644035.636531</v>
      </c>
      <c r="C219">
        <v>632531869.9316479</v>
      </c>
      <c r="D219">
        <v>366760549.16946369</v>
      </c>
      <c r="E219">
        <v>147856267.54409373</v>
      </c>
    </row>
    <row r="220" spans="1:5" x14ac:dyDescent="0.25">
      <c r="A220" t="s">
        <v>1410</v>
      </c>
      <c r="B220">
        <v>884133186.02844906</v>
      </c>
      <c r="C220">
        <v>613749861.51760125</v>
      </c>
      <c r="D220">
        <v>354965138.12476903</v>
      </c>
      <c r="E220">
        <v>142494941.0953016</v>
      </c>
    </row>
    <row r="221" spans="1:5" x14ac:dyDescent="0.25">
      <c r="A221" t="s">
        <v>1411</v>
      </c>
      <c r="B221">
        <v>858292405.42859101</v>
      </c>
      <c r="C221">
        <v>594833672.29580641</v>
      </c>
      <c r="D221">
        <v>343178133.14371938</v>
      </c>
      <c r="E221">
        <v>137198522.61643556</v>
      </c>
    </row>
    <row r="222" spans="1:5" x14ac:dyDescent="0.25">
      <c r="A222" t="s">
        <v>1412</v>
      </c>
      <c r="B222">
        <v>833559651.58964705</v>
      </c>
      <c r="C222">
        <v>576712996.91613281</v>
      </c>
      <c r="D222">
        <v>331877564.30472219</v>
      </c>
      <c r="E222">
        <v>132118715.01123413</v>
      </c>
    </row>
    <row r="223" spans="1:5" x14ac:dyDescent="0.25">
      <c r="A223" t="s">
        <v>1413</v>
      </c>
      <c r="B223">
        <v>808532724.79932106</v>
      </c>
      <c r="C223">
        <v>558448894.84815753</v>
      </c>
      <c r="D223">
        <v>320549928.18335056</v>
      </c>
      <c r="E223">
        <v>127068747.88990918</v>
      </c>
    </row>
    <row r="224" spans="1:5" x14ac:dyDescent="0.25">
      <c r="A224" t="s">
        <v>1414</v>
      </c>
      <c r="B224">
        <v>785225800.98194003</v>
      </c>
      <c r="C224">
        <v>541460718.29401851</v>
      </c>
      <c r="D224">
        <v>310033747.9580642</v>
      </c>
      <c r="E224">
        <v>122396252.38833344</v>
      </c>
    </row>
    <row r="225" spans="1:5" x14ac:dyDescent="0.25">
      <c r="A225" t="s">
        <v>1415</v>
      </c>
      <c r="B225">
        <v>762956299.48800302</v>
      </c>
      <c r="C225">
        <v>525212236.82710129</v>
      </c>
      <c r="D225">
        <v>299965248.85474133</v>
      </c>
      <c r="E225">
        <v>117919794.58253747</v>
      </c>
    </row>
    <row r="226" spans="1:5" x14ac:dyDescent="0.25">
      <c r="A226" t="s">
        <v>1416</v>
      </c>
      <c r="B226">
        <v>741343872.07477903</v>
      </c>
      <c r="C226">
        <v>509496770.23205984</v>
      </c>
      <c r="D226">
        <v>290273447.45608246</v>
      </c>
      <c r="E226">
        <v>113642077.35602081</v>
      </c>
    </row>
    <row r="227" spans="1:5" x14ac:dyDescent="0.25">
      <c r="A227" t="s">
        <v>1417</v>
      </c>
      <c r="B227">
        <v>721608714.49279904</v>
      </c>
      <c r="C227">
        <v>495092425.02279681</v>
      </c>
      <c r="D227">
        <v>281349566.342363</v>
      </c>
      <c r="E227">
        <v>109681838.79827902</v>
      </c>
    </row>
    <row r="228" spans="1:5" x14ac:dyDescent="0.25">
      <c r="A228" t="s">
        <v>1418</v>
      </c>
      <c r="B228">
        <v>702339875.26016402</v>
      </c>
      <c r="C228">
        <v>481054872.06972992</v>
      </c>
      <c r="D228">
        <v>272677107.74794024</v>
      </c>
      <c r="E228">
        <v>105850708.93271275</v>
      </c>
    </row>
    <row r="229" spans="1:5" x14ac:dyDescent="0.25">
      <c r="A229" t="s">
        <v>1419</v>
      </c>
      <c r="B229">
        <v>683222762.35711205</v>
      </c>
      <c r="C229">
        <v>467218423.84919971</v>
      </c>
      <c r="D229">
        <v>264204045.3901383</v>
      </c>
      <c r="E229">
        <v>102155111.60905784</v>
      </c>
    </row>
    <row r="230" spans="1:5" x14ac:dyDescent="0.25">
      <c r="A230" t="s">
        <v>1420</v>
      </c>
      <c r="B230">
        <v>664951512.87855101</v>
      </c>
      <c r="C230">
        <v>453952477.397946</v>
      </c>
      <c r="D230">
        <v>256049532.0809316</v>
      </c>
      <c r="E230">
        <v>98582821.92255789</v>
      </c>
    </row>
    <row r="231" spans="1:5" x14ac:dyDescent="0.25">
      <c r="A231" t="s">
        <v>1421</v>
      </c>
      <c r="B231">
        <v>647096552.15513599</v>
      </c>
      <c r="C231">
        <v>441038049.00427043</v>
      </c>
      <c r="D231">
        <v>248152938.11071938</v>
      </c>
      <c r="E231">
        <v>95150870.128169939</v>
      </c>
    </row>
    <row r="232" spans="1:5" x14ac:dyDescent="0.25">
      <c r="A232" t="s">
        <v>1422</v>
      </c>
      <c r="B232">
        <v>629588315.90991104</v>
      </c>
      <c r="C232">
        <v>428377262.49445772</v>
      </c>
      <c r="D232">
        <v>240416276.8870047</v>
      </c>
      <c r="E232">
        <v>91793901.60232155</v>
      </c>
    </row>
    <row r="233" spans="1:5" x14ac:dyDescent="0.25">
      <c r="A233" t="s">
        <v>1423</v>
      </c>
      <c r="B233">
        <v>612582454.90918803</v>
      </c>
      <c r="C233">
        <v>416122180.7860108</v>
      </c>
      <c r="D233">
        <v>232963610.95978299</v>
      </c>
      <c r="E233">
        <v>88583765.020699859</v>
      </c>
    </row>
    <row r="234" spans="1:5" x14ac:dyDescent="0.25">
      <c r="A234" t="s">
        <v>1424</v>
      </c>
      <c r="B234">
        <v>596012702.81595099</v>
      </c>
      <c r="C234">
        <v>404179802.10011649</v>
      </c>
      <c r="D234">
        <v>225702268.0406405</v>
      </c>
      <c r="E234">
        <v>85459153.841222003</v>
      </c>
    </row>
    <row r="235" spans="1:5" x14ac:dyDescent="0.25">
      <c r="A235" t="s">
        <v>1425</v>
      </c>
      <c r="B235">
        <v>580094501.10887504</v>
      </c>
      <c r="C235">
        <v>392717829.39156914</v>
      </c>
      <c r="D235">
        <v>218743938.77732751</v>
      </c>
      <c r="E235">
        <v>82473668.472297907</v>
      </c>
    </row>
    <row r="236" spans="1:5" x14ac:dyDescent="0.25">
      <c r="A236" t="s">
        <v>1426</v>
      </c>
      <c r="B236">
        <v>564260693.79564404</v>
      </c>
      <c r="C236">
        <v>381371494.67163545</v>
      </c>
      <c r="D236">
        <v>211901194.77320126</v>
      </c>
      <c r="E236">
        <v>79566228.675496161</v>
      </c>
    </row>
    <row r="237" spans="1:5" x14ac:dyDescent="0.25">
      <c r="A237" t="s">
        <v>1427</v>
      </c>
      <c r="B237">
        <v>548599077.63237</v>
      </c>
      <c r="C237">
        <v>370157269.18582195</v>
      </c>
      <c r="D237">
        <v>205147180.22956842</v>
      </c>
      <c r="E237">
        <v>76703916.518470645</v>
      </c>
    </row>
    <row r="238" spans="1:5" x14ac:dyDescent="0.25">
      <c r="A238" t="s">
        <v>1428</v>
      </c>
      <c r="B238">
        <v>533098752.70509201</v>
      </c>
      <c r="C238">
        <v>359108294.38507384</v>
      </c>
      <c r="D238">
        <v>198533808.09971339</v>
      </c>
      <c r="E238">
        <v>73926908.335424364</v>
      </c>
    </row>
    <row r="239" spans="1:5" x14ac:dyDescent="0.25">
      <c r="A239" t="s">
        <v>1429</v>
      </c>
      <c r="B239">
        <v>517727388.11184698</v>
      </c>
      <c r="C239">
        <v>348162256.88581604</v>
      </c>
      <c r="D239">
        <v>191992745.24346069</v>
      </c>
      <c r="E239">
        <v>71188445.447351277</v>
      </c>
    </row>
    <row r="240" spans="1:5" x14ac:dyDescent="0.25">
      <c r="A240" t="s">
        <v>1430</v>
      </c>
      <c r="B240">
        <v>502406462.04748398</v>
      </c>
      <c r="C240">
        <v>337286178.39546609</v>
      </c>
      <c r="D240">
        <v>185522149.34383965</v>
      </c>
      <c r="E240">
        <v>68497871.663316458</v>
      </c>
    </row>
    <row r="241" spans="1:5" x14ac:dyDescent="0.25">
      <c r="A241" t="s">
        <v>1431</v>
      </c>
      <c r="B241">
        <v>486979325.20727998</v>
      </c>
      <c r="C241">
        <v>326428428.69193739</v>
      </c>
      <c r="D241">
        <v>179137419.19245034</v>
      </c>
      <c r="E241">
        <v>65887440.145559527</v>
      </c>
    </row>
    <row r="242" spans="1:5" x14ac:dyDescent="0.25">
      <c r="A242" t="s">
        <v>1432</v>
      </c>
      <c r="B242">
        <v>471844660.95631099</v>
      </c>
      <c r="C242">
        <v>315747030.7883479</v>
      </c>
      <c r="D242">
        <v>172835005.07984421</v>
      </c>
      <c r="E242">
        <v>63300136.700128384</v>
      </c>
    </row>
    <row r="243" spans="1:5" x14ac:dyDescent="0.25">
      <c r="A243" t="s">
        <v>1433</v>
      </c>
      <c r="B243">
        <v>456722362.36386299</v>
      </c>
      <c r="C243">
        <v>305125895.28971368</v>
      </c>
      <c r="D243">
        <v>166610077.1622563</v>
      </c>
      <c r="E243">
        <v>60770147.455146939</v>
      </c>
    </row>
    <row r="244" spans="1:5" x14ac:dyDescent="0.25">
      <c r="A244" t="s">
        <v>1434</v>
      </c>
      <c r="B244">
        <v>441905190.58015901</v>
      </c>
      <c r="C244">
        <v>294726150.83307332</v>
      </c>
      <c r="D244">
        <v>160522148.49181616</v>
      </c>
      <c r="E244">
        <v>58301618.066077501</v>
      </c>
    </row>
    <row r="245" spans="1:5" x14ac:dyDescent="0.25">
      <c r="A245" t="s">
        <v>1435</v>
      </c>
      <c r="B245">
        <v>427285611.41023701</v>
      </c>
      <c r="C245">
        <v>284507944.66381258</v>
      </c>
      <c r="D245">
        <v>154575427.83775228</v>
      </c>
      <c r="E245">
        <v>55911634.039333716</v>
      </c>
    </row>
    <row r="246" spans="1:5" x14ac:dyDescent="0.25">
      <c r="A246" t="s">
        <v>1436</v>
      </c>
      <c r="B246">
        <v>413081746.35066301</v>
      </c>
      <c r="C246">
        <v>274583801.41221827</v>
      </c>
      <c r="D246">
        <v>148804157.42331761</v>
      </c>
      <c r="E246">
        <v>53596127.587685183</v>
      </c>
    </row>
    <row r="247" spans="1:5" x14ac:dyDescent="0.25">
      <c r="A247" t="s">
        <v>1437</v>
      </c>
      <c r="B247">
        <v>399016892.007801</v>
      </c>
      <c r="C247">
        <v>264784750.40426034</v>
      </c>
      <c r="D247">
        <v>143128860.64695174</v>
      </c>
      <c r="E247">
        <v>51333654.226347841</v>
      </c>
    </row>
    <row r="248" spans="1:5" x14ac:dyDescent="0.25">
      <c r="A248" t="s">
        <v>1438</v>
      </c>
      <c r="B248">
        <v>385049774.74400502</v>
      </c>
      <c r="C248">
        <v>255096865.30652902</v>
      </c>
      <c r="D248">
        <v>137552704.58344352</v>
      </c>
      <c r="E248">
        <v>49131518.184428871</v>
      </c>
    </row>
    <row r="249" spans="1:5" x14ac:dyDescent="0.25">
      <c r="A249" t="s">
        <v>1439</v>
      </c>
      <c r="B249">
        <v>371516099.43776399</v>
      </c>
      <c r="C249">
        <v>245713300.599534</v>
      </c>
      <c r="D249">
        <v>132155965.12256435</v>
      </c>
      <c r="E249">
        <v>47003959.183764592</v>
      </c>
    </row>
    <row r="250" spans="1:5" x14ac:dyDescent="0.25">
      <c r="A250" t="s">
        <v>1440</v>
      </c>
      <c r="B250">
        <v>358133082.60887402</v>
      </c>
      <c r="C250">
        <v>236473254.56952086</v>
      </c>
      <c r="D250">
        <v>126873202.05347098</v>
      </c>
      <c r="E250">
        <v>44940060.639627784</v>
      </c>
    </row>
    <row r="251" spans="1:5" x14ac:dyDescent="0.25">
      <c r="A251" t="s">
        <v>1441</v>
      </c>
      <c r="B251">
        <v>345003659.95270997</v>
      </c>
      <c r="C251">
        <v>227417598.44736403</v>
      </c>
      <c r="D251">
        <v>121704331.20544109</v>
      </c>
      <c r="E251">
        <v>42926591.641018339</v>
      </c>
    </row>
    <row r="252" spans="1:5" x14ac:dyDescent="0.25">
      <c r="A252" t="s">
        <v>1442</v>
      </c>
      <c r="B252">
        <v>332352076.74005699</v>
      </c>
      <c r="C252">
        <v>218706425.52086651</v>
      </c>
      <c r="D252">
        <v>116744814.82592273</v>
      </c>
      <c r="E252">
        <v>41002901.797962807</v>
      </c>
    </row>
    <row r="253" spans="1:5" x14ac:dyDescent="0.25">
      <c r="A253" t="s">
        <v>1443</v>
      </c>
      <c r="B253">
        <v>319968765.52139199</v>
      </c>
      <c r="C253">
        <v>210234920.28948739</v>
      </c>
      <c r="D253">
        <v>111964934.07083428</v>
      </c>
      <c r="E253">
        <v>39173649.420845874</v>
      </c>
    </row>
    <row r="254" spans="1:5" x14ac:dyDescent="0.25">
      <c r="A254" t="s">
        <v>1444</v>
      </c>
      <c r="B254">
        <v>307431968.21911699</v>
      </c>
      <c r="C254">
        <v>201655036.50507599</v>
      </c>
      <c r="D254">
        <v>107122411.39984755</v>
      </c>
      <c r="E254">
        <v>37320629.763425328</v>
      </c>
    </row>
    <row r="255" spans="1:5" x14ac:dyDescent="0.25">
      <c r="A255" t="s">
        <v>1445</v>
      </c>
      <c r="B255">
        <v>295195432.914428</v>
      </c>
      <c r="C255">
        <v>193310855.27083403</v>
      </c>
      <c r="D255">
        <v>102437100.36862876</v>
      </c>
      <c r="E255">
        <v>35542009.883057736</v>
      </c>
    </row>
    <row r="256" spans="1:5" x14ac:dyDescent="0.25">
      <c r="A256" t="s">
        <v>1446</v>
      </c>
      <c r="B256">
        <v>283276627.727485</v>
      </c>
      <c r="C256">
        <v>185191108.39117354</v>
      </c>
      <c r="D256">
        <v>97884800.093658626</v>
      </c>
      <c r="E256">
        <v>33818674.71346207</v>
      </c>
    </row>
    <row r="257" spans="1:5" x14ac:dyDescent="0.25">
      <c r="A257" t="s">
        <v>1447</v>
      </c>
      <c r="B257">
        <v>271649862.09068102</v>
      </c>
      <c r="C257">
        <v>177298653.17307535</v>
      </c>
      <c r="D257">
        <v>93482502.770707235</v>
      </c>
      <c r="E257">
        <v>32165309.956178766</v>
      </c>
    </row>
    <row r="258" spans="1:5" x14ac:dyDescent="0.25">
      <c r="A258" t="s">
        <v>1448</v>
      </c>
      <c r="B258">
        <v>259969702.06229499</v>
      </c>
      <c r="C258">
        <v>169387540.90592945</v>
      </c>
      <c r="D258">
        <v>89084152.063217223</v>
      </c>
      <c r="E258">
        <v>30522104.844966218</v>
      </c>
    </row>
    <row r="259" spans="1:5" x14ac:dyDescent="0.25">
      <c r="A259" t="s">
        <v>1449</v>
      </c>
      <c r="B259">
        <v>248613572.00812</v>
      </c>
      <c r="C259">
        <v>161713523.25240651</v>
      </c>
      <c r="D259">
        <v>84831944.02221036</v>
      </c>
      <c r="E259">
        <v>28942101.903571591</v>
      </c>
    </row>
    <row r="260" spans="1:5" x14ac:dyDescent="0.25">
      <c r="A260" t="s">
        <v>1450</v>
      </c>
      <c r="B260">
        <v>237241881.77935499</v>
      </c>
      <c r="C260">
        <v>154063381.65607759</v>
      </c>
      <c r="D260">
        <v>80619903.482689172</v>
      </c>
      <c r="E260">
        <v>27392331.963681113</v>
      </c>
    </row>
    <row r="261" spans="1:5" x14ac:dyDescent="0.25">
      <c r="A261" t="s">
        <v>1451</v>
      </c>
      <c r="B261">
        <v>226222947.08242899</v>
      </c>
      <c r="C261">
        <v>146658588.54047549</v>
      </c>
      <c r="D261">
        <v>76549867.171096638</v>
      </c>
      <c r="E261">
        <v>25899286.109923743</v>
      </c>
    </row>
    <row r="262" spans="1:5" x14ac:dyDescent="0.25">
      <c r="A262" t="s">
        <v>1452</v>
      </c>
      <c r="B262">
        <v>215378049.16961399</v>
      </c>
      <c r="C262">
        <v>139398738.78884318</v>
      </c>
      <c r="D262">
        <v>72581435.322909608</v>
      </c>
      <c r="E262">
        <v>24455975.328489762</v>
      </c>
    </row>
    <row r="263" spans="1:5" x14ac:dyDescent="0.25">
      <c r="A263" t="s">
        <v>1453</v>
      </c>
      <c r="B263">
        <v>204636825.026411</v>
      </c>
      <c r="C263">
        <v>132222076.60280584</v>
      </c>
      <c r="D263">
        <v>68669640.584385559</v>
      </c>
      <c r="E263">
        <v>23039912.701429423</v>
      </c>
    </row>
    <row r="264" spans="1:5" x14ac:dyDescent="0.25">
      <c r="A264" t="s">
        <v>1454</v>
      </c>
      <c r="B264">
        <v>193975328.95061499</v>
      </c>
      <c r="C264">
        <v>125120785.06978084</v>
      </c>
      <c r="D264">
        <v>64816317.652665608</v>
      </c>
      <c r="E264">
        <v>21654942.19158892</v>
      </c>
    </row>
    <row r="265" spans="1:5" x14ac:dyDescent="0.25">
      <c r="A265" t="s">
        <v>1455</v>
      </c>
      <c r="B265">
        <v>183636876.85373899</v>
      </c>
      <c r="C265">
        <v>118270650.29190803</v>
      </c>
      <c r="D265">
        <v>61126987.678738534</v>
      </c>
      <c r="E265">
        <v>20344202.97180178</v>
      </c>
    </row>
    <row r="266" spans="1:5" x14ac:dyDescent="0.25">
      <c r="A266" t="s">
        <v>1456</v>
      </c>
      <c r="B266">
        <v>173490399.177169</v>
      </c>
      <c r="C266">
        <v>111546336.66143943</v>
      </c>
      <c r="D266">
        <v>57504974.417963699</v>
      </c>
      <c r="E266">
        <v>19057666.373280626</v>
      </c>
    </row>
    <row r="267" spans="1:5" x14ac:dyDescent="0.25">
      <c r="A267" t="s">
        <v>1457</v>
      </c>
      <c r="B267">
        <v>163499558.13035101</v>
      </c>
      <c r="C267">
        <v>104950136.89286435</v>
      </c>
      <c r="D267">
        <v>53971300.034955569</v>
      </c>
      <c r="E267">
        <v>17813254.304219585</v>
      </c>
    </row>
    <row r="268" spans="1:5" x14ac:dyDescent="0.25">
      <c r="A268" t="s">
        <v>1458</v>
      </c>
      <c r="B268">
        <v>153696146.46969801</v>
      </c>
      <c r="C268">
        <v>98490010.556270823</v>
      </c>
      <c r="D268">
        <v>50520326.281951755</v>
      </c>
      <c r="E268">
        <v>16603634.135517672</v>
      </c>
    </row>
    <row r="269" spans="1:5" x14ac:dyDescent="0.25">
      <c r="A269" t="s">
        <v>1459</v>
      </c>
      <c r="B269">
        <v>144114917.654405</v>
      </c>
      <c r="C269">
        <v>92198680.024911553</v>
      </c>
      <c r="D269">
        <v>47176795.018909521</v>
      </c>
      <c r="E269">
        <v>15441216.96398313</v>
      </c>
    </row>
    <row r="270" spans="1:5" x14ac:dyDescent="0.25">
      <c r="A270" t="s">
        <v>1460</v>
      </c>
      <c r="B270">
        <v>134767107.40396699</v>
      </c>
      <c r="C270">
        <v>86072110.390837476</v>
      </c>
      <c r="D270">
        <v>43929906.047728285</v>
      </c>
      <c r="E270">
        <v>14317592.110185325</v>
      </c>
    </row>
    <row r="271" spans="1:5" x14ac:dyDescent="0.25">
      <c r="A271" t="s">
        <v>1461</v>
      </c>
      <c r="B271">
        <v>125686973.763459</v>
      </c>
      <c r="C271">
        <v>80136725.624438599</v>
      </c>
      <c r="D271">
        <v>40796556.6659908</v>
      </c>
      <c r="E271">
        <v>13240056.547665728</v>
      </c>
    </row>
    <row r="272" spans="1:5" x14ac:dyDescent="0.25">
      <c r="A272" t="s">
        <v>1462</v>
      </c>
      <c r="B272">
        <v>116558045.244592</v>
      </c>
      <c r="C272">
        <v>74194231.268188581</v>
      </c>
      <c r="D272">
        <v>37678345.360832043</v>
      </c>
      <c r="E272">
        <v>12177951.410509059</v>
      </c>
    </row>
    <row r="273" spans="1:5" x14ac:dyDescent="0.25">
      <c r="A273" t="s">
        <v>1463</v>
      </c>
      <c r="B273">
        <v>108092999.46673299</v>
      </c>
      <c r="C273">
        <v>68689164.091816574</v>
      </c>
      <c r="D273">
        <v>34793971.812489443</v>
      </c>
      <c r="E273">
        <v>11198066.473737964</v>
      </c>
    </row>
    <row r="274" spans="1:5" x14ac:dyDescent="0.25">
      <c r="A274" t="s">
        <v>1464</v>
      </c>
      <c r="B274">
        <v>99843787.387343004</v>
      </c>
      <c r="C274">
        <v>63342947.786735363</v>
      </c>
      <c r="D274">
        <v>32006914.782469083</v>
      </c>
      <c r="E274">
        <v>10258855.931719424</v>
      </c>
    </row>
    <row r="275" spans="1:5" x14ac:dyDescent="0.25">
      <c r="A275" t="s">
        <v>1465</v>
      </c>
      <c r="B275">
        <v>91785759.835555002</v>
      </c>
      <c r="C275">
        <v>58132006.040408075</v>
      </c>
      <c r="D275">
        <v>29299144.941259902</v>
      </c>
      <c r="E275">
        <v>9351185.7355512269</v>
      </c>
    </row>
    <row r="276" spans="1:5" x14ac:dyDescent="0.25">
      <c r="A276" t="s">
        <v>1466</v>
      </c>
      <c r="B276">
        <v>83876767.992073998</v>
      </c>
      <c r="C276">
        <v>53032789.215074539</v>
      </c>
      <c r="D276">
        <v>26661108.245365225</v>
      </c>
      <c r="E276">
        <v>8473182.3846419416</v>
      </c>
    </row>
    <row r="277" spans="1:5" x14ac:dyDescent="0.25">
      <c r="A277" t="s">
        <v>1467</v>
      </c>
      <c r="B277">
        <v>76122725.451934993</v>
      </c>
      <c r="C277">
        <v>48053768.557653904</v>
      </c>
      <c r="D277">
        <v>24100531.654150255</v>
      </c>
      <c r="E277">
        <v>7629051.1556161996</v>
      </c>
    </row>
    <row r="278" spans="1:5" x14ac:dyDescent="0.25">
      <c r="A278" t="s">
        <v>1468</v>
      </c>
      <c r="B278">
        <v>68540206.960926995</v>
      </c>
      <c r="C278">
        <v>43193790.126255937</v>
      </c>
      <c r="D278">
        <v>21608000.311898597</v>
      </c>
      <c r="E278">
        <v>6811066.191525491</v>
      </c>
    </row>
    <row r="279" spans="1:5" x14ac:dyDescent="0.25">
      <c r="A279" t="s">
        <v>1469</v>
      </c>
      <c r="B279">
        <v>61073109.195573002</v>
      </c>
      <c r="C279">
        <v>38424877.612541266</v>
      </c>
      <c r="D279">
        <v>19175006.6786571</v>
      </c>
      <c r="E279">
        <v>6019385.1257647257</v>
      </c>
    </row>
    <row r="280" spans="1:5" x14ac:dyDescent="0.25">
      <c r="A280" t="s">
        <v>1470</v>
      </c>
      <c r="B280">
        <v>53886585.312886</v>
      </c>
      <c r="C280">
        <v>33845887.440297604</v>
      </c>
      <c r="D280">
        <v>16847017.603798028</v>
      </c>
      <c r="E280">
        <v>5266186.7510961918</v>
      </c>
    </row>
    <row r="281" spans="1:5" x14ac:dyDescent="0.25">
      <c r="A281" t="s">
        <v>1471</v>
      </c>
      <c r="B281">
        <v>47010703.079161003</v>
      </c>
      <c r="C281">
        <v>29478715.010266107</v>
      </c>
      <c r="D281">
        <v>14637113.473496018</v>
      </c>
      <c r="E281">
        <v>4556640.3289887486</v>
      </c>
    </row>
    <row r="282" spans="1:5" x14ac:dyDescent="0.25">
      <c r="A282" t="s">
        <v>1472</v>
      </c>
      <c r="B282">
        <v>40498008.073361002</v>
      </c>
      <c r="C282">
        <v>25351767.527005121</v>
      </c>
      <c r="D282">
        <v>12555939.887649314</v>
      </c>
      <c r="E282">
        <v>3892200.0805878979</v>
      </c>
    </row>
    <row r="283" spans="1:5" x14ac:dyDescent="0.25">
      <c r="A283" t="s">
        <v>1473</v>
      </c>
      <c r="B283">
        <v>34355915.539021</v>
      </c>
      <c r="C283">
        <v>21470338.254988723</v>
      </c>
      <c r="D283">
        <v>10606545.602262847</v>
      </c>
      <c r="E283">
        <v>3273983.6977530681</v>
      </c>
    </row>
    <row r="284" spans="1:5" x14ac:dyDescent="0.25">
      <c r="A284" t="s">
        <v>1474</v>
      </c>
      <c r="B284">
        <v>28639692.113163002</v>
      </c>
      <c r="C284">
        <v>17868671.526041314</v>
      </c>
      <c r="D284">
        <v>8805562.6155382004</v>
      </c>
      <c r="E284">
        <v>2706922.0025959676</v>
      </c>
    </row>
    <row r="285" spans="1:5" x14ac:dyDescent="0.25">
      <c r="A285" t="s">
        <v>1475</v>
      </c>
      <c r="B285">
        <v>23493079.286961</v>
      </c>
      <c r="C285">
        <v>14632773.290805742</v>
      </c>
      <c r="D285">
        <v>7192594.5754215606</v>
      </c>
      <c r="E285">
        <v>2201713.6413395568</v>
      </c>
    </row>
    <row r="286" spans="1:5" x14ac:dyDescent="0.25">
      <c r="A286" t="s">
        <v>1476</v>
      </c>
      <c r="B286">
        <v>19090412.392753001</v>
      </c>
      <c r="C286">
        <v>11871034.582289809</v>
      </c>
      <c r="D286">
        <v>5820727.587348504</v>
      </c>
      <c r="E286">
        <v>1774469.7906409109</v>
      </c>
    </row>
    <row r="287" spans="1:5" x14ac:dyDescent="0.25">
      <c r="A287" t="s">
        <v>1477</v>
      </c>
      <c r="B287">
        <v>16342461.230281999</v>
      </c>
      <c r="C287">
        <v>10145033.895704793</v>
      </c>
      <c r="D287">
        <v>4961766.2386277653</v>
      </c>
      <c r="E287">
        <v>1506205.5891197068</v>
      </c>
    </row>
    <row r="288" spans="1:5" x14ac:dyDescent="0.25">
      <c r="A288" t="s">
        <v>1478</v>
      </c>
      <c r="B288">
        <v>13809426.07791</v>
      </c>
      <c r="C288">
        <v>8558042.673511859</v>
      </c>
      <c r="D288">
        <v>4174950.5694300518</v>
      </c>
      <c r="E288">
        <v>1261989.9970918761</v>
      </c>
    </row>
    <row r="289" spans="1:5" x14ac:dyDescent="0.25">
      <c r="A289" t="s">
        <v>1479</v>
      </c>
      <c r="B289">
        <v>11536870.603137</v>
      </c>
      <c r="C289">
        <v>7138730.1036625197</v>
      </c>
      <c r="D289">
        <v>3474553.2272277842</v>
      </c>
      <c r="E289">
        <v>1046257.4296272608</v>
      </c>
    </row>
    <row r="290" spans="1:5" x14ac:dyDescent="0.25">
      <c r="A290" t="s">
        <v>1480</v>
      </c>
      <c r="B290">
        <v>9524457.6488060001</v>
      </c>
      <c r="C290">
        <v>5883502.9451895189</v>
      </c>
      <c r="D290">
        <v>2856327.9816699349</v>
      </c>
      <c r="E290">
        <v>856454.46904735116</v>
      </c>
    </row>
    <row r="291" spans="1:5" x14ac:dyDescent="0.25">
      <c r="A291" t="s">
        <v>1481</v>
      </c>
      <c r="B291">
        <v>7682863.5239340002</v>
      </c>
      <c r="C291">
        <v>4738112.8369679116</v>
      </c>
      <c r="D291">
        <v>2294601.4603596772</v>
      </c>
      <c r="E291">
        <v>685203.47147727967</v>
      </c>
    </row>
    <row r="292" spans="1:5" x14ac:dyDescent="0.25">
      <c r="A292" t="s">
        <v>1482</v>
      </c>
      <c r="B292">
        <v>6105856.7451860001</v>
      </c>
      <c r="C292">
        <v>3759167.4393483894</v>
      </c>
      <c r="D292">
        <v>1815882.0252129345</v>
      </c>
      <c r="E292">
        <v>539953.72080652032</v>
      </c>
    </row>
    <row r="293" spans="1:5" x14ac:dyDescent="0.25">
      <c r="A293" t="s">
        <v>1483</v>
      </c>
      <c r="B293">
        <v>5175927.003455</v>
      </c>
      <c r="C293">
        <v>3181410.8859443096</v>
      </c>
      <c r="D293">
        <v>1533011.77085282</v>
      </c>
      <c r="E293">
        <v>453973.47817952832</v>
      </c>
    </row>
    <row r="294" spans="1:5" x14ac:dyDescent="0.25">
      <c r="A294" t="s">
        <v>1484</v>
      </c>
      <c r="B294">
        <v>4583430.2233429998</v>
      </c>
      <c r="C294">
        <v>2812451.3789780517</v>
      </c>
      <c r="D294">
        <v>1351776.3463108963</v>
      </c>
      <c r="E294">
        <v>398608.4071971543</v>
      </c>
    </row>
    <row r="295" spans="1:5" x14ac:dyDescent="0.25">
      <c r="A295" t="s">
        <v>1485</v>
      </c>
      <c r="B295">
        <v>4277625.3590820003</v>
      </c>
      <c r="C295">
        <v>2620353.7403540723</v>
      </c>
      <c r="D295">
        <v>1256243.5249198552</v>
      </c>
      <c r="E295">
        <v>368868.92273143848</v>
      </c>
    </row>
    <row r="296" spans="1:5" x14ac:dyDescent="0.25">
      <c r="A296" t="s">
        <v>1486</v>
      </c>
      <c r="B296">
        <v>4042629.5232310002</v>
      </c>
      <c r="C296">
        <v>2472337.0761587368</v>
      </c>
      <c r="D296">
        <v>1182364.4450145098</v>
      </c>
      <c r="E296">
        <v>345752.77633337502</v>
      </c>
    </row>
    <row r="297" spans="1:5" x14ac:dyDescent="0.25">
      <c r="A297" t="s">
        <v>1487</v>
      </c>
      <c r="B297">
        <v>3850938.3030070001</v>
      </c>
      <c r="C297">
        <v>2351110.7012876384</v>
      </c>
      <c r="D297">
        <v>1121529.8858228398</v>
      </c>
      <c r="E297">
        <v>326574.13485813048</v>
      </c>
    </row>
    <row r="298" spans="1:5" x14ac:dyDescent="0.25">
      <c r="A298" t="s">
        <v>1488</v>
      </c>
      <c r="B298">
        <v>3674834.4232970001</v>
      </c>
      <c r="C298">
        <v>2239911.4704968403</v>
      </c>
      <c r="D298">
        <v>1065855.6549877126</v>
      </c>
      <c r="E298">
        <v>309090.32508815755</v>
      </c>
    </row>
    <row r="299" spans="1:5" x14ac:dyDescent="0.25">
      <c r="A299" t="s">
        <v>1489</v>
      </c>
      <c r="B299">
        <v>3456385.294801</v>
      </c>
      <c r="C299">
        <v>2103187.5665834001</v>
      </c>
      <c r="D299">
        <v>998250.73476449319</v>
      </c>
      <c r="E299">
        <v>288259.26550014759</v>
      </c>
    </row>
    <row r="300" spans="1:5" x14ac:dyDescent="0.25">
      <c r="A300" t="s">
        <v>1490</v>
      </c>
      <c r="B300">
        <v>3303548.002053</v>
      </c>
      <c r="C300">
        <v>2006777.6598520291</v>
      </c>
      <c r="D300">
        <v>950068.64068917511</v>
      </c>
      <c r="E300">
        <v>273183.98765965301</v>
      </c>
    </row>
    <row r="301" spans="1:5" x14ac:dyDescent="0.25">
      <c r="A301" t="s">
        <v>1491</v>
      </c>
      <c r="B301">
        <v>3155069.2343600001</v>
      </c>
      <c r="C301">
        <v>1913646.2239162526</v>
      </c>
      <c r="D301">
        <v>903896.06270304252</v>
      </c>
      <c r="E301">
        <v>258912.94380154304</v>
      </c>
    </row>
    <row r="302" spans="1:5" x14ac:dyDescent="0.25">
      <c r="A302" t="s">
        <v>1492</v>
      </c>
      <c r="B302">
        <v>3009331.1526139998</v>
      </c>
      <c r="C302">
        <v>1822155.8472595585</v>
      </c>
      <c r="D302">
        <v>858492.39793164888</v>
      </c>
      <c r="E302">
        <v>244865.91791666963</v>
      </c>
    </row>
    <row r="303" spans="1:5" x14ac:dyDescent="0.25">
      <c r="A303" t="s">
        <v>1493</v>
      </c>
      <c r="B303">
        <v>2866936.7964920001</v>
      </c>
      <c r="C303">
        <v>1733086.4116400599</v>
      </c>
      <c r="D303">
        <v>814518.43702578917</v>
      </c>
      <c r="E303">
        <v>231370.98219487027</v>
      </c>
    </row>
    <row r="304" spans="1:5" x14ac:dyDescent="0.25">
      <c r="A304" t="s">
        <v>1494</v>
      </c>
      <c r="B304">
        <v>2727941.8756630002</v>
      </c>
      <c r="C304">
        <v>1646265.9285371499</v>
      </c>
      <c r="D304">
        <v>771746.70686583908</v>
      </c>
      <c r="E304">
        <v>218292.78191378378</v>
      </c>
    </row>
    <row r="305" spans="1:5" x14ac:dyDescent="0.25">
      <c r="A305" t="s">
        <v>1495</v>
      </c>
      <c r="B305">
        <v>2595598.4606079999</v>
      </c>
      <c r="C305">
        <v>1563827.8593896932</v>
      </c>
      <c r="D305">
        <v>731296.5220952715</v>
      </c>
      <c r="E305">
        <v>206003.30216569937</v>
      </c>
    </row>
    <row r="306" spans="1:5" x14ac:dyDescent="0.25">
      <c r="A306" t="s">
        <v>1496</v>
      </c>
      <c r="B306">
        <v>2402467.6313479999</v>
      </c>
      <c r="C306">
        <v>1445013.025850558</v>
      </c>
      <c r="D306">
        <v>674016.32753764873</v>
      </c>
      <c r="E306">
        <v>189063.50752458096</v>
      </c>
    </row>
    <row r="307" spans="1:5" x14ac:dyDescent="0.25">
      <c r="A307" t="s">
        <v>1497</v>
      </c>
      <c r="B307">
        <v>2279014.7381799999</v>
      </c>
      <c r="C307">
        <v>1368434.8620674256</v>
      </c>
      <c r="D307">
        <v>636673.65233602072</v>
      </c>
      <c r="E307">
        <v>177832.35952298983</v>
      </c>
    </row>
    <row r="308" spans="1:5" x14ac:dyDescent="0.25">
      <c r="A308" t="s">
        <v>1498</v>
      </c>
      <c r="B308">
        <v>2157947.4706720002</v>
      </c>
      <c r="C308">
        <v>1293613.160196075</v>
      </c>
      <c r="D308">
        <v>600381.00075275265</v>
      </c>
      <c r="E308">
        <v>167007.8699609024</v>
      </c>
    </row>
    <row r="309" spans="1:5" x14ac:dyDescent="0.25">
      <c r="A309" t="s">
        <v>1499</v>
      </c>
      <c r="B309">
        <v>2039708.5375689999</v>
      </c>
      <c r="C309">
        <v>1220659.2572827158</v>
      </c>
      <c r="D309">
        <v>565081.4583206079</v>
      </c>
      <c r="E309">
        <v>156522.82349184621</v>
      </c>
    </row>
    <row r="310" spans="1:5" x14ac:dyDescent="0.25">
      <c r="A310" t="s">
        <v>1500</v>
      </c>
      <c r="B310">
        <v>1925581.0276339999</v>
      </c>
      <c r="C310">
        <v>1150468.3990770914</v>
      </c>
      <c r="D310">
        <v>531277.06684703613</v>
      </c>
      <c r="E310">
        <v>146556.0560231774</v>
      </c>
    </row>
    <row r="311" spans="1:5" x14ac:dyDescent="0.25">
      <c r="A311" t="s">
        <v>1501</v>
      </c>
      <c r="B311">
        <v>1817125.670317</v>
      </c>
      <c r="C311">
        <v>1083828.6785940309</v>
      </c>
      <c r="D311">
        <v>499230.49603771803</v>
      </c>
      <c r="E311">
        <v>137132.51027577382</v>
      </c>
    </row>
    <row r="312" spans="1:5" x14ac:dyDescent="0.25">
      <c r="A312" t="s">
        <v>1502</v>
      </c>
      <c r="B312">
        <v>1714239.8459640001</v>
      </c>
      <c r="C312">
        <v>1020728.026519369</v>
      </c>
      <c r="D312">
        <v>468969.5021809935</v>
      </c>
      <c r="E312">
        <v>128274.56175201005</v>
      </c>
    </row>
    <row r="313" spans="1:5" x14ac:dyDescent="0.25">
      <c r="A313" t="s">
        <v>1503</v>
      </c>
      <c r="B313">
        <v>1612826.2345459999</v>
      </c>
      <c r="C313">
        <v>958870.93805923127</v>
      </c>
      <c r="D313">
        <v>439537.39854177169</v>
      </c>
      <c r="E313">
        <v>119764.13535971903</v>
      </c>
    </row>
    <row r="314" spans="1:5" x14ac:dyDescent="0.25">
      <c r="A314" t="s">
        <v>1504</v>
      </c>
      <c r="B314">
        <v>1518461.926094</v>
      </c>
      <c r="C314">
        <v>901237.5179147633</v>
      </c>
      <c r="D314">
        <v>412068.13598457188</v>
      </c>
      <c r="E314">
        <v>111803.809793229</v>
      </c>
    </row>
    <row r="315" spans="1:5" x14ac:dyDescent="0.25">
      <c r="A315" t="s">
        <v>1505</v>
      </c>
      <c r="B315">
        <v>1425645.2605729999</v>
      </c>
      <c r="C315">
        <v>844760.09613803797</v>
      </c>
      <c r="D315">
        <v>385294.60552649235</v>
      </c>
      <c r="E315">
        <v>104110.99127978961</v>
      </c>
    </row>
    <row r="316" spans="1:5" x14ac:dyDescent="0.25">
      <c r="A316" t="s">
        <v>1506</v>
      </c>
      <c r="B316">
        <v>1335848.0681769999</v>
      </c>
      <c r="C316">
        <v>790208.61857284105</v>
      </c>
      <c r="D316">
        <v>359497.10100666515</v>
      </c>
      <c r="E316">
        <v>96728.769966132022</v>
      </c>
    </row>
    <row r="317" spans="1:5" x14ac:dyDescent="0.25">
      <c r="A317" t="s">
        <v>1507</v>
      </c>
      <c r="B317">
        <v>1255142.3785560001</v>
      </c>
      <c r="C317">
        <v>741249.21943144349</v>
      </c>
      <c r="D317">
        <v>336393.53975063027</v>
      </c>
      <c r="E317">
        <v>90141.338564384467</v>
      </c>
    </row>
    <row r="318" spans="1:5" x14ac:dyDescent="0.25">
      <c r="A318" t="s">
        <v>1508</v>
      </c>
      <c r="B318">
        <v>1175364.5626670001</v>
      </c>
      <c r="C318">
        <v>692957.54430189379</v>
      </c>
      <c r="D318">
        <v>313678.04170984874</v>
      </c>
      <c r="E318">
        <v>83698.387984066168</v>
      </c>
    </row>
    <row r="319" spans="1:5" x14ac:dyDescent="0.25">
      <c r="A319" t="s">
        <v>1509</v>
      </c>
      <c r="B319">
        <v>1098635.7497139999</v>
      </c>
      <c r="C319">
        <v>646622.09560748842</v>
      </c>
      <c r="D319">
        <v>291959.17264376744</v>
      </c>
      <c r="E319">
        <v>77573.202220231862</v>
      </c>
    </row>
    <row r="320" spans="1:5" x14ac:dyDescent="0.25">
      <c r="A320" t="s">
        <v>1510</v>
      </c>
      <c r="B320">
        <v>1026109.850375</v>
      </c>
      <c r="C320">
        <v>602944.35147254704</v>
      </c>
      <c r="D320">
        <v>271567.99244148529</v>
      </c>
      <c r="E320">
        <v>71859.511484114919</v>
      </c>
    </row>
    <row r="321" spans="1:5" x14ac:dyDescent="0.25">
      <c r="A321" t="s">
        <v>1511</v>
      </c>
      <c r="B321">
        <v>955035.90427000006</v>
      </c>
      <c r="C321">
        <v>560229.34336663154</v>
      </c>
      <c r="D321">
        <v>251687.2966343791</v>
      </c>
      <c r="E321">
        <v>66316.804938189016</v>
      </c>
    </row>
    <row r="322" spans="1:5" x14ac:dyDescent="0.25">
      <c r="A322" t="s">
        <v>1512</v>
      </c>
      <c r="B322">
        <v>887225.68144199997</v>
      </c>
      <c r="C322">
        <v>519597.21897338441</v>
      </c>
      <c r="D322">
        <v>232858.46430826065</v>
      </c>
      <c r="E322">
        <v>61104.108286634888</v>
      </c>
    </row>
    <row r="323" spans="1:5" x14ac:dyDescent="0.25">
      <c r="A323" t="s">
        <v>1513</v>
      </c>
      <c r="B323">
        <v>822729.82184700004</v>
      </c>
      <c r="C323">
        <v>481008.47938209667</v>
      </c>
      <c r="D323">
        <v>215016.62280118078</v>
      </c>
      <c r="E323">
        <v>56183.273226407146</v>
      </c>
    </row>
    <row r="324" spans="1:5" x14ac:dyDescent="0.25">
      <c r="A324" t="s">
        <v>1514</v>
      </c>
      <c r="B324">
        <v>760130.53586800001</v>
      </c>
      <c r="C324">
        <v>443656.09372658702</v>
      </c>
      <c r="D324">
        <v>197815.28579907838</v>
      </c>
      <c r="E324">
        <v>51469.680062969521</v>
      </c>
    </row>
    <row r="325" spans="1:5" x14ac:dyDescent="0.25">
      <c r="A325" t="s">
        <v>1515</v>
      </c>
      <c r="B325">
        <v>699374.35325100005</v>
      </c>
      <c r="C325">
        <v>407547.57720792724</v>
      </c>
      <c r="D325">
        <v>181283.0311463087</v>
      </c>
      <c r="E325">
        <v>46981.223474176957</v>
      </c>
    </row>
    <row r="326" spans="1:5" x14ac:dyDescent="0.25">
      <c r="A326" t="s">
        <v>1516</v>
      </c>
      <c r="B326">
        <v>640990.54412099998</v>
      </c>
      <c r="C326">
        <v>372891.95638733375</v>
      </c>
      <c r="D326">
        <v>165445.87622640477</v>
      </c>
      <c r="E326">
        <v>42695.267067097477</v>
      </c>
    </row>
    <row r="327" spans="1:5" x14ac:dyDescent="0.25">
      <c r="A327" t="s">
        <v>1517</v>
      </c>
      <c r="B327">
        <v>583751.08885199996</v>
      </c>
      <c r="C327">
        <v>339035.87586013408</v>
      </c>
      <c r="D327">
        <v>150054.26890543514</v>
      </c>
      <c r="E327">
        <v>38564.546302662289</v>
      </c>
    </row>
    <row r="328" spans="1:5" x14ac:dyDescent="0.25">
      <c r="A328" t="s">
        <v>1518</v>
      </c>
      <c r="B328">
        <v>532698.48418300005</v>
      </c>
      <c r="C328">
        <v>308860.37392120762</v>
      </c>
      <c r="D328">
        <v>136351.20629337683</v>
      </c>
      <c r="E328">
        <v>34894.379118384997</v>
      </c>
    </row>
    <row r="329" spans="1:5" x14ac:dyDescent="0.25">
      <c r="A329" t="s">
        <v>1519</v>
      </c>
      <c r="B329">
        <v>488062.145235</v>
      </c>
      <c r="C329">
        <v>282515.58893930574</v>
      </c>
      <c r="D329">
        <v>124413.92049676855</v>
      </c>
      <c r="E329">
        <v>31708.927272710534</v>
      </c>
    </row>
    <row r="330" spans="1:5" x14ac:dyDescent="0.25">
      <c r="A330" t="s">
        <v>1520</v>
      </c>
      <c r="B330">
        <v>447462.49626799999</v>
      </c>
      <c r="C330">
        <v>258575.10662720419</v>
      </c>
      <c r="D330">
        <v>113581.43837795639</v>
      </c>
      <c r="E330">
        <v>28825.48067396674</v>
      </c>
    </row>
    <row r="331" spans="1:5" x14ac:dyDescent="0.25">
      <c r="A331" t="s">
        <v>1521</v>
      </c>
      <c r="B331">
        <v>407833.37825100002</v>
      </c>
      <c r="C331">
        <v>235274.91066402246</v>
      </c>
      <c r="D331">
        <v>103083.78627563971</v>
      </c>
      <c r="E331">
        <v>26050.506710658621</v>
      </c>
    </row>
    <row r="332" spans="1:5" x14ac:dyDescent="0.25">
      <c r="A332" t="s">
        <v>1522</v>
      </c>
      <c r="B332">
        <v>372377.06748199998</v>
      </c>
      <c r="C332">
        <v>214467.91921288203</v>
      </c>
      <c r="D332">
        <v>93736.093519400703</v>
      </c>
      <c r="E332">
        <v>23591.13017516971</v>
      </c>
    </row>
    <row r="333" spans="1:5" x14ac:dyDescent="0.25">
      <c r="A333" t="s">
        <v>1523</v>
      </c>
      <c r="B333">
        <v>337688.24002600001</v>
      </c>
      <c r="C333">
        <v>194159.26819429523</v>
      </c>
      <c r="D333">
        <v>84644.107731384574</v>
      </c>
      <c r="E333">
        <v>21212.665695105545</v>
      </c>
    </row>
    <row r="334" spans="1:5" x14ac:dyDescent="0.25">
      <c r="A334" t="s">
        <v>1524</v>
      </c>
      <c r="B334">
        <v>307302.93910900003</v>
      </c>
      <c r="C334">
        <v>176398.73409450281</v>
      </c>
      <c r="D334">
        <v>76712.093735564835</v>
      </c>
      <c r="E334">
        <v>19146.016821713041</v>
      </c>
    </row>
    <row r="335" spans="1:5" x14ac:dyDescent="0.25">
      <c r="A335" t="s">
        <v>1525</v>
      </c>
      <c r="B335">
        <v>278563.55913900002</v>
      </c>
      <c r="C335">
        <v>159630.48454819882</v>
      </c>
      <c r="D335">
        <v>69243.386037707765</v>
      </c>
      <c r="E335">
        <v>17208.757566598448</v>
      </c>
    </row>
    <row r="336" spans="1:5" x14ac:dyDescent="0.25">
      <c r="A336" t="s">
        <v>1526</v>
      </c>
      <c r="B336">
        <v>250751.97029900001</v>
      </c>
      <c r="C336">
        <v>143449.37569286171</v>
      </c>
      <c r="D336">
        <v>62066.20912630597</v>
      </c>
      <c r="E336">
        <v>15359.711533311645</v>
      </c>
    </row>
    <row r="337" spans="1:5" x14ac:dyDescent="0.25">
      <c r="A337" t="s">
        <v>1527</v>
      </c>
      <c r="B337">
        <v>223374.44</v>
      </c>
      <c r="C337">
        <v>127591.54844465682</v>
      </c>
      <c r="D337">
        <v>55078.180137178781</v>
      </c>
      <c r="E337">
        <v>13578.207222448482</v>
      </c>
    </row>
    <row r="338" spans="1:5" x14ac:dyDescent="0.25">
      <c r="A338" t="s">
        <v>1528</v>
      </c>
      <c r="B338">
        <v>197580.07</v>
      </c>
      <c r="C338">
        <v>112666.38123732009</v>
      </c>
      <c r="D338">
        <v>48511.657368243599</v>
      </c>
      <c r="E338">
        <v>11908.733652549499</v>
      </c>
    </row>
    <row r="339" spans="1:5" x14ac:dyDescent="0.25">
      <c r="A339" t="s">
        <v>1529</v>
      </c>
      <c r="B339">
        <v>171928.8</v>
      </c>
      <c r="C339">
        <v>97878.29662007853</v>
      </c>
      <c r="D339">
        <v>42040.506231117572</v>
      </c>
      <c r="E339">
        <v>10277.878756501259</v>
      </c>
    </row>
    <row r="340" spans="1:5" x14ac:dyDescent="0.25">
      <c r="A340" t="s">
        <v>1530</v>
      </c>
      <c r="B340">
        <v>148042.46</v>
      </c>
      <c r="C340">
        <v>84136.965162567983</v>
      </c>
      <c r="D340">
        <v>36046.447502949406</v>
      </c>
      <c r="E340">
        <v>8775.1518976279076</v>
      </c>
    </row>
    <row r="341" spans="1:5" x14ac:dyDescent="0.25">
      <c r="A341" t="s">
        <v>1531</v>
      </c>
      <c r="B341">
        <v>124906.08</v>
      </c>
      <c r="C341">
        <v>70871.347302400129</v>
      </c>
      <c r="D341">
        <v>30288.382657386468</v>
      </c>
      <c r="E341">
        <v>7343.1828021661031</v>
      </c>
    </row>
    <row r="342" spans="1:5" x14ac:dyDescent="0.25">
      <c r="A342" t="s">
        <v>1532</v>
      </c>
      <c r="B342">
        <v>103501.04</v>
      </c>
      <c r="C342">
        <v>58626.585762283539</v>
      </c>
      <c r="D342">
        <v>24991.601669542881</v>
      </c>
      <c r="E342">
        <v>6033.3561989681903</v>
      </c>
    </row>
    <row r="343" spans="1:5" x14ac:dyDescent="0.25">
      <c r="A343" t="s">
        <v>1533</v>
      </c>
      <c r="B343">
        <v>84709.25</v>
      </c>
      <c r="C343">
        <v>47900.881414755051</v>
      </c>
      <c r="D343">
        <v>20367.469988573277</v>
      </c>
      <c r="E343">
        <v>4896.1935841720442</v>
      </c>
    </row>
    <row r="344" spans="1:5" x14ac:dyDescent="0.25">
      <c r="A344" t="s">
        <v>1534</v>
      </c>
      <c r="B344">
        <v>65892.34</v>
      </c>
      <c r="C344">
        <v>37199.24789892757</v>
      </c>
      <c r="D344">
        <v>15778.201819189533</v>
      </c>
      <c r="E344">
        <v>3777.4183499777614</v>
      </c>
    </row>
    <row r="345" spans="1:5" x14ac:dyDescent="0.25">
      <c r="A345" t="s">
        <v>1535</v>
      </c>
      <c r="B345">
        <v>47662.21</v>
      </c>
      <c r="C345">
        <v>26861.866322672497</v>
      </c>
      <c r="D345">
        <v>11364.586116292974</v>
      </c>
      <c r="E345">
        <v>2709.2421417271216</v>
      </c>
    </row>
    <row r="346" spans="1:5" x14ac:dyDescent="0.25">
      <c r="A346" t="s">
        <v>1536</v>
      </c>
      <c r="B346">
        <v>35545.089999999997</v>
      </c>
      <c r="C346">
        <v>19999.916673913991</v>
      </c>
      <c r="D346">
        <v>8440.6403164500025</v>
      </c>
      <c r="E346">
        <v>2003.9444374288344</v>
      </c>
    </row>
    <row r="347" spans="1:5" x14ac:dyDescent="0.25">
      <c r="A347" t="s">
        <v>1537</v>
      </c>
      <c r="B347">
        <v>29895.87</v>
      </c>
      <c r="C347">
        <v>16792.777876264514</v>
      </c>
      <c r="D347">
        <v>7069.0954222148648</v>
      </c>
      <c r="E347">
        <v>1671.2089219334284</v>
      </c>
    </row>
    <row r="348" spans="1:5" x14ac:dyDescent="0.25">
      <c r="A348" t="s">
        <v>1538</v>
      </c>
      <c r="B348">
        <v>24745</v>
      </c>
      <c r="C348">
        <v>13875.913514349364</v>
      </c>
      <c r="D348">
        <v>5826.3554706888053</v>
      </c>
      <c r="E348">
        <v>1371.5779632433371</v>
      </c>
    </row>
    <row r="349" spans="1:5" x14ac:dyDescent="0.25">
      <c r="A349" t="s">
        <v>1539</v>
      </c>
      <c r="B349">
        <v>20489.259999999998</v>
      </c>
      <c r="C349">
        <v>11471.878077122967</v>
      </c>
      <c r="D349">
        <v>4805.8590826235823</v>
      </c>
      <c r="E349">
        <v>1127.0146580434584</v>
      </c>
    </row>
    <row r="350" spans="1:5" x14ac:dyDescent="0.25">
      <c r="A350" t="s">
        <v>1540</v>
      </c>
      <c r="B350">
        <v>16226.2</v>
      </c>
      <c r="C350">
        <v>9069.5941376206556</v>
      </c>
      <c r="D350">
        <v>3789.8188833279332</v>
      </c>
      <c r="E350">
        <v>884.98030814136723</v>
      </c>
    </row>
    <row r="351" spans="1:5" x14ac:dyDescent="0.25">
      <c r="A351" t="s">
        <v>1541</v>
      </c>
      <c r="B351">
        <v>11954.73</v>
      </c>
      <c r="C351">
        <v>6671.0986136988631</v>
      </c>
      <c r="D351">
        <v>2780.7230082013307</v>
      </c>
      <c r="E351">
        <v>646.67930906649394</v>
      </c>
    </row>
    <row r="352" spans="1:5" x14ac:dyDescent="0.25">
      <c r="A352" t="s">
        <v>1542</v>
      </c>
      <c r="B352">
        <v>8941.58</v>
      </c>
      <c r="C352">
        <v>4981.2075097803991</v>
      </c>
      <c r="D352">
        <v>2071.0429085535748</v>
      </c>
      <c r="E352">
        <v>479.59754542796134</v>
      </c>
    </row>
    <row r="353" spans="1:5" x14ac:dyDescent="0.25">
      <c r="A353" t="s">
        <v>1543</v>
      </c>
      <c r="B353">
        <v>5923.02</v>
      </c>
      <c r="C353">
        <v>3294.201246126574</v>
      </c>
      <c r="D353">
        <v>1366.2631567186725</v>
      </c>
      <c r="E353">
        <v>315.09266647483935</v>
      </c>
    </row>
    <row r="354" spans="1:5" x14ac:dyDescent="0.25">
      <c r="A354" t="s">
        <v>1544</v>
      </c>
      <c r="B354">
        <v>2894.54</v>
      </c>
      <c r="C354">
        <v>0</v>
      </c>
      <c r="D354">
        <v>0</v>
      </c>
      <c r="E354">
        <v>0</v>
      </c>
    </row>
    <row r="355" spans="1:5" x14ac:dyDescent="0.25">
      <c r="A355" t="s">
        <v>1545</v>
      </c>
      <c r="B355">
        <v>2174.5</v>
      </c>
      <c r="C355">
        <v>1205.2909569147268</v>
      </c>
      <c r="D355">
        <v>497.35250979790152</v>
      </c>
      <c r="E355">
        <v>113.73168966966612</v>
      </c>
    </row>
    <row r="356" spans="1:5" x14ac:dyDescent="0.25">
      <c r="A356" t="s">
        <v>1546</v>
      </c>
      <c r="B356">
        <v>1452.07</v>
      </c>
      <c r="C356">
        <v>803.53833246351314</v>
      </c>
      <c r="D356">
        <v>330.75680068138399</v>
      </c>
      <c r="E356">
        <v>75.325503514006428</v>
      </c>
    </row>
    <row r="357" spans="1:5" x14ac:dyDescent="0.25">
      <c r="A357" t="s">
        <v>1547</v>
      </c>
      <c r="B357">
        <v>727.24</v>
      </c>
      <c r="C357">
        <v>401.75342114963826</v>
      </c>
      <c r="D357">
        <v>164.95134443971935</v>
      </c>
      <c r="E357">
        <v>37.406385057231745</v>
      </c>
    </row>
    <row r="358" spans="1:5" x14ac:dyDescent="0.25">
      <c r="A358" t="s">
        <v>1548</v>
      </c>
      <c r="B358">
        <v>0</v>
      </c>
      <c r="C358">
        <v>0</v>
      </c>
      <c r="D358">
        <v>0</v>
      </c>
      <c r="E358">
        <v>0</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M46"/>
  <sheetViews>
    <sheetView showGridLines="0" zoomScaleNormal="100" workbookViewId="0"/>
  </sheetViews>
  <sheetFormatPr defaultRowHeight="12.5" x14ac:dyDescent="0.25"/>
  <cols>
    <col min="1" max="1" width="1" customWidth="1"/>
    <col min="2" max="2" width="10" customWidth="1"/>
    <col min="3" max="3" width="48" customWidth="1"/>
    <col min="4" max="4" width="9" customWidth="1"/>
    <col min="5" max="5" width="5" customWidth="1"/>
    <col min="6" max="6" width="13" customWidth="1"/>
    <col min="7" max="7" width="5" customWidth="1"/>
    <col min="8" max="8" width="3" customWidth="1"/>
    <col min="9" max="9" width="18" customWidth="1"/>
    <col min="10" max="10" width="28" customWidth="1"/>
    <col min="11" max="11" width="13" customWidth="1"/>
    <col min="12" max="12" width="20" customWidth="1"/>
    <col min="13" max="13" width="30" customWidth="1"/>
  </cols>
  <sheetData>
    <row r="1" spans="2:13" ht="9.75" customHeight="1" x14ac:dyDescent="0.25">
      <c r="B1" s="1"/>
      <c r="C1" s="1"/>
      <c r="D1" s="1"/>
      <c r="E1" s="1"/>
      <c r="F1" s="1"/>
      <c r="G1" s="1"/>
      <c r="H1" s="1"/>
      <c r="I1" s="1"/>
      <c r="J1" s="1"/>
      <c r="K1" s="1"/>
      <c r="L1" s="1"/>
      <c r="M1" s="1"/>
    </row>
    <row r="2" spans="2:13" ht="26.25" customHeight="1" x14ac:dyDescent="0.25">
      <c r="B2" s="209" t="s">
        <v>1554</v>
      </c>
      <c r="C2" s="210"/>
      <c r="D2" s="210"/>
      <c r="E2" s="210"/>
      <c r="F2" s="210"/>
      <c r="G2" s="210"/>
      <c r="H2" s="211"/>
      <c r="I2" s="1"/>
      <c r="J2" s="1"/>
      <c r="K2" s="1"/>
      <c r="L2" s="1"/>
      <c r="M2" s="1"/>
    </row>
    <row r="3" spans="2:13" ht="9" customHeight="1" x14ac:dyDescent="0.25">
      <c r="B3" s="1"/>
      <c r="C3" s="1"/>
      <c r="D3" s="1"/>
      <c r="E3" s="1"/>
      <c r="F3" s="1"/>
      <c r="G3" s="1"/>
      <c r="H3" s="1"/>
      <c r="I3" s="1"/>
      <c r="J3" s="1"/>
      <c r="K3" s="1"/>
      <c r="L3" s="1"/>
      <c r="M3" s="1"/>
    </row>
    <row r="4" spans="2:13" ht="16.5" customHeight="1" x14ac:dyDescent="0.25">
      <c r="B4" s="202" t="s">
        <v>1558</v>
      </c>
      <c r="C4" s="203"/>
      <c r="D4" s="204"/>
      <c r="E4" s="202" t="s">
        <v>1559</v>
      </c>
      <c r="F4" s="204"/>
      <c r="G4" s="1"/>
      <c r="H4" s="1"/>
      <c r="I4" s="1"/>
      <c r="J4" s="1"/>
      <c r="K4" s="1"/>
      <c r="L4" s="1"/>
      <c r="M4" s="1"/>
    </row>
    <row r="5" spans="2:13" ht="15.75" customHeight="1" x14ac:dyDescent="0.25">
      <c r="B5" s="194" t="s">
        <v>1560</v>
      </c>
      <c r="C5" s="195"/>
      <c r="D5" s="196"/>
      <c r="E5" s="197">
        <v>12356365072.703077</v>
      </c>
      <c r="F5" s="180"/>
      <c r="G5" s="1"/>
      <c r="H5" s="1"/>
      <c r="I5" s="1"/>
      <c r="J5" s="1"/>
      <c r="K5" s="1"/>
      <c r="L5" s="1"/>
      <c r="M5" s="1"/>
    </row>
    <row r="6" spans="2:13" ht="15.75" customHeight="1" x14ac:dyDescent="0.25">
      <c r="B6" s="194" t="s">
        <v>1561</v>
      </c>
      <c r="C6" s="195"/>
      <c r="D6" s="196"/>
      <c r="E6" s="197">
        <v>92461433.349999994</v>
      </c>
      <c r="F6" s="180"/>
      <c r="G6" s="1"/>
      <c r="H6" s="1"/>
      <c r="I6" s="1"/>
      <c r="J6" s="1"/>
      <c r="K6" s="1"/>
      <c r="L6" s="1"/>
      <c r="M6" s="1"/>
    </row>
    <row r="7" spans="2:13" ht="15.75" customHeight="1" x14ac:dyDescent="0.25">
      <c r="B7" s="194" t="s">
        <v>1562</v>
      </c>
      <c r="C7" s="195"/>
      <c r="D7" s="196"/>
      <c r="E7" s="197">
        <v>732384390.01999998</v>
      </c>
      <c r="F7" s="180"/>
      <c r="G7" s="1"/>
      <c r="H7" s="1"/>
      <c r="I7" s="1"/>
      <c r="J7" s="1"/>
      <c r="K7" s="1"/>
      <c r="L7" s="1"/>
      <c r="M7" s="1"/>
    </row>
    <row r="8" spans="2:13" ht="15.75" customHeight="1" x14ac:dyDescent="0.25">
      <c r="B8" s="194" t="s">
        <v>1563</v>
      </c>
      <c r="C8" s="195"/>
      <c r="D8" s="196"/>
      <c r="E8" s="197">
        <v>11500000000</v>
      </c>
      <c r="F8" s="180"/>
      <c r="G8" s="1"/>
      <c r="H8" s="1"/>
      <c r="I8" s="1"/>
      <c r="J8" s="1"/>
      <c r="K8" s="1"/>
      <c r="L8" s="1"/>
      <c r="M8" s="1"/>
    </row>
    <row r="9" spans="2:13" ht="13.5" customHeight="1" x14ac:dyDescent="0.25">
      <c r="B9" s="205" t="s">
        <v>1554</v>
      </c>
      <c r="C9" s="184"/>
      <c r="D9" s="206"/>
      <c r="E9" s="207">
        <v>1.1461922518324417</v>
      </c>
      <c r="F9" s="208"/>
      <c r="G9" s="1"/>
      <c r="H9" s="1"/>
      <c r="I9" s="1"/>
      <c r="J9" s="1"/>
      <c r="K9" s="1"/>
      <c r="L9" s="1"/>
      <c r="M9" s="1"/>
    </row>
    <row r="10" spans="2:13" ht="30" customHeight="1" x14ac:dyDescent="0.25">
      <c r="B10" s="209" t="s">
        <v>1555</v>
      </c>
      <c r="C10" s="210"/>
      <c r="D10" s="210"/>
      <c r="E10" s="210"/>
      <c r="F10" s="210"/>
      <c r="G10" s="210"/>
      <c r="H10" s="211"/>
      <c r="I10" s="1"/>
      <c r="J10" s="1"/>
      <c r="K10" s="1"/>
      <c r="L10" s="1"/>
      <c r="M10" s="1"/>
    </row>
    <row r="11" spans="2:13" ht="5.25" customHeight="1" x14ac:dyDescent="0.25">
      <c r="B11" s="1"/>
      <c r="C11" s="1"/>
      <c r="D11" s="1"/>
      <c r="E11" s="1"/>
      <c r="F11" s="1"/>
      <c r="G11" s="1"/>
      <c r="H11" s="1"/>
      <c r="I11" s="1"/>
      <c r="J11" s="1"/>
      <c r="K11" s="1"/>
      <c r="L11" s="1"/>
      <c r="M11" s="1"/>
    </row>
    <row r="12" spans="2:13" ht="15" customHeight="1" x14ac:dyDescent="0.25">
      <c r="B12" s="202" t="s">
        <v>1558</v>
      </c>
      <c r="C12" s="203"/>
      <c r="D12" s="204"/>
      <c r="E12" s="202" t="s">
        <v>1559</v>
      </c>
      <c r="F12" s="204"/>
      <c r="G12" s="1"/>
      <c r="H12" s="1"/>
      <c r="I12" s="1"/>
      <c r="J12" s="1"/>
      <c r="K12" s="1"/>
      <c r="L12" s="1"/>
      <c r="M12" s="1"/>
    </row>
    <row r="13" spans="2:13" ht="15.75" customHeight="1" x14ac:dyDescent="0.25">
      <c r="B13" s="194" t="s">
        <v>1560</v>
      </c>
      <c r="C13" s="195"/>
      <c r="D13" s="196"/>
      <c r="E13" s="197">
        <v>12356365072.703077</v>
      </c>
      <c r="F13" s="180"/>
      <c r="G13" s="1"/>
      <c r="H13" s="1"/>
      <c r="I13" s="1"/>
      <c r="J13" s="1"/>
      <c r="K13" s="1"/>
      <c r="L13" s="1"/>
      <c r="M13" s="1"/>
    </row>
    <row r="14" spans="2:13" ht="15.75" customHeight="1" x14ac:dyDescent="0.25">
      <c r="B14" s="194" t="s">
        <v>1563</v>
      </c>
      <c r="C14" s="195"/>
      <c r="D14" s="196"/>
      <c r="E14" s="197">
        <v>11500000000</v>
      </c>
      <c r="F14" s="180"/>
      <c r="G14" s="1"/>
      <c r="H14" s="1"/>
      <c r="I14" s="1"/>
      <c r="J14" s="1"/>
      <c r="K14" s="1"/>
      <c r="L14" s="1"/>
      <c r="M14" s="1"/>
    </row>
    <row r="15" spans="2:13" ht="14.25" customHeight="1" x14ac:dyDescent="0.25">
      <c r="B15" s="198" t="s">
        <v>1555</v>
      </c>
      <c r="C15" s="82"/>
      <c r="D15" s="82"/>
      <c r="E15" s="199">
        <v>1.0744665280611372</v>
      </c>
      <c r="F15" s="200"/>
      <c r="G15" s="1"/>
      <c r="H15" s="1"/>
      <c r="I15" s="1"/>
      <c r="J15" s="1"/>
      <c r="K15" s="1"/>
      <c r="L15" s="1"/>
      <c r="M15" s="1"/>
    </row>
    <row r="16" spans="2:13" ht="10.5" customHeight="1" x14ac:dyDescent="0.25">
      <c r="B16" s="1"/>
      <c r="C16" s="1"/>
      <c r="D16" s="1"/>
      <c r="E16" s="1"/>
      <c r="F16" s="1"/>
      <c r="G16" s="1"/>
      <c r="H16" s="1"/>
      <c r="I16" s="1"/>
      <c r="J16" s="1"/>
      <c r="K16" s="1"/>
      <c r="L16" s="1"/>
      <c r="M16" s="1"/>
    </row>
    <row r="17" spans="2:13" ht="26.25" customHeight="1" x14ac:dyDescent="0.25">
      <c r="B17" s="209" t="s">
        <v>1556</v>
      </c>
      <c r="C17" s="210"/>
      <c r="D17" s="210"/>
      <c r="E17" s="210"/>
      <c r="F17" s="210"/>
      <c r="G17" s="210"/>
      <c r="H17" s="211"/>
      <c r="I17" s="1"/>
      <c r="J17" s="1"/>
      <c r="K17" s="1"/>
      <c r="L17" s="1"/>
      <c r="M17" s="1"/>
    </row>
    <row r="18" spans="2:13" ht="8.25" customHeight="1" x14ac:dyDescent="0.25">
      <c r="B18" s="1"/>
      <c r="C18" s="1"/>
      <c r="D18" s="1"/>
      <c r="E18" s="1"/>
      <c r="F18" s="1"/>
      <c r="G18" s="1"/>
      <c r="H18" s="1"/>
      <c r="I18" s="1"/>
      <c r="J18" s="1"/>
      <c r="K18" s="1"/>
      <c r="L18" s="1"/>
      <c r="M18" s="1"/>
    </row>
    <row r="19" spans="2:13" ht="15" customHeight="1" x14ac:dyDescent="0.25">
      <c r="B19" s="202" t="s">
        <v>1558</v>
      </c>
      <c r="C19" s="203"/>
      <c r="D19" s="203"/>
      <c r="E19" s="204"/>
      <c r="F19" s="202" t="s">
        <v>1564</v>
      </c>
      <c r="G19" s="204"/>
      <c r="H19" s="1"/>
      <c r="I19" s="1"/>
      <c r="J19" s="1"/>
      <c r="K19" s="1"/>
      <c r="L19" s="1"/>
      <c r="M19" s="1"/>
    </row>
    <row r="20" spans="2:13" ht="15.75" customHeight="1" x14ac:dyDescent="0.25">
      <c r="B20" s="194" t="s">
        <v>1565</v>
      </c>
      <c r="C20" s="195"/>
      <c r="D20" s="195"/>
      <c r="E20" s="196"/>
      <c r="F20" s="197">
        <v>15462081814.749956</v>
      </c>
      <c r="G20" s="180"/>
      <c r="H20" s="1"/>
      <c r="I20" s="1"/>
      <c r="J20" s="1"/>
      <c r="K20" s="1"/>
      <c r="L20" s="1"/>
      <c r="M20" s="1"/>
    </row>
    <row r="21" spans="2:13" ht="15.75" customHeight="1" x14ac:dyDescent="0.25">
      <c r="B21" s="194" t="s">
        <v>1566</v>
      </c>
      <c r="C21" s="195"/>
      <c r="D21" s="195"/>
      <c r="E21" s="196"/>
      <c r="F21" s="197">
        <v>2128757394.3600147</v>
      </c>
      <c r="G21" s="180"/>
      <c r="H21" s="1"/>
      <c r="I21" s="1"/>
      <c r="J21" s="1"/>
      <c r="K21" s="1"/>
      <c r="L21" s="1"/>
      <c r="M21" s="1"/>
    </row>
    <row r="22" spans="2:13" ht="15.75" customHeight="1" x14ac:dyDescent="0.25">
      <c r="B22" s="194" t="s">
        <v>1567</v>
      </c>
      <c r="C22" s="195"/>
      <c r="D22" s="195"/>
      <c r="E22" s="196"/>
      <c r="F22" s="197">
        <v>90827836.3125</v>
      </c>
      <c r="G22" s="180"/>
      <c r="H22" s="1"/>
      <c r="I22" s="1"/>
      <c r="J22" s="1"/>
      <c r="K22" s="1"/>
      <c r="L22" s="1"/>
      <c r="M22" s="1"/>
    </row>
    <row r="23" spans="2:13" ht="15.75" customHeight="1" x14ac:dyDescent="0.25">
      <c r="B23" s="194" t="s">
        <v>1568</v>
      </c>
      <c r="C23" s="195"/>
      <c r="D23" s="195"/>
      <c r="E23" s="196"/>
      <c r="F23" s="197">
        <v>732384390.01999998</v>
      </c>
      <c r="G23" s="180"/>
      <c r="H23" s="1"/>
      <c r="I23" s="1"/>
      <c r="J23" s="1"/>
      <c r="K23" s="1"/>
      <c r="L23" s="1"/>
      <c r="M23" s="1"/>
    </row>
    <row r="24" spans="2:13" ht="15.75" customHeight="1" x14ac:dyDescent="0.25">
      <c r="B24" s="194" t="s">
        <v>1569</v>
      </c>
      <c r="C24" s="195"/>
      <c r="D24" s="195"/>
      <c r="E24" s="196"/>
      <c r="F24" s="197">
        <v>2520000</v>
      </c>
      <c r="G24" s="180"/>
      <c r="H24" s="1"/>
      <c r="I24" s="1"/>
      <c r="J24" s="1"/>
      <c r="K24" s="1"/>
      <c r="L24" s="1"/>
      <c r="M24" s="1"/>
    </row>
    <row r="25" spans="2:13" ht="15.75" customHeight="1" x14ac:dyDescent="0.25">
      <c r="B25" s="194" t="s">
        <v>1570</v>
      </c>
      <c r="C25" s="195"/>
      <c r="D25" s="195"/>
      <c r="E25" s="196"/>
      <c r="F25" s="197">
        <v>11500000000</v>
      </c>
      <c r="G25" s="180"/>
      <c r="H25" s="1"/>
      <c r="I25" s="1"/>
      <c r="J25" s="1"/>
      <c r="K25" s="1"/>
      <c r="L25" s="1"/>
      <c r="M25" s="1"/>
    </row>
    <row r="26" spans="2:13" ht="15.75" customHeight="1" x14ac:dyDescent="0.25">
      <c r="B26" s="194" t="s">
        <v>1571</v>
      </c>
      <c r="C26" s="195"/>
      <c r="D26" s="195"/>
      <c r="E26" s="196"/>
      <c r="F26" s="197">
        <v>252799977.5</v>
      </c>
      <c r="G26" s="180"/>
      <c r="H26" s="1"/>
      <c r="I26" s="1"/>
      <c r="J26" s="1"/>
      <c r="K26" s="1"/>
      <c r="L26" s="1"/>
      <c r="M26" s="1"/>
    </row>
    <row r="27" spans="2:13" ht="15.75" customHeight="1" x14ac:dyDescent="0.25">
      <c r="B27" s="194" t="s">
        <v>1572</v>
      </c>
      <c r="C27" s="195"/>
      <c r="D27" s="195"/>
      <c r="E27" s="196"/>
      <c r="F27" s="197">
        <v>110424681.09748386</v>
      </c>
      <c r="G27" s="180"/>
      <c r="H27" s="1"/>
      <c r="I27" s="1"/>
      <c r="J27" s="1"/>
      <c r="K27" s="1"/>
      <c r="L27" s="1"/>
      <c r="M27" s="1"/>
    </row>
    <row r="28" spans="2:13" ht="14.25" customHeight="1" x14ac:dyDescent="0.25">
      <c r="B28" s="198" t="s">
        <v>1573</v>
      </c>
      <c r="C28" s="82"/>
      <c r="D28" s="82"/>
      <c r="E28" s="82"/>
      <c r="F28" s="199">
        <v>1.5524085537818473</v>
      </c>
      <c r="G28" s="200"/>
      <c r="H28" s="1"/>
      <c r="I28" s="1"/>
      <c r="J28" s="1"/>
      <c r="K28" s="1"/>
      <c r="L28" s="1"/>
      <c r="M28" s="1"/>
    </row>
    <row r="29" spans="2:13" ht="8.25" customHeight="1" x14ac:dyDescent="0.25">
      <c r="B29" s="1"/>
      <c r="C29" s="1"/>
      <c r="D29" s="1"/>
      <c r="E29" s="1"/>
      <c r="F29" s="1"/>
      <c r="G29" s="1"/>
      <c r="H29" s="1"/>
      <c r="I29" s="1"/>
      <c r="J29" s="1"/>
      <c r="K29" s="1"/>
      <c r="L29" s="1"/>
      <c r="M29" s="1"/>
    </row>
    <row r="30" spans="2:13" ht="26.25" customHeight="1" x14ac:dyDescent="0.25">
      <c r="B30" s="209" t="s">
        <v>1557</v>
      </c>
      <c r="C30" s="210"/>
      <c r="D30" s="210"/>
      <c r="E30" s="210"/>
      <c r="F30" s="210"/>
      <c r="G30" s="210"/>
      <c r="H30" s="211"/>
      <c r="I30" s="1"/>
      <c r="J30" s="1"/>
      <c r="K30" s="1"/>
      <c r="L30" s="1"/>
      <c r="M30" s="1"/>
    </row>
    <row r="31" spans="2:13" ht="4.5" customHeight="1" x14ac:dyDescent="0.25">
      <c r="B31" s="1"/>
      <c r="C31" s="1"/>
      <c r="D31" s="1"/>
      <c r="E31" s="1"/>
      <c r="F31" s="1"/>
      <c r="G31" s="1"/>
      <c r="H31" s="1"/>
      <c r="I31" s="1"/>
      <c r="J31" s="1"/>
      <c r="K31" s="1"/>
      <c r="L31" s="1"/>
      <c r="M31" s="1"/>
    </row>
    <row r="32" spans="2:13" ht="15" customHeight="1" x14ac:dyDescent="0.25">
      <c r="B32" s="33" t="s">
        <v>1574</v>
      </c>
      <c r="C32" s="33" t="s">
        <v>1575</v>
      </c>
      <c r="D32" s="192" t="s">
        <v>1576</v>
      </c>
      <c r="E32" s="201"/>
      <c r="F32" s="201"/>
      <c r="G32" s="201"/>
      <c r="H32" s="201"/>
      <c r="I32" s="193"/>
      <c r="J32" s="192" t="s">
        <v>1577</v>
      </c>
      <c r="K32" s="193"/>
      <c r="L32" s="192" t="s">
        <v>1578</v>
      </c>
      <c r="M32" s="193"/>
    </row>
    <row r="33" spans="2:13" ht="14.25" customHeight="1" x14ac:dyDescent="0.25">
      <c r="B33" s="34">
        <v>1</v>
      </c>
      <c r="C33" s="34">
        <v>0</v>
      </c>
      <c r="D33" s="191">
        <v>95134245.442809999</v>
      </c>
      <c r="E33" s="179"/>
      <c r="F33" s="179"/>
      <c r="G33" s="179"/>
      <c r="H33" s="179"/>
      <c r="I33" s="180"/>
      <c r="J33" s="191">
        <v>0</v>
      </c>
      <c r="K33" s="180"/>
      <c r="L33" s="191">
        <v>21238512.047184002</v>
      </c>
      <c r="M33" s="180"/>
    </row>
    <row r="34" spans="2:13" ht="14.25" customHeight="1" x14ac:dyDescent="0.25">
      <c r="B34" s="34">
        <v>2</v>
      </c>
      <c r="C34" s="34">
        <v>2000000</v>
      </c>
      <c r="D34" s="191">
        <v>96039366.674455002</v>
      </c>
      <c r="E34" s="179"/>
      <c r="F34" s="179"/>
      <c r="G34" s="179"/>
      <c r="H34" s="179"/>
      <c r="I34" s="180"/>
      <c r="J34" s="191">
        <v>0</v>
      </c>
      <c r="K34" s="180"/>
      <c r="L34" s="191">
        <v>21814774.045024998</v>
      </c>
      <c r="M34" s="180"/>
    </row>
    <row r="35" spans="2:13" ht="14.25" customHeight="1" x14ac:dyDescent="0.25">
      <c r="B35" s="34">
        <v>3</v>
      </c>
      <c r="C35" s="34">
        <v>0</v>
      </c>
      <c r="D35" s="191">
        <v>97952203.447111994</v>
      </c>
      <c r="E35" s="179"/>
      <c r="F35" s="179"/>
      <c r="G35" s="179"/>
      <c r="H35" s="179"/>
      <c r="I35" s="180"/>
      <c r="J35" s="191">
        <v>360000</v>
      </c>
      <c r="K35" s="180"/>
      <c r="L35" s="191">
        <v>20979526.618611999</v>
      </c>
      <c r="M35" s="180"/>
    </row>
    <row r="36" spans="2:13" ht="14.25" customHeight="1" x14ac:dyDescent="0.25">
      <c r="B36" s="34">
        <v>4</v>
      </c>
      <c r="C36" s="34">
        <v>0</v>
      </c>
      <c r="D36" s="191">
        <v>98739906.275607005</v>
      </c>
      <c r="E36" s="179"/>
      <c r="F36" s="179"/>
      <c r="G36" s="179"/>
      <c r="H36" s="179"/>
      <c r="I36" s="180"/>
      <c r="J36" s="191">
        <v>0</v>
      </c>
      <c r="K36" s="180"/>
      <c r="L36" s="191">
        <v>21544127.698399</v>
      </c>
      <c r="M36" s="180"/>
    </row>
    <row r="37" spans="2:13" ht="14.25" customHeight="1" x14ac:dyDescent="0.25">
      <c r="B37" s="34">
        <v>5</v>
      </c>
      <c r="C37" s="34">
        <v>0</v>
      </c>
      <c r="D37" s="191">
        <v>97187196.881839007</v>
      </c>
      <c r="E37" s="179"/>
      <c r="F37" s="179"/>
      <c r="G37" s="179"/>
      <c r="H37" s="179"/>
      <c r="I37" s="180"/>
      <c r="J37" s="191">
        <v>0</v>
      </c>
      <c r="K37" s="180"/>
      <c r="L37" s="191">
        <v>21409306.367051002</v>
      </c>
      <c r="M37" s="180"/>
    </row>
    <row r="38" spans="2:13" ht="14.25" customHeight="1" x14ac:dyDescent="0.25">
      <c r="B38" s="34">
        <v>6</v>
      </c>
      <c r="C38" s="34">
        <v>0</v>
      </c>
      <c r="D38" s="191">
        <v>96397124.415955007</v>
      </c>
      <c r="E38" s="179"/>
      <c r="F38" s="179"/>
      <c r="G38" s="179"/>
      <c r="H38" s="179"/>
      <c r="I38" s="180"/>
      <c r="J38" s="191">
        <v>0</v>
      </c>
      <c r="K38" s="180"/>
      <c r="L38" s="191">
        <v>20589831.242238</v>
      </c>
      <c r="M38" s="180"/>
    </row>
    <row r="39" spans="2:13" ht="15" customHeight="1" x14ac:dyDescent="0.25">
      <c r="B39" s="178" t="s">
        <v>1579</v>
      </c>
      <c r="C39" s="179"/>
      <c r="D39" s="179"/>
      <c r="E39" s="179"/>
      <c r="F39" s="179"/>
      <c r="G39" s="179"/>
      <c r="H39" s="179"/>
      <c r="I39" s="180"/>
      <c r="J39" s="35">
        <v>540860165.70000076</v>
      </c>
      <c r="K39" s="189">
        <v>581450043.13777804</v>
      </c>
      <c r="L39" s="190"/>
      <c r="M39" s="1"/>
    </row>
    <row r="40" spans="2:13" ht="15" customHeight="1" x14ac:dyDescent="0.25">
      <c r="B40" s="178" t="s">
        <v>1580</v>
      </c>
      <c r="C40" s="179"/>
      <c r="D40" s="179"/>
      <c r="E40" s="179"/>
      <c r="F40" s="179"/>
      <c r="G40" s="179"/>
      <c r="H40" s="179"/>
      <c r="I40" s="180"/>
      <c r="J40" s="35">
        <v>130909079.82000116</v>
      </c>
      <c r="K40" s="189">
        <v>127576078.018509</v>
      </c>
      <c r="L40" s="190"/>
      <c r="M40" s="1"/>
    </row>
    <row r="41" spans="2:13" ht="15" customHeight="1" x14ac:dyDescent="0.25">
      <c r="B41" s="178" t="s">
        <v>1581</v>
      </c>
      <c r="C41" s="179"/>
      <c r="D41" s="179"/>
      <c r="E41" s="179"/>
      <c r="F41" s="179"/>
      <c r="G41" s="179"/>
      <c r="H41" s="179"/>
      <c r="I41" s="180"/>
      <c r="J41" s="35">
        <v>90827836.3125</v>
      </c>
      <c r="K41" s="187" t="s">
        <v>1582</v>
      </c>
      <c r="L41" s="188"/>
      <c r="M41" s="1"/>
    </row>
    <row r="42" spans="2:13" ht="15" customHeight="1" x14ac:dyDescent="0.25">
      <c r="B42" s="178" t="s">
        <v>1583</v>
      </c>
      <c r="C42" s="179"/>
      <c r="D42" s="179"/>
      <c r="E42" s="179"/>
      <c r="F42" s="179"/>
      <c r="G42" s="179"/>
      <c r="H42" s="179"/>
      <c r="I42" s="180"/>
      <c r="J42" s="35">
        <v>732384390.01999998</v>
      </c>
      <c r="K42" s="187"/>
      <c r="L42" s="188"/>
      <c r="M42" s="1"/>
    </row>
    <row r="43" spans="2:13" ht="15" customHeight="1" x14ac:dyDescent="0.25">
      <c r="B43" s="178" t="s">
        <v>1584</v>
      </c>
      <c r="C43" s="179"/>
      <c r="D43" s="179"/>
      <c r="E43" s="179"/>
      <c r="F43" s="179"/>
      <c r="G43" s="179"/>
      <c r="H43" s="179"/>
      <c r="I43" s="180"/>
      <c r="J43" s="35">
        <v>2000000</v>
      </c>
      <c r="K43" s="181"/>
      <c r="L43" s="182"/>
      <c r="M43" s="1"/>
    </row>
    <row r="44" spans="2:13" ht="15" customHeight="1" x14ac:dyDescent="0.25">
      <c r="B44" s="178" t="s">
        <v>1585</v>
      </c>
      <c r="C44" s="179"/>
      <c r="D44" s="179"/>
      <c r="E44" s="179"/>
      <c r="F44" s="179"/>
      <c r="G44" s="179"/>
      <c r="H44" s="179"/>
      <c r="I44" s="180"/>
      <c r="J44" s="35">
        <v>0</v>
      </c>
      <c r="K44" s="181"/>
      <c r="L44" s="182"/>
      <c r="M44" s="1"/>
    </row>
    <row r="45" spans="2:13" ht="15" customHeight="1" x14ac:dyDescent="0.25">
      <c r="B45" s="178" t="s">
        <v>1586</v>
      </c>
      <c r="C45" s="179"/>
      <c r="D45" s="179"/>
      <c r="E45" s="179"/>
      <c r="F45" s="179"/>
      <c r="G45" s="179"/>
      <c r="H45" s="179"/>
      <c r="I45" s="180"/>
      <c r="J45" s="35">
        <v>7911728.6351624858</v>
      </c>
      <c r="K45" s="181"/>
      <c r="L45" s="182"/>
      <c r="M45" s="1"/>
    </row>
    <row r="46" spans="2:13" ht="15" customHeight="1" x14ac:dyDescent="0.25">
      <c r="B46" s="183" t="s">
        <v>1587</v>
      </c>
      <c r="C46" s="184"/>
      <c r="D46" s="184"/>
      <c r="E46" s="184"/>
      <c r="F46" s="184"/>
      <c r="G46" s="184"/>
      <c r="H46" s="184"/>
      <c r="I46" s="184"/>
      <c r="J46" s="36">
        <v>150.82954012168577</v>
      </c>
      <c r="K46" s="185"/>
      <c r="L46" s="186"/>
    </row>
  </sheetData>
  <mergeCells count="81">
    <mergeCell ref="B2:H2"/>
    <mergeCell ref="B10:H10"/>
    <mergeCell ref="B17:H17"/>
    <mergeCell ref="B30:H30"/>
    <mergeCell ref="B4:D4"/>
    <mergeCell ref="E4:F4"/>
    <mergeCell ref="B5:D5"/>
    <mergeCell ref="E5:F5"/>
    <mergeCell ref="B6:D6"/>
    <mergeCell ref="E6:F6"/>
    <mergeCell ref="B7:D7"/>
    <mergeCell ref="E7:F7"/>
    <mergeCell ref="B8:D8"/>
    <mergeCell ref="E8:F8"/>
    <mergeCell ref="B9:D9"/>
    <mergeCell ref="E9:F9"/>
    <mergeCell ref="B12:D12"/>
    <mergeCell ref="E12:F12"/>
    <mergeCell ref="B13:D13"/>
    <mergeCell ref="E13:F13"/>
    <mergeCell ref="B14:D14"/>
    <mergeCell ref="E14:F14"/>
    <mergeCell ref="B15:D15"/>
    <mergeCell ref="E15:F15"/>
    <mergeCell ref="B19:E19"/>
    <mergeCell ref="F19:G19"/>
    <mergeCell ref="B20:E20"/>
    <mergeCell ref="F20:G20"/>
    <mergeCell ref="B21:E21"/>
    <mergeCell ref="F21:G21"/>
    <mergeCell ref="B22:E22"/>
    <mergeCell ref="F22:G22"/>
    <mergeCell ref="B23:E23"/>
    <mergeCell ref="F23:G23"/>
    <mergeCell ref="B24:E24"/>
    <mergeCell ref="F24:G24"/>
    <mergeCell ref="B25:E25"/>
    <mergeCell ref="F25:G25"/>
    <mergeCell ref="B26:E26"/>
    <mergeCell ref="F26:G26"/>
    <mergeCell ref="B27:E27"/>
    <mergeCell ref="F27:G27"/>
    <mergeCell ref="B28:E28"/>
    <mergeCell ref="F28:G28"/>
    <mergeCell ref="D32:I32"/>
    <mergeCell ref="L32:M32"/>
    <mergeCell ref="D33:I33"/>
    <mergeCell ref="J33:K33"/>
    <mergeCell ref="L33:M33"/>
    <mergeCell ref="D34:I34"/>
    <mergeCell ref="J34:K34"/>
    <mergeCell ref="L34:M34"/>
    <mergeCell ref="J32:K32"/>
    <mergeCell ref="D35:I35"/>
    <mergeCell ref="J35:K35"/>
    <mergeCell ref="L35:M35"/>
    <mergeCell ref="D36:I36"/>
    <mergeCell ref="J36:K36"/>
    <mergeCell ref="L36:M36"/>
    <mergeCell ref="D37:I37"/>
    <mergeCell ref="J37:K37"/>
    <mergeCell ref="L37:M37"/>
    <mergeCell ref="D38:I38"/>
    <mergeCell ref="J38:K38"/>
    <mergeCell ref="L38:M38"/>
    <mergeCell ref="B39:I39"/>
    <mergeCell ref="K39:L39"/>
    <mergeCell ref="B40:I40"/>
    <mergeCell ref="K40:L40"/>
    <mergeCell ref="B41:I41"/>
    <mergeCell ref="K41:L41"/>
    <mergeCell ref="B45:I45"/>
    <mergeCell ref="K45:L45"/>
    <mergeCell ref="B46:I46"/>
    <mergeCell ref="K46:L46"/>
    <mergeCell ref="B42:I42"/>
    <mergeCell ref="K42:L42"/>
    <mergeCell ref="B43:I43"/>
    <mergeCell ref="K43:L43"/>
    <mergeCell ref="B44:I44"/>
    <mergeCell ref="K44:L44"/>
  </mergeCells>
  <pageMargins left="0.60705882352941187" right="0.60705882352941187" top="0.60705882352941187" bottom="0.60705882352941187" header="0.50980392156862753" footer="0.50980392156862753"/>
  <pageSetup paperSize="9" scale="67" orientation="landscape" r:id="rId1"/>
  <headerFooter alignWithMargins="0">
    <oddFooter>&amp;R&amp;1#&amp;"Calibri"&amp;10&amp;K0000FFClassification : Internal</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1BEB4-C40C-4303-A05F-239E1E74B3CF}">
  <sheetPr>
    <tabColor rgb="FF002060"/>
  </sheetPr>
  <dimension ref="A1:J112"/>
  <sheetViews>
    <sheetView zoomScaleNormal="100" zoomScaleSheetLayoutView="75" workbookViewId="0">
      <selection activeCell="D15" sqref="D15"/>
    </sheetView>
  </sheetViews>
  <sheetFormatPr defaultRowHeight="14.5" x14ac:dyDescent="0.35"/>
  <cols>
    <col min="1" max="1" width="13.26953125" style="253" customWidth="1"/>
    <col min="2" max="2" width="60.54296875" style="253" bestFit="1" customWidth="1"/>
    <col min="3" max="7" width="41" style="253" customWidth="1"/>
    <col min="8" max="8" width="7.26953125" style="253" customWidth="1"/>
    <col min="9" max="9" width="92" style="253" customWidth="1"/>
    <col min="10" max="10" width="47.7265625" style="253" customWidth="1"/>
    <col min="11" max="16384" width="8.7265625" style="213"/>
  </cols>
  <sheetData>
    <row r="1" spans="1:10" x14ac:dyDescent="0.35">
      <c r="A1" s="342" t="s">
        <v>2327</v>
      </c>
      <c r="B1" s="342"/>
    </row>
    <row r="2" spans="1:10" ht="31" x14ac:dyDescent="0.35">
      <c r="A2" s="212" t="s">
        <v>2326</v>
      </c>
      <c r="B2" s="212"/>
      <c r="C2" s="247"/>
      <c r="D2" s="247"/>
      <c r="E2" s="247"/>
      <c r="F2" s="248" t="s">
        <v>1767</v>
      </c>
      <c r="G2" s="292"/>
      <c r="H2" s="247"/>
      <c r="I2" s="212"/>
      <c r="J2" s="247"/>
    </row>
    <row r="3" spans="1:10" ht="15" thickBot="1" x14ac:dyDescent="0.4">
      <c r="A3" s="247"/>
      <c r="B3" s="249"/>
      <c r="C3" s="249"/>
      <c r="D3" s="247"/>
      <c r="E3" s="247"/>
      <c r="F3" s="247"/>
      <c r="G3" s="247"/>
      <c r="H3" s="247"/>
    </row>
    <row r="4" spans="1:10" ht="19" thickBot="1" x14ac:dyDescent="0.4">
      <c r="A4" s="250"/>
      <c r="B4" s="251" t="s">
        <v>0</v>
      </c>
      <c r="C4" s="252" t="s">
        <v>1880</v>
      </c>
      <c r="D4" s="250"/>
      <c r="E4" s="250"/>
      <c r="F4" s="247"/>
      <c r="G4" s="247"/>
      <c r="H4" s="247"/>
      <c r="I4" s="261" t="s">
        <v>2325</v>
      </c>
      <c r="J4" s="334" t="s">
        <v>2293</v>
      </c>
    </row>
    <row r="5" spans="1:10" ht="15" thickBot="1" x14ac:dyDescent="0.4">
      <c r="H5" s="247"/>
      <c r="I5" s="341" t="s">
        <v>2295</v>
      </c>
      <c r="J5" s="253" t="s">
        <v>45</v>
      </c>
    </row>
    <row r="6" spans="1:10" ht="18.5" x14ac:dyDescent="0.35">
      <c r="A6" s="254"/>
      <c r="B6" s="255" t="s">
        <v>2324</v>
      </c>
      <c r="C6" s="254"/>
      <c r="E6" s="256"/>
      <c r="F6" s="256"/>
      <c r="G6" s="256"/>
      <c r="H6" s="247"/>
      <c r="I6" s="341" t="s">
        <v>2297</v>
      </c>
      <c r="J6" s="253" t="s">
        <v>2298</v>
      </c>
    </row>
    <row r="7" spans="1:10" x14ac:dyDescent="0.35">
      <c r="B7" s="257" t="s">
        <v>2323</v>
      </c>
      <c r="H7" s="247"/>
      <c r="I7" s="341" t="s">
        <v>2300</v>
      </c>
      <c r="J7" s="253" t="s">
        <v>2301</v>
      </c>
    </row>
    <row r="8" spans="1:10" x14ac:dyDescent="0.35">
      <c r="B8" s="257" t="s">
        <v>749</v>
      </c>
      <c r="H8" s="247"/>
      <c r="I8" s="341" t="s">
        <v>2322</v>
      </c>
      <c r="J8" s="253" t="s">
        <v>2321</v>
      </c>
    </row>
    <row r="9" spans="1:10" ht="15" thickBot="1" x14ac:dyDescent="0.4">
      <c r="B9" s="259" t="s">
        <v>750</v>
      </c>
      <c r="H9" s="247"/>
    </row>
    <row r="10" spans="1:10" x14ac:dyDescent="0.35">
      <c r="B10" s="260"/>
      <c r="H10" s="247"/>
      <c r="I10" s="340" t="s">
        <v>2320</v>
      </c>
    </row>
    <row r="11" spans="1:10" x14ac:dyDescent="0.35">
      <c r="B11" s="260"/>
      <c r="H11" s="247"/>
      <c r="I11" s="340" t="s">
        <v>2319</v>
      </c>
    </row>
    <row r="12" spans="1:10" ht="37" x14ac:dyDescent="0.35">
      <c r="A12" s="261" t="s">
        <v>5</v>
      </c>
      <c r="B12" s="261" t="s">
        <v>748</v>
      </c>
      <c r="C12" s="262"/>
      <c r="D12" s="262"/>
      <c r="E12" s="262"/>
      <c r="F12" s="262"/>
      <c r="G12" s="262"/>
      <c r="H12" s="247"/>
    </row>
    <row r="13" spans="1:10" x14ac:dyDescent="0.35">
      <c r="A13" s="270"/>
      <c r="B13" s="271" t="s">
        <v>751</v>
      </c>
      <c r="C13" s="270" t="s">
        <v>752</v>
      </c>
      <c r="D13" s="270" t="s">
        <v>753</v>
      </c>
      <c r="E13" s="272"/>
      <c r="F13" s="273"/>
      <c r="G13" s="273"/>
      <c r="H13" s="247"/>
    </row>
    <row r="14" spans="1:10" x14ac:dyDescent="0.35">
      <c r="A14" s="253" t="s">
        <v>754</v>
      </c>
      <c r="B14" s="268" t="s">
        <v>755</v>
      </c>
      <c r="C14" s="339"/>
      <c r="D14" s="339"/>
      <c r="E14" s="256"/>
      <c r="F14" s="256"/>
      <c r="G14" s="256"/>
      <c r="H14" s="247"/>
    </row>
    <row r="15" spans="1:10" x14ac:dyDescent="0.35">
      <c r="A15" s="253" t="s">
        <v>756</v>
      </c>
      <c r="B15" s="268" t="s">
        <v>757</v>
      </c>
      <c r="C15" s="253" t="s">
        <v>758</v>
      </c>
      <c r="D15" s="253" t="s">
        <v>759</v>
      </c>
      <c r="E15" s="256"/>
      <c r="F15" s="256"/>
      <c r="G15" s="256"/>
      <c r="H15" s="247"/>
    </row>
    <row r="16" spans="1:10" x14ac:dyDescent="0.35">
      <c r="A16" s="253" t="s">
        <v>760</v>
      </c>
      <c r="B16" s="268" t="s">
        <v>761</v>
      </c>
      <c r="E16" s="256"/>
      <c r="F16" s="256"/>
      <c r="G16" s="256"/>
      <c r="H16" s="247"/>
    </row>
    <row r="17" spans="1:8" x14ac:dyDescent="0.35">
      <c r="A17" s="253" t="s">
        <v>762</v>
      </c>
      <c r="B17" s="268" t="s">
        <v>763</v>
      </c>
      <c r="E17" s="256"/>
      <c r="F17" s="256"/>
      <c r="G17" s="256"/>
      <c r="H17" s="247"/>
    </row>
    <row r="18" spans="1:8" x14ac:dyDescent="0.35">
      <c r="A18" s="253" t="s">
        <v>764</v>
      </c>
      <c r="B18" s="268" t="s">
        <v>765</v>
      </c>
      <c r="E18" s="256"/>
      <c r="F18" s="256"/>
      <c r="G18" s="256"/>
      <c r="H18" s="247"/>
    </row>
    <row r="19" spans="1:8" x14ac:dyDescent="0.35">
      <c r="A19" s="253" t="s">
        <v>766</v>
      </c>
      <c r="B19" s="268" t="s">
        <v>767</v>
      </c>
      <c r="E19" s="256"/>
      <c r="F19" s="256"/>
      <c r="G19" s="256"/>
      <c r="H19" s="247"/>
    </row>
    <row r="20" spans="1:8" x14ac:dyDescent="0.35">
      <c r="A20" s="253" t="s">
        <v>768</v>
      </c>
      <c r="B20" s="268" t="s">
        <v>769</v>
      </c>
      <c r="E20" s="256"/>
      <c r="F20" s="256"/>
      <c r="G20" s="256"/>
      <c r="H20" s="247"/>
    </row>
    <row r="21" spans="1:8" x14ac:dyDescent="0.35">
      <c r="A21" s="253" t="s">
        <v>770</v>
      </c>
      <c r="B21" s="268" t="s">
        <v>771</v>
      </c>
      <c r="E21" s="256"/>
      <c r="F21" s="256"/>
      <c r="G21" s="256"/>
      <c r="H21" s="247"/>
    </row>
    <row r="22" spans="1:8" x14ac:dyDescent="0.35">
      <c r="A22" s="253" t="s">
        <v>772</v>
      </c>
      <c r="B22" s="268" t="s">
        <v>773</v>
      </c>
      <c r="E22" s="256"/>
      <c r="F22" s="256"/>
      <c r="G22" s="256"/>
      <c r="H22" s="247"/>
    </row>
    <row r="23" spans="1:8" ht="29" x14ac:dyDescent="0.35">
      <c r="A23" s="253" t="s">
        <v>774</v>
      </c>
      <c r="B23" s="268" t="s">
        <v>775</v>
      </c>
      <c r="C23" s="253" t="s">
        <v>776</v>
      </c>
      <c r="E23" s="256"/>
      <c r="F23" s="256"/>
      <c r="G23" s="256"/>
      <c r="H23" s="247"/>
    </row>
    <row r="24" spans="1:8" x14ac:dyDescent="0.35">
      <c r="A24" s="253" t="s">
        <v>777</v>
      </c>
      <c r="B24" s="268" t="s">
        <v>778</v>
      </c>
      <c r="C24" s="253" t="s">
        <v>779</v>
      </c>
      <c r="E24" s="256"/>
      <c r="F24" s="256"/>
      <c r="G24" s="256"/>
      <c r="H24" s="247"/>
    </row>
    <row r="25" spans="1:8" x14ac:dyDescent="0.35">
      <c r="A25" s="253" t="s">
        <v>780</v>
      </c>
      <c r="B25" s="266"/>
      <c r="E25" s="256"/>
      <c r="F25" s="256"/>
      <c r="G25" s="256"/>
      <c r="H25" s="247"/>
    </row>
    <row r="26" spans="1:8" x14ac:dyDescent="0.35">
      <c r="A26" s="253" t="s">
        <v>781</v>
      </c>
      <c r="B26" s="266"/>
      <c r="E26" s="256"/>
      <c r="F26" s="256"/>
      <c r="G26" s="256"/>
      <c r="H26" s="247"/>
    </row>
    <row r="27" spans="1:8" x14ac:dyDescent="0.35">
      <c r="A27" s="253" t="s">
        <v>782</v>
      </c>
      <c r="B27" s="266"/>
      <c r="E27" s="256"/>
      <c r="F27" s="256"/>
      <c r="G27" s="256"/>
      <c r="H27" s="247"/>
    </row>
    <row r="28" spans="1:8" x14ac:dyDescent="0.35">
      <c r="A28" s="253" t="s">
        <v>783</v>
      </c>
      <c r="B28" s="266"/>
      <c r="E28" s="256"/>
      <c r="F28" s="256"/>
      <c r="G28" s="256"/>
      <c r="H28" s="247"/>
    </row>
    <row r="29" spans="1:8" x14ac:dyDescent="0.35">
      <c r="A29" s="253" t="s">
        <v>784</v>
      </c>
      <c r="B29" s="266"/>
      <c r="E29" s="256"/>
      <c r="F29" s="256"/>
      <c r="G29" s="256"/>
      <c r="H29" s="247"/>
    </row>
    <row r="30" spans="1:8" x14ac:dyDescent="0.35">
      <c r="A30" s="253" t="s">
        <v>785</v>
      </c>
      <c r="B30" s="266"/>
      <c r="E30" s="256"/>
      <c r="F30" s="256"/>
      <c r="G30" s="256"/>
      <c r="H30" s="247"/>
    </row>
    <row r="31" spans="1:8" x14ac:dyDescent="0.35">
      <c r="A31" s="253" t="s">
        <v>786</v>
      </c>
      <c r="B31" s="266"/>
      <c r="E31" s="256"/>
      <c r="F31" s="256"/>
      <c r="G31" s="256"/>
      <c r="H31" s="247"/>
    </row>
    <row r="32" spans="1:8" x14ac:dyDescent="0.35">
      <c r="A32" s="253" t="s">
        <v>787</v>
      </c>
      <c r="B32" s="266"/>
      <c r="E32" s="256"/>
      <c r="F32" s="256"/>
      <c r="G32" s="256"/>
      <c r="H32" s="247"/>
    </row>
    <row r="33" spans="1:8" ht="18.5" x14ac:dyDescent="0.35">
      <c r="A33" s="262"/>
      <c r="B33" s="261" t="s">
        <v>749</v>
      </c>
      <c r="C33" s="262"/>
      <c r="D33" s="262"/>
      <c r="E33" s="262"/>
      <c r="F33" s="262"/>
      <c r="G33" s="262"/>
      <c r="H33" s="247"/>
    </row>
    <row r="34" spans="1:8" x14ac:dyDescent="0.35">
      <c r="A34" s="270"/>
      <c r="B34" s="271" t="s">
        <v>788</v>
      </c>
      <c r="C34" s="270" t="s">
        <v>789</v>
      </c>
      <c r="D34" s="270" t="s">
        <v>753</v>
      </c>
      <c r="E34" s="270" t="s">
        <v>790</v>
      </c>
      <c r="F34" s="273"/>
      <c r="G34" s="273"/>
      <c r="H34" s="247"/>
    </row>
    <row r="35" spans="1:8" x14ac:dyDescent="0.35">
      <c r="A35" s="253" t="s">
        <v>791</v>
      </c>
      <c r="B35" s="339" t="s">
        <v>2318</v>
      </c>
      <c r="C35" s="339" t="s">
        <v>2317</v>
      </c>
      <c r="D35" s="339" t="s">
        <v>2316</v>
      </c>
      <c r="E35" s="339" t="s">
        <v>2315</v>
      </c>
      <c r="F35" s="338"/>
      <c r="G35" s="338"/>
      <c r="H35" s="247"/>
    </row>
    <row r="36" spans="1:8" x14ac:dyDescent="0.35">
      <c r="A36" s="253" t="s">
        <v>792</v>
      </c>
      <c r="B36" s="268"/>
      <c r="H36" s="247"/>
    </row>
    <row r="37" spans="1:8" x14ac:dyDescent="0.35">
      <c r="A37" s="253" t="s">
        <v>793</v>
      </c>
      <c r="B37" s="268"/>
      <c r="H37" s="247"/>
    </row>
    <row r="38" spans="1:8" x14ac:dyDescent="0.35">
      <c r="A38" s="253" t="s">
        <v>794</v>
      </c>
      <c r="B38" s="268"/>
      <c r="H38" s="247"/>
    </row>
    <row r="39" spans="1:8" x14ac:dyDescent="0.35">
      <c r="A39" s="253" t="s">
        <v>795</v>
      </c>
      <c r="B39" s="268"/>
      <c r="H39" s="247"/>
    </row>
    <row r="40" spans="1:8" x14ac:dyDescent="0.35">
      <c r="A40" s="253" t="s">
        <v>796</v>
      </c>
      <c r="B40" s="268"/>
      <c r="H40" s="247"/>
    </row>
    <row r="41" spans="1:8" x14ac:dyDescent="0.35">
      <c r="A41" s="253" t="s">
        <v>797</v>
      </c>
      <c r="B41" s="268"/>
      <c r="H41" s="247"/>
    </row>
    <row r="42" spans="1:8" x14ac:dyDescent="0.35">
      <c r="A42" s="253" t="s">
        <v>798</v>
      </c>
      <c r="B42" s="268"/>
      <c r="H42" s="247"/>
    </row>
    <row r="43" spans="1:8" x14ac:dyDescent="0.35">
      <c r="A43" s="253" t="s">
        <v>799</v>
      </c>
      <c r="B43" s="268"/>
      <c r="H43" s="247"/>
    </row>
    <row r="44" spans="1:8" x14ac:dyDescent="0.35">
      <c r="A44" s="253" t="s">
        <v>800</v>
      </c>
      <c r="B44" s="268"/>
      <c r="H44" s="247"/>
    </row>
    <row r="45" spans="1:8" x14ac:dyDescent="0.35">
      <c r="A45" s="253" t="s">
        <v>801</v>
      </c>
      <c r="B45" s="268"/>
      <c r="H45" s="247"/>
    </row>
    <row r="46" spans="1:8" x14ac:dyDescent="0.35">
      <c r="A46" s="253" t="s">
        <v>802</v>
      </c>
      <c r="B46" s="268"/>
      <c r="H46" s="247"/>
    </row>
    <row r="47" spans="1:8" x14ac:dyDescent="0.35">
      <c r="A47" s="253" t="s">
        <v>803</v>
      </c>
      <c r="B47" s="268"/>
      <c r="H47" s="247"/>
    </row>
    <row r="48" spans="1:8" x14ac:dyDescent="0.35">
      <c r="A48" s="253" t="s">
        <v>804</v>
      </c>
      <c r="B48" s="268"/>
      <c r="H48" s="247"/>
    </row>
    <row r="49" spans="1:8" x14ac:dyDescent="0.35">
      <c r="A49" s="253" t="s">
        <v>805</v>
      </c>
      <c r="B49" s="268"/>
      <c r="H49" s="247"/>
    </row>
    <row r="50" spans="1:8" x14ac:dyDescent="0.35">
      <c r="A50" s="253" t="s">
        <v>806</v>
      </c>
      <c r="B50" s="268"/>
      <c r="H50" s="247"/>
    </row>
    <row r="51" spans="1:8" x14ac:dyDescent="0.35">
      <c r="A51" s="253" t="s">
        <v>807</v>
      </c>
      <c r="B51" s="268"/>
      <c r="H51" s="247"/>
    </row>
    <row r="52" spans="1:8" x14ac:dyDescent="0.35">
      <c r="A52" s="253" t="s">
        <v>808</v>
      </c>
      <c r="B52" s="268"/>
      <c r="H52" s="247"/>
    </row>
    <row r="53" spans="1:8" x14ac:dyDescent="0.35">
      <c r="A53" s="253" t="s">
        <v>809</v>
      </c>
      <c r="B53" s="268"/>
      <c r="H53" s="247"/>
    </row>
    <row r="54" spans="1:8" x14ac:dyDescent="0.35">
      <c r="A54" s="253" t="s">
        <v>810</v>
      </c>
      <c r="B54" s="268"/>
      <c r="H54" s="247"/>
    </row>
    <row r="55" spans="1:8" x14ac:dyDescent="0.35">
      <c r="A55" s="253" t="s">
        <v>811</v>
      </c>
      <c r="B55" s="268"/>
      <c r="H55" s="247"/>
    </row>
    <row r="56" spans="1:8" x14ac:dyDescent="0.35">
      <c r="A56" s="253" t="s">
        <v>812</v>
      </c>
      <c r="B56" s="268"/>
      <c r="H56" s="247"/>
    </row>
    <row r="57" spans="1:8" x14ac:dyDescent="0.35">
      <c r="A57" s="253" t="s">
        <v>813</v>
      </c>
      <c r="B57" s="268"/>
      <c r="H57" s="247"/>
    </row>
    <row r="58" spans="1:8" x14ac:dyDescent="0.35">
      <c r="A58" s="253" t="s">
        <v>814</v>
      </c>
      <c r="B58" s="268"/>
      <c r="H58" s="247"/>
    </row>
    <row r="59" spans="1:8" x14ac:dyDescent="0.35">
      <c r="A59" s="253" t="s">
        <v>815</v>
      </c>
      <c r="B59" s="268"/>
      <c r="H59" s="247"/>
    </row>
    <row r="60" spans="1:8" x14ac:dyDescent="0.35">
      <c r="A60" s="253" t="s">
        <v>816</v>
      </c>
      <c r="B60" s="268"/>
      <c r="E60" s="268"/>
      <c r="F60" s="268"/>
      <c r="G60" s="268"/>
      <c r="H60" s="247"/>
    </row>
    <row r="61" spans="1:8" x14ac:dyDescent="0.35">
      <c r="A61" s="253" t="s">
        <v>817</v>
      </c>
      <c r="B61" s="268"/>
      <c r="E61" s="268"/>
      <c r="F61" s="268"/>
      <c r="G61" s="268"/>
      <c r="H61" s="247"/>
    </row>
    <row r="62" spans="1:8" x14ac:dyDescent="0.35">
      <c r="A62" s="253" t="s">
        <v>818</v>
      </c>
      <c r="B62" s="268"/>
      <c r="E62" s="268"/>
      <c r="F62" s="268"/>
      <c r="G62" s="268"/>
      <c r="H62" s="247"/>
    </row>
    <row r="63" spans="1:8" x14ac:dyDescent="0.35">
      <c r="A63" s="253" t="s">
        <v>819</v>
      </c>
      <c r="B63" s="268"/>
      <c r="E63" s="268"/>
      <c r="F63" s="268"/>
      <c r="G63" s="268"/>
      <c r="H63" s="247"/>
    </row>
    <row r="64" spans="1:8" x14ac:dyDescent="0.35">
      <c r="A64" s="253" t="s">
        <v>820</v>
      </c>
      <c r="B64" s="268"/>
      <c r="E64" s="268"/>
      <c r="F64" s="268"/>
      <c r="G64" s="268"/>
      <c r="H64" s="247"/>
    </row>
    <row r="65" spans="1:10" x14ac:dyDescent="0.35">
      <c r="A65" s="253" t="s">
        <v>821</v>
      </c>
      <c r="B65" s="268"/>
      <c r="E65" s="268"/>
      <c r="F65" s="268"/>
      <c r="G65" s="268"/>
      <c r="H65" s="247"/>
    </row>
    <row r="66" spans="1:10" x14ac:dyDescent="0.35">
      <c r="A66" s="253" t="s">
        <v>822</v>
      </c>
      <c r="B66" s="268"/>
      <c r="E66" s="268"/>
      <c r="F66" s="268"/>
      <c r="G66" s="268"/>
      <c r="H66" s="247"/>
    </row>
    <row r="67" spans="1:10" x14ac:dyDescent="0.35">
      <c r="A67" s="253" t="s">
        <v>823</v>
      </c>
      <c r="B67" s="268"/>
      <c r="E67" s="268"/>
      <c r="F67" s="268"/>
      <c r="G67" s="268"/>
      <c r="H67" s="247"/>
    </row>
    <row r="68" spans="1:10" x14ac:dyDescent="0.35">
      <c r="A68" s="253" t="s">
        <v>824</v>
      </c>
      <c r="B68" s="268"/>
      <c r="E68" s="268"/>
      <c r="F68" s="268"/>
      <c r="G68" s="268"/>
      <c r="H68" s="247"/>
    </row>
    <row r="69" spans="1:10" x14ac:dyDescent="0.35">
      <c r="A69" s="253" t="s">
        <v>825</v>
      </c>
      <c r="B69" s="268"/>
      <c r="E69" s="268"/>
      <c r="F69" s="268"/>
      <c r="G69" s="268"/>
      <c r="H69" s="247"/>
    </row>
    <row r="70" spans="1:10" x14ac:dyDescent="0.35">
      <c r="A70" s="253" t="s">
        <v>826</v>
      </c>
      <c r="B70" s="268"/>
      <c r="E70" s="268"/>
      <c r="F70" s="268"/>
      <c r="G70" s="268"/>
      <c r="H70" s="247"/>
    </row>
    <row r="71" spans="1:10" x14ac:dyDescent="0.35">
      <c r="A71" s="253" t="s">
        <v>827</v>
      </c>
      <c r="B71" s="268"/>
      <c r="E71" s="268"/>
      <c r="F71" s="268"/>
      <c r="G71" s="268"/>
      <c r="H71" s="247"/>
    </row>
    <row r="72" spans="1:10" x14ac:dyDescent="0.35">
      <c r="A72" s="253" t="s">
        <v>828</v>
      </c>
      <c r="B72" s="268"/>
      <c r="E72" s="268"/>
      <c r="F72" s="268"/>
      <c r="G72" s="268"/>
      <c r="H72" s="247"/>
    </row>
    <row r="73" spans="1:10" ht="18.5" x14ac:dyDescent="0.35">
      <c r="A73" s="262"/>
      <c r="B73" s="261" t="s">
        <v>750</v>
      </c>
      <c r="C73" s="262"/>
      <c r="D73" s="262"/>
      <c r="E73" s="262"/>
      <c r="F73" s="262"/>
      <c r="G73" s="262"/>
      <c r="H73" s="247"/>
    </row>
    <row r="74" spans="1:10" x14ac:dyDescent="0.35">
      <c r="A74" s="270"/>
      <c r="B74" s="271" t="s">
        <v>829</v>
      </c>
      <c r="C74" s="270" t="s">
        <v>830</v>
      </c>
      <c r="D74" s="270"/>
      <c r="E74" s="273"/>
      <c r="F74" s="273"/>
      <c r="G74" s="273"/>
      <c r="H74" s="276"/>
      <c r="I74" s="276"/>
      <c r="J74" s="276"/>
    </row>
    <row r="75" spans="1:10" x14ac:dyDescent="0.35">
      <c r="A75" s="253" t="s">
        <v>831</v>
      </c>
      <c r="B75" s="253" t="s">
        <v>832</v>
      </c>
      <c r="C75" s="300">
        <v>39.757253782691812</v>
      </c>
      <c r="H75" s="247"/>
    </row>
    <row r="76" spans="1:10" x14ac:dyDescent="0.35">
      <c r="A76" s="253" t="s">
        <v>833</v>
      </c>
      <c r="B76" s="253" t="s">
        <v>2314</v>
      </c>
      <c r="C76" s="300">
        <v>180.10180061341651</v>
      </c>
      <c r="H76" s="247"/>
    </row>
    <row r="77" spans="1:10" x14ac:dyDescent="0.35">
      <c r="A77" s="253" t="s">
        <v>834</v>
      </c>
      <c r="H77" s="247"/>
    </row>
    <row r="78" spans="1:10" x14ac:dyDescent="0.35">
      <c r="A78" s="253" t="s">
        <v>835</v>
      </c>
      <c r="H78" s="247"/>
    </row>
    <row r="79" spans="1:10" x14ac:dyDescent="0.35">
      <c r="A79" s="253" t="s">
        <v>836</v>
      </c>
      <c r="H79" s="247"/>
    </row>
    <row r="80" spans="1:10" x14ac:dyDescent="0.35">
      <c r="A80" s="253" t="s">
        <v>837</v>
      </c>
      <c r="H80" s="247"/>
    </row>
    <row r="81" spans="1:8" x14ac:dyDescent="0.35">
      <c r="A81" s="270"/>
      <c r="B81" s="271" t="s">
        <v>838</v>
      </c>
      <c r="C81" s="270" t="s">
        <v>435</v>
      </c>
      <c r="D81" s="270" t="s">
        <v>436</v>
      </c>
      <c r="E81" s="273" t="s">
        <v>839</v>
      </c>
      <c r="F81" s="273" t="s">
        <v>840</v>
      </c>
      <c r="G81" s="273" t="s">
        <v>841</v>
      </c>
      <c r="H81" s="247"/>
    </row>
    <row r="82" spans="1:8" x14ac:dyDescent="0.35">
      <c r="A82" s="253" t="s">
        <v>842</v>
      </c>
      <c r="B82" s="253" t="s">
        <v>2313</v>
      </c>
      <c r="C82" s="319">
        <v>1.7773656697239618E-4</v>
      </c>
      <c r="G82" s="337">
        <f>C82</f>
        <v>1.7773656697239618E-4</v>
      </c>
      <c r="H82" s="247"/>
    </row>
    <row r="83" spans="1:8" x14ac:dyDescent="0.35">
      <c r="A83" s="253" t="s">
        <v>843</v>
      </c>
      <c r="B83" s="253" t="s">
        <v>844</v>
      </c>
      <c r="C83" s="319">
        <v>7.7221334507554995E-4</v>
      </c>
      <c r="G83" s="337">
        <f>C83</f>
        <v>7.7221334507554995E-4</v>
      </c>
      <c r="H83" s="247"/>
    </row>
    <row r="84" spans="1:8" x14ac:dyDescent="0.35">
      <c r="A84" s="253" t="s">
        <v>845</v>
      </c>
      <c r="B84" s="253" t="s">
        <v>846</v>
      </c>
      <c r="C84" s="319">
        <v>1.1747579606435797E-4</v>
      </c>
      <c r="G84" s="337">
        <f>C84</f>
        <v>1.1747579606435797E-4</v>
      </c>
      <c r="H84" s="247"/>
    </row>
    <row r="85" spans="1:8" x14ac:dyDescent="0.35">
      <c r="A85" s="253" t="s">
        <v>847</v>
      </c>
      <c r="B85" s="253" t="s">
        <v>848</v>
      </c>
      <c r="C85" s="319">
        <v>1.6601468228885374E-5</v>
      </c>
      <c r="G85" s="337">
        <f>C85</f>
        <v>1.6601468228885374E-5</v>
      </c>
      <c r="H85" s="247"/>
    </row>
    <row r="86" spans="1:8" x14ac:dyDescent="0.35">
      <c r="A86" s="253" t="s">
        <v>849</v>
      </c>
      <c r="B86" s="253" t="s">
        <v>850</v>
      </c>
      <c r="C86" s="319">
        <v>0</v>
      </c>
      <c r="G86" s="337">
        <f>C86</f>
        <v>0</v>
      </c>
      <c r="H86" s="247"/>
    </row>
    <row r="87" spans="1:8" x14ac:dyDescent="0.35">
      <c r="A87" s="253" t="s">
        <v>851</v>
      </c>
      <c r="H87" s="247"/>
    </row>
    <row r="88" spans="1:8" x14ac:dyDescent="0.35">
      <c r="A88" s="253" t="s">
        <v>852</v>
      </c>
      <c r="H88" s="247"/>
    </row>
    <row r="89" spans="1:8" x14ac:dyDescent="0.35">
      <c r="A89" s="253" t="s">
        <v>853</v>
      </c>
      <c r="H89" s="247"/>
    </row>
    <row r="90" spans="1:8" x14ac:dyDescent="0.35">
      <c r="A90" s="253" t="s">
        <v>854</v>
      </c>
      <c r="H90" s="247"/>
    </row>
    <row r="91" spans="1:8" x14ac:dyDescent="0.35">
      <c r="H91" s="247"/>
    </row>
    <row r="92" spans="1:8" x14ac:dyDescent="0.35">
      <c r="H92" s="247"/>
    </row>
    <row r="93" spans="1:8" x14ac:dyDescent="0.35">
      <c r="H93" s="247"/>
    </row>
    <row r="94" spans="1:8" x14ac:dyDescent="0.35">
      <c r="H94" s="247"/>
    </row>
    <row r="95" spans="1:8" x14ac:dyDescent="0.35">
      <c r="H95" s="247"/>
    </row>
    <row r="96" spans="1:8" x14ac:dyDescent="0.35">
      <c r="H96" s="247"/>
    </row>
    <row r="97" spans="8:8" x14ac:dyDescent="0.35">
      <c r="H97" s="247"/>
    </row>
    <row r="98" spans="8:8" x14ac:dyDescent="0.35">
      <c r="H98" s="247"/>
    </row>
    <row r="99" spans="8:8" x14ac:dyDescent="0.35">
      <c r="H99" s="247"/>
    </row>
    <row r="100" spans="8:8" x14ac:dyDescent="0.35">
      <c r="H100" s="247"/>
    </row>
    <row r="101" spans="8:8" x14ac:dyDescent="0.35">
      <c r="H101" s="247"/>
    </row>
    <row r="102" spans="8:8" x14ac:dyDescent="0.35">
      <c r="H102" s="247"/>
    </row>
    <row r="103" spans="8:8" x14ac:dyDescent="0.35">
      <c r="H103" s="247"/>
    </row>
    <row r="104" spans="8:8" x14ac:dyDescent="0.35">
      <c r="H104" s="247"/>
    </row>
    <row r="105" spans="8:8" x14ac:dyDescent="0.35">
      <c r="H105" s="247"/>
    </row>
    <row r="106" spans="8:8" x14ac:dyDescent="0.35">
      <c r="H106" s="247"/>
    </row>
    <row r="107" spans="8:8" x14ac:dyDescent="0.35">
      <c r="H107" s="247"/>
    </row>
    <row r="108" spans="8:8" x14ac:dyDescent="0.35">
      <c r="H108" s="247"/>
    </row>
    <row r="109" spans="8:8" x14ac:dyDescent="0.35">
      <c r="H109" s="247"/>
    </row>
    <row r="110" spans="8:8" x14ac:dyDescent="0.35">
      <c r="H110" s="247"/>
    </row>
    <row r="111" spans="8:8" x14ac:dyDescent="0.35">
      <c r="H111" s="247"/>
    </row>
    <row r="112" spans="8:8" x14ac:dyDescent="0.35">
      <c r="H112" s="247"/>
    </row>
  </sheetData>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91BCD17B-6D1A-4483-8B51-0BA105A6CC85}"/>
    <hyperlink ref="B7" location="'E. Optional ECB-ECAIs data'!B12" display="1. Additional information on the programme" xr:uid="{F90A4432-0422-4DEE-9E47-D037F106B606}"/>
    <hyperlink ref="B9" location="'E. Optional ECB-ECAIs data'!B73" display="3.  Additional information on the asset distribution" xr:uid="{15761A2D-EAFC-439C-86A9-4637D7A65F26}"/>
  </hyperlinks>
  <pageMargins left="0.7" right="0.7" top="0.75" bottom="0.75" header="0.3" footer="0.3"/>
  <pageSetup scale="21" orientation="portrait" r:id="rId1"/>
  <headerFooter>
    <oddFooter>&amp;R&amp;1#&amp;"Calibri"&amp;10&amp;K0000FFClassification :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3A2E3-F56C-4B9C-9FC9-C03C6236543D}">
  <sheetPr>
    <tabColor rgb="FFE36E00"/>
  </sheetPr>
  <dimension ref="A1:G577"/>
  <sheetViews>
    <sheetView topLeftCell="A342" zoomScaleNormal="100" workbookViewId="0">
      <selection activeCell="A361" sqref="A361:XFD410"/>
    </sheetView>
  </sheetViews>
  <sheetFormatPr defaultRowHeight="14.5" outlineLevelRow="1" x14ac:dyDescent="0.35"/>
  <cols>
    <col min="1" max="1" width="13.81640625" style="253" customWidth="1"/>
    <col min="2" max="2" width="60.81640625" style="253" customWidth="1"/>
    <col min="3" max="3" width="41" style="253" customWidth="1"/>
    <col min="4" max="4" width="40.81640625" style="253" customWidth="1"/>
    <col min="5" max="5" width="6.7265625" style="253" customWidth="1"/>
    <col min="6" max="6" width="41.54296875" style="253" customWidth="1"/>
    <col min="7" max="7" width="41.54296875" style="247" customWidth="1"/>
    <col min="8" max="16384" width="8.7265625" style="213"/>
  </cols>
  <sheetData>
    <row r="1" spans="1:7" ht="31" x14ac:dyDescent="0.35">
      <c r="A1" s="212" t="s">
        <v>395</v>
      </c>
      <c r="B1" s="212"/>
      <c r="C1" s="247"/>
      <c r="D1" s="247"/>
      <c r="E1" s="247"/>
      <c r="F1" s="248" t="s">
        <v>1767</v>
      </c>
    </row>
    <row r="2" spans="1:7" ht="15" thickBot="1" x14ac:dyDescent="0.4">
      <c r="A2" s="247"/>
      <c r="B2" s="247"/>
      <c r="C2" s="247"/>
      <c r="D2" s="247"/>
      <c r="E2" s="247"/>
      <c r="F2" s="247"/>
    </row>
    <row r="3" spans="1:7" ht="19" thickBot="1" x14ac:dyDescent="0.4">
      <c r="A3" s="250"/>
      <c r="B3" s="251" t="s">
        <v>0</v>
      </c>
      <c r="C3" s="252" t="s">
        <v>1880</v>
      </c>
      <c r="D3" s="250"/>
      <c r="E3" s="250"/>
      <c r="F3" s="247"/>
      <c r="G3" s="250"/>
    </row>
    <row r="4" spans="1:7" ht="15" thickBot="1" x14ac:dyDescent="0.4"/>
    <row r="5" spans="1:7" ht="18.5" x14ac:dyDescent="0.35">
      <c r="A5" s="254"/>
      <c r="B5" s="255" t="s">
        <v>396</v>
      </c>
      <c r="C5" s="254"/>
      <c r="E5" s="256"/>
      <c r="F5" s="256"/>
    </row>
    <row r="6" spans="1:7" x14ac:dyDescent="0.35">
      <c r="B6" s="258" t="s">
        <v>397</v>
      </c>
    </row>
    <row r="7" spans="1:7" x14ac:dyDescent="0.35">
      <c r="B7" s="315" t="s">
        <v>398</v>
      </c>
    </row>
    <row r="8" spans="1:7" ht="15" thickBot="1" x14ac:dyDescent="0.4">
      <c r="B8" s="316" t="s">
        <v>399</v>
      </c>
    </row>
    <row r="9" spans="1:7" x14ac:dyDescent="0.35">
      <c r="B9" s="260"/>
    </row>
    <row r="10" spans="1:7" ht="37" x14ac:dyDescent="0.35">
      <c r="A10" s="261" t="s">
        <v>5</v>
      </c>
      <c r="B10" s="261" t="s">
        <v>397</v>
      </c>
      <c r="C10" s="262"/>
      <c r="D10" s="262"/>
      <c r="E10" s="262"/>
      <c r="F10" s="262"/>
      <c r="G10" s="263"/>
    </row>
    <row r="11" spans="1:7" x14ac:dyDescent="0.35">
      <c r="A11" s="270"/>
      <c r="B11" s="271" t="s">
        <v>400</v>
      </c>
      <c r="C11" s="270" t="s">
        <v>50</v>
      </c>
      <c r="D11" s="270"/>
      <c r="E11" s="270"/>
      <c r="F11" s="273" t="s">
        <v>401</v>
      </c>
      <c r="G11" s="273"/>
    </row>
    <row r="12" spans="1:7" x14ac:dyDescent="0.35">
      <c r="A12" s="253" t="s">
        <v>402</v>
      </c>
      <c r="B12" s="253" t="s">
        <v>403</v>
      </c>
      <c r="C12" s="300">
        <v>15462.081814749956</v>
      </c>
      <c r="F12" s="281">
        <f>IF($C$15=0,"",IF(C12="[for completion]","",C12/$C$15))</f>
        <v>1</v>
      </c>
    </row>
    <row r="13" spans="1:7" x14ac:dyDescent="0.35">
      <c r="A13" s="253" t="s">
        <v>404</v>
      </c>
      <c r="B13" s="253" t="s">
        <v>405</v>
      </c>
      <c r="C13" s="300">
        <v>0</v>
      </c>
      <c r="F13" s="281">
        <f>IF($C$15=0,"",IF(C13="[for completion]","",C13/$C$15))</f>
        <v>0</v>
      </c>
    </row>
    <row r="14" spans="1:7" x14ac:dyDescent="0.35">
      <c r="A14" s="253" t="s">
        <v>406</v>
      </c>
      <c r="B14" s="253" t="s">
        <v>62</v>
      </c>
      <c r="C14" s="300">
        <v>0</v>
      </c>
      <c r="F14" s="281">
        <f>IF($C$15=0,"",IF(C14="[for completion]","",C14/$C$15))</f>
        <v>0</v>
      </c>
    </row>
    <row r="15" spans="1:7" x14ac:dyDescent="0.35">
      <c r="A15" s="253" t="s">
        <v>407</v>
      </c>
      <c r="B15" s="317" t="s">
        <v>64</v>
      </c>
      <c r="C15" s="274">
        <f>SUM(C12:C14)</f>
        <v>15462.081814749956</v>
      </c>
      <c r="F15" s="279">
        <f>SUM(F12:F14)</f>
        <v>1</v>
      </c>
    </row>
    <row r="16" spans="1:7" x14ac:dyDescent="0.35">
      <c r="A16" s="253" t="s">
        <v>408</v>
      </c>
      <c r="B16" s="286" t="s">
        <v>409</v>
      </c>
      <c r="C16" s="274"/>
      <c r="F16" s="281">
        <f t="shared" ref="F16:F26" si="0">IF($C$15=0,"",IF(C16="[for completion]","",C16/$C$15))</f>
        <v>0</v>
      </c>
    </row>
    <row r="17" spans="1:7" x14ac:dyDescent="0.35">
      <c r="A17" s="253" t="s">
        <v>410</v>
      </c>
      <c r="B17" s="286" t="s">
        <v>411</v>
      </c>
      <c r="C17" s="274"/>
      <c r="F17" s="281">
        <f t="shared" si="0"/>
        <v>0</v>
      </c>
    </row>
    <row r="18" spans="1:7" x14ac:dyDescent="0.35">
      <c r="A18" s="253" t="s">
        <v>412</v>
      </c>
      <c r="B18" s="286" t="s">
        <v>165</v>
      </c>
      <c r="C18" s="274"/>
      <c r="F18" s="281">
        <f t="shared" si="0"/>
        <v>0</v>
      </c>
    </row>
    <row r="19" spans="1:7" x14ac:dyDescent="0.35">
      <c r="A19" s="253" t="s">
        <v>413</v>
      </c>
      <c r="B19" s="286" t="s">
        <v>165</v>
      </c>
      <c r="C19" s="274"/>
      <c r="F19" s="281">
        <f t="shared" si="0"/>
        <v>0</v>
      </c>
    </row>
    <row r="20" spans="1:7" x14ac:dyDescent="0.35">
      <c r="A20" s="253" t="s">
        <v>414</v>
      </c>
      <c r="B20" s="286" t="s">
        <v>165</v>
      </c>
      <c r="C20" s="274"/>
      <c r="F20" s="281">
        <f t="shared" si="0"/>
        <v>0</v>
      </c>
    </row>
    <row r="21" spans="1:7" x14ac:dyDescent="0.35">
      <c r="A21" s="253" t="s">
        <v>415</v>
      </c>
      <c r="B21" s="286" t="s">
        <v>165</v>
      </c>
      <c r="C21" s="274"/>
      <c r="F21" s="281">
        <f t="shared" si="0"/>
        <v>0</v>
      </c>
    </row>
    <row r="22" spans="1:7" x14ac:dyDescent="0.35">
      <c r="A22" s="253" t="s">
        <v>416</v>
      </c>
      <c r="B22" s="286" t="s">
        <v>165</v>
      </c>
      <c r="C22" s="274"/>
      <c r="F22" s="281">
        <f t="shared" si="0"/>
        <v>0</v>
      </c>
    </row>
    <row r="23" spans="1:7" x14ac:dyDescent="0.35">
      <c r="A23" s="253" t="s">
        <v>417</v>
      </c>
      <c r="B23" s="286" t="s">
        <v>165</v>
      </c>
      <c r="C23" s="274"/>
      <c r="F23" s="281">
        <f t="shared" si="0"/>
        <v>0</v>
      </c>
    </row>
    <row r="24" spans="1:7" x14ac:dyDescent="0.35">
      <c r="A24" s="253" t="s">
        <v>418</v>
      </c>
      <c r="B24" s="286" t="s">
        <v>165</v>
      </c>
      <c r="C24" s="274"/>
      <c r="F24" s="281">
        <f t="shared" si="0"/>
        <v>0</v>
      </c>
    </row>
    <row r="25" spans="1:7" x14ac:dyDescent="0.35">
      <c r="A25" s="253" t="s">
        <v>419</v>
      </c>
      <c r="B25" s="286" t="s">
        <v>165</v>
      </c>
      <c r="C25" s="274"/>
      <c r="F25" s="281">
        <f t="shared" si="0"/>
        <v>0</v>
      </c>
    </row>
    <row r="26" spans="1:7" x14ac:dyDescent="0.35">
      <c r="A26" s="253" t="s">
        <v>1881</v>
      </c>
      <c r="B26" s="286" t="s">
        <v>165</v>
      </c>
      <c r="C26" s="287"/>
      <c r="D26" s="276"/>
      <c r="E26" s="276"/>
      <c r="F26" s="281">
        <f t="shared" si="0"/>
        <v>0</v>
      </c>
    </row>
    <row r="27" spans="1:7" x14ac:dyDescent="0.35">
      <c r="A27" s="270"/>
      <c r="B27" s="271" t="s">
        <v>420</v>
      </c>
      <c r="C27" s="270" t="s">
        <v>421</v>
      </c>
      <c r="D27" s="270" t="s">
        <v>422</v>
      </c>
      <c r="E27" s="272"/>
      <c r="F27" s="270" t="s">
        <v>423</v>
      </c>
      <c r="G27" s="273"/>
    </row>
    <row r="28" spans="1:7" x14ac:dyDescent="0.35">
      <c r="A28" s="253" t="s">
        <v>424</v>
      </c>
      <c r="B28" s="253" t="s">
        <v>425</v>
      </c>
      <c r="C28" s="318">
        <v>225713</v>
      </c>
      <c r="D28" s="253" t="s">
        <v>86</v>
      </c>
      <c r="F28" s="253">
        <f>IF(AND(C28="[For completion]",D28="[For completion]"),"[For completion]",SUM(C28:D28))</f>
        <v>225713</v>
      </c>
    </row>
    <row r="29" spans="1:7" x14ac:dyDescent="0.35">
      <c r="A29" s="253" t="s">
        <v>426</v>
      </c>
      <c r="B29" s="266" t="s">
        <v>1882</v>
      </c>
    </row>
    <row r="30" spans="1:7" x14ac:dyDescent="0.35">
      <c r="A30" s="253" t="s">
        <v>428</v>
      </c>
      <c r="B30" s="266" t="s">
        <v>429</v>
      </c>
    </row>
    <row r="31" spans="1:7" x14ac:dyDescent="0.35">
      <c r="A31" s="253" t="s">
        <v>430</v>
      </c>
      <c r="B31" s="266"/>
    </row>
    <row r="32" spans="1:7" x14ac:dyDescent="0.35">
      <c r="A32" s="253" t="s">
        <v>431</v>
      </c>
      <c r="B32" s="266"/>
    </row>
    <row r="33" spans="1:7" x14ac:dyDescent="0.35">
      <c r="A33" s="253" t="s">
        <v>432</v>
      </c>
      <c r="B33" s="266"/>
    </row>
    <row r="34" spans="1:7" x14ac:dyDescent="0.35">
      <c r="A34" s="253" t="s">
        <v>433</v>
      </c>
      <c r="B34" s="266"/>
    </row>
    <row r="35" spans="1:7" x14ac:dyDescent="0.35">
      <c r="A35" s="270"/>
      <c r="B35" s="271" t="s">
        <v>434</v>
      </c>
      <c r="C35" s="270" t="s">
        <v>435</v>
      </c>
      <c r="D35" s="270" t="s">
        <v>436</v>
      </c>
      <c r="E35" s="272"/>
      <c r="F35" s="273" t="s">
        <v>401</v>
      </c>
      <c r="G35" s="273"/>
    </row>
    <row r="36" spans="1:7" x14ac:dyDescent="0.35">
      <c r="A36" s="253" t="s">
        <v>437</v>
      </c>
      <c r="B36" s="253" t="s">
        <v>438</v>
      </c>
      <c r="C36" s="319">
        <v>3.6052328753571621E-3</v>
      </c>
      <c r="D36" s="253" t="s">
        <v>56</v>
      </c>
      <c r="E36" s="320"/>
      <c r="F36" s="279" t="s">
        <v>1883</v>
      </c>
    </row>
    <row r="37" spans="1:7" x14ac:dyDescent="0.35">
      <c r="A37" s="253" t="s">
        <v>439</v>
      </c>
      <c r="C37" s="279"/>
      <c r="D37" s="279"/>
      <c r="E37" s="320"/>
      <c r="F37" s="279"/>
    </row>
    <row r="38" spans="1:7" x14ac:dyDescent="0.35">
      <c r="A38" s="253" t="s">
        <v>440</v>
      </c>
      <c r="C38" s="279"/>
      <c r="D38" s="279"/>
      <c r="E38" s="320"/>
      <c r="F38" s="279"/>
    </row>
    <row r="39" spans="1:7" x14ac:dyDescent="0.35">
      <c r="A39" s="253" t="s">
        <v>441</v>
      </c>
      <c r="C39" s="279"/>
      <c r="D39" s="279"/>
      <c r="E39" s="320"/>
      <c r="F39" s="279"/>
    </row>
    <row r="40" spans="1:7" x14ac:dyDescent="0.35">
      <c r="A40" s="253" t="s">
        <v>442</v>
      </c>
      <c r="C40" s="279"/>
      <c r="D40" s="279"/>
      <c r="E40" s="320"/>
      <c r="F40" s="279"/>
    </row>
    <row r="41" spans="1:7" x14ac:dyDescent="0.35">
      <c r="A41" s="253" t="s">
        <v>443</v>
      </c>
      <c r="C41" s="279"/>
      <c r="D41" s="279"/>
      <c r="E41" s="320"/>
      <c r="F41" s="279"/>
    </row>
    <row r="42" spans="1:7" x14ac:dyDescent="0.35">
      <c r="A42" s="253" t="s">
        <v>444</v>
      </c>
      <c r="C42" s="279"/>
      <c r="D42" s="279"/>
      <c r="E42" s="320"/>
      <c r="F42" s="279"/>
    </row>
    <row r="43" spans="1:7" x14ac:dyDescent="0.35">
      <c r="A43" s="270"/>
      <c r="B43" s="271" t="s">
        <v>445</v>
      </c>
      <c r="C43" s="270" t="s">
        <v>435</v>
      </c>
      <c r="D43" s="270" t="s">
        <v>436</v>
      </c>
      <c r="E43" s="272"/>
      <c r="F43" s="273" t="s">
        <v>401</v>
      </c>
      <c r="G43" s="273"/>
    </row>
    <row r="44" spans="1:7" x14ac:dyDescent="0.35">
      <c r="A44" s="253" t="s">
        <v>446</v>
      </c>
      <c r="B44" s="321" t="s">
        <v>447</v>
      </c>
      <c r="C44" s="322">
        <f>SUM(C45:C71)</f>
        <v>0</v>
      </c>
      <c r="D44" s="322">
        <f>SUM(D45:D71)</f>
        <v>0</v>
      </c>
      <c r="E44" s="279"/>
      <c r="F44" s="322">
        <f>SUM(F45:F71)</f>
        <v>0</v>
      </c>
      <c r="G44" s="253"/>
    </row>
    <row r="45" spans="1:7" x14ac:dyDescent="0.35">
      <c r="A45" s="253" t="s">
        <v>448</v>
      </c>
      <c r="B45" s="253" t="s">
        <v>449</v>
      </c>
      <c r="C45" s="253">
        <v>0</v>
      </c>
      <c r="D45" s="279">
        <v>0</v>
      </c>
      <c r="E45" s="279"/>
      <c r="F45" s="279" t="s">
        <v>1883</v>
      </c>
      <c r="G45" s="253"/>
    </row>
    <row r="46" spans="1:7" x14ac:dyDescent="0.35">
      <c r="A46" s="253" t="s">
        <v>450</v>
      </c>
      <c r="B46" s="253" t="s">
        <v>7</v>
      </c>
      <c r="C46" s="253" t="s">
        <v>135</v>
      </c>
      <c r="D46" s="279" t="s">
        <v>56</v>
      </c>
      <c r="E46" s="279"/>
      <c r="F46" s="279" t="s">
        <v>1883</v>
      </c>
      <c r="G46" s="253"/>
    </row>
    <row r="47" spans="1:7" x14ac:dyDescent="0.35">
      <c r="A47" s="253" t="s">
        <v>451</v>
      </c>
      <c r="B47" s="253" t="s">
        <v>452</v>
      </c>
      <c r="C47" s="253">
        <v>0</v>
      </c>
      <c r="D47" s="279">
        <v>0</v>
      </c>
      <c r="E47" s="279"/>
      <c r="F47" s="279" t="s">
        <v>1883</v>
      </c>
      <c r="G47" s="253"/>
    </row>
    <row r="48" spans="1:7" x14ac:dyDescent="0.35">
      <c r="A48" s="253" t="s">
        <v>453</v>
      </c>
      <c r="B48" s="253" t="s">
        <v>454</v>
      </c>
      <c r="C48" s="253">
        <v>0</v>
      </c>
      <c r="D48" s="279">
        <v>0</v>
      </c>
      <c r="E48" s="279"/>
      <c r="F48" s="279" t="s">
        <v>1883</v>
      </c>
      <c r="G48" s="253"/>
    </row>
    <row r="49" spans="1:7" x14ac:dyDescent="0.35">
      <c r="A49" s="253" t="s">
        <v>455</v>
      </c>
      <c r="B49" s="253" t="s">
        <v>456</v>
      </c>
      <c r="C49" s="253">
        <v>0</v>
      </c>
      <c r="D49" s="279">
        <v>0</v>
      </c>
      <c r="E49" s="279"/>
      <c r="F49" s="279" t="s">
        <v>1883</v>
      </c>
      <c r="G49" s="253"/>
    </row>
    <row r="50" spans="1:7" x14ac:dyDescent="0.35">
      <c r="A50" s="253" t="s">
        <v>457</v>
      </c>
      <c r="B50" s="253" t="s">
        <v>1884</v>
      </c>
      <c r="C50" s="253">
        <v>0</v>
      </c>
      <c r="D50" s="279">
        <v>0</v>
      </c>
      <c r="E50" s="279"/>
      <c r="F50" s="279" t="s">
        <v>1883</v>
      </c>
      <c r="G50" s="253"/>
    </row>
    <row r="51" spans="1:7" x14ac:dyDescent="0.35">
      <c r="A51" s="253" t="s">
        <v>458</v>
      </c>
      <c r="B51" s="253" t="s">
        <v>459</v>
      </c>
      <c r="C51" s="253">
        <v>0</v>
      </c>
      <c r="D51" s="279">
        <v>0</v>
      </c>
      <c r="E51" s="279"/>
      <c r="F51" s="279" t="s">
        <v>1883</v>
      </c>
      <c r="G51" s="253"/>
    </row>
    <row r="52" spans="1:7" x14ac:dyDescent="0.35">
      <c r="A52" s="253" t="s">
        <v>460</v>
      </c>
      <c r="B52" s="253" t="s">
        <v>461</v>
      </c>
      <c r="C52" s="253">
        <v>0</v>
      </c>
      <c r="D52" s="279">
        <v>0</v>
      </c>
      <c r="E52" s="279"/>
      <c r="F52" s="279" t="s">
        <v>1883</v>
      </c>
      <c r="G52" s="253"/>
    </row>
    <row r="53" spans="1:7" x14ac:dyDescent="0.35">
      <c r="A53" s="253" t="s">
        <v>462</v>
      </c>
      <c r="B53" s="253" t="s">
        <v>463</v>
      </c>
      <c r="C53" s="253">
        <v>0</v>
      </c>
      <c r="D53" s="279">
        <v>0</v>
      </c>
      <c r="E53" s="279"/>
      <c r="F53" s="279" t="s">
        <v>1883</v>
      </c>
      <c r="G53" s="253"/>
    </row>
    <row r="54" spans="1:7" x14ac:dyDescent="0.35">
      <c r="A54" s="253" t="s">
        <v>464</v>
      </c>
      <c r="B54" s="253" t="s">
        <v>465</v>
      </c>
      <c r="C54" s="253">
        <v>0</v>
      </c>
      <c r="D54" s="279">
        <v>0</v>
      </c>
      <c r="E54" s="279"/>
      <c r="F54" s="279" t="s">
        <v>1883</v>
      </c>
      <c r="G54" s="253"/>
    </row>
    <row r="55" spans="1:7" x14ac:dyDescent="0.35">
      <c r="A55" s="253" t="s">
        <v>466</v>
      </c>
      <c r="B55" s="253" t="s">
        <v>467</v>
      </c>
      <c r="C55" s="253">
        <v>0</v>
      </c>
      <c r="D55" s="279">
        <v>0</v>
      </c>
      <c r="E55" s="279"/>
      <c r="F55" s="279" t="s">
        <v>1883</v>
      </c>
      <c r="G55" s="253"/>
    </row>
    <row r="56" spans="1:7" x14ac:dyDescent="0.35">
      <c r="A56" s="253" t="s">
        <v>468</v>
      </c>
      <c r="B56" s="253" t="s">
        <v>469</v>
      </c>
      <c r="C56" s="253">
        <v>0</v>
      </c>
      <c r="D56" s="279">
        <v>0</v>
      </c>
      <c r="E56" s="279"/>
      <c r="F56" s="279" t="s">
        <v>1883</v>
      </c>
      <c r="G56" s="253"/>
    </row>
    <row r="57" spans="1:7" x14ac:dyDescent="0.35">
      <c r="A57" s="253" t="s">
        <v>470</v>
      </c>
      <c r="B57" s="253" t="s">
        <v>471</v>
      </c>
      <c r="C57" s="253">
        <v>0</v>
      </c>
      <c r="D57" s="279">
        <v>0</v>
      </c>
      <c r="E57" s="279"/>
      <c r="F57" s="279" t="s">
        <v>1883</v>
      </c>
      <c r="G57" s="253"/>
    </row>
    <row r="58" spans="1:7" x14ac:dyDescent="0.35">
      <c r="A58" s="253" t="s">
        <v>472</v>
      </c>
      <c r="B58" s="253" t="s">
        <v>473</v>
      </c>
      <c r="C58" s="253">
        <v>0</v>
      </c>
      <c r="D58" s="279">
        <v>0</v>
      </c>
      <c r="E58" s="279"/>
      <c r="F58" s="279" t="s">
        <v>1883</v>
      </c>
      <c r="G58" s="253"/>
    </row>
    <row r="59" spans="1:7" x14ac:dyDescent="0.35">
      <c r="A59" s="253" t="s">
        <v>474</v>
      </c>
      <c r="B59" s="253" t="s">
        <v>475</v>
      </c>
      <c r="C59" s="253">
        <v>0</v>
      </c>
      <c r="D59" s="279">
        <v>0</v>
      </c>
      <c r="E59" s="279"/>
      <c r="F59" s="279" t="s">
        <v>1883</v>
      </c>
      <c r="G59" s="253"/>
    </row>
    <row r="60" spans="1:7" x14ac:dyDescent="0.35">
      <c r="A60" s="253" t="s">
        <v>476</v>
      </c>
      <c r="B60" s="253" t="s">
        <v>477</v>
      </c>
      <c r="C60" s="253">
        <v>0</v>
      </c>
      <c r="D60" s="279">
        <v>0</v>
      </c>
      <c r="E60" s="279"/>
      <c r="F60" s="279" t="s">
        <v>1883</v>
      </c>
      <c r="G60" s="253"/>
    </row>
    <row r="61" spans="1:7" x14ac:dyDescent="0.35">
      <c r="A61" s="253" t="s">
        <v>478</v>
      </c>
      <c r="B61" s="253" t="s">
        <v>479</v>
      </c>
      <c r="C61" s="253">
        <v>0</v>
      </c>
      <c r="D61" s="279">
        <v>0</v>
      </c>
      <c r="E61" s="279"/>
      <c r="F61" s="279" t="s">
        <v>1883</v>
      </c>
      <c r="G61" s="253"/>
    </row>
    <row r="62" spans="1:7" x14ac:dyDescent="0.35">
      <c r="A62" s="253" t="s">
        <v>480</v>
      </c>
      <c r="B62" s="253" t="s">
        <v>481</v>
      </c>
      <c r="C62" s="253">
        <v>0</v>
      </c>
      <c r="D62" s="279">
        <v>0</v>
      </c>
      <c r="E62" s="279"/>
      <c r="F62" s="279" t="s">
        <v>1883</v>
      </c>
      <c r="G62" s="253"/>
    </row>
    <row r="63" spans="1:7" x14ac:dyDescent="0.35">
      <c r="A63" s="253" t="s">
        <v>482</v>
      </c>
      <c r="B63" s="253" t="s">
        <v>483</v>
      </c>
      <c r="C63" s="253">
        <v>0</v>
      </c>
      <c r="D63" s="279">
        <v>0</v>
      </c>
      <c r="E63" s="279"/>
      <c r="F63" s="279" t="s">
        <v>1883</v>
      </c>
      <c r="G63" s="253"/>
    </row>
    <row r="64" spans="1:7" x14ac:dyDescent="0.35">
      <c r="A64" s="253" t="s">
        <v>484</v>
      </c>
      <c r="B64" s="253" t="s">
        <v>485</v>
      </c>
      <c r="C64" s="253">
        <v>0</v>
      </c>
      <c r="D64" s="279">
        <v>0</v>
      </c>
      <c r="E64" s="279"/>
      <c r="F64" s="279" t="s">
        <v>1883</v>
      </c>
      <c r="G64" s="253"/>
    </row>
    <row r="65" spans="1:7" x14ac:dyDescent="0.35">
      <c r="A65" s="253" t="s">
        <v>486</v>
      </c>
      <c r="B65" s="253" t="s">
        <v>487</v>
      </c>
      <c r="C65" s="253">
        <v>0</v>
      </c>
      <c r="D65" s="279">
        <v>0</v>
      </c>
      <c r="E65" s="279"/>
      <c r="F65" s="279" t="s">
        <v>1883</v>
      </c>
      <c r="G65" s="253"/>
    </row>
    <row r="66" spans="1:7" x14ac:dyDescent="0.35">
      <c r="A66" s="253" t="s">
        <v>488</v>
      </c>
      <c r="B66" s="253" t="s">
        <v>489</v>
      </c>
      <c r="C66" s="253">
        <v>0</v>
      </c>
      <c r="D66" s="279">
        <v>0</v>
      </c>
      <c r="E66" s="279"/>
      <c r="F66" s="279" t="s">
        <v>1883</v>
      </c>
      <c r="G66" s="253"/>
    </row>
    <row r="67" spans="1:7" x14ac:dyDescent="0.35">
      <c r="A67" s="253" t="s">
        <v>490</v>
      </c>
      <c r="B67" s="253" t="s">
        <v>491</v>
      </c>
      <c r="C67" s="253">
        <v>0</v>
      </c>
      <c r="D67" s="279">
        <v>0</v>
      </c>
      <c r="E67" s="279"/>
      <c r="F67" s="279" t="s">
        <v>1883</v>
      </c>
      <c r="G67" s="253"/>
    </row>
    <row r="68" spans="1:7" x14ac:dyDescent="0.35">
      <c r="A68" s="253" t="s">
        <v>492</v>
      </c>
      <c r="B68" s="253" t="s">
        <v>493</v>
      </c>
      <c r="C68" s="253">
        <v>0</v>
      </c>
      <c r="D68" s="279">
        <v>0</v>
      </c>
      <c r="E68" s="279"/>
      <c r="F68" s="279" t="s">
        <v>1883</v>
      </c>
      <c r="G68" s="253"/>
    </row>
    <row r="69" spans="1:7" x14ac:dyDescent="0.35">
      <c r="A69" s="253" t="s">
        <v>494</v>
      </c>
      <c r="B69" s="253" t="s">
        <v>495</v>
      </c>
      <c r="C69" s="253">
        <v>0</v>
      </c>
      <c r="D69" s="279">
        <v>0</v>
      </c>
      <c r="E69" s="279"/>
      <c r="F69" s="279" t="s">
        <v>1883</v>
      </c>
      <c r="G69" s="253"/>
    </row>
    <row r="70" spans="1:7" x14ac:dyDescent="0.35">
      <c r="A70" s="253" t="s">
        <v>496</v>
      </c>
      <c r="B70" s="253" t="s">
        <v>497</v>
      </c>
      <c r="C70" s="253">
        <v>0</v>
      </c>
      <c r="D70" s="279">
        <v>0</v>
      </c>
      <c r="E70" s="279"/>
      <c r="F70" s="279" t="s">
        <v>1883</v>
      </c>
      <c r="G70" s="253"/>
    </row>
    <row r="71" spans="1:7" x14ac:dyDescent="0.35">
      <c r="A71" s="253" t="s">
        <v>498</v>
      </c>
      <c r="B71" s="253" t="s">
        <v>499</v>
      </c>
      <c r="C71" s="253">
        <v>0</v>
      </c>
      <c r="D71" s="279">
        <v>0</v>
      </c>
      <c r="E71" s="279"/>
      <c r="F71" s="279" t="s">
        <v>1883</v>
      </c>
      <c r="G71" s="253"/>
    </row>
    <row r="72" spans="1:7" x14ac:dyDescent="0.35">
      <c r="A72" s="253" t="s">
        <v>500</v>
      </c>
      <c r="B72" s="321" t="s">
        <v>247</v>
      </c>
      <c r="C72" s="322">
        <f>SUM(C73:C75)</f>
        <v>0</v>
      </c>
      <c r="D72" s="322">
        <f>SUM(D73:D75)</f>
        <v>0</v>
      </c>
      <c r="E72" s="279"/>
      <c r="F72" s="322">
        <f>SUM(F73:F75)</f>
        <v>0</v>
      </c>
      <c r="G72" s="253"/>
    </row>
    <row r="73" spans="1:7" x14ac:dyDescent="0.35">
      <c r="A73" s="253" t="s">
        <v>501</v>
      </c>
      <c r="B73" s="253" t="s">
        <v>502</v>
      </c>
      <c r="C73" s="253">
        <v>0</v>
      </c>
      <c r="D73" s="279">
        <v>0</v>
      </c>
      <c r="E73" s="279"/>
      <c r="F73" s="279" t="s">
        <v>1883</v>
      </c>
      <c r="G73" s="253"/>
    </row>
    <row r="74" spans="1:7" x14ac:dyDescent="0.35">
      <c r="A74" s="253" t="s">
        <v>503</v>
      </c>
      <c r="B74" s="253" t="s">
        <v>504</v>
      </c>
      <c r="C74" s="253">
        <v>0</v>
      </c>
      <c r="D74" s="279">
        <v>0</v>
      </c>
      <c r="E74" s="279"/>
      <c r="F74" s="279" t="s">
        <v>1883</v>
      </c>
      <c r="G74" s="253"/>
    </row>
    <row r="75" spans="1:7" x14ac:dyDescent="0.35">
      <c r="A75" s="253" t="s">
        <v>505</v>
      </c>
      <c r="B75" s="253" t="s">
        <v>506</v>
      </c>
      <c r="C75" s="253">
        <v>0</v>
      </c>
      <c r="D75" s="279">
        <v>0</v>
      </c>
      <c r="E75" s="279"/>
      <c r="F75" s="279" t="s">
        <v>1883</v>
      </c>
      <c r="G75" s="253"/>
    </row>
    <row r="76" spans="1:7" x14ac:dyDescent="0.35">
      <c r="A76" s="253" t="s">
        <v>507</v>
      </c>
      <c r="B76" s="321" t="s">
        <v>62</v>
      </c>
      <c r="C76" s="322">
        <f>SUM(C77:C87)</f>
        <v>0</v>
      </c>
      <c r="D76" s="322">
        <f>SUM(D77:D87)</f>
        <v>0</v>
      </c>
      <c r="E76" s="279"/>
      <c r="F76" s="322">
        <f>SUM(F77:F87)</f>
        <v>0</v>
      </c>
      <c r="G76" s="253"/>
    </row>
    <row r="77" spans="1:7" x14ac:dyDescent="0.35">
      <c r="A77" s="253" t="s">
        <v>508</v>
      </c>
      <c r="B77" s="268" t="s">
        <v>249</v>
      </c>
      <c r="C77" s="253">
        <v>0</v>
      </c>
      <c r="D77" s="279">
        <v>0</v>
      </c>
      <c r="E77" s="279"/>
      <c r="F77" s="279" t="s">
        <v>1883</v>
      </c>
      <c r="G77" s="253"/>
    </row>
    <row r="78" spans="1:7" x14ac:dyDescent="0.35">
      <c r="A78" s="253" t="s">
        <v>509</v>
      </c>
      <c r="B78" s="253" t="s">
        <v>510</v>
      </c>
      <c r="C78" s="253">
        <v>0</v>
      </c>
      <c r="D78" s="279" t="s">
        <v>1883</v>
      </c>
      <c r="E78" s="279"/>
      <c r="F78" s="279" t="s">
        <v>1883</v>
      </c>
      <c r="G78" s="253"/>
    </row>
    <row r="79" spans="1:7" x14ac:dyDescent="0.35">
      <c r="A79" s="253" t="s">
        <v>511</v>
      </c>
      <c r="B79" s="268" t="s">
        <v>251</v>
      </c>
      <c r="C79" s="279" t="s">
        <v>1883</v>
      </c>
      <c r="D79" s="279" t="s">
        <v>1883</v>
      </c>
      <c r="E79" s="279"/>
      <c r="F79" s="279" t="s">
        <v>1883</v>
      </c>
      <c r="G79" s="253"/>
    </row>
    <row r="80" spans="1:7" x14ac:dyDescent="0.35">
      <c r="A80" s="253" t="s">
        <v>512</v>
      </c>
      <c r="B80" s="268" t="s">
        <v>253</v>
      </c>
      <c r="C80" s="279" t="s">
        <v>1883</v>
      </c>
      <c r="D80" s="279" t="s">
        <v>1883</v>
      </c>
      <c r="E80" s="279"/>
      <c r="F80" s="279" t="s">
        <v>1883</v>
      </c>
      <c r="G80" s="253"/>
    </row>
    <row r="81" spans="1:7" x14ac:dyDescent="0.35">
      <c r="A81" s="253" t="s">
        <v>513</v>
      </c>
      <c r="B81" s="268" t="s">
        <v>255</v>
      </c>
      <c r="C81" s="279" t="s">
        <v>1883</v>
      </c>
      <c r="D81" s="279" t="s">
        <v>1883</v>
      </c>
      <c r="E81" s="279"/>
      <c r="F81" s="279" t="s">
        <v>1883</v>
      </c>
      <c r="G81" s="253"/>
    </row>
    <row r="82" spans="1:7" x14ac:dyDescent="0.35">
      <c r="A82" s="253" t="s">
        <v>514</v>
      </c>
      <c r="B82" s="268" t="s">
        <v>257</v>
      </c>
      <c r="C82" s="279" t="s">
        <v>1883</v>
      </c>
      <c r="D82" s="279" t="s">
        <v>1883</v>
      </c>
      <c r="E82" s="279"/>
      <c r="F82" s="279" t="s">
        <v>1883</v>
      </c>
      <c r="G82" s="253"/>
    </row>
    <row r="83" spans="1:7" x14ac:dyDescent="0.35">
      <c r="A83" s="253" t="s">
        <v>515</v>
      </c>
      <c r="B83" s="268" t="s">
        <v>259</v>
      </c>
      <c r="C83" s="279" t="s">
        <v>1883</v>
      </c>
      <c r="D83" s="279" t="s">
        <v>1883</v>
      </c>
      <c r="E83" s="279"/>
      <c r="F83" s="279" t="s">
        <v>1883</v>
      </c>
      <c r="G83" s="253"/>
    </row>
    <row r="84" spans="1:7" x14ac:dyDescent="0.35">
      <c r="A84" s="253" t="s">
        <v>516</v>
      </c>
      <c r="B84" s="268" t="s">
        <v>261</v>
      </c>
      <c r="C84" s="279" t="s">
        <v>1883</v>
      </c>
      <c r="D84" s="279" t="s">
        <v>1883</v>
      </c>
      <c r="E84" s="279"/>
      <c r="F84" s="279" t="s">
        <v>1883</v>
      </c>
      <c r="G84" s="253"/>
    </row>
    <row r="85" spans="1:7" x14ac:dyDescent="0.35">
      <c r="A85" s="253" t="s">
        <v>517</v>
      </c>
      <c r="B85" s="268" t="s">
        <v>263</v>
      </c>
      <c r="C85" s="279" t="s">
        <v>1883</v>
      </c>
      <c r="D85" s="279" t="s">
        <v>1883</v>
      </c>
      <c r="E85" s="279"/>
      <c r="F85" s="279" t="s">
        <v>1883</v>
      </c>
      <c r="G85" s="253"/>
    </row>
    <row r="86" spans="1:7" x14ac:dyDescent="0.35">
      <c r="A86" s="253" t="s">
        <v>518</v>
      </c>
      <c r="B86" s="268" t="s">
        <v>265</v>
      </c>
      <c r="C86" s="279" t="s">
        <v>1883</v>
      </c>
      <c r="D86" s="279" t="s">
        <v>1883</v>
      </c>
      <c r="E86" s="279"/>
      <c r="F86" s="279" t="s">
        <v>1883</v>
      </c>
      <c r="G86" s="253"/>
    </row>
    <row r="87" spans="1:7" x14ac:dyDescent="0.35">
      <c r="A87" s="253" t="s">
        <v>519</v>
      </c>
      <c r="B87" s="268" t="s">
        <v>62</v>
      </c>
      <c r="C87" s="279" t="s">
        <v>1883</v>
      </c>
      <c r="D87" s="279" t="s">
        <v>1883</v>
      </c>
      <c r="E87" s="279"/>
      <c r="F87" s="279" t="s">
        <v>1883</v>
      </c>
      <c r="G87" s="253"/>
    </row>
    <row r="88" spans="1:7" x14ac:dyDescent="0.35">
      <c r="A88" s="253" t="s">
        <v>520</v>
      </c>
      <c r="B88" s="286" t="s">
        <v>165</v>
      </c>
      <c r="C88" s="279"/>
      <c r="D88" s="279"/>
      <c r="E88" s="279"/>
      <c r="F88" s="279"/>
      <c r="G88" s="253"/>
    </row>
    <row r="89" spans="1:7" x14ac:dyDescent="0.35">
      <c r="A89" s="253" t="s">
        <v>521</v>
      </c>
      <c r="B89" s="286" t="s">
        <v>165</v>
      </c>
      <c r="C89" s="279"/>
      <c r="D89" s="279"/>
      <c r="E89" s="279"/>
      <c r="F89" s="279"/>
      <c r="G89" s="253"/>
    </row>
    <row r="90" spans="1:7" x14ac:dyDescent="0.35">
      <c r="A90" s="253" t="s">
        <v>522</v>
      </c>
      <c r="B90" s="286" t="s">
        <v>165</v>
      </c>
      <c r="C90" s="279"/>
      <c r="D90" s="279"/>
      <c r="E90" s="279"/>
      <c r="F90" s="279"/>
      <c r="G90" s="253"/>
    </row>
    <row r="91" spans="1:7" x14ac:dyDescent="0.35">
      <c r="A91" s="253" t="s">
        <v>523</v>
      </c>
      <c r="B91" s="286" t="s">
        <v>165</v>
      </c>
      <c r="C91" s="279"/>
      <c r="D91" s="279"/>
      <c r="E91" s="279"/>
      <c r="F91" s="279"/>
      <c r="G91" s="253"/>
    </row>
    <row r="92" spans="1:7" x14ac:dyDescent="0.35">
      <c r="A92" s="253" t="s">
        <v>524</v>
      </c>
      <c r="B92" s="286" t="s">
        <v>165</v>
      </c>
      <c r="C92" s="279"/>
      <c r="D92" s="279"/>
      <c r="E92" s="279"/>
      <c r="F92" s="279"/>
      <c r="G92" s="253"/>
    </row>
    <row r="93" spans="1:7" x14ac:dyDescent="0.35">
      <c r="A93" s="253" t="s">
        <v>525</v>
      </c>
      <c r="B93" s="286" t="s">
        <v>165</v>
      </c>
      <c r="C93" s="279"/>
      <c r="D93" s="279"/>
      <c r="E93" s="279"/>
      <c r="F93" s="279"/>
      <c r="G93" s="253"/>
    </row>
    <row r="94" spans="1:7" x14ac:dyDescent="0.35">
      <c r="A94" s="253" t="s">
        <v>526</v>
      </c>
      <c r="B94" s="286" t="s">
        <v>165</v>
      </c>
      <c r="C94" s="279"/>
      <c r="D94" s="279"/>
      <c r="E94" s="279"/>
      <c r="F94" s="279"/>
      <c r="G94" s="253"/>
    </row>
    <row r="95" spans="1:7" x14ac:dyDescent="0.35">
      <c r="A95" s="253" t="s">
        <v>527</v>
      </c>
      <c r="B95" s="286" t="s">
        <v>165</v>
      </c>
      <c r="C95" s="279"/>
      <c r="D95" s="279"/>
      <c r="E95" s="279"/>
      <c r="F95" s="279"/>
      <c r="G95" s="253"/>
    </row>
    <row r="96" spans="1:7" x14ac:dyDescent="0.35">
      <c r="A96" s="253" t="s">
        <v>528</v>
      </c>
      <c r="B96" s="286" t="s">
        <v>165</v>
      </c>
      <c r="C96" s="279"/>
      <c r="D96" s="279"/>
      <c r="E96" s="279"/>
      <c r="F96" s="279"/>
      <c r="G96" s="253"/>
    </row>
    <row r="97" spans="1:7" x14ac:dyDescent="0.35">
      <c r="A97" s="253" t="s">
        <v>529</v>
      </c>
      <c r="B97" s="286" t="s">
        <v>165</v>
      </c>
      <c r="C97" s="279"/>
      <c r="D97" s="279"/>
      <c r="E97" s="279"/>
      <c r="F97" s="279"/>
      <c r="G97" s="253"/>
    </row>
    <row r="98" spans="1:7" x14ac:dyDescent="0.35">
      <c r="A98" s="270"/>
      <c r="B98" s="299" t="s">
        <v>1885</v>
      </c>
      <c r="C98" s="270" t="s">
        <v>435</v>
      </c>
      <c r="D98" s="270" t="s">
        <v>436</v>
      </c>
      <c r="E98" s="272"/>
      <c r="F98" s="273" t="s">
        <v>401</v>
      </c>
      <c r="G98" s="273"/>
    </row>
    <row r="99" spans="1:7" x14ac:dyDescent="0.35">
      <c r="A99" s="253" t="s">
        <v>530</v>
      </c>
      <c r="B99" s="253" t="s">
        <v>531</v>
      </c>
      <c r="C99" s="279">
        <v>0.15681967133409613</v>
      </c>
      <c r="D99" s="279">
        <v>0</v>
      </c>
      <c r="E99" s="279"/>
      <c r="F99" s="279">
        <f>SUM(C99:D99)</f>
        <v>0.15681967133409613</v>
      </c>
      <c r="G99" s="253"/>
    </row>
    <row r="100" spans="1:7" x14ac:dyDescent="0.35">
      <c r="A100" s="253" t="s">
        <v>532</v>
      </c>
      <c r="B100" s="253" t="s">
        <v>533</v>
      </c>
      <c r="C100" s="279">
        <v>0.14301362380908908</v>
      </c>
      <c r="D100" s="279">
        <v>0</v>
      </c>
      <c r="E100" s="279"/>
      <c r="F100" s="279">
        <f t="shared" ref="F100:F110" si="1">SUM(C100:D100)</f>
        <v>0.14301362380908908</v>
      </c>
      <c r="G100" s="253"/>
    </row>
    <row r="101" spans="1:7" x14ac:dyDescent="0.35">
      <c r="A101" s="253" t="s">
        <v>534</v>
      </c>
      <c r="B101" s="253" t="s">
        <v>535</v>
      </c>
      <c r="C101" s="279">
        <v>0.15607494694782209</v>
      </c>
      <c r="D101" s="279">
        <v>0</v>
      </c>
      <c r="E101" s="279"/>
      <c r="F101" s="279">
        <f t="shared" si="1"/>
        <v>0.15607494694782209</v>
      </c>
      <c r="G101" s="253"/>
    </row>
    <row r="102" spans="1:7" x14ac:dyDescent="0.35">
      <c r="A102" s="253" t="s">
        <v>536</v>
      </c>
      <c r="B102" s="253" t="s">
        <v>537</v>
      </c>
      <c r="C102" s="279">
        <v>8.716885725596564E-2</v>
      </c>
      <c r="D102" s="279">
        <v>0</v>
      </c>
      <c r="E102" s="279"/>
      <c r="F102" s="279">
        <f t="shared" si="1"/>
        <v>8.716885725596564E-2</v>
      </c>
      <c r="G102" s="253"/>
    </row>
    <row r="103" spans="1:7" x14ac:dyDescent="0.35">
      <c r="A103" s="253" t="s">
        <v>538</v>
      </c>
      <c r="B103" s="253" t="s">
        <v>539</v>
      </c>
      <c r="C103" s="279">
        <v>0.11133410818896455</v>
      </c>
      <c r="D103" s="279">
        <v>0</v>
      </c>
      <c r="E103" s="279"/>
      <c r="F103" s="279">
        <f t="shared" si="1"/>
        <v>0.11133410818896455</v>
      </c>
      <c r="G103" s="253"/>
    </row>
    <row r="104" spans="1:7" x14ac:dyDescent="0.35">
      <c r="A104" s="253" t="s">
        <v>540</v>
      </c>
      <c r="B104" s="253" t="s">
        <v>541</v>
      </c>
      <c r="C104" s="279">
        <v>8.0565043160078273E-2</v>
      </c>
      <c r="D104" s="279">
        <v>0</v>
      </c>
      <c r="E104" s="279"/>
      <c r="F104" s="279">
        <f t="shared" si="1"/>
        <v>8.0565043160078273E-2</v>
      </c>
      <c r="G104" s="253"/>
    </row>
    <row r="105" spans="1:7" x14ac:dyDescent="0.35">
      <c r="A105" s="253" t="s">
        <v>542</v>
      </c>
      <c r="B105" s="253" t="s">
        <v>543</v>
      </c>
      <c r="C105" s="279">
        <v>7.394974302226455E-2</v>
      </c>
      <c r="D105" s="279">
        <v>0</v>
      </c>
      <c r="E105" s="279"/>
      <c r="F105" s="279">
        <f t="shared" si="1"/>
        <v>7.394974302226455E-2</v>
      </c>
      <c r="G105" s="253"/>
    </row>
    <row r="106" spans="1:7" x14ac:dyDescent="0.35">
      <c r="A106" s="253" t="s">
        <v>544</v>
      </c>
      <c r="B106" s="253" t="s">
        <v>545</v>
      </c>
      <c r="C106" s="279">
        <v>6.7733974884347126E-2</v>
      </c>
      <c r="D106" s="279">
        <v>0</v>
      </c>
      <c r="E106" s="279"/>
      <c r="F106" s="279">
        <f t="shared" si="1"/>
        <v>6.7733974884347126E-2</v>
      </c>
      <c r="G106" s="253"/>
    </row>
    <row r="107" spans="1:7" x14ac:dyDescent="0.35">
      <c r="A107" s="253" t="s">
        <v>546</v>
      </c>
      <c r="B107" s="253" t="s">
        <v>547</v>
      </c>
      <c r="C107" s="279">
        <v>5.0705204078153494E-2</v>
      </c>
      <c r="D107" s="279">
        <v>0</v>
      </c>
      <c r="E107" s="279"/>
      <c r="F107" s="279">
        <f t="shared" si="1"/>
        <v>5.0705204078153494E-2</v>
      </c>
      <c r="G107" s="253"/>
    </row>
    <row r="108" spans="1:7" x14ac:dyDescent="0.35">
      <c r="A108" s="253" t="s">
        <v>548</v>
      </c>
      <c r="B108" s="253" t="s">
        <v>549</v>
      </c>
      <c r="C108" s="279">
        <v>4.3132988821323513E-2</v>
      </c>
      <c r="D108" s="279">
        <v>0</v>
      </c>
      <c r="E108" s="279"/>
      <c r="F108" s="279">
        <f t="shared" si="1"/>
        <v>4.3132988821323513E-2</v>
      </c>
      <c r="G108" s="253"/>
    </row>
    <row r="109" spans="1:7" x14ac:dyDescent="0.35">
      <c r="A109" s="253" t="s">
        <v>550</v>
      </c>
      <c r="B109" s="253" t="s">
        <v>483</v>
      </c>
      <c r="C109" s="279">
        <v>2.6514287782316289E-2</v>
      </c>
      <c r="D109" s="279">
        <v>0</v>
      </c>
      <c r="E109" s="279"/>
      <c r="F109" s="279">
        <f t="shared" si="1"/>
        <v>2.6514287782316289E-2</v>
      </c>
      <c r="G109" s="253"/>
    </row>
    <row r="110" spans="1:7" x14ac:dyDescent="0.35">
      <c r="A110" s="253" t="s">
        <v>551</v>
      </c>
      <c r="B110" s="253" t="s">
        <v>62</v>
      </c>
      <c r="C110" s="279">
        <v>2.9875507155791765E-3</v>
      </c>
      <c r="D110" s="279">
        <v>0</v>
      </c>
      <c r="E110" s="279"/>
      <c r="F110" s="279">
        <f t="shared" si="1"/>
        <v>2.9875507155791765E-3</v>
      </c>
      <c r="G110" s="253"/>
    </row>
    <row r="111" spans="1:7" hidden="1" outlineLevel="1" x14ac:dyDescent="0.35">
      <c r="A111" s="253" t="s">
        <v>552</v>
      </c>
      <c r="B111" s="268" t="s">
        <v>553</v>
      </c>
      <c r="C111" s="279"/>
      <c r="D111" s="279"/>
      <c r="E111" s="279"/>
      <c r="F111" s="279"/>
      <c r="G111" s="253"/>
    </row>
    <row r="112" spans="1:7" hidden="1" outlineLevel="1" x14ac:dyDescent="0.35">
      <c r="A112" s="253" t="s">
        <v>554</v>
      </c>
      <c r="B112" s="268" t="s">
        <v>553</v>
      </c>
      <c r="C112" s="279"/>
      <c r="D112" s="279"/>
      <c r="E112" s="279"/>
      <c r="F112" s="279"/>
      <c r="G112" s="253"/>
    </row>
    <row r="113" spans="1:7" hidden="1" outlineLevel="1" x14ac:dyDescent="0.35">
      <c r="A113" s="253" t="s">
        <v>555</v>
      </c>
      <c r="B113" s="268" t="s">
        <v>553</v>
      </c>
      <c r="C113" s="279"/>
      <c r="D113" s="279"/>
      <c r="E113" s="279"/>
      <c r="F113" s="279"/>
      <c r="G113" s="253"/>
    </row>
    <row r="114" spans="1:7" hidden="1" outlineLevel="1" x14ac:dyDescent="0.35">
      <c r="A114" s="253" t="s">
        <v>556</v>
      </c>
      <c r="B114" s="268" t="s">
        <v>553</v>
      </c>
      <c r="C114" s="279"/>
      <c r="D114" s="279"/>
      <c r="E114" s="279"/>
      <c r="F114" s="279"/>
      <c r="G114" s="253"/>
    </row>
    <row r="115" spans="1:7" hidden="1" outlineLevel="1" x14ac:dyDescent="0.35">
      <c r="A115" s="253" t="s">
        <v>557</v>
      </c>
      <c r="B115" s="268" t="s">
        <v>553</v>
      </c>
      <c r="C115" s="279"/>
      <c r="D115" s="279"/>
      <c r="E115" s="279"/>
      <c r="F115" s="279"/>
      <c r="G115" s="253"/>
    </row>
    <row r="116" spans="1:7" hidden="1" outlineLevel="1" x14ac:dyDescent="0.35">
      <c r="A116" s="253" t="s">
        <v>558</v>
      </c>
      <c r="B116" s="268" t="s">
        <v>553</v>
      </c>
      <c r="C116" s="279"/>
      <c r="D116" s="279"/>
      <c r="E116" s="279"/>
      <c r="F116" s="279"/>
      <c r="G116" s="253"/>
    </row>
    <row r="117" spans="1:7" hidden="1" outlineLevel="1" x14ac:dyDescent="0.35">
      <c r="A117" s="253" t="s">
        <v>559</v>
      </c>
      <c r="B117" s="268" t="s">
        <v>553</v>
      </c>
      <c r="C117" s="279"/>
      <c r="D117" s="279"/>
      <c r="E117" s="279"/>
      <c r="F117" s="279"/>
      <c r="G117" s="253"/>
    </row>
    <row r="118" spans="1:7" hidden="1" outlineLevel="1" x14ac:dyDescent="0.35">
      <c r="A118" s="253" t="s">
        <v>560</v>
      </c>
      <c r="B118" s="268" t="s">
        <v>553</v>
      </c>
      <c r="C118" s="279"/>
      <c r="D118" s="279"/>
      <c r="E118" s="279"/>
      <c r="F118" s="279"/>
      <c r="G118" s="253"/>
    </row>
    <row r="119" spans="1:7" hidden="1" outlineLevel="1" x14ac:dyDescent="0.35">
      <c r="A119" s="253" t="s">
        <v>561</v>
      </c>
      <c r="B119" s="268" t="s">
        <v>553</v>
      </c>
      <c r="C119" s="279"/>
      <c r="D119" s="279"/>
      <c r="E119" s="279"/>
      <c r="F119" s="279"/>
      <c r="G119" s="253"/>
    </row>
    <row r="120" spans="1:7" hidden="1" outlineLevel="1" x14ac:dyDescent="0.35">
      <c r="A120" s="253" t="s">
        <v>562</v>
      </c>
      <c r="B120" s="268" t="s">
        <v>553</v>
      </c>
      <c r="C120" s="279"/>
      <c r="D120" s="279"/>
      <c r="E120" s="279"/>
      <c r="F120" s="279"/>
      <c r="G120" s="253"/>
    </row>
    <row r="121" spans="1:7" hidden="1" outlineLevel="1" x14ac:dyDescent="0.35">
      <c r="A121" s="253" t="s">
        <v>563</v>
      </c>
      <c r="B121" s="268" t="s">
        <v>553</v>
      </c>
      <c r="C121" s="279"/>
      <c r="D121" s="279"/>
      <c r="E121" s="279"/>
      <c r="F121" s="279"/>
      <c r="G121" s="253"/>
    </row>
    <row r="122" spans="1:7" hidden="1" outlineLevel="1" x14ac:dyDescent="0.35">
      <c r="A122" s="253" t="s">
        <v>564</v>
      </c>
      <c r="B122" s="268" t="s">
        <v>553</v>
      </c>
      <c r="C122" s="279"/>
      <c r="D122" s="279"/>
      <c r="E122" s="279"/>
      <c r="F122" s="279"/>
      <c r="G122" s="253"/>
    </row>
    <row r="123" spans="1:7" hidden="1" outlineLevel="1" x14ac:dyDescent="0.35">
      <c r="A123" s="253" t="s">
        <v>565</v>
      </c>
      <c r="B123" s="268" t="s">
        <v>553</v>
      </c>
      <c r="C123" s="279"/>
      <c r="D123" s="279"/>
      <c r="E123" s="279"/>
      <c r="F123" s="279"/>
      <c r="G123" s="253"/>
    </row>
    <row r="124" spans="1:7" hidden="1" outlineLevel="1" x14ac:dyDescent="0.35">
      <c r="A124" s="253" t="s">
        <v>566</v>
      </c>
      <c r="B124" s="268" t="s">
        <v>553</v>
      </c>
      <c r="C124" s="279"/>
      <c r="D124" s="279"/>
      <c r="E124" s="279"/>
      <c r="F124" s="279"/>
      <c r="G124" s="253"/>
    </row>
    <row r="125" spans="1:7" hidden="1" outlineLevel="1" x14ac:dyDescent="0.35">
      <c r="A125" s="253" t="s">
        <v>567</v>
      </c>
      <c r="B125" s="268" t="s">
        <v>553</v>
      </c>
      <c r="C125" s="279"/>
      <c r="D125" s="279"/>
      <c r="E125" s="279"/>
      <c r="F125" s="279"/>
      <c r="G125" s="253"/>
    </row>
    <row r="126" spans="1:7" hidden="1" outlineLevel="1" x14ac:dyDescent="0.35">
      <c r="A126" s="253" t="s">
        <v>568</v>
      </c>
      <c r="B126" s="268" t="s">
        <v>553</v>
      </c>
      <c r="C126" s="279"/>
      <c r="D126" s="279"/>
      <c r="E126" s="279"/>
      <c r="F126" s="279"/>
      <c r="G126" s="253"/>
    </row>
    <row r="127" spans="1:7" hidden="1" outlineLevel="1" x14ac:dyDescent="0.35">
      <c r="A127" s="253" t="s">
        <v>569</v>
      </c>
      <c r="B127" s="268" t="s">
        <v>553</v>
      </c>
      <c r="C127" s="279"/>
      <c r="D127" s="279"/>
      <c r="E127" s="279"/>
      <c r="F127" s="279"/>
      <c r="G127" s="253"/>
    </row>
    <row r="128" spans="1:7" hidden="1" outlineLevel="1" x14ac:dyDescent="0.35">
      <c r="A128" s="253" t="s">
        <v>570</v>
      </c>
      <c r="B128" s="268" t="s">
        <v>553</v>
      </c>
      <c r="C128" s="279"/>
      <c r="D128" s="279"/>
      <c r="E128" s="279"/>
      <c r="F128" s="279"/>
      <c r="G128" s="253"/>
    </row>
    <row r="129" spans="1:7" hidden="1" outlineLevel="1" x14ac:dyDescent="0.35">
      <c r="A129" s="253" t="s">
        <v>571</v>
      </c>
      <c r="B129" s="268" t="s">
        <v>553</v>
      </c>
      <c r="C129" s="279"/>
      <c r="D129" s="279"/>
      <c r="E129" s="279"/>
      <c r="F129" s="279"/>
      <c r="G129" s="253"/>
    </row>
    <row r="130" spans="1:7" hidden="1" outlineLevel="1" x14ac:dyDescent="0.35">
      <c r="A130" s="253" t="s">
        <v>1886</v>
      </c>
      <c r="B130" s="268" t="s">
        <v>553</v>
      </c>
      <c r="C130" s="279"/>
      <c r="D130" s="279"/>
      <c r="E130" s="279"/>
      <c r="F130" s="279"/>
      <c r="G130" s="253"/>
    </row>
    <row r="131" spans="1:7" hidden="1" outlineLevel="1" x14ac:dyDescent="0.35">
      <c r="A131" s="253" t="s">
        <v>1887</v>
      </c>
      <c r="B131" s="268" t="s">
        <v>553</v>
      </c>
      <c r="C131" s="279"/>
      <c r="D131" s="279"/>
      <c r="E131" s="279"/>
      <c r="F131" s="279"/>
      <c r="G131" s="253"/>
    </row>
    <row r="132" spans="1:7" hidden="1" outlineLevel="1" x14ac:dyDescent="0.35">
      <c r="A132" s="253" t="s">
        <v>1888</v>
      </c>
      <c r="B132" s="268" t="s">
        <v>553</v>
      </c>
      <c r="C132" s="279"/>
      <c r="D132" s="279"/>
      <c r="E132" s="279"/>
      <c r="F132" s="279"/>
      <c r="G132" s="253"/>
    </row>
    <row r="133" spans="1:7" hidden="1" outlineLevel="1" x14ac:dyDescent="0.35">
      <c r="A133" s="253" t="s">
        <v>1889</v>
      </c>
      <c r="B133" s="268" t="s">
        <v>553</v>
      </c>
      <c r="C133" s="279"/>
      <c r="D133" s="279"/>
      <c r="E133" s="279"/>
      <c r="F133" s="279"/>
      <c r="G133" s="253"/>
    </row>
    <row r="134" spans="1:7" hidden="1" outlineLevel="1" x14ac:dyDescent="0.35">
      <c r="A134" s="253" t="s">
        <v>1890</v>
      </c>
      <c r="B134" s="268" t="s">
        <v>553</v>
      </c>
      <c r="C134" s="279"/>
      <c r="D134" s="279"/>
      <c r="E134" s="279"/>
      <c r="F134" s="279"/>
      <c r="G134" s="253"/>
    </row>
    <row r="135" spans="1:7" hidden="1" outlineLevel="1" x14ac:dyDescent="0.35">
      <c r="A135" s="253" t="s">
        <v>1891</v>
      </c>
      <c r="B135" s="268" t="s">
        <v>553</v>
      </c>
      <c r="C135" s="279"/>
      <c r="D135" s="279"/>
      <c r="E135" s="279"/>
      <c r="F135" s="279"/>
      <c r="G135" s="253"/>
    </row>
    <row r="136" spans="1:7" hidden="1" outlineLevel="1" x14ac:dyDescent="0.35">
      <c r="A136" s="253" t="s">
        <v>1892</v>
      </c>
      <c r="B136" s="268" t="s">
        <v>553</v>
      </c>
      <c r="C136" s="279"/>
      <c r="D136" s="279"/>
      <c r="E136" s="279"/>
      <c r="F136" s="279"/>
      <c r="G136" s="253"/>
    </row>
    <row r="137" spans="1:7" hidden="1" outlineLevel="1" x14ac:dyDescent="0.35">
      <c r="A137" s="253" t="s">
        <v>1893</v>
      </c>
      <c r="B137" s="268" t="s">
        <v>553</v>
      </c>
      <c r="C137" s="279"/>
      <c r="D137" s="279"/>
      <c r="E137" s="279"/>
      <c r="F137" s="279"/>
      <c r="G137" s="253"/>
    </row>
    <row r="138" spans="1:7" hidden="1" outlineLevel="1" x14ac:dyDescent="0.35">
      <c r="A138" s="253" t="s">
        <v>1894</v>
      </c>
      <c r="B138" s="268" t="s">
        <v>553</v>
      </c>
      <c r="C138" s="279"/>
      <c r="D138" s="279"/>
      <c r="E138" s="279"/>
      <c r="F138" s="279"/>
      <c r="G138" s="253"/>
    </row>
    <row r="139" spans="1:7" hidden="1" outlineLevel="1" x14ac:dyDescent="0.35">
      <c r="A139" s="253" t="s">
        <v>1895</v>
      </c>
      <c r="B139" s="268" t="s">
        <v>553</v>
      </c>
      <c r="C139" s="279"/>
      <c r="D139" s="279"/>
      <c r="E139" s="279"/>
      <c r="F139" s="279"/>
      <c r="G139" s="253"/>
    </row>
    <row r="140" spans="1:7" hidden="1" outlineLevel="1" x14ac:dyDescent="0.35">
      <c r="A140" s="253" t="s">
        <v>1896</v>
      </c>
      <c r="B140" s="268" t="s">
        <v>553</v>
      </c>
      <c r="C140" s="279"/>
      <c r="D140" s="279"/>
      <c r="E140" s="279"/>
      <c r="F140" s="279"/>
      <c r="G140" s="253"/>
    </row>
    <row r="141" spans="1:7" hidden="1" outlineLevel="1" x14ac:dyDescent="0.35">
      <c r="A141" s="253" t="s">
        <v>1897</v>
      </c>
      <c r="B141" s="268" t="s">
        <v>553</v>
      </c>
      <c r="C141" s="279"/>
      <c r="D141" s="279"/>
      <c r="E141" s="279"/>
      <c r="F141" s="279"/>
      <c r="G141" s="253"/>
    </row>
    <row r="142" spans="1:7" hidden="1" outlineLevel="1" x14ac:dyDescent="0.35">
      <c r="A142" s="253" t="s">
        <v>1898</v>
      </c>
      <c r="B142" s="268" t="s">
        <v>553</v>
      </c>
      <c r="C142" s="279"/>
      <c r="D142" s="279"/>
      <c r="E142" s="279"/>
      <c r="F142" s="279"/>
      <c r="G142" s="253"/>
    </row>
    <row r="143" spans="1:7" hidden="1" outlineLevel="1" x14ac:dyDescent="0.35">
      <c r="A143" s="253" t="s">
        <v>1899</v>
      </c>
      <c r="B143" s="268" t="s">
        <v>553</v>
      </c>
      <c r="C143" s="279"/>
      <c r="D143" s="279"/>
      <c r="E143" s="279"/>
      <c r="F143" s="279"/>
      <c r="G143" s="253"/>
    </row>
    <row r="144" spans="1:7" hidden="1" outlineLevel="1" x14ac:dyDescent="0.35">
      <c r="A144" s="253" t="s">
        <v>1900</v>
      </c>
      <c r="B144" s="268" t="s">
        <v>553</v>
      </c>
      <c r="C144" s="279"/>
      <c r="D144" s="279"/>
      <c r="E144" s="279"/>
      <c r="F144" s="279"/>
      <c r="G144" s="253"/>
    </row>
    <row r="145" spans="1:7" hidden="1" outlineLevel="1" x14ac:dyDescent="0.35">
      <c r="A145" s="253" t="s">
        <v>1901</v>
      </c>
      <c r="B145" s="268" t="s">
        <v>553</v>
      </c>
      <c r="C145" s="279"/>
      <c r="D145" s="279"/>
      <c r="E145" s="279"/>
      <c r="F145" s="279"/>
      <c r="G145" s="253"/>
    </row>
    <row r="146" spans="1:7" hidden="1" outlineLevel="1" x14ac:dyDescent="0.35">
      <c r="A146" s="253" t="s">
        <v>1902</v>
      </c>
      <c r="B146" s="268" t="s">
        <v>553</v>
      </c>
      <c r="C146" s="279"/>
      <c r="D146" s="279"/>
      <c r="E146" s="279"/>
      <c r="F146" s="279"/>
      <c r="G146" s="253"/>
    </row>
    <row r="147" spans="1:7" hidden="1" outlineLevel="1" x14ac:dyDescent="0.35">
      <c r="A147" s="253" t="s">
        <v>1903</v>
      </c>
      <c r="B147" s="268" t="s">
        <v>553</v>
      </c>
      <c r="C147" s="279"/>
      <c r="D147" s="279"/>
      <c r="E147" s="279"/>
      <c r="F147" s="279"/>
      <c r="G147" s="253"/>
    </row>
    <row r="148" spans="1:7" hidden="1" outlineLevel="1" x14ac:dyDescent="0.35">
      <c r="A148" s="253" t="s">
        <v>1904</v>
      </c>
      <c r="B148" s="268" t="s">
        <v>553</v>
      </c>
      <c r="C148" s="279"/>
      <c r="D148" s="279"/>
      <c r="E148" s="279"/>
      <c r="F148" s="279"/>
      <c r="G148" s="253"/>
    </row>
    <row r="149" spans="1:7" collapsed="1" x14ac:dyDescent="0.35">
      <c r="A149" s="270"/>
      <c r="B149" s="271" t="s">
        <v>572</v>
      </c>
      <c r="C149" s="270" t="s">
        <v>435</v>
      </c>
      <c r="D149" s="270" t="s">
        <v>436</v>
      </c>
      <c r="E149" s="272"/>
      <c r="F149" s="273" t="s">
        <v>401</v>
      </c>
      <c r="G149" s="273"/>
    </row>
    <row r="150" spans="1:7" x14ac:dyDescent="0.35">
      <c r="A150" s="253" t="s">
        <v>573</v>
      </c>
      <c r="B150" s="253" t="s">
        <v>574</v>
      </c>
      <c r="C150" s="279">
        <v>0.81426053256423114</v>
      </c>
      <c r="D150" s="279">
        <v>0</v>
      </c>
      <c r="E150" s="323"/>
      <c r="F150" s="279">
        <f>D150+C150</f>
        <v>0.81426053256423114</v>
      </c>
    </row>
    <row r="151" spans="1:7" x14ac:dyDescent="0.35">
      <c r="A151" s="253" t="s">
        <v>575</v>
      </c>
      <c r="B151" s="253" t="s">
        <v>576</v>
      </c>
      <c r="C151" s="279">
        <v>0</v>
      </c>
      <c r="D151" s="279">
        <v>0</v>
      </c>
      <c r="E151" s="323"/>
      <c r="F151" s="279">
        <f>D151+C151</f>
        <v>0</v>
      </c>
    </row>
    <row r="152" spans="1:7" x14ac:dyDescent="0.35">
      <c r="A152" s="253" t="s">
        <v>577</v>
      </c>
      <c r="B152" s="253" t="s">
        <v>62</v>
      </c>
      <c r="C152" s="279">
        <v>0.1857394674357731</v>
      </c>
      <c r="D152" s="279">
        <v>0</v>
      </c>
      <c r="E152" s="323"/>
      <c r="F152" s="279">
        <f>D152+C152</f>
        <v>0.1857394674357731</v>
      </c>
    </row>
    <row r="153" spans="1:7" x14ac:dyDescent="0.35">
      <c r="A153" s="253" t="s">
        <v>578</v>
      </c>
      <c r="C153" s="279"/>
      <c r="D153" s="279"/>
      <c r="E153" s="323"/>
      <c r="F153" s="279"/>
    </row>
    <row r="154" spans="1:7" x14ac:dyDescent="0.35">
      <c r="A154" s="253" t="s">
        <v>579</v>
      </c>
      <c r="C154" s="279"/>
      <c r="D154" s="279"/>
      <c r="E154" s="323"/>
      <c r="F154" s="279"/>
    </row>
    <row r="155" spans="1:7" x14ac:dyDescent="0.35">
      <c r="A155" s="253" t="s">
        <v>580</v>
      </c>
      <c r="C155" s="279"/>
      <c r="D155" s="279"/>
      <c r="E155" s="323"/>
      <c r="F155" s="279"/>
    </row>
    <row r="156" spans="1:7" x14ac:dyDescent="0.35">
      <c r="A156" s="253" t="s">
        <v>581</v>
      </c>
      <c r="C156" s="279"/>
      <c r="D156" s="279"/>
      <c r="E156" s="323"/>
      <c r="F156" s="279"/>
    </row>
    <row r="157" spans="1:7" x14ac:dyDescent="0.35">
      <c r="A157" s="253" t="s">
        <v>582</v>
      </c>
      <c r="C157" s="279"/>
      <c r="D157" s="279"/>
      <c r="E157" s="323"/>
      <c r="F157" s="279"/>
    </row>
    <row r="158" spans="1:7" x14ac:dyDescent="0.35">
      <c r="A158" s="253" t="s">
        <v>583</v>
      </c>
      <c r="C158" s="279"/>
      <c r="D158" s="279"/>
      <c r="E158" s="323"/>
      <c r="F158" s="279"/>
    </row>
    <row r="159" spans="1:7" x14ac:dyDescent="0.35">
      <c r="A159" s="270"/>
      <c r="B159" s="271" t="s">
        <v>584</v>
      </c>
      <c r="C159" s="270" t="s">
        <v>435</v>
      </c>
      <c r="D159" s="270" t="s">
        <v>436</v>
      </c>
      <c r="E159" s="272"/>
      <c r="F159" s="273" t="s">
        <v>401</v>
      </c>
      <c r="G159" s="273"/>
    </row>
    <row r="160" spans="1:7" x14ac:dyDescent="0.35">
      <c r="A160" s="253" t="s">
        <v>585</v>
      </c>
      <c r="B160" s="253" t="s">
        <v>586</v>
      </c>
      <c r="C160" s="279">
        <v>4.7678847454211047E-2</v>
      </c>
      <c r="D160" s="279">
        <v>0</v>
      </c>
      <c r="E160" s="323"/>
      <c r="F160" s="279">
        <f>D160+C160</f>
        <v>4.7678847454211047E-2</v>
      </c>
    </row>
    <row r="161" spans="1:7" x14ac:dyDescent="0.35">
      <c r="A161" s="253" t="s">
        <v>587</v>
      </c>
      <c r="B161" s="253" t="s">
        <v>588</v>
      </c>
      <c r="C161" s="279">
        <v>0.95232115254578897</v>
      </c>
      <c r="D161" s="279">
        <v>0</v>
      </c>
      <c r="E161" s="323"/>
      <c r="F161" s="279">
        <f>D161+C161</f>
        <v>0.95232115254578897</v>
      </c>
    </row>
    <row r="162" spans="1:7" x14ac:dyDescent="0.35">
      <c r="A162" s="253" t="s">
        <v>589</v>
      </c>
      <c r="B162" s="253" t="s">
        <v>62</v>
      </c>
      <c r="C162" s="279">
        <v>0</v>
      </c>
      <c r="D162" s="279">
        <v>0</v>
      </c>
      <c r="E162" s="323"/>
      <c r="F162" s="279">
        <f>D162+C162</f>
        <v>0</v>
      </c>
    </row>
    <row r="163" spans="1:7" x14ac:dyDescent="0.35">
      <c r="A163" s="253" t="s">
        <v>590</v>
      </c>
      <c r="E163" s="247"/>
    </row>
    <row r="164" spans="1:7" x14ac:dyDescent="0.35">
      <c r="A164" s="253" t="s">
        <v>591</v>
      </c>
      <c r="E164" s="247"/>
    </row>
    <row r="165" spans="1:7" x14ac:dyDescent="0.35">
      <c r="A165" s="253" t="s">
        <v>592</v>
      </c>
      <c r="E165" s="247"/>
    </row>
    <row r="166" spans="1:7" x14ac:dyDescent="0.35">
      <c r="A166" s="253" t="s">
        <v>593</v>
      </c>
      <c r="E166" s="247"/>
    </row>
    <row r="167" spans="1:7" x14ac:dyDescent="0.35">
      <c r="A167" s="253" t="s">
        <v>594</v>
      </c>
      <c r="E167" s="247"/>
    </row>
    <row r="168" spans="1:7" x14ac:dyDescent="0.35">
      <c r="A168" s="253" t="s">
        <v>595</v>
      </c>
      <c r="E168" s="247"/>
    </row>
    <row r="169" spans="1:7" x14ac:dyDescent="0.35">
      <c r="A169" s="270"/>
      <c r="B169" s="271" t="s">
        <v>596</v>
      </c>
      <c r="C169" s="270" t="s">
        <v>435</v>
      </c>
      <c r="D169" s="270" t="s">
        <v>436</v>
      </c>
      <c r="E169" s="272"/>
      <c r="F169" s="273" t="s">
        <v>401</v>
      </c>
      <c r="G169" s="273"/>
    </row>
    <row r="170" spans="1:7" x14ac:dyDescent="0.35">
      <c r="A170" s="253" t="s">
        <v>597</v>
      </c>
      <c r="B170" s="293" t="s">
        <v>598</v>
      </c>
      <c r="C170" s="279">
        <v>7.5087951528134744E-2</v>
      </c>
      <c r="D170" s="279">
        <v>0</v>
      </c>
      <c r="E170" s="323"/>
      <c r="F170" s="279">
        <f>D170+C170</f>
        <v>7.5087951528134744E-2</v>
      </c>
    </row>
    <row r="171" spans="1:7" x14ac:dyDescent="0.35">
      <c r="A171" s="253" t="s">
        <v>599</v>
      </c>
      <c r="B171" s="293" t="s">
        <v>1905</v>
      </c>
      <c r="C171" s="279">
        <v>0.35320764170256708</v>
      </c>
      <c r="D171" s="279">
        <v>0</v>
      </c>
      <c r="E171" s="323"/>
      <c r="F171" s="279">
        <f>D171+C171</f>
        <v>0.35320764170256708</v>
      </c>
    </row>
    <row r="172" spans="1:7" x14ac:dyDescent="0.35">
      <c r="A172" s="253" t="s">
        <v>600</v>
      </c>
      <c r="B172" s="293" t="s">
        <v>1906</v>
      </c>
      <c r="C172" s="279">
        <v>0.15606248335641862</v>
      </c>
      <c r="D172" s="279">
        <v>0</v>
      </c>
      <c r="E172" s="279"/>
      <c r="F172" s="279">
        <f>D172+C172</f>
        <v>0.15606248335641862</v>
      </c>
    </row>
    <row r="173" spans="1:7" x14ac:dyDescent="0.35">
      <c r="A173" s="253" t="s">
        <v>601</v>
      </c>
      <c r="B173" s="293" t="s">
        <v>1907</v>
      </c>
      <c r="C173" s="279">
        <v>9.6954269841588961E-2</v>
      </c>
      <c r="D173" s="279">
        <v>0</v>
      </c>
      <c r="E173" s="279"/>
      <c r="F173" s="279">
        <f>D173+C173</f>
        <v>9.6954269841588961E-2</v>
      </c>
    </row>
    <row r="174" spans="1:7" x14ac:dyDescent="0.35">
      <c r="A174" s="253" t="s">
        <v>602</v>
      </c>
      <c r="B174" s="293" t="s">
        <v>1908</v>
      </c>
      <c r="C174" s="279">
        <v>0.31868765357129064</v>
      </c>
      <c r="D174" s="279">
        <v>0</v>
      </c>
      <c r="E174" s="279"/>
      <c r="F174" s="279">
        <f>D174+C174</f>
        <v>0.31868765357129064</v>
      </c>
    </row>
    <row r="175" spans="1:7" x14ac:dyDescent="0.35">
      <c r="A175" s="253" t="s">
        <v>603</v>
      </c>
      <c r="B175" s="266"/>
      <c r="C175" s="279"/>
      <c r="D175" s="279"/>
      <c r="E175" s="279"/>
      <c r="F175" s="279"/>
    </row>
    <row r="176" spans="1:7" x14ac:dyDescent="0.35">
      <c r="A176" s="253" t="s">
        <v>604</v>
      </c>
      <c r="B176" s="266"/>
      <c r="C176" s="279"/>
      <c r="D176" s="279"/>
      <c r="E176" s="279"/>
      <c r="F176" s="279"/>
    </row>
    <row r="177" spans="1:7" x14ac:dyDescent="0.35">
      <c r="A177" s="253" t="s">
        <v>605</v>
      </c>
      <c r="B177" s="293"/>
      <c r="C177" s="279"/>
      <c r="D177" s="279"/>
      <c r="E177" s="279"/>
      <c r="F177" s="279"/>
    </row>
    <row r="178" spans="1:7" x14ac:dyDescent="0.35">
      <c r="A178" s="253" t="s">
        <v>606</v>
      </c>
      <c r="B178" s="293"/>
      <c r="C178" s="279"/>
      <c r="D178" s="279"/>
      <c r="E178" s="279"/>
      <c r="F178" s="279"/>
    </row>
    <row r="179" spans="1:7" x14ac:dyDescent="0.35">
      <c r="A179" s="270"/>
      <c r="B179" s="271" t="s">
        <v>607</v>
      </c>
      <c r="C179" s="270" t="s">
        <v>435</v>
      </c>
      <c r="D179" s="270" t="s">
        <v>436</v>
      </c>
      <c r="E179" s="272"/>
      <c r="F179" s="273" t="s">
        <v>401</v>
      </c>
      <c r="G179" s="273"/>
    </row>
    <row r="180" spans="1:7" x14ac:dyDescent="0.35">
      <c r="A180" s="253" t="s">
        <v>608</v>
      </c>
      <c r="B180" s="253" t="s">
        <v>1909</v>
      </c>
      <c r="C180" s="279">
        <v>0</v>
      </c>
      <c r="D180" s="279">
        <v>0</v>
      </c>
      <c r="E180" s="323"/>
      <c r="F180" s="279">
        <f>D180+C180</f>
        <v>0</v>
      </c>
    </row>
    <row r="181" spans="1:7" x14ac:dyDescent="0.35">
      <c r="A181" s="253" t="s">
        <v>609</v>
      </c>
      <c r="B181" s="324"/>
      <c r="C181" s="279"/>
      <c r="D181" s="279"/>
      <c r="E181" s="323"/>
      <c r="F181" s="279"/>
    </row>
    <row r="182" spans="1:7" x14ac:dyDescent="0.35">
      <c r="A182" s="253" t="s">
        <v>610</v>
      </c>
      <c r="B182" s="324"/>
      <c r="C182" s="279"/>
      <c r="D182" s="279"/>
      <c r="E182" s="323"/>
      <c r="F182" s="279"/>
    </row>
    <row r="183" spans="1:7" x14ac:dyDescent="0.35">
      <c r="A183" s="253" t="s">
        <v>611</v>
      </c>
      <c r="B183" s="324"/>
      <c r="C183" s="279"/>
      <c r="D183" s="279"/>
      <c r="E183" s="323"/>
      <c r="F183" s="279"/>
    </row>
    <row r="184" spans="1:7" x14ac:dyDescent="0.35">
      <c r="A184" s="253" t="s">
        <v>612</v>
      </c>
      <c r="B184" s="324"/>
      <c r="C184" s="279"/>
      <c r="D184" s="279"/>
      <c r="E184" s="323"/>
      <c r="F184" s="279"/>
    </row>
    <row r="185" spans="1:7" ht="18.5" x14ac:dyDescent="0.35">
      <c r="A185" s="325"/>
      <c r="B185" s="326" t="s">
        <v>398</v>
      </c>
      <c r="C185" s="325"/>
      <c r="D185" s="325"/>
      <c r="E185" s="325"/>
      <c r="F185" s="327"/>
      <c r="G185" s="327"/>
    </row>
    <row r="186" spans="1:7" x14ac:dyDescent="0.35">
      <c r="A186" s="270"/>
      <c r="B186" s="271" t="s">
        <v>613</v>
      </c>
      <c r="C186" s="270" t="s">
        <v>614</v>
      </c>
      <c r="D186" s="270" t="s">
        <v>615</v>
      </c>
      <c r="E186" s="272"/>
      <c r="F186" s="270" t="s">
        <v>435</v>
      </c>
      <c r="G186" s="270" t="s">
        <v>616</v>
      </c>
    </row>
    <row r="187" spans="1:7" x14ac:dyDescent="0.35">
      <c r="A187" s="253" t="s">
        <v>617</v>
      </c>
      <c r="B187" s="268" t="s">
        <v>618</v>
      </c>
      <c r="C187" s="300">
        <v>68.503284324562415</v>
      </c>
      <c r="E187" s="264"/>
      <c r="F187" s="292"/>
      <c r="G187" s="292"/>
    </row>
    <row r="188" spans="1:7" x14ac:dyDescent="0.35">
      <c r="A188" s="264"/>
      <c r="B188" s="328"/>
      <c r="C188" s="264"/>
      <c r="D188" s="264"/>
      <c r="E188" s="264"/>
      <c r="F188" s="292"/>
      <c r="G188" s="292"/>
    </row>
    <row r="189" spans="1:7" x14ac:dyDescent="0.35">
      <c r="B189" s="268" t="s">
        <v>619</v>
      </c>
      <c r="C189" s="264"/>
      <c r="D189" s="264"/>
      <c r="E189" s="264"/>
      <c r="F189" s="292"/>
      <c r="G189" s="292"/>
    </row>
    <row r="190" spans="1:7" x14ac:dyDescent="0.35">
      <c r="A190" s="253" t="s">
        <v>620</v>
      </c>
      <c r="B190" s="268" t="s">
        <v>553</v>
      </c>
      <c r="C190" s="300">
        <v>7206.1960952199415</v>
      </c>
      <c r="D190" s="253">
        <v>175488</v>
      </c>
      <c r="E190" s="264"/>
      <c r="F190" s="281">
        <f>IF($C$214=0,"",IF(C190="[for completion]","",IF(C190="","",C190/$C$214)))</f>
        <v>0.46605600601244079</v>
      </c>
      <c r="G190" s="281">
        <f>IF($D$214=0,"",IF(D190="[for completion]","",IF(D190="","",D190/$D$214)))</f>
        <v>0.77748290971277689</v>
      </c>
    </row>
    <row r="191" spans="1:7" x14ac:dyDescent="0.35">
      <c r="A191" s="253" t="s">
        <v>621</v>
      </c>
      <c r="B191" s="268" t="s">
        <v>553</v>
      </c>
      <c r="C191" s="300">
        <v>5622.2294947799855</v>
      </c>
      <c r="D191" s="253">
        <v>41353</v>
      </c>
      <c r="E191" s="264"/>
      <c r="F191" s="281">
        <f t="shared" ref="F191:F213" si="2">IF($C$214=0,"",IF(C191="[for completion]","",IF(C191="","",C191/$C$214)))</f>
        <v>0.36361400503111468</v>
      </c>
      <c r="G191" s="281">
        <f t="shared" ref="G191:G213" si="3">IF($D$214=0,"",IF(D191="[for completion]","",IF(D191="","",D191/$D$214)))</f>
        <v>0.18321053727521233</v>
      </c>
    </row>
    <row r="192" spans="1:7" x14ac:dyDescent="0.35">
      <c r="A192" s="253" t="s">
        <v>622</v>
      </c>
      <c r="B192" s="268" t="s">
        <v>553</v>
      </c>
      <c r="C192" s="300">
        <v>1549.2234973399979</v>
      </c>
      <c r="D192" s="253">
        <v>6506</v>
      </c>
      <c r="E192" s="264"/>
      <c r="F192" s="281">
        <f t="shared" si="2"/>
        <v>0.10019501357586462</v>
      </c>
      <c r="G192" s="281">
        <f t="shared" si="3"/>
        <v>2.8824214821476832E-2</v>
      </c>
    </row>
    <row r="193" spans="1:7" x14ac:dyDescent="0.35">
      <c r="A193" s="253" t="s">
        <v>623</v>
      </c>
      <c r="B193" s="268" t="s">
        <v>553</v>
      </c>
      <c r="C193" s="300">
        <v>468.4753216699998</v>
      </c>
      <c r="D193" s="253">
        <v>1372</v>
      </c>
      <c r="E193" s="264"/>
      <c r="F193" s="281">
        <f t="shared" si="2"/>
        <v>3.0298334162421888E-2</v>
      </c>
      <c r="G193" s="281">
        <f t="shared" si="3"/>
        <v>6.0785156371143886E-3</v>
      </c>
    </row>
    <row r="194" spans="1:7" x14ac:dyDescent="0.35">
      <c r="A194" s="253" t="s">
        <v>624</v>
      </c>
      <c r="B194" s="268" t="s">
        <v>553</v>
      </c>
      <c r="C194" s="300">
        <v>615.95740573999956</v>
      </c>
      <c r="D194" s="253">
        <v>994</v>
      </c>
      <c r="E194" s="264"/>
      <c r="F194" s="281">
        <f t="shared" si="2"/>
        <v>3.9836641218158102E-2</v>
      </c>
      <c r="G194" s="281">
        <f t="shared" si="3"/>
        <v>4.4038225534196078E-3</v>
      </c>
    </row>
    <row r="195" spans="1:7" hidden="1" outlineLevel="1" x14ac:dyDescent="0.35">
      <c r="A195" s="253" t="s">
        <v>625</v>
      </c>
      <c r="B195" s="268" t="s">
        <v>553</v>
      </c>
      <c r="C195" s="274"/>
      <c r="D195" s="329"/>
      <c r="E195" s="264"/>
      <c r="F195" s="281" t="str">
        <f t="shared" si="2"/>
        <v/>
      </c>
      <c r="G195" s="281" t="str">
        <f t="shared" si="3"/>
        <v/>
      </c>
    </row>
    <row r="196" spans="1:7" hidden="1" outlineLevel="1" x14ac:dyDescent="0.35">
      <c r="A196" s="253" t="s">
        <v>626</v>
      </c>
      <c r="B196" s="268" t="s">
        <v>553</v>
      </c>
      <c r="C196" s="274"/>
      <c r="D196" s="329"/>
      <c r="E196" s="264"/>
      <c r="F196" s="281" t="str">
        <f t="shared" si="2"/>
        <v/>
      </c>
      <c r="G196" s="281" t="str">
        <f t="shared" si="3"/>
        <v/>
      </c>
    </row>
    <row r="197" spans="1:7" hidden="1" outlineLevel="1" x14ac:dyDescent="0.35">
      <c r="A197" s="253" t="s">
        <v>627</v>
      </c>
      <c r="B197" s="268" t="s">
        <v>553</v>
      </c>
      <c r="C197" s="274"/>
      <c r="D197" s="329"/>
      <c r="E197" s="264"/>
      <c r="F197" s="281" t="str">
        <f t="shared" si="2"/>
        <v/>
      </c>
      <c r="G197" s="281" t="str">
        <f t="shared" si="3"/>
        <v/>
      </c>
    </row>
    <row r="198" spans="1:7" hidden="1" outlineLevel="1" x14ac:dyDescent="0.35">
      <c r="A198" s="253" t="s">
        <v>628</v>
      </c>
      <c r="B198" s="268" t="s">
        <v>553</v>
      </c>
      <c r="C198" s="274"/>
      <c r="D198" s="329"/>
      <c r="E198" s="264"/>
      <c r="F198" s="281" t="str">
        <f t="shared" si="2"/>
        <v/>
      </c>
      <c r="G198" s="281" t="str">
        <f t="shared" si="3"/>
        <v/>
      </c>
    </row>
    <row r="199" spans="1:7" hidden="1" outlineLevel="1" x14ac:dyDescent="0.35">
      <c r="A199" s="253" t="s">
        <v>629</v>
      </c>
      <c r="B199" s="268" t="s">
        <v>553</v>
      </c>
      <c r="C199" s="274"/>
      <c r="D199" s="329"/>
      <c r="E199" s="268"/>
      <c r="F199" s="281" t="str">
        <f t="shared" si="2"/>
        <v/>
      </c>
      <c r="G199" s="281" t="str">
        <f t="shared" si="3"/>
        <v/>
      </c>
    </row>
    <row r="200" spans="1:7" hidden="1" outlineLevel="1" x14ac:dyDescent="0.35">
      <c r="A200" s="253" t="s">
        <v>630</v>
      </c>
      <c r="B200" s="268" t="s">
        <v>553</v>
      </c>
      <c r="C200" s="274"/>
      <c r="D200" s="329"/>
      <c r="E200" s="268"/>
      <c r="F200" s="281" t="str">
        <f t="shared" si="2"/>
        <v/>
      </c>
      <c r="G200" s="281" t="str">
        <f t="shared" si="3"/>
        <v/>
      </c>
    </row>
    <row r="201" spans="1:7" hidden="1" outlineLevel="1" x14ac:dyDescent="0.35">
      <c r="A201" s="253" t="s">
        <v>631</v>
      </c>
      <c r="B201" s="268" t="s">
        <v>553</v>
      </c>
      <c r="C201" s="274"/>
      <c r="D201" s="329"/>
      <c r="E201" s="268"/>
      <c r="F201" s="281" t="str">
        <f t="shared" si="2"/>
        <v/>
      </c>
      <c r="G201" s="281" t="str">
        <f t="shared" si="3"/>
        <v/>
      </c>
    </row>
    <row r="202" spans="1:7" hidden="1" outlineLevel="1" x14ac:dyDescent="0.35">
      <c r="A202" s="253" t="s">
        <v>632</v>
      </c>
      <c r="B202" s="268" t="s">
        <v>553</v>
      </c>
      <c r="C202" s="274"/>
      <c r="D202" s="329"/>
      <c r="E202" s="268"/>
      <c r="F202" s="281" t="str">
        <f t="shared" si="2"/>
        <v/>
      </c>
      <c r="G202" s="281" t="str">
        <f t="shared" si="3"/>
        <v/>
      </c>
    </row>
    <row r="203" spans="1:7" hidden="1" outlineLevel="1" x14ac:dyDescent="0.35">
      <c r="A203" s="253" t="s">
        <v>633</v>
      </c>
      <c r="B203" s="268" t="s">
        <v>553</v>
      </c>
      <c r="C203" s="274"/>
      <c r="D203" s="329"/>
      <c r="E203" s="268"/>
      <c r="F203" s="281" t="str">
        <f t="shared" si="2"/>
        <v/>
      </c>
      <c r="G203" s="281" t="str">
        <f t="shared" si="3"/>
        <v/>
      </c>
    </row>
    <row r="204" spans="1:7" hidden="1" outlineLevel="1" x14ac:dyDescent="0.35">
      <c r="A204" s="253" t="s">
        <v>634</v>
      </c>
      <c r="B204" s="268" t="s">
        <v>553</v>
      </c>
      <c r="C204" s="274"/>
      <c r="D204" s="329"/>
      <c r="E204" s="268"/>
      <c r="F204" s="281" t="str">
        <f t="shared" si="2"/>
        <v/>
      </c>
      <c r="G204" s="281" t="str">
        <f t="shared" si="3"/>
        <v/>
      </c>
    </row>
    <row r="205" spans="1:7" hidden="1" outlineLevel="1" x14ac:dyDescent="0.35">
      <c r="A205" s="253" t="s">
        <v>635</v>
      </c>
      <c r="B205" s="268" t="s">
        <v>553</v>
      </c>
      <c r="C205" s="274"/>
      <c r="D205" s="329"/>
      <c r="F205" s="281" t="str">
        <f t="shared" si="2"/>
        <v/>
      </c>
      <c r="G205" s="281" t="str">
        <f t="shared" si="3"/>
        <v/>
      </c>
    </row>
    <row r="206" spans="1:7" hidden="1" outlineLevel="1" x14ac:dyDescent="0.35">
      <c r="A206" s="253" t="s">
        <v>636</v>
      </c>
      <c r="B206" s="268" t="s">
        <v>553</v>
      </c>
      <c r="C206" s="274"/>
      <c r="D206" s="329"/>
      <c r="E206" s="278"/>
      <c r="F206" s="281" t="str">
        <f t="shared" si="2"/>
        <v/>
      </c>
      <c r="G206" s="281" t="str">
        <f t="shared" si="3"/>
        <v/>
      </c>
    </row>
    <row r="207" spans="1:7" hidden="1" outlineLevel="1" x14ac:dyDescent="0.35">
      <c r="A207" s="253" t="s">
        <v>637</v>
      </c>
      <c r="B207" s="268" t="s">
        <v>553</v>
      </c>
      <c r="C207" s="274"/>
      <c r="D207" s="329"/>
      <c r="E207" s="278"/>
      <c r="F207" s="281" t="str">
        <f t="shared" si="2"/>
        <v/>
      </c>
      <c r="G207" s="281" t="str">
        <f t="shared" si="3"/>
        <v/>
      </c>
    </row>
    <row r="208" spans="1:7" hidden="1" outlineLevel="1" x14ac:dyDescent="0.35">
      <c r="A208" s="253" t="s">
        <v>638</v>
      </c>
      <c r="B208" s="268" t="s">
        <v>553</v>
      </c>
      <c r="C208" s="274"/>
      <c r="D208" s="329"/>
      <c r="E208" s="278"/>
      <c r="F208" s="281" t="str">
        <f t="shared" si="2"/>
        <v/>
      </c>
      <c r="G208" s="281" t="str">
        <f t="shared" si="3"/>
        <v/>
      </c>
    </row>
    <row r="209" spans="1:7" hidden="1" outlineLevel="1" x14ac:dyDescent="0.35">
      <c r="A209" s="253" t="s">
        <v>639</v>
      </c>
      <c r="B209" s="268" t="s">
        <v>553</v>
      </c>
      <c r="C209" s="274"/>
      <c r="D209" s="329"/>
      <c r="E209" s="278"/>
      <c r="F209" s="281" t="str">
        <f t="shared" si="2"/>
        <v/>
      </c>
      <c r="G209" s="281" t="str">
        <f t="shared" si="3"/>
        <v/>
      </c>
    </row>
    <row r="210" spans="1:7" hidden="1" outlineLevel="1" x14ac:dyDescent="0.35">
      <c r="A210" s="253" t="s">
        <v>640</v>
      </c>
      <c r="B210" s="268" t="s">
        <v>553</v>
      </c>
      <c r="C210" s="274"/>
      <c r="D210" s="329"/>
      <c r="E210" s="278"/>
      <c r="F210" s="281" t="str">
        <f t="shared" si="2"/>
        <v/>
      </c>
      <c r="G210" s="281" t="str">
        <f t="shared" si="3"/>
        <v/>
      </c>
    </row>
    <row r="211" spans="1:7" hidden="1" outlineLevel="1" x14ac:dyDescent="0.35">
      <c r="A211" s="253" t="s">
        <v>641</v>
      </c>
      <c r="B211" s="268" t="s">
        <v>553</v>
      </c>
      <c r="C211" s="274"/>
      <c r="D211" s="329"/>
      <c r="E211" s="278"/>
      <c r="F211" s="281" t="str">
        <f t="shared" si="2"/>
        <v/>
      </c>
      <c r="G211" s="281" t="str">
        <f t="shared" si="3"/>
        <v/>
      </c>
    </row>
    <row r="212" spans="1:7" hidden="1" outlineLevel="1" x14ac:dyDescent="0.35">
      <c r="A212" s="253" t="s">
        <v>642</v>
      </c>
      <c r="B212" s="268" t="s">
        <v>553</v>
      </c>
      <c r="C212" s="274"/>
      <c r="D212" s="329"/>
      <c r="E212" s="278"/>
      <c r="F212" s="281" t="str">
        <f t="shared" si="2"/>
        <v/>
      </c>
      <c r="G212" s="281" t="str">
        <f t="shared" si="3"/>
        <v/>
      </c>
    </row>
    <row r="213" spans="1:7" hidden="1" outlineLevel="1" x14ac:dyDescent="0.35">
      <c r="A213" s="253" t="s">
        <v>643</v>
      </c>
      <c r="B213" s="268" t="s">
        <v>553</v>
      </c>
      <c r="C213" s="274"/>
      <c r="D213" s="329"/>
      <c r="E213" s="278"/>
      <c r="F213" s="281" t="str">
        <f t="shared" si="2"/>
        <v/>
      </c>
      <c r="G213" s="281" t="str">
        <f t="shared" si="3"/>
        <v/>
      </c>
    </row>
    <row r="214" spans="1:7" collapsed="1" x14ac:dyDescent="0.35">
      <c r="A214" s="253" t="s">
        <v>644</v>
      </c>
      <c r="B214" s="283" t="s">
        <v>64</v>
      </c>
      <c r="C214" s="284">
        <f>SUM(C190:C213)</f>
        <v>15462.081814749923</v>
      </c>
      <c r="D214" s="280">
        <f>SUM(D190:D213)</f>
        <v>225713</v>
      </c>
      <c r="E214" s="278"/>
      <c r="F214" s="285">
        <f>SUM(F190:F213)</f>
        <v>1</v>
      </c>
      <c r="G214" s="285">
        <f>SUM(G190:G213)</f>
        <v>1</v>
      </c>
    </row>
    <row r="215" spans="1:7" x14ac:dyDescent="0.35">
      <c r="A215" s="270"/>
      <c r="B215" s="277" t="s">
        <v>645</v>
      </c>
      <c r="C215" s="270" t="s">
        <v>614</v>
      </c>
      <c r="D215" s="270" t="s">
        <v>615</v>
      </c>
      <c r="E215" s="272"/>
      <c r="F215" s="270" t="s">
        <v>435</v>
      </c>
      <c r="G215" s="270" t="s">
        <v>616</v>
      </c>
    </row>
    <row r="216" spans="1:7" x14ac:dyDescent="0.35">
      <c r="A216" s="253" t="s">
        <v>646</v>
      </c>
      <c r="B216" s="253" t="s">
        <v>647</v>
      </c>
      <c r="C216" s="300">
        <v>0.55741069674549937</v>
      </c>
      <c r="F216" s="320"/>
      <c r="G216" s="320"/>
    </row>
    <row r="217" spans="1:7" x14ac:dyDescent="0.35">
      <c r="F217" s="320"/>
      <c r="G217" s="320"/>
    </row>
    <row r="218" spans="1:7" x14ac:dyDescent="0.35">
      <c r="B218" s="268" t="s">
        <v>648</v>
      </c>
      <c r="F218" s="320"/>
      <c r="G218" s="320"/>
    </row>
    <row r="219" spans="1:7" x14ac:dyDescent="0.35">
      <c r="A219" s="253" t="s">
        <v>649</v>
      </c>
      <c r="B219" s="253" t="s">
        <v>650</v>
      </c>
      <c r="C219" s="300">
        <v>5374.9300149600322</v>
      </c>
      <c r="D219" s="253">
        <v>107471</v>
      </c>
      <c r="F219" s="281">
        <f t="shared" ref="F219:F233" si="4">IF($C$227=0,"",IF(C219="[for completion]","",C219/$C$227))</f>
        <v>0.34762007337411865</v>
      </c>
      <c r="G219" s="281">
        <f t="shared" ref="G219:G233" si="5">IF($D$227=0,"",IF(D219="[for completion]","",D219/$D$227))</f>
        <v>0.47614005396233272</v>
      </c>
    </row>
    <row r="220" spans="1:7" x14ac:dyDescent="0.35">
      <c r="A220" s="253" t="s">
        <v>651</v>
      </c>
      <c r="B220" s="253" t="s">
        <v>652</v>
      </c>
      <c r="C220" s="300">
        <v>1514.7994122100004</v>
      </c>
      <c r="D220" s="253">
        <v>23058</v>
      </c>
      <c r="F220" s="281">
        <f t="shared" si="4"/>
        <v>9.7968658448370091E-2</v>
      </c>
      <c r="G220" s="281">
        <f t="shared" si="5"/>
        <v>0.10215627810538161</v>
      </c>
    </row>
    <row r="221" spans="1:7" x14ac:dyDescent="0.35">
      <c r="A221" s="253" t="s">
        <v>653</v>
      </c>
      <c r="B221" s="253" t="s">
        <v>654</v>
      </c>
      <c r="C221" s="300">
        <v>1540.5904127800093</v>
      </c>
      <c r="D221" s="253">
        <v>21709</v>
      </c>
      <c r="F221" s="281">
        <f t="shared" si="4"/>
        <v>9.9636674494269273E-2</v>
      </c>
      <c r="G221" s="281">
        <f t="shared" si="5"/>
        <v>9.6179661782883577E-2</v>
      </c>
    </row>
    <row r="222" spans="1:7" x14ac:dyDescent="0.35">
      <c r="A222" s="253" t="s">
        <v>655</v>
      </c>
      <c r="B222" s="253" t="s">
        <v>656</v>
      </c>
      <c r="C222" s="300">
        <v>1720.09227412</v>
      </c>
      <c r="D222" s="253">
        <v>21463</v>
      </c>
      <c r="F222" s="281">
        <f t="shared" si="4"/>
        <v>0.1112458396436061</v>
      </c>
      <c r="G222" s="281">
        <f t="shared" si="5"/>
        <v>9.5089782156986977E-2</v>
      </c>
    </row>
    <row r="223" spans="1:7" x14ac:dyDescent="0.35">
      <c r="A223" s="253" t="s">
        <v>657</v>
      </c>
      <c r="B223" s="253" t="s">
        <v>658</v>
      </c>
      <c r="C223" s="300">
        <v>1848.1005100699945</v>
      </c>
      <c r="D223" s="253">
        <v>20675</v>
      </c>
      <c r="F223" s="281">
        <f t="shared" si="4"/>
        <v>0.11952468834481275</v>
      </c>
      <c r="G223" s="281">
        <f t="shared" si="5"/>
        <v>9.1598623030131179E-2</v>
      </c>
    </row>
    <row r="224" spans="1:7" x14ac:dyDescent="0.35">
      <c r="A224" s="253" t="s">
        <v>659</v>
      </c>
      <c r="B224" s="253" t="s">
        <v>660</v>
      </c>
      <c r="C224" s="300">
        <v>1845.9144463300026</v>
      </c>
      <c r="D224" s="253">
        <v>18035</v>
      </c>
      <c r="F224" s="281">
        <f t="shared" si="4"/>
        <v>0.11938330610623824</v>
      </c>
      <c r="G224" s="281">
        <f t="shared" si="5"/>
        <v>7.9902353874167636E-2</v>
      </c>
    </row>
    <row r="225" spans="1:7" x14ac:dyDescent="0.35">
      <c r="A225" s="253" t="s">
        <v>661</v>
      </c>
      <c r="B225" s="253" t="s">
        <v>662</v>
      </c>
      <c r="C225" s="300">
        <v>1251.3999256799921</v>
      </c>
      <c r="D225" s="253">
        <v>9867</v>
      </c>
      <c r="F225" s="281">
        <f t="shared" si="4"/>
        <v>8.0933469417179049E-2</v>
      </c>
      <c r="G225" s="281">
        <f t="shared" si="5"/>
        <v>4.3714805970413759E-2</v>
      </c>
    </row>
    <row r="226" spans="1:7" x14ac:dyDescent="0.35">
      <c r="A226" s="253" t="s">
        <v>663</v>
      </c>
      <c r="B226" s="253" t="s">
        <v>664</v>
      </c>
      <c r="C226" s="300">
        <v>366.25481859999962</v>
      </c>
      <c r="D226" s="253">
        <v>3435</v>
      </c>
      <c r="F226" s="281">
        <f t="shared" si="4"/>
        <v>2.3687290171405723E-2</v>
      </c>
      <c r="G226" s="281">
        <f t="shared" si="5"/>
        <v>1.5218441117702569E-2</v>
      </c>
    </row>
    <row r="227" spans="1:7" x14ac:dyDescent="0.35">
      <c r="A227" s="253" t="s">
        <v>665</v>
      </c>
      <c r="B227" s="283" t="s">
        <v>64</v>
      </c>
      <c r="C227" s="274">
        <f>SUM(C219:C226)</f>
        <v>15462.081814750032</v>
      </c>
      <c r="D227" s="329">
        <f>SUM(D219:D226)</f>
        <v>225713</v>
      </c>
      <c r="F227" s="279">
        <f>SUM(F219:F226)</f>
        <v>1</v>
      </c>
      <c r="G227" s="279">
        <f>SUM(G219:G226)</f>
        <v>1.0000000000000002</v>
      </c>
    </row>
    <row r="228" spans="1:7" x14ac:dyDescent="0.35">
      <c r="A228" s="253" t="s">
        <v>666</v>
      </c>
      <c r="B228" s="286" t="s">
        <v>667</v>
      </c>
      <c r="C228" s="274"/>
      <c r="D228" s="329"/>
      <c r="F228" s="281">
        <f t="shared" si="4"/>
        <v>0</v>
      </c>
      <c r="G228" s="281">
        <f t="shared" si="5"/>
        <v>0</v>
      </c>
    </row>
    <row r="229" spans="1:7" x14ac:dyDescent="0.35">
      <c r="A229" s="253" t="s">
        <v>668</v>
      </c>
      <c r="B229" s="286" t="s">
        <v>669</v>
      </c>
      <c r="C229" s="274"/>
      <c r="D229" s="329"/>
      <c r="F229" s="281">
        <f t="shared" si="4"/>
        <v>0</v>
      </c>
      <c r="G229" s="281">
        <f t="shared" si="5"/>
        <v>0</v>
      </c>
    </row>
    <row r="230" spans="1:7" x14ac:dyDescent="0.35">
      <c r="A230" s="253" t="s">
        <v>670</v>
      </c>
      <c r="B230" s="286" t="s">
        <v>671</v>
      </c>
      <c r="C230" s="274"/>
      <c r="D230" s="329"/>
      <c r="F230" s="281">
        <f t="shared" si="4"/>
        <v>0</v>
      </c>
      <c r="G230" s="281">
        <f t="shared" si="5"/>
        <v>0</v>
      </c>
    </row>
    <row r="231" spans="1:7" x14ac:dyDescent="0.35">
      <c r="A231" s="253" t="s">
        <v>672</v>
      </c>
      <c r="B231" s="286" t="s">
        <v>673</v>
      </c>
      <c r="C231" s="274"/>
      <c r="D231" s="329"/>
      <c r="F231" s="281">
        <f t="shared" si="4"/>
        <v>0</v>
      </c>
      <c r="G231" s="281">
        <f t="shared" si="5"/>
        <v>0</v>
      </c>
    </row>
    <row r="232" spans="1:7" x14ac:dyDescent="0.35">
      <c r="A232" s="253" t="s">
        <v>674</v>
      </c>
      <c r="B232" s="286" t="s">
        <v>675</v>
      </c>
      <c r="C232" s="274"/>
      <c r="D232" s="329"/>
      <c r="F232" s="281">
        <f t="shared" si="4"/>
        <v>0</v>
      </c>
      <c r="G232" s="281">
        <f t="shared" si="5"/>
        <v>0</v>
      </c>
    </row>
    <row r="233" spans="1:7" x14ac:dyDescent="0.35">
      <c r="A233" s="253" t="s">
        <v>676</v>
      </c>
      <c r="B233" s="286" t="s">
        <v>677</v>
      </c>
      <c r="C233" s="274"/>
      <c r="D233" s="329"/>
      <c r="F233" s="281">
        <f t="shared" si="4"/>
        <v>0</v>
      </c>
      <c r="G233" s="281">
        <f t="shared" si="5"/>
        <v>0</v>
      </c>
    </row>
    <row r="234" spans="1:7" x14ac:dyDescent="0.35">
      <c r="A234" s="253" t="s">
        <v>678</v>
      </c>
      <c r="B234" s="286"/>
      <c r="F234" s="281"/>
      <c r="G234" s="281"/>
    </row>
    <row r="235" spans="1:7" x14ac:dyDescent="0.35">
      <c r="A235" s="253" t="s">
        <v>679</v>
      </c>
      <c r="B235" s="286"/>
      <c r="F235" s="281"/>
      <c r="G235" s="281"/>
    </row>
    <row r="236" spans="1:7" x14ac:dyDescent="0.35">
      <c r="A236" s="253" t="s">
        <v>680</v>
      </c>
      <c r="B236" s="286"/>
      <c r="F236" s="281"/>
      <c r="G236" s="281"/>
    </row>
    <row r="237" spans="1:7" x14ac:dyDescent="0.35">
      <c r="A237" s="270"/>
      <c r="B237" s="277" t="s">
        <v>681</v>
      </c>
      <c r="C237" s="270" t="s">
        <v>614</v>
      </c>
      <c r="D237" s="270" t="s">
        <v>615</v>
      </c>
      <c r="E237" s="272"/>
      <c r="F237" s="270" t="s">
        <v>435</v>
      </c>
      <c r="G237" s="270" t="s">
        <v>616</v>
      </c>
    </row>
    <row r="238" spans="1:7" x14ac:dyDescent="0.35">
      <c r="A238" s="253" t="s">
        <v>682</v>
      </c>
      <c r="B238" s="253" t="s">
        <v>647</v>
      </c>
      <c r="C238" s="278">
        <v>0.50041313390208442</v>
      </c>
      <c r="F238" s="320"/>
      <c r="G238" s="320"/>
    </row>
    <row r="239" spans="1:7" x14ac:dyDescent="0.35">
      <c r="F239" s="320"/>
      <c r="G239" s="320"/>
    </row>
    <row r="240" spans="1:7" x14ac:dyDescent="0.35">
      <c r="B240" s="268" t="s">
        <v>648</v>
      </c>
      <c r="F240" s="320"/>
      <c r="G240" s="320"/>
    </row>
    <row r="241" spans="1:7" x14ac:dyDescent="0.35">
      <c r="A241" s="253" t="s">
        <v>683</v>
      </c>
      <c r="B241" s="253" t="s">
        <v>650</v>
      </c>
      <c r="C241" s="300">
        <v>6358.3383818399489</v>
      </c>
      <c r="D241" s="253">
        <v>125817</v>
      </c>
      <c r="F241" s="281">
        <f>IF($C$249=0,"",IF(C241="[Mark as ND1 if not relevant]","",C241/$C$249))</f>
        <v>0.41122136449792007</v>
      </c>
      <c r="G241" s="281">
        <f>IF($D$249=0,"",IF(D241="[Mark as ND1 if not relevant]","",D241/$D$249))</f>
        <v>0.55742026378631271</v>
      </c>
    </row>
    <row r="242" spans="1:7" x14ac:dyDescent="0.35">
      <c r="A242" s="253" t="s">
        <v>684</v>
      </c>
      <c r="B242" s="253" t="s">
        <v>652</v>
      </c>
      <c r="C242" s="300">
        <v>1532.2408332699922</v>
      </c>
      <c r="D242" s="253">
        <v>21374</v>
      </c>
      <c r="F242" s="281">
        <f t="shared" ref="F242:F248" si="6">IF($C$249=0,"",IF(C242="[Mark as ND1 if not relevant]","",C242/$C$249))</f>
        <v>9.9096670915835003E-2</v>
      </c>
      <c r="G242" s="281">
        <f t="shared" ref="G242:G248" si="7">IF($D$249=0,"",IF(D242="[Mark as ND1 if not relevant]","",D242/$D$249))</f>
        <v>9.4695476113471538E-2</v>
      </c>
    </row>
    <row r="243" spans="1:7" x14ac:dyDescent="0.35">
      <c r="A243" s="253" t="s">
        <v>685</v>
      </c>
      <c r="B243" s="253" t="s">
        <v>654</v>
      </c>
      <c r="C243" s="300">
        <v>1591.4602210600099</v>
      </c>
      <c r="D243" s="253">
        <v>20454</v>
      </c>
      <c r="F243" s="281">
        <f t="shared" si="6"/>
        <v>0.10292664597996419</v>
      </c>
      <c r="G243" s="281">
        <f t="shared" si="7"/>
        <v>9.0619503528817563E-2</v>
      </c>
    </row>
    <row r="244" spans="1:7" x14ac:dyDescent="0.35">
      <c r="A244" s="253" t="s">
        <v>686</v>
      </c>
      <c r="B244" s="253" t="s">
        <v>656</v>
      </c>
      <c r="C244" s="300">
        <v>1636.8900495299977</v>
      </c>
      <c r="D244" s="253">
        <v>18682</v>
      </c>
      <c r="F244" s="281">
        <f t="shared" si="6"/>
        <v>0.10586479033945467</v>
      </c>
      <c r="G244" s="281">
        <f t="shared" si="7"/>
        <v>8.2768825898375364E-2</v>
      </c>
    </row>
    <row r="245" spans="1:7" x14ac:dyDescent="0.35">
      <c r="A245" s="253" t="s">
        <v>687</v>
      </c>
      <c r="B245" s="253" t="s">
        <v>658</v>
      </c>
      <c r="C245" s="300">
        <v>1621.1651048999961</v>
      </c>
      <c r="D245" s="253">
        <v>16678</v>
      </c>
      <c r="F245" s="281">
        <f t="shared" si="6"/>
        <v>0.10484778985928642</v>
      </c>
      <c r="G245" s="281">
        <f t="shared" si="7"/>
        <v>7.3890294311803037E-2</v>
      </c>
    </row>
    <row r="246" spans="1:7" x14ac:dyDescent="0.35">
      <c r="A246" s="253" t="s">
        <v>688</v>
      </c>
      <c r="B246" s="253" t="s">
        <v>660</v>
      </c>
      <c r="C246" s="300">
        <v>1332.1785165200015</v>
      </c>
      <c r="D246" s="253">
        <v>12146</v>
      </c>
      <c r="F246" s="281">
        <f t="shared" si="6"/>
        <v>8.6157771798179156E-2</v>
      </c>
      <c r="G246" s="281">
        <f t="shared" si="7"/>
        <v>5.3811698927398954E-2</v>
      </c>
    </row>
    <row r="247" spans="1:7" x14ac:dyDescent="0.35">
      <c r="A247" s="253" t="s">
        <v>689</v>
      </c>
      <c r="B247" s="253" t="s">
        <v>662</v>
      </c>
      <c r="C247" s="300">
        <v>1119.9144263599985</v>
      </c>
      <c r="D247" s="253">
        <v>8247</v>
      </c>
      <c r="F247" s="281">
        <f t="shared" si="6"/>
        <v>7.2429730988207805E-2</v>
      </c>
      <c r="G247" s="281">
        <f t="shared" si="7"/>
        <v>3.6537549897436128E-2</v>
      </c>
    </row>
    <row r="248" spans="1:7" x14ac:dyDescent="0.35">
      <c r="A248" s="253" t="s">
        <v>690</v>
      </c>
      <c r="B248" s="253" t="s">
        <v>664</v>
      </c>
      <c r="C248" s="300">
        <v>269.89428126999979</v>
      </c>
      <c r="D248" s="253">
        <v>2315</v>
      </c>
      <c r="F248" s="281">
        <f t="shared" si="6"/>
        <v>1.7455235621152646E-2</v>
      </c>
      <c r="G248" s="281">
        <f t="shared" si="7"/>
        <v>1.0256387536384701E-2</v>
      </c>
    </row>
    <row r="249" spans="1:7" x14ac:dyDescent="0.35">
      <c r="A249" s="253" t="s">
        <v>691</v>
      </c>
      <c r="B249" s="283" t="s">
        <v>64</v>
      </c>
      <c r="C249" s="274">
        <f>SUM(C241:C248)</f>
        <v>15462.081814749945</v>
      </c>
      <c r="D249" s="329">
        <f>SUM(D241:D248)</f>
        <v>225713</v>
      </c>
      <c r="F249" s="279">
        <f>SUM(F241:F248)</f>
        <v>1</v>
      </c>
      <c r="G249" s="279">
        <f>SUM(G241:G248)</f>
        <v>0.99999999999999989</v>
      </c>
    </row>
    <row r="250" spans="1:7" x14ac:dyDescent="0.35">
      <c r="A250" s="253" t="s">
        <v>692</v>
      </c>
      <c r="B250" s="286" t="s">
        <v>667</v>
      </c>
      <c r="C250" s="274"/>
      <c r="D250" s="329"/>
      <c r="F250" s="281">
        <f t="shared" ref="F250:F255" si="8">IF($C$249=0,"",IF(C250="[for completion]","",C250/$C$249))</f>
        <v>0</v>
      </c>
      <c r="G250" s="281">
        <f t="shared" ref="G250:G255" si="9">IF($D$249=0,"",IF(D250="[for completion]","",D250/$D$249))</f>
        <v>0</v>
      </c>
    </row>
    <row r="251" spans="1:7" x14ac:dyDescent="0.35">
      <c r="A251" s="253" t="s">
        <v>693</v>
      </c>
      <c r="B251" s="286" t="s">
        <v>669</v>
      </c>
      <c r="C251" s="274"/>
      <c r="D251" s="329"/>
      <c r="F251" s="281">
        <f t="shared" si="8"/>
        <v>0</v>
      </c>
      <c r="G251" s="281">
        <f t="shared" si="9"/>
        <v>0</v>
      </c>
    </row>
    <row r="252" spans="1:7" x14ac:dyDescent="0.35">
      <c r="A252" s="253" t="s">
        <v>694</v>
      </c>
      <c r="B252" s="286" t="s">
        <v>671</v>
      </c>
      <c r="C252" s="274"/>
      <c r="D252" s="329"/>
      <c r="F252" s="281">
        <f t="shared" si="8"/>
        <v>0</v>
      </c>
      <c r="G252" s="281">
        <f t="shared" si="9"/>
        <v>0</v>
      </c>
    </row>
    <row r="253" spans="1:7" x14ac:dyDescent="0.35">
      <c r="A253" s="253" t="s">
        <v>695</v>
      </c>
      <c r="B253" s="286" t="s">
        <v>673</v>
      </c>
      <c r="C253" s="274"/>
      <c r="D253" s="329"/>
      <c r="F253" s="281">
        <f t="shared" si="8"/>
        <v>0</v>
      </c>
      <c r="G253" s="281">
        <f t="shared" si="9"/>
        <v>0</v>
      </c>
    </row>
    <row r="254" spans="1:7" x14ac:dyDescent="0.35">
      <c r="A254" s="253" t="s">
        <v>696</v>
      </c>
      <c r="B254" s="286" t="s">
        <v>675</v>
      </c>
      <c r="C254" s="274"/>
      <c r="D254" s="329"/>
      <c r="F254" s="281">
        <f t="shared" si="8"/>
        <v>0</v>
      </c>
      <c r="G254" s="281">
        <f t="shared" si="9"/>
        <v>0</v>
      </c>
    </row>
    <row r="255" spans="1:7" x14ac:dyDescent="0.35">
      <c r="A255" s="253" t="s">
        <v>697</v>
      </c>
      <c r="B255" s="286" t="s">
        <v>677</v>
      </c>
      <c r="C255" s="274"/>
      <c r="D255" s="329"/>
      <c r="F255" s="281">
        <f t="shared" si="8"/>
        <v>0</v>
      </c>
      <c r="G255" s="281">
        <f t="shared" si="9"/>
        <v>0</v>
      </c>
    </row>
    <row r="256" spans="1:7" x14ac:dyDescent="0.35">
      <c r="A256" s="253" t="s">
        <v>698</v>
      </c>
      <c r="B256" s="286"/>
      <c r="F256" s="282"/>
      <c r="G256" s="282"/>
    </row>
    <row r="257" spans="1:7" x14ac:dyDescent="0.35">
      <c r="A257" s="253" t="s">
        <v>699</v>
      </c>
      <c r="B257" s="286"/>
      <c r="F257" s="282"/>
      <c r="G257" s="282"/>
    </row>
    <row r="258" spans="1:7" x14ac:dyDescent="0.35">
      <c r="A258" s="253" t="s">
        <v>700</v>
      </c>
      <c r="B258" s="286"/>
      <c r="F258" s="282"/>
      <c r="G258" s="282"/>
    </row>
    <row r="259" spans="1:7" x14ac:dyDescent="0.35">
      <c r="A259" s="270"/>
      <c r="B259" s="277" t="s">
        <v>701</v>
      </c>
      <c r="C259" s="270" t="s">
        <v>435</v>
      </c>
      <c r="D259" s="270"/>
      <c r="E259" s="272"/>
      <c r="F259" s="270"/>
      <c r="G259" s="270"/>
    </row>
    <row r="260" spans="1:7" x14ac:dyDescent="0.35">
      <c r="A260" s="253" t="s">
        <v>702</v>
      </c>
      <c r="B260" s="253" t="s">
        <v>1910</v>
      </c>
      <c r="C260" s="278">
        <v>0</v>
      </c>
      <c r="E260" s="278"/>
      <c r="F260" s="278"/>
      <c r="G260" s="278"/>
    </row>
    <row r="261" spans="1:7" x14ac:dyDescent="0.35">
      <c r="A261" s="253" t="s">
        <v>703</v>
      </c>
      <c r="B261" s="253" t="s">
        <v>704</v>
      </c>
      <c r="C261" s="278">
        <v>0</v>
      </c>
      <c r="E261" s="278"/>
      <c r="F261" s="278"/>
    </row>
    <row r="262" spans="1:7" x14ac:dyDescent="0.35">
      <c r="A262" s="253" t="s">
        <v>705</v>
      </c>
      <c r="B262" s="253" t="s">
        <v>706</v>
      </c>
      <c r="C262" s="278">
        <v>0</v>
      </c>
      <c r="E262" s="278"/>
      <c r="F262" s="278"/>
    </row>
    <row r="263" spans="1:7" x14ac:dyDescent="0.35">
      <c r="A263" s="253" t="s">
        <v>707</v>
      </c>
      <c r="B263" s="253" t="s">
        <v>708</v>
      </c>
      <c r="C263" s="278">
        <v>0</v>
      </c>
      <c r="E263" s="278"/>
      <c r="F263" s="278"/>
    </row>
    <row r="264" spans="1:7" x14ac:dyDescent="0.35">
      <c r="A264" s="253" t="s">
        <v>709</v>
      </c>
      <c r="B264" s="268" t="s">
        <v>710</v>
      </c>
      <c r="C264" s="278">
        <v>0</v>
      </c>
      <c r="D264" s="264"/>
      <c r="E264" s="264"/>
      <c r="F264" s="292"/>
      <c r="G264" s="292"/>
    </row>
    <row r="265" spans="1:7" x14ac:dyDescent="0.35">
      <c r="A265" s="253" t="s">
        <v>711</v>
      </c>
      <c r="B265" s="253" t="s">
        <v>62</v>
      </c>
      <c r="C265" s="278">
        <v>1</v>
      </c>
      <c r="E265" s="278"/>
      <c r="F265" s="278"/>
    </row>
    <row r="266" spans="1:7" x14ac:dyDescent="0.35">
      <c r="A266" s="253" t="s">
        <v>712</v>
      </c>
      <c r="B266" s="286" t="s">
        <v>714</v>
      </c>
      <c r="C266" s="330"/>
      <c r="E266" s="278"/>
      <c r="F266" s="278"/>
    </row>
    <row r="267" spans="1:7" x14ac:dyDescent="0.35">
      <c r="A267" s="253" t="s">
        <v>713</v>
      </c>
      <c r="B267" s="286" t="s">
        <v>716</v>
      </c>
      <c r="C267" s="279"/>
      <c r="E267" s="278"/>
      <c r="F267" s="278"/>
    </row>
    <row r="268" spans="1:7" x14ac:dyDescent="0.35">
      <c r="A268" s="253" t="s">
        <v>715</v>
      </c>
      <c r="B268" s="286" t="s">
        <v>718</v>
      </c>
      <c r="C268" s="279"/>
      <c r="E268" s="278"/>
      <c r="F268" s="278"/>
    </row>
    <row r="269" spans="1:7" x14ac:dyDescent="0.35">
      <c r="A269" s="253" t="s">
        <v>717</v>
      </c>
      <c r="B269" s="286" t="s">
        <v>720</v>
      </c>
      <c r="C269" s="279"/>
      <c r="E269" s="278"/>
      <c r="F269" s="278"/>
    </row>
    <row r="270" spans="1:7" x14ac:dyDescent="0.35">
      <c r="A270" s="253" t="s">
        <v>719</v>
      </c>
      <c r="B270" s="286" t="s">
        <v>165</v>
      </c>
      <c r="C270" s="279"/>
      <c r="E270" s="278"/>
      <c r="F270" s="278"/>
    </row>
    <row r="271" spans="1:7" x14ac:dyDescent="0.35">
      <c r="A271" s="253" t="s">
        <v>721</v>
      </c>
      <c r="B271" s="286" t="s">
        <v>165</v>
      </c>
      <c r="C271" s="279"/>
      <c r="E271" s="278"/>
      <c r="F271" s="278"/>
    </row>
    <row r="272" spans="1:7" x14ac:dyDescent="0.35">
      <c r="A272" s="253" t="s">
        <v>722</v>
      </c>
      <c r="B272" s="286" t="s">
        <v>165</v>
      </c>
      <c r="C272" s="279"/>
      <c r="E272" s="278"/>
      <c r="F272" s="278"/>
    </row>
    <row r="273" spans="1:7" x14ac:dyDescent="0.35">
      <c r="A273" s="253" t="s">
        <v>723</v>
      </c>
      <c r="B273" s="286" t="s">
        <v>165</v>
      </c>
      <c r="C273" s="279"/>
      <c r="E273" s="278"/>
      <c r="F273" s="278"/>
    </row>
    <row r="274" spans="1:7" x14ac:dyDescent="0.35">
      <c r="A274" s="253" t="s">
        <v>724</v>
      </c>
      <c r="B274" s="286" t="s">
        <v>165</v>
      </c>
      <c r="C274" s="279"/>
      <c r="E274" s="278"/>
      <c r="F274" s="278"/>
    </row>
    <row r="275" spans="1:7" x14ac:dyDescent="0.35">
      <c r="A275" s="253" t="s">
        <v>725</v>
      </c>
      <c r="B275" s="286" t="s">
        <v>165</v>
      </c>
      <c r="C275" s="279"/>
      <c r="E275" s="278"/>
      <c r="F275" s="278"/>
    </row>
    <row r="276" spans="1:7" x14ac:dyDescent="0.35">
      <c r="A276" s="270"/>
      <c r="B276" s="277" t="s">
        <v>726</v>
      </c>
      <c r="C276" s="270" t="s">
        <v>435</v>
      </c>
      <c r="D276" s="270"/>
      <c r="E276" s="272"/>
      <c r="F276" s="270"/>
      <c r="G276" s="273"/>
    </row>
    <row r="277" spans="1:7" x14ac:dyDescent="0.35">
      <c r="A277" s="253" t="s">
        <v>727</v>
      </c>
      <c r="B277" s="253" t="s">
        <v>728</v>
      </c>
      <c r="C277" s="278">
        <v>1</v>
      </c>
      <c r="E277" s="247"/>
      <c r="F277" s="247"/>
    </row>
    <row r="278" spans="1:7" x14ac:dyDescent="0.35">
      <c r="A278" s="253" t="s">
        <v>729</v>
      </c>
      <c r="B278" s="253" t="s">
        <v>730</v>
      </c>
      <c r="C278" s="278">
        <v>0</v>
      </c>
      <c r="E278" s="247"/>
      <c r="F278" s="247"/>
    </row>
    <row r="279" spans="1:7" x14ac:dyDescent="0.35">
      <c r="A279" s="253" t="s">
        <v>731</v>
      </c>
      <c r="B279" s="253" t="s">
        <v>62</v>
      </c>
      <c r="C279" s="278">
        <v>0</v>
      </c>
      <c r="E279" s="247"/>
      <c r="F279" s="247"/>
    </row>
    <row r="280" spans="1:7" x14ac:dyDescent="0.35">
      <c r="A280" s="253" t="s">
        <v>732</v>
      </c>
      <c r="C280" s="279"/>
      <c r="E280" s="247"/>
      <c r="F280" s="247"/>
    </row>
    <row r="281" spans="1:7" x14ac:dyDescent="0.35">
      <c r="A281" s="253" t="s">
        <v>733</v>
      </c>
      <c r="C281" s="279"/>
      <c r="E281" s="247"/>
      <c r="F281" s="247"/>
    </row>
    <row r="282" spans="1:7" x14ac:dyDescent="0.35">
      <c r="A282" s="253" t="s">
        <v>734</v>
      </c>
      <c r="C282" s="279"/>
      <c r="E282" s="247"/>
      <c r="F282" s="247"/>
    </row>
    <row r="283" spans="1:7" x14ac:dyDescent="0.35">
      <c r="A283" s="253" t="s">
        <v>735</v>
      </c>
      <c r="C283" s="279"/>
      <c r="E283" s="247"/>
      <c r="F283" s="247"/>
    </row>
    <row r="284" spans="1:7" x14ac:dyDescent="0.35">
      <c r="A284" s="253" t="s">
        <v>736</v>
      </c>
      <c r="C284" s="279"/>
      <c r="E284" s="247"/>
      <c r="F284" s="247"/>
    </row>
    <row r="285" spans="1:7" x14ac:dyDescent="0.35">
      <c r="A285" s="253" t="s">
        <v>737</v>
      </c>
      <c r="C285" s="279"/>
      <c r="E285" s="247"/>
      <c r="F285" s="247"/>
    </row>
    <row r="286" spans="1:7" x14ac:dyDescent="0.35">
      <c r="A286" s="271"/>
      <c r="B286" s="271" t="s">
        <v>1911</v>
      </c>
      <c r="C286" s="271" t="s">
        <v>50</v>
      </c>
      <c r="D286" s="271" t="s">
        <v>1912</v>
      </c>
      <c r="E286" s="271"/>
      <c r="F286" s="271" t="s">
        <v>435</v>
      </c>
      <c r="G286" s="271" t="s">
        <v>1913</v>
      </c>
    </row>
    <row r="287" spans="1:7" x14ac:dyDescent="0.35">
      <c r="A287" s="253" t="s">
        <v>1914</v>
      </c>
      <c r="B287" s="268" t="s">
        <v>553</v>
      </c>
      <c r="E287" s="256"/>
      <c r="F287" s="281" t="str">
        <f>IF($C$305=0,"",IF(C287="[For completion]","",C287/$C$305))</f>
        <v/>
      </c>
      <c r="G287" s="281" t="str">
        <f>IF($D$305=0,"",IF(D287="[For completion]","",D287/$D$305))</f>
        <v/>
      </c>
    </row>
    <row r="288" spans="1:7" x14ac:dyDescent="0.35">
      <c r="A288" s="253" t="s">
        <v>1915</v>
      </c>
      <c r="B288" s="268" t="s">
        <v>553</v>
      </c>
      <c r="E288" s="256"/>
      <c r="F288" s="281" t="str">
        <f t="shared" ref="F288:F304" si="10">IF($C$305=0,"",IF(C288="[For completion]","",C288/$C$305))</f>
        <v/>
      </c>
      <c r="G288" s="281" t="str">
        <f t="shared" ref="G288:G304" si="11">IF($D$305=0,"",IF(D288="[For completion]","",D288/$D$305))</f>
        <v/>
      </c>
    </row>
    <row r="289" spans="1:7" x14ac:dyDescent="0.35">
      <c r="A289" s="253" t="s">
        <v>1916</v>
      </c>
      <c r="B289" s="268" t="s">
        <v>553</v>
      </c>
      <c r="E289" s="256"/>
      <c r="F289" s="281" t="str">
        <f t="shared" si="10"/>
        <v/>
      </c>
      <c r="G289" s="281" t="str">
        <f t="shared" si="11"/>
        <v/>
      </c>
    </row>
    <row r="290" spans="1:7" x14ac:dyDescent="0.35">
      <c r="A290" s="253" t="s">
        <v>1917</v>
      </c>
      <c r="B290" s="268" t="s">
        <v>553</v>
      </c>
      <c r="E290" s="256"/>
      <c r="F290" s="281" t="str">
        <f t="shared" si="10"/>
        <v/>
      </c>
      <c r="G290" s="281" t="str">
        <f t="shared" si="11"/>
        <v/>
      </c>
    </row>
    <row r="291" spans="1:7" x14ac:dyDescent="0.35">
      <c r="A291" s="253" t="s">
        <v>1918</v>
      </c>
      <c r="B291" s="268" t="s">
        <v>553</v>
      </c>
      <c r="E291" s="256"/>
      <c r="F291" s="281" t="str">
        <f t="shared" si="10"/>
        <v/>
      </c>
      <c r="G291" s="281" t="str">
        <f t="shared" si="11"/>
        <v/>
      </c>
    </row>
    <row r="292" spans="1:7" x14ac:dyDescent="0.35">
      <c r="A292" s="253" t="s">
        <v>1919</v>
      </c>
      <c r="B292" s="268" t="s">
        <v>553</v>
      </c>
      <c r="E292" s="256"/>
      <c r="F292" s="281" t="str">
        <f t="shared" si="10"/>
        <v/>
      </c>
      <c r="G292" s="281" t="str">
        <f t="shared" si="11"/>
        <v/>
      </c>
    </row>
    <row r="293" spans="1:7" x14ac:dyDescent="0.35">
      <c r="A293" s="253" t="s">
        <v>1920</v>
      </c>
      <c r="B293" s="268" t="s">
        <v>553</v>
      </c>
      <c r="E293" s="256"/>
      <c r="F293" s="281" t="str">
        <f t="shared" si="10"/>
        <v/>
      </c>
      <c r="G293" s="281" t="str">
        <f t="shared" si="11"/>
        <v/>
      </c>
    </row>
    <row r="294" spans="1:7" x14ac:dyDescent="0.35">
      <c r="A294" s="253" t="s">
        <v>1921</v>
      </c>
      <c r="B294" s="268" t="s">
        <v>553</v>
      </c>
      <c r="E294" s="256"/>
      <c r="F294" s="281" t="str">
        <f t="shared" si="10"/>
        <v/>
      </c>
      <c r="G294" s="281" t="str">
        <f t="shared" si="11"/>
        <v/>
      </c>
    </row>
    <row r="295" spans="1:7" x14ac:dyDescent="0.35">
      <c r="A295" s="253" t="s">
        <v>1922</v>
      </c>
      <c r="B295" s="268" t="s">
        <v>553</v>
      </c>
      <c r="E295" s="256"/>
      <c r="F295" s="281" t="str">
        <f t="shared" si="10"/>
        <v/>
      </c>
      <c r="G295" s="281" t="str">
        <f t="shared" si="11"/>
        <v/>
      </c>
    </row>
    <row r="296" spans="1:7" x14ac:dyDescent="0.35">
      <c r="A296" s="253" t="s">
        <v>1923</v>
      </c>
      <c r="B296" s="268" t="s">
        <v>553</v>
      </c>
      <c r="E296" s="256"/>
      <c r="F296" s="281" t="str">
        <f t="shared" si="10"/>
        <v/>
      </c>
      <c r="G296" s="281" t="str">
        <f t="shared" si="11"/>
        <v/>
      </c>
    </row>
    <row r="297" spans="1:7" x14ac:dyDescent="0.35">
      <c r="A297" s="253" t="s">
        <v>1924</v>
      </c>
      <c r="B297" s="268" t="s">
        <v>553</v>
      </c>
      <c r="E297" s="256"/>
      <c r="F297" s="281" t="str">
        <f t="shared" si="10"/>
        <v/>
      </c>
      <c r="G297" s="281" t="str">
        <f t="shared" si="11"/>
        <v/>
      </c>
    </row>
    <row r="298" spans="1:7" x14ac:dyDescent="0.35">
      <c r="A298" s="253" t="s">
        <v>1925</v>
      </c>
      <c r="B298" s="268" t="s">
        <v>553</v>
      </c>
      <c r="E298" s="256"/>
      <c r="F298" s="281" t="str">
        <f t="shared" si="10"/>
        <v/>
      </c>
      <c r="G298" s="281" t="str">
        <f t="shared" si="11"/>
        <v/>
      </c>
    </row>
    <row r="299" spans="1:7" x14ac:dyDescent="0.35">
      <c r="A299" s="253" t="s">
        <v>1926</v>
      </c>
      <c r="B299" s="268" t="s">
        <v>553</v>
      </c>
      <c r="E299" s="256"/>
      <c r="F299" s="281" t="str">
        <f t="shared" si="10"/>
        <v/>
      </c>
      <c r="G299" s="281" t="str">
        <f t="shared" si="11"/>
        <v/>
      </c>
    </row>
    <row r="300" spans="1:7" x14ac:dyDescent="0.35">
      <c r="A300" s="253" t="s">
        <v>1927</v>
      </c>
      <c r="B300" s="268" t="s">
        <v>553</v>
      </c>
      <c r="E300" s="256"/>
      <c r="F300" s="281" t="str">
        <f t="shared" si="10"/>
        <v/>
      </c>
      <c r="G300" s="281" t="str">
        <f t="shared" si="11"/>
        <v/>
      </c>
    </row>
    <row r="301" spans="1:7" x14ac:dyDescent="0.35">
      <c r="A301" s="253" t="s">
        <v>1928</v>
      </c>
      <c r="B301" s="268" t="s">
        <v>553</v>
      </c>
      <c r="E301" s="256"/>
      <c r="F301" s="281" t="str">
        <f t="shared" si="10"/>
        <v/>
      </c>
      <c r="G301" s="281" t="str">
        <f t="shared" si="11"/>
        <v/>
      </c>
    </row>
    <row r="302" spans="1:7" x14ac:dyDescent="0.35">
      <c r="A302" s="253" t="s">
        <v>1929</v>
      </c>
      <c r="B302" s="268" t="s">
        <v>553</v>
      </c>
      <c r="E302" s="256"/>
      <c r="F302" s="281" t="str">
        <f t="shared" si="10"/>
        <v/>
      </c>
      <c r="G302" s="281" t="str">
        <f t="shared" si="11"/>
        <v/>
      </c>
    </row>
    <row r="303" spans="1:7" x14ac:dyDescent="0.35">
      <c r="A303" s="253" t="s">
        <v>1930</v>
      </c>
      <c r="B303" s="268" t="s">
        <v>553</v>
      </c>
      <c r="E303" s="256"/>
      <c r="F303" s="281" t="str">
        <f t="shared" si="10"/>
        <v/>
      </c>
      <c r="G303" s="281" t="str">
        <f t="shared" si="11"/>
        <v/>
      </c>
    </row>
    <row r="304" spans="1:7" x14ac:dyDescent="0.35">
      <c r="A304" s="253" t="s">
        <v>1931</v>
      </c>
      <c r="B304" s="268" t="s">
        <v>1932</v>
      </c>
      <c r="E304" s="256"/>
      <c r="F304" s="281" t="str">
        <f t="shared" si="10"/>
        <v/>
      </c>
      <c r="G304" s="281" t="str">
        <f t="shared" si="11"/>
        <v/>
      </c>
    </row>
    <row r="305" spans="1:7" x14ac:dyDescent="0.35">
      <c r="A305" s="253" t="s">
        <v>1933</v>
      </c>
      <c r="B305" s="268" t="s">
        <v>64</v>
      </c>
      <c r="C305" s="253">
        <f>SUM(C287:C304)</f>
        <v>0</v>
      </c>
      <c r="D305" s="253">
        <f>SUM(D287:D304)</f>
        <v>0</v>
      </c>
      <c r="E305" s="256"/>
      <c r="F305" s="320">
        <f>SUM(F287:F304)</f>
        <v>0</v>
      </c>
      <c r="G305" s="320">
        <f>SUM(G287:G304)</f>
        <v>0</v>
      </c>
    </row>
    <row r="306" spans="1:7" x14ac:dyDescent="0.35">
      <c r="A306" s="253" t="s">
        <v>1934</v>
      </c>
      <c r="B306" s="268"/>
      <c r="E306" s="256"/>
      <c r="F306" s="256"/>
      <c r="G306" s="256"/>
    </row>
    <row r="307" spans="1:7" x14ac:dyDescent="0.35">
      <c r="A307" s="253" t="s">
        <v>1935</v>
      </c>
      <c r="B307" s="268"/>
      <c r="E307" s="256"/>
      <c r="F307" s="256"/>
      <c r="G307" s="256"/>
    </row>
    <row r="308" spans="1:7" x14ac:dyDescent="0.35">
      <c r="A308" s="253" t="s">
        <v>1936</v>
      </c>
      <c r="B308" s="268"/>
      <c r="E308" s="256"/>
      <c r="F308" s="256"/>
      <c r="G308" s="256"/>
    </row>
    <row r="309" spans="1:7" x14ac:dyDescent="0.35">
      <c r="A309" s="271"/>
      <c r="B309" s="271" t="s">
        <v>1937</v>
      </c>
      <c r="C309" s="271" t="s">
        <v>50</v>
      </c>
      <c r="D309" s="271" t="s">
        <v>1912</v>
      </c>
      <c r="E309" s="271"/>
      <c r="F309" s="271" t="s">
        <v>435</v>
      </c>
      <c r="G309" s="271" t="s">
        <v>1913</v>
      </c>
    </row>
    <row r="310" spans="1:7" x14ac:dyDescent="0.35">
      <c r="A310" s="253" t="s">
        <v>1938</v>
      </c>
      <c r="B310" s="268" t="s">
        <v>553</v>
      </c>
      <c r="E310" s="256"/>
      <c r="F310" s="281" t="str">
        <f>IF($C$328=0,"",IF(C310="[For completion]","",C310/$C$328))</f>
        <v/>
      </c>
      <c r="G310" s="281" t="str">
        <f>IF($D$328=0,"",IF(D310="[For completion]","",D310/$D$328))</f>
        <v/>
      </c>
    </row>
    <row r="311" spans="1:7" x14ac:dyDescent="0.35">
      <c r="A311" s="253" t="s">
        <v>1939</v>
      </c>
      <c r="B311" s="268" t="s">
        <v>553</v>
      </c>
      <c r="E311" s="256"/>
      <c r="F311" s="256"/>
      <c r="G311" s="256"/>
    </row>
    <row r="312" spans="1:7" x14ac:dyDescent="0.35">
      <c r="A312" s="253" t="s">
        <v>1940</v>
      </c>
      <c r="B312" s="268" t="s">
        <v>553</v>
      </c>
      <c r="E312" s="256"/>
      <c r="F312" s="256"/>
      <c r="G312" s="256"/>
    </row>
    <row r="313" spans="1:7" x14ac:dyDescent="0.35">
      <c r="A313" s="253" t="s">
        <v>1941</v>
      </c>
      <c r="B313" s="268" t="s">
        <v>553</v>
      </c>
      <c r="E313" s="256"/>
      <c r="F313" s="256"/>
      <c r="G313" s="256"/>
    </row>
    <row r="314" spans="1:7" x14ac:dyDescent="0.35">
      <c r="A314" s="253" t="s">
        <v>1942</v>
      </c>
      <c r="B314" s="268" t="s">
        <v>553</v>
      </c>
      <c r="E314" s="256"/>
      <c r="F314" s="256"/>
      <c r="G314" s="256"/>
    </row>
    <row r="315" spans="1:7" x14ac:dyDescent="0.35">
      <c r="A315" s="253" t="s">
        <v>1943</v>
      </c>
      <c r="B315" s="268" t="s">
        <v>553</v>
      </c>
      <c r="E315" s="256"/>
      <c r="F315" s="256"/>
      <c r="G315" s="256"/>
    </row>
    <row r="316" spans="1:7" x14ac:dyDescent="0.35">
      <c r="A316" s="253" t="s">
        <v>1944</v>
      </c>
      <c r="B316" s="268" t="s">
        <v>553</v>
      </c>
      <c r="E316" s="256"/>
      <c r="F316" s="256"/>
      <c r="G316" s="256"/>
    </row>
    <row r="317" spans="1:7" x14ac:dyDescent="0.35">
      <c r="A317" s="253" t="s">
        <v>1945</v>
      </c>
      <c r="B317" s="268" t="s">
        <v>553</v>
      </c>
      <c r="E317" s="256"/>
      <c r="F317" s="256"/>
      <c r="G317" s="256"/>
    </row>
    <row r="318" spans="1:7" x14ac:dyDescent="0.35">
      <c r="A318" s="253" t="s">
        <v>1946</v>
      </c>
      <c r="B318" s="268" t="s">
        <v>553</v>
      </c>
      <c r="E318" s="256"/>
      <c r="F318" s="256"/>
      <c r="G318" s="256"/>
    </row>
    <row r="319" spans="1:7" x14ac:dyDescent="0.35">
      <c r="A319" s="253" t="s">
        <v>1947</v>
      </c>
      <c r="B319" s="268" t="s">
        <v>553</v>
      </c>
      <c r="E319" s="256"/>
      <c r="F319" s="256"/>
      <c r="G319" s="256"/>
    </row>
    <row r="320" spans="1:7" x14ac:dyDescent="0.35">
      <c r="A320" s="253" t="s">
        <v>1948</v>
      </c>
      <c r="B320" s="268" t="s">
        <v>553</v>
      </c>
      <c r="E320" s="256"/>
      <c r="F320" s="256"/>
      <c r="G320" s="256"/>
    </row>
    <row r="321" spans="1:7" x14ac:dyDescent="0.35">
      <c r="A321" s="253" t="s">
        <v>1949</v>
      </c>
      <c r="B321" s="268" t="s">
        <v>553</v>
      </c>
      <c r="E321" s="256"/>
      <c r="F321" s="256"/>
      <c r="G321" s="256"/>
    </row>
    <row r="322" spans="1:7" x14ac:dyDescent="0.35">
      <c r="A322" s="253" t="s">
        <v>1950</v>
      </c>
      <c r="B322" s="268" t="s">
        <v>553</v>
      </c>
      <c r="E322" s="256"/>
      <c r="F322" s="256"/>
      <c r="G322" s="256"/>
    </row>
    <row r="323" spans="1:7" x14ac:dyDescent="0.35">
      <c r="A323" s="253" t="s">
        <v>1951</v>
      </c>
      <c r="B323" s="268" t="s">
        <v>553</v>
      </c>
      <c r="E323" s="256"/>
      <c r="F323" s="256"/>
      <c r="G323" s="256"/>
    </row>
    <row r="324" spans="1:7" x14ac:dyDescent="0.35">
      <c r="A324" s="253" t="s">
        <v>1952</v>
      </c>
      <c r="B324" s="268" t="s">
        <v>553</v>
      </c>
      <c r="E324" s="256"/>
      <c r="F324" s="256"/>
      <c r="G324" s="256"/>
    </row>
    <row r="325" spans="1:7" x14ac:dyDescent="0.35">
      <c r="A325" s="253" t="s">
        <v>1953</v>
      </c>
      <c r="B325" s="268" t="s">
        <v>553</v>
      </c>
      <c r="E325" s="256"/>
      <c r="F325" s="256"/>
      <c r="G325" s="256"/>
    </row>
    <row r="326" spans="1:7" x14ac:dyDescent="0.35">
      <c r="A326" s="253" t="s">
        <v>1954</v>
      </c>
      <c r="B326" s="268" t="s">
        <v>553</v>
      </c>
      <c r="E326" s="256"/>
      <c r="F326" s="256"/>
      <c r="G326" s="256"/>
    </row>
    <row r="327" spans="1:7" x14ac:dyDescent="0.35">
      <c r="A327" s="253" t="s">
        <v>1955</v>
      </c>
      <c r="B327" s="268" t="s">
        <v>1932</v>
      </c>
      <c r="E327" s="256"/>
      <c r="F327" s="256"/>
      <c r="G327" s="256"/>
    </row>
    <row r="328" spans="1:7" x14ac:dyDescent="0.35">
      <c r="A328" s="253" t="s">
        <v>1956</v>
      </c>
      <c r="B328" s="268" t="s">
        <v>64</v>
      </c>
      <c r="C328" s="253">
        <f>SUM(C310:C327)</f>
        <v>0</v>
      </c>
      <c r="D328" s="253">
        <f>SUM(D310:D327)</f>
        <v>0</v>
      </c>
      <c r="E328" s="256"/>
      <c r="F328" s="320">
        <f>SUM(F310:F327)</f>
        <v>0</v>
      </c>
      <c r="G328" s="320">
        <f>SUM(G310:G327)</f>
        <v>0</v>
      </c>
    </row>
    <row r="329" spans="1:7" x14ac:dyDescent="0.35">
      <c r="A329" s="253" t="s">
        <v>1957</v>
      </c>
      <c r="B329" s="268"/>
      <c r="E329" s="256"/>
      <c r="F329" s="256"/>
      <c r="G329" s="256"/>
    </row>
    <row r="330" spans="1:7" x14ac:dyDescent="0.35">
      <c r="A330" s="253" t="s">
        <v>1958</v>
      </c>
      <c r="B330" s="268"/>
      <c r="E330" s="256"/>
      <c r="F330" s="256"/>
      <c r="G330" s="256"/>
    </row>
    <row r="331" spans="1:7" x14ac:dyDescent="0.35">
      <c r="A331" s="253" t="s">
        <v>1959</v>
      </c>
      <c r="B331" s="268"/>
      <c r="E331" s="256"/>
      <c r="F331" s="256"/>
      <c r="G331" s="256"/>
    </row>
    <row r="332" spans="1:7" x14ac:dyDescent="0.35">
      <c r="A332" s="271"/>
      <c r="B332" s="271" t="s">
        <v>1960</v>
      </c>
      <c r="C332" s="271" t="s">
        <v>50</v>
      </c>
      <c r="D332" s="271" t="s">
        <v>1912</v>
      </c>
      <c r="E332" s="271"/>
      <c r="F332" s="271" t="s">
        <v>435</v>
      </c>
      <c r="G332" s="271" t="s">
        <v>1913</v>
      </c>
    </row>
    <row r="333" spans="1:7" x14ac:dyDescent="0.35">
      <c r="A333" s="253" t="s">
        <v>1961</v>
      </c>
      <c r="B333" s="268" t="s">
        <v>1962</v>
      </c>
      <c r="E333" s="256"/>
      <c r="F333" s="281" t="str">
        <f>IF($C$343=0,"",IF(C333="[For completion]","",C333/$C$343))</f>
        <v/>
      </c>
      <c r="G333" s="281" t="str">
        <f>IF($D$343=0,"",IF(D333="[For completion]","",D333/$D$343))</f>
        <v/>
      </c>
    </row>
    <row r="334" spans="1:7" x14ac:dyDescent="0.35">
      <c r="A334" s="253" t="s">
        <v>1963</v>
      </c>
      <c r="B334" s="268" t="s">
        <v>1964</v>
      </c>
      <c r="E334" s="256"/>
      <c r="F334" s="281" t="str">
        <f t="shared" ref="F334:F342" si="12">IF($C$343=0,"",IF(C334="[For completion]","",C334/$C$343))</f>
        <v/>
      </c>
      <c r="G334" s="281" t="str">
        <f t="shared" ref="G334:G342" si="13">IF($D$343=0,"",IF(D334="[For completion]","",D334/$D$343))</f>
        <v/>
      </c>
    </row>
    <row r="335" spans="1:7" x14ac:dyDescent="0.35">
      <c r="A335" s="253" t="s">
        <v>1965</v>
      </c>
      <c r="B335" s="268" t="s">
        <v>1966</v>
      </c>
      <c r="E335" s="256"/>
      <c r="F335" s="281" t="str">
        <f t="shared" si="12"/>
        <v/>
      </c>
      <c r="G335" s="281" t="str">
        <f t="shared" si="13"/>
        <v/>
      </c>
    </row>
    <row r="336" spans="1:7" x14ac:dyDescent="0.35">
      <c r="A336" s="253" t="s">
        <v>1967</v>
      </c>
      <c r="B336" s="268" t="s">
        <v>1968</v>
      </c>
      <c r="E336" s="256"/>
      <c r="F336" s="281" t="str">
        <f t="shared" si="12"/>
        <v/>
      </c>
      <c r="G336" s="281" t="str">
        <f t="shared" si="13"/>
        <v/>
      </c>
    </row>
    <row r="337" spans="1:7" x14ac:dyDescent="0.35">
      <c r="A337" s="253" t="s">
        <v>1969</v>
      </c>
      <c r="B337" s="268" t="s">
        <v>1970</v>
      </c>
      <c r="E337" s="256"/>
      <c r="F337" s="281" t="str">
        <f t="shared" si="12"/>
        <v/>
      </c>
      <c r="G337" s="281" t="str">
        <f t="shared" si="13"/>
        <v/>
      </c>
    </row>
    <row r="338" spans="1:7" x14ac:dyDescent="0.35">
      <c r="A338" s="253" t="s">
        <v>1971</v>
      </c>
      <c r="B338" s="268" t="s">
        <v>1972</v>
      </c>
      <c r="E338" s="256"/>
      <c r="F338" s="281" t="str">
        <f t="shared" si="12"/>
        <v/>
      </c>
      <c r="G338" s="281" t="str">
        <f t="shared" si="13"/>
        <v/>
      </c>
    </row>
    <row r="339" spans="1:7" x14ac:dyDescent="0.35">
      <c r="A339" s="253" t="s">
        <v>1973</v>
      </c>
      <c r="B339" s="268" t="s">
        <v>1974</v>
      </c>
      <c r="E339" s="256"/>
      <c r="F339" s="281" t="str">
        <f t="shared" si="12"/>
        <v/>
      </c>
      <c r="G339" s="281" t="str">
        <f t="shared" si="13"/>
        <v/>
      </c>
    </row>
    <row r="340" spans="1:7" x14ac:dyDescent="0.35">
      <c r="A340" s="253" t="s">
        <v>1975</v>
      </c>
      <c r="B340" s="268" t="s">
        <v>1976</v>
      </c>
      <c r="E340" s="256"/>
      <c r="F340" s="281" t="str">
        <f t="shared" si="12"/>
        <v/>
      </c>
      <c r="G340" s="281" t="str">
        <f t="shared" si="13"/>
        <v/>
      </c>
    </row>
    <row r="341" spans="1:7" x14ac:dyDescent="0.35">
      <c r="A341" s="253" t="s">
        <v>1977</v>
      </c>
      <c r="B341" s="268" t="s">
        <v>1978</v>
      </c>
      <c r="E341" s="256"/>
      <c r="F341" s="281" t="str">
        <f t="shared" si="12"/>
        <v/>
      </c>
      <c r="G341" s="281" t="str">
        <f t="shared" si="13"/>
        <v/>
      </c>
    </row>
    <row r="342" spans="1:7" x14ac:dyDescent="0.35">
      <c r="A342" s="253" t="s">
        <v>1979</v>
      </c>
      <c r="B342" s="253" t="s">
        <v>1932</v>
      </c>
      <c r="E342" s="213"/>
      <c r="F342" s="281" t="str">
        <f t="shared" si="12"/>
        <v/>
      </c>
      <c r="G342" s="281" t="str">
        <f t="shared" si="13"/>
        <v/>
      </c>
    </row>
    <row r="343" spans="1:7" x14ac:dyDescent="0.35">
      <c r="A343" s="253" t="s">
        <v>1980</v>
      </c>
      <c r="B343" s="268" t="s">
        <v>64</v>
      </c>
      <c r="C343" s="253">
        <f>SUM(C333:C341)</f>
        <v>0</v>
      </c>
      <c r="D343" s="253">
        <f>SUM(D333:D341)</f>
        <v>0</v>
      </c>
      <c r="E343" s="256"/>
      <c r="F343" s="320">
        <f>SUM(F333:F342)</f>
        <v>0</v>
      </c>
      <c r="G343" s="320">
        <f>SUM(G333:G342)</f>
        <v>0</v>
      </c>
    </row>
    <row r="344" spans="1:7" x14ac:dyDescent="0.35">
      <c r="A344" s="253" t="s">
        <v>1981</v>
      </c>
      <c r="B344" s="268"/>
      <c r="E344" s="256"/>
      <c r="F344" s="256"/>
      <c r="G344" s="256"/>
    </row>
    <row r="345" spans="1:7" x14ac:dyDescent="0.35">
      <c r="A345" s="271"/>
      <c r="B345" s="271" t="s">
        <v>1982</v>
      </c>
      <c r="C345" s="271" t="s">
        <v>50</v>
      </c>
      <c r="D345" s="271" t="s">
        <v>1912</v>
      </c>
      <c r="E345" s="271"/>
      <c r="F345" s="271" t="s">
        <v>435</v>
      </c>
      <c r="G345" s="271" t="s">
        <v>1913</v>
      </c>
    </row>
    <row r="346" spans="1:7" x14ac:dyDescent="0.35">
      <c r="A346" s="253" t="s">
        <v>1983</v>
      </c>
      <c r="B346" s="268" t="s">
        <v>1984</v>
      </c>
      <c r="E346" s="256"/>
      <c r="F346" s="281" t="str">
        <f>IF($C$353=0,"",IF(C346="[For completion]","",C346/$C$353))</f>
        <v/>
      </c>
      <c r="G346" s="281" t="str">
        <f>IF($D$353=0,"",IF(D346="[For completion]","",D346/$D$353))</f>
        <v/>
      </c>
    </row>
    <row r="347" spans="1:7" x14ac:dyDescent="0.35">
      <c r="A347" s="253" t="s">
        <v>1985</v>
      </c>
      <c r="B347" s="331" t="s">
        <v>1986</v>
      </c>
      <c r="E347" s="256"/>
      <c r="F347" s="281" t="str">
        <f t="shared" ref="F347:F352" si="14">IF($C$353=0,"",IF(C347="[For completion]","",C347/$C$353))</f>
        <v/>
      </c>
      <c r="G347" s="281" t="str">
        <f t="shared" ref="G347:G352" si="15">IF($D$353=0,"",IF(D347="[For completion]","",D347/$D$353))</f>
        <v/>
      </c>
    </row>
    <row r="348" spans="1:7" x14ac:dyDescent="0.35">
      <c r="A348" s="253" t="s">
        <v>1987</v>
      </c>
      <c r="B348" s="268" t="s">
        <v>1988</v>
      </c>
      <c r="E348" s="256"/>
      <c r="F348" s="281" t="str">
        <f t="shared" si="14"/>
        <v/>
      </c>
      <c r="G348" s="281" t="str">
        <f t="shared" si="15"/>
        <v/>
      </c>
    </row>
    <row r="349" spans="1:7" x14ac:dyDescent="0.35">
      <c r="A349" s="253" t="s">
        <v>1989</v>
      </c>
      <c r="B349" s="268" t="s">
        <v>1990</v>
      </c>
      <c r="E349" s="256"/>
      <c r="F349" s="281" t="str">
        <f t="shared" si="14"/>
        <v/>
      </c>
      <c r="G349" s="281" t="str">
        <f t="shared" si="15"/>
        <v/>
      </c>
    </row>
    <row r="350" spans="1:7" x14ac:dyDescent="0.35">
      <c r="A350" s="253" t="s">
        <v>1991</v>
      </c>
      <c r="B350" s="268" t="s">
        <v>1992</v>
      </c>
      <c r="E350" s="256"/>
      <c r="F350" s="281" t="str">
        <f t="shared" si="14"/>
        <v/>
      </c>
      <c r="G350" s="281" t="str">
        <f t="shared" si="15"/>
        <v/>
      </c>
    </row>
    <row r="351" spans="1:7" x14ac:dyDescent="0.35">
      <c r="A351" s="253" t="s">
        <v>1993</v>
      </c>
      <c r="B351" s="268" t="s">
        <v>1994</v>
      </c>
      <c r="E351" s="256"/>
      <c r="F351" s="281" t="str">
        <f t="shared" si="14"/>
        <v/>
      </c>
      <c r="G351" s="281" t="str">
        <f t="shared" si="15"/>
        <v/>
      </c>
    </row>
    <row r="352" spans="1:7" x14ac:dyDescent="0.35">
      <c r="A352" s="253" t="s">
        <v>1995</v>
      </c>
      <c r="B352" s="268" t="s">
        <v>1996</v>
      </c>
      <c r="E352" s="256"/>
      <c r="F352" s="281" t="str">
        <f t="shared" si="14"/>
        <v/>
      </c>
      <c r="G352" s="281" t="str">
        <f t="shared" si="15"/>
        <v/>
      </c>
    </row>
    <row r="353" spans="1:7" x14ac:dyDescent="0.35">
      <c r="A353" s="253" t="s">
        <v>1997</v>
      </c>
      <c r="B353" s="268" t="s">
        <v>64</v>
      </c>
      <c r="C353" s="253">
        <f>SUM(C346:C352)</f>
        <v>0</v>
      </c>
      <c r="D353" s="253">
        <f>SUM(D346:D352)</f>
        <v>0</v>
      </c>
      <c r="E353" s="256"/>
      <c r="F353" s="320">
        <f>SUM(F346:F352)</f>
        <v>0</v>
      </c>
      <c r="G353" s="320">
        <f>SUM(G346:G352)</f>
        <v>0</v>
      </c>
    </row>
    <row r="354" spans="1:7" x14ac:dyDescent="0.35">
      <c r="A354" s="253" t="s">
        <v>1998</v>
      </c>
      <c r="B354" s="268"/>
      <c r="E354" s="256"/>
      <c r="F354" s="256"/>
      <c r="G354" s="256"/>
    </row>
    <row r="355" spans="1:7" x14ac:dyDescent="0.35">
      <c r="A355" s="271"/>
      <c r="B355" s="271" t="s">
        <v>1999</v>
      </c>
      <c r="C355" s="271" t="s">
        <v>50</v>
      </c>
      <c r="D355" s="271" t="s">
        <v>1912</v>
      </c>
      <c r="E355" s="271"/>
      <c r="F355" s="271" t="s">
        <v>435</v>
      </c>
      <c r="G355" s="271" t="s">
        <v>1913</v>
      </c>
    </row>
    <row r="356" spans="1:7" x14ac:dyDescent="0.35">
      <c r="A356" s="253" t="s">
        <v>2000</v>
      </c>
      <c r="B356" s="268" t="s">
        <v>2001</v>
      </c>
      <c r="E356" s="256"/>
      <c r="F356" s="281" t="str">
        <f>IF($C$360=0,"",IF(C356="[For completion]","",C356/$C$360))</f>
        <v/>
      </c>
      <c r="G356" s="281" t="str">
        <f>IF($D$360=0,"",IF(D356="[For completion]","",D356/$D$360))</f>
        <v/>
      </c>
    </row>
    <row r="357" spans="1:7" x14ac:dyDescent="0.35">
      <c r="A357" s="253" t="s">
        <v>2002</v>
      </c>
      <c r="B357" s="331" t="s">
        <v>2003</v>
      </c>
      <c r="E357" s="256"/>
      <c r="F357" s="281" t="str">
        <f t="shared" ref="F357:F359" si="16">IF($C$360=0,"",IF(C357="[For completion]","",C357/$C$360))</f>
        <v/>
      </c>
      <c r="G357" s="281" t="str">
        <f t="shared" ref="G357:G359" si="17">IF($D$360=0,"",IF(D357="[For completion]","",D357/$D$360))</f>
        <v/>
      </c>
    </row>
    <row r="358" spans="1:7" x14ac:dyDescent="0.35">
      <c r="A358" s="253" t="s">
        <v>2004</v>
      </c>
      <c r="B358" s="268" t="s">
        <v>1996</v>
      </c>
      <c r="E358" s="256"/>
      <c r="F358" s="281" t="str">
        <f t="shared" si="16"/>
        <v/>
      </c>
      <c r="G358" s="281" t="str">
        <f t="shared" si="17"/>
        <v/>
      </c>
    </row>
    <row r="359" spans="1:7" x14ac:dyDescent="0.35">
      <c r="A359" s="253" t="s">
        <v>2005</v>
      </c>
      <c r="B359" s="253" t="s">
        <v>1932</v>
      </c>
      <c r="E359" s="256"/>
      <c r="F359" s="281" t="str">
        <f t="shared" si="16"/>
        <v/>
      </c>
      <c r="G359" s="281" t="str">
        <f t="shared" si="17"/>
        <v/>
      </c>
    </row>
    <row r="360" spans="1:7" x14ac:dyDescent="0.35">
      <c r="A360" s="253" t="s">
        <v>2006</v>
      </c>
      <c r="B360" s="268" t="s">
        <v>64</v>
      </c>
      <c r="C360" s="253">
        <f>SUM(C356:C359)</f>
        <v>0</v>
      </c>
      <c r="D360" s="253">
        <f>SUM(D356:D359)</f>
        <v>0</v>
      </c>
      <c r="E360" s="256"/>
      <c r="F360" s="320">
        <f>SUM(F356:F359)</f>
        <v>0</v>
      </c>
      <c r="G360" s="320">
        <f>SUM(G356:G359)</f>
        <v>0</v>
      </c>
    </row>
    <row r="361" spans="1:7" hidden="1" outlineLevel="1" x14ac:dyDescent="0.35">
      <c r="A361" s="253" t="s">
        <v>2000</v>
      </c>
      <c r="B361" s="268"/>
      <c r="E361" s="256"/>
      <c r="F361" s="256"/>
      <c r="G361" s="256"/>
    </row>
    <row r="362" spans="1:7" hidden="1" outlineLevel="1" x14ac:dyDescent="0.35">
      <c r="A362" s="253" t="s">
        <v>2002</v>
      </c>
      <c r="C362" s="279"/>
      <c r="E362" s="247"/>
      <c r="F362" s="247"/>
    </row>
    <row r="363" spans="1:7" hidden="1" outlineLevel="1" x14ac:dyDescent="0.35">
      <c r="A363" s="253" t="s">
        <v>2004</v>
      </c>
      <c r="C363" s="279"/>
      <c r="E363" s="247"/>
      <c r="F363" s="247"/>
    </row>
    <row r="364" spans="1:7" hidden="1" outlineLevel="1" x14ac:dyDescent="0.35">
      <c r="A364" s="253" t="s">
        <v>2005</v>
      </c>
      <c r="C364" s="279"/>
      <c r="E364" s="247"/>
      <c r="F364" s="247"/>
    </row>
    <row r="365" spans="1:7" hidden="1" outlineLevel="1" x14ac:dyDescent="0.35">
      <c r="A365" s="253" t="s">
        <v>2006</v>
      </c>
      <c r="C365" s="279"/>
      <c r="E365" s="247"/>
      <c r="F365" s="247"/>
    </row>
    <row r="366" spans="1:7" hidden="1" outlineLevel="1" x14ac:dyDescent="0.35">
      <c r="A366" s="253" t="s">
        <v>2007</v>
      </c>
      <c r="C366" s="279"/>
      <c r="E366" s="247"/>
      <c r="F366" s="247"/>
    </row>
    <row r="367" spans="1:7" hidden="1" outlineLevel="1" x14ac:dyDescent="0.35">
      <c r="A367" s="253" t="s">
        <v>2008</v>
      </c>
      <c r="C367" s="279"/>
      <c r="E367" s="247"/>
      <c r="F367" s="247"/>
    </row>
    <row r="368" spans="1:7" hidden="1" outlineLevel="1" x14ac:dyDescent="0.35">
      <c r="A368" s="253" t="s">
        <v>2009</v>
      </c>
      <c r="C368" s="279"/>
      <c r="E368" s="247"/>
      <c r="F368" s="247"/>
    </row>
    <row r="369" spans="1:6" hidden="1" outlineLevel="1" x14ac:dyDescent="0.35">
      <c r="A369" s="253" t="s">
        <v>2010</v>
      </c>
      <c r="C369" s="279"/>
      <c r="E369" s="247"/>
      <c r="F369" s="247"/>
    </row>
    <row r="370" spans="1:6" hidden="1" outlineLevel="1" x14ac:dyDescent="0.35">
      <c r="A370" s="253" t="s">
        <v>2011</v>
      </c>
      <c r="C370" s="279"/>
      <c r="E370" s="247"/>
      <c r="F370" s="247"/>
    </row>
    <row r="371" spans="1:6" hidden="1" outlineLevel="1" x14ac:dyDescent="0.35">
      <c r="A371" s="253" t="s">
        <v>2012</v>
      </c>
      <c r="C371" s="279"/>
      <c r="E371" s="247"/>
      <c r="F371" s="247"/>
    </row>
    <row r="372" spans="1:6" hidden="1" outlineLevel="1" x14ac:dyDescent="0.35">
      <c r="A372" s="253" t="s">
        <v>2013</v>
      </c>
      <c r="C372" s="279"/>
      <c r="E372" s="247"/>
      <c r="F372" s="247"/>
    </row>
    <row r="373" spans="1:6" hidden="1" outlineLevel="1" x14ac:dyDescent="0.35">
      <c r="A373" s="253" t="s">
        <v>2014</v>
      </c>
      <c r="C373" s="279"/>
      <c r="E373" s="247"/>
      <c r="F373" s="247"/>
    </row>
    <row r="374" spans="1:6" hidden="1" outlineLevel="1" x14ac:dyDescent="0.35">
      <c r="A374" s="253" t="s">
        <v>2015</v>
      </c>
      <c r="C374" s="279"/>
      <c r="E374" s="247"/>
      <c r="F374" s="247"/>
    </row>
    <row r="375" spans="1:6" hidden="1" outlineLevel="1" x14ac:dyDescent="0.35">
      <c r="A375" s="253" t="s">
        <v>2016</v>
      </c>
      <c r="C375" s="279"/>
      <c r="E375" s="247"/>
      <c r="F375" s="247"/>
    </row>
    <row r="376" spans="1:6" hidden="1" outlineLevel="1" x14ac:dyDescent="0.35">
      <c r="A376" s="253" t="s">
        <v>2017</v>
      </c>
      <c r="C376" s="279"/>
      <c r="E376" s="247"/>
      <c r="F376" s="247"/>
    </row>
    <row r="377" spans="1:6" hidden="1" outlineLevel="1" x14ac:dyDescent="0.35">
      <c r="A377" s="253" t="s">
        <v>2018</v>
      </c>
      <c r="C377" s="279"/>
      <c r="E377" s="247"/>
      <c r="F377" s="247"/>
    </row>
    <row r="378" spans="1:6" hidden="1" outlineLevel="1" x14ac:dyDescent="0.35">
      <c r="A378" s="253" t="s">
        <v>2019</v>
      </c>
      <c r="C378" s="279"/>
      <c r="E378" s="247"/>
      <c r="F378" s="247"/>
    </row>
    <row r="379" spans="1:6" hidden="1" outlineLevel="1" x14ac:dyDescent="0.35">
      <c r="A379" s="253" t="s">
        <v>2020</v>
      </c>
      <c r="C379" s="279"/>
      <c r="E379" s="247"/>
      <c r="F379" s="247"/>
    </row>
    <row r="380" spans="1:6" hidden="1" outlineLevel="1" x14ac:dyDescent="0.35">
      <c r="A380" s="253" t="s">
        <v>2021</v>
      </c>
      <c r="C380" s="279"/>
      <c r="E380" s="247"/>
      <c r="F380" s="247"/>
    </row>
    <row r="381" spans="1:6" hidden="1" outlineLevel="1" x14ac:dyDescent="0.35">
      <c r="A381" s="253" t="s">
        <v>2022</v>
      </c>
      <c r="C381" s="279"/>
      <c r="E381" s="247"/>
      <c r="F381" s="247"/>
    </row>
    <row r="382" spans="1:6" hidden="1" outlineLevel="1" x14ac:dyDescent="0.35">
      <c r="A382" s="253" t="s">
        <v>2023</v>
      </c>
      <c r="C382" s="279"/>
      <c r="E382" s="247"/>
      <c r="F382" s="247"/>
    </row>
    <row r="383" spans="1:6" hidden="1" outlineLevel="1" x14ac:dyDescent="0.35">
      <c r="A383" s="253" t="s">
        <v>2024</v>
      </c>
      <c r="C383" s="279"/>
      <c r="E383" s="247"/>
      <c r="F383" s="247"/>
    </row>
    <row r="384" spans="1:6" hidden="1" outlineLevel="1" x14ac:dyDescent="0.35">
      <c r="A384" s="253" t="s">
        <v>2025</v>
      </c>
      <c r="C384" s="279"/>
      <c r="E384" s="247"/>
      <c r="F384" s="247"/>
    </row>
    <row r="385" spans="1:6" hidden="1" outlineLevel="1" x14ac:dyDescent="0.35">
      <c r="A385" s="253" t="s">
        <v>2026</v>
      </c>
      <c r="C385" s="279"/>
      <c r="E385" s="247"/>
      <c r="F385" s="247"/>
    </row>
    <row r="386" spans="1:6" hidden="1" outlineLevel="1" x14ac:dyDescent="0.35">
      <c r="A386" s="253" t="s">
        <v>2027</v>
      </c>
      <c r="C386" s="279"/>
      <c r="E386" s="247"/>
      <c r="F386" s="247"/>
    </row>
    <row r="387" spans="1:6" hidden="1" outlineLevel="1" x14ac:dyDescent="0.35">
      <c r="A387" s="253" t="s">
        <v>2028</v>
      </c>
      <c r="C387" s="279"/>
      <c r="E387" s="247"/>
      <c r="F387" s="247"/>
    </row>
    <row r="388" spans="1:6" hidden="1" outlineLevel="1" x14ac:dyDescent="0.35">
      <c r="A388" s="253" t="s">
        <v>2029</v>
      </c>
      <c r="C388" s="279"/>
      <c r="E388" s="247"/>
      <c r="F388" s="247"/>
    </row>
    <row r="389" spans="1:6" hidden="1" outlineLevel="1" x14ac:dyDescent="0.35">
      <c r="A389" s="253" t="s">
        <v>2030</v>
      </c>
      <c r="C389" s="279"/>
      <c r="E389" s="247"/>
      <c r="F389" s="247"/>
    </row>
    <row r="390" spans="1:6" hidden="1" outlineLevel="1" x14ac:dyDescent="0.35">
      <c r="A390" s="253" t="s">
        <v>2031</v>
      </c>
      <c r="C390" s="279"/>
      <c r="E390" s="247"/>
      <c r="F390" s="247"/>
    </row>
    <row r="391" spans="1:6" hidden="1" outlineLevel="1" x14ac:dyDescent="0.35">
      <c r="A391" s="253" t="s">
        <v>2032</v>
      </c>
      <c r="C391" s="279"/>
      <c r="E391" s="247"/>
      <c r="F391" s="247"/>
    </row>
    <row r="392" spans="1:6" hidden="1" outlineLevel="1" x14ac:dyDescent="0.35">
      <c r="A392" s="253" t="s">
        <v>2033</v>
      </c>
      <c r="C392" s="279"/>
      <c r="E392" s="247"/>
      <c r="F392" s="247"/>
    </row>
    <row r="393" spans="1:6" hidden="1" outlineLevel="1" x14ac:dyDescent="0.35">
      <c r="A393" s="253" t="s">
        <v>2034</v>
      </c>
      <c r="C393" s="279"/>
      <c r="E393" s="247"/>
      <c r="F393" s="247"/>
    </row>
    <row r="394" spans="1:6" hidden="1" outlineLevel="1" x14ac:dyDescent="0.35">
      <c r="A394" s="253" t="s">
        <v>2035</v>
      </c>
      <c r="C394" s="279"/>
      <c r="E394" s="247"/>
      <c r="F394" s="247"/>
    </row>
    <row r="395" spans="1:6" hidden="1" outlineLevel="1" x14ac:dyDescent="0.35">
      <c r="A395" s="253" t="s">
        <v>2036</v>
      </c>
      <c r="C395" s="279"/>
      <c r="E395" s="247"/>
      <c r="F395" s="247"/>
    </row>
    <row r="396" spans="1:6" hidden="1" outlineLevel="1" x14ac:dyDescent="0.35">
      <c r="A396" s="253" t="s">
        <v>2037</v>
      </c>
      <c r="C396" s="279"/>
      <c r="E396" s="247"/>
      <c r="F396" s="247"/>
    </row>
    <row r="397" spans="1:6" hidden="1" outlineLevel="1" x14ac:dyDescent="0.35">
      <c r="A397" s="253" t="s">
        <v>2038</v>
      </c>
      <c r="C397" s="279"/>
      <c r="E397" s="247"/>
      <c r="F397" s="247"/>
    </row>
    <row r="398" spans="1:6" hidden="1" outlineLevel="1" x14ac:dyDescent="0.35">
      <c r="A398" s="253" t="s">
        <v>2039</v>
      </c>
      <c r="C398" s="279"/>
      <c r="E398" s="247"/>
      <c r="F398" s="247"/>
    </row>
    <row r="399" spans="1:6" hidden="1" outlineLevel="1" x14ac:dyDescent="0.35">
      <c r="A399" s="253" t="s">
        <v>2040</v>
      </c>
      <c r="C399" s="279"/>
      <c r="E399" s="247"/>
      <c r="F399" s="247"/>
    </row>
    <row r="400" spans="1:6" hidden="1" outlineLevel="1" x14ac:dyDescent="0.35">
      <c r="A400" s="253" t="s">
        <v>2041</v>
      </c>
      <c r="C400" s="279"/>
      <c r="E400" s="247"/>
      <c r="F400" s="247"/>
    </row>
    <row r="401" spans="1:7" hidden="1" outlineLevel="1" x14ac:dyDescent="0.35">
      <c r="A401" s="253" t="s">
        <v>2042</v>
      </c>
      <c r="C401" s="279"/>
      <c r="E401" s="247"/>
      <c r="F401" s="247"/>
    </row>
    <row r="402" spans="1:7" hidden="1" outlineLevel="1" x14ac:dyDescent="0.35">
      <c r="A402" s="253" t="s">
        <v>2043</v>
      </c>
      <c r="C402" s="279"/>
      <c r="E402" s="247"/>
      <c r="F402" s="247"/>
    </row>
    <row r="403" spans="1:7" hidden="1" outlineLevel="1" x14ac:dyDescent="0.35">
      <c r="A403" s="253" t="s">
        <v>2044</v>
      </c>
      <c r="C403" s="279"/>
      <c r="E403" s="247"/>
      <c r="F403" s="247"/>
    </row>
    <row r="404" spans="1:7" hidden="1" outlineLevel="1" x14ac:dyDescent="0.35">
      <c r="A404" s="253" t="s">
        <v>2045</v>
      </c>
      <c r="C404" s="279"/>
      <c r="E404" s="247"/>
      <c r="F404" s="247"/>
    </row>
    <row r="405" spans="1:7" hidden="1" outlineLevel="1" x14ac:dyDescent="0.35">
      <c r="A405" s="253" t="s">
        <v>2046</v>
      </c>
      <c r="C405" s="279"/>
      <c r="E405" s="247"/>
      <c r="F405" s="247"/>
    </row>
    <row r="406" spans="1:7" hidden="1" outlineLevel="1" x14ac:dyDescent="0.35">
      <c r="A406" s="253" t="s">
        <v>2047</v>
      </c>
      <c r="C406" s="279"/>
      <c r="E406" s="247"/>
      <c r="F406" s="247"/>
    </row>
    <row r="407" spans="1:7" hidden="1" outlineLevel="1" x14ac:dyDescent="0.35">
      <c r="A407" s="253" t="s">
        <v>2048</v>
      </c>
      <c r="C407" s="279"/>
      <c r="E407" s="247"/>
      <c r="F407" s="247"/>
    </row>
    <row r="408" spans="1:7" hidden="1" outlineLevel="1" x14ac:dyDescent="0.35">
      <c r="A408" s="253" t="s">
        <v>2049</v>
      </c>
      <c r="C408" s="279"/>
      <c r="E408" s="247"/>
      <c r="F408" s="247"/>
    </row>
    <row r="409" spans="1:7" hidden="1" outlineLevel="1" x14ac:dyDescent="0.35">
      <c r="A409" s="253" t="s">
        <v>2050</v>
      </c>
      <c r="C409" s="279"/>
      <c r="E409" s="247"/>
      <c r="F409" s="247"/>
    </row>
    <row r="410" spans="1:7" hidden="1" outlineLevel="1" x14ac:dyDescent="0.35">
      <c r="A410" s="253" t="s">
        <v>2051</v>
      </c>
      <c r="C410" s="279"/>
      <c r="E410" s="247"/>
      <c r="F410" s="247"/>
    </row>
    <row r="411" spans="1:7" ht="18.5" collapsed="1" x14ac:dyDescent="0.35">
      <c r="A411" s="325"/>
      <c r="B411" s="326" t="s">
        <v>2052</v>
      </c>
      <c r="C411" s="325"/>
      <c r="D411" s="325"/>
      <c r="E411" s="325"/>
      <c r="F411" s="327"/>
      <c r="G411" s="327"/>
    </row>
    <row r="412" spans="1:7" x14ac:dyDescent="0.35">
      <c r="A412" s="270"/>
      <c r="B412" s="277" t="s">
        <v>2053</v>
      </c>
      <c r="C412" s="270" t="s">
        <v>614</v>
      </c>
      <c r="D412" s="270" t="s">
        <v>615</v>
      </c>
      <c r="E412" s="270"/>
      <c r="F412" s="270" t="s">
        <v>436</v>
      </c>
      <c r="G412" s="270" t="s">
        <v>616</v>
      </c>
    </row>
    <row r="413" spans="1:7" x14ac:dyDescent="0.35">
      <c r="A413" s="253" t="s">
        <v>2054</v>
      </c>
      <c r="B413" s="253" t="s">
        <v>618</v>
      </c>
      <c r="C413" s="274" t="s">
        <v>1883</v>
      </c>
      <c r="D413" s="264"/>
      <c r="E413" s="264"/>
      <c r="F413" s="292"/>
      <c r="G413" s="292"/>
    </row>
    <row r="414" spans="1:7" x14ac:dyDescent="0.35">
      <c r="A414" s="264"/>
      <c r="D414" s="264"/>
      <c r="E414" s="264"/>
      <c r="F414" s="292"/>
      <c r="G414" s="292"/>
    </row>
    <row r="415" spans="1:7" x14ac:dyDescent="0.35">
      <c r="B415" s="253" t="s">
        <v>619</v>
      </c>
      <c r="D415" s="264"/>
      <c r="E415" s="264"/>
      <c r="F415" s="292"/>
      <c r="G415" s="292"/>
    </row>
    <row r="416" spans="1:7" x14ac:dyDescent="0.35">
      <c r="A416" s="253" t="s">
        <v>2055</v>
      </c>
      <c r="B416" s="268" t="s">
        <v>553</v>
      </c>
      <c r="C416" s="274" t="s">
        <v>1883</v>
      </c>
      <c r="D416" s="329" t="s">
        <v>1883</v>
      </c>
      <c r="E416" s="264"/>
      <c r="F416" s="281" t="str">
        <f t="shared" ref="F416:F439" si="18">IF($C$440=0,"",IF(C416="[for completion]","",C416/$C$440))</f>
        <v/>
      </c>
      <c r="G416" s="281" t="str">
        <f t="shared" ref="G416:G439" si="19">IF($D$440=0,"",IF(D416="[for completion]","",D416/$D$440))</f>
        <v/>
      </c>
    </row>
    <row r="417" spans="1:7" x14ac:dyDescent="0.35">
      <c r="A417" s="253" t="s">
        <v>2056</v>
      </c>
      <c r="B417" s="268" t="s">
        <v>553</v>
      </c>
      <c r="C417" s="274" t="s">
        <v>1883</v>
      </c>
      <c r="D417" s="329" t="s">
        <v>1883</v>
      </c>
      <c r="E417" s="264"/>
      <c r="F417" s="281" t="str">
        <f t="shared" si="18"/>
        <v/>
      </c>
      <c r="G417" s="281" t="str">
        <f t="shared" si="19"/>
        <v/>
      </c>
    </row>
    <row r="418" spans="1:7" x14ac:dyDescent="0.35">
      <c r="A418" s="253" t="s">
        <v>2057</v>
      </c>
      <c r="B418" s="268" t="s">
        <v>553</v>
      </c>
      <c r="C418" s="274" t="s">
        <v>1883</v>
      </c>
      <c r="D418" s="329" t="s">
        <v>1883</v>
      </c>
      <c r="E418" s="264"/>
      <c r="F418" s="281" t="str">
        <f t="shared" si="18"/>
        <v/>
      </c>
      <c r="G418" s="281" t="str">
        <f t="shared" si="19"/>
        <v/>
      </c>
    </row>
    <row r="419" spans="1:7" x14ac:dyDescent="0.35">
      <c r="A419" s="253" t="s">
        <v>2058</v>
      </c>
      <c r="B419" s="268" t="s">
        <v>553</v>
      </c>
      <c r="C419" s="274" t="s">
        <v>1883</v>
      </c>
      <c r="D419" s="329" t="s">
        <v>1883</v>
      </c>
      <c r="E419" s="264"/>
      <c r="F419" s="281" t="str">
        <f t="shared" si="18"/>
        <v/>
      </c>
      <c r="G419" s="281" t="str">
        <f t="shared" si="19"/>
        <v/>
      </c>
    </row>
    <row r="420" spans="1:7" x14ac:dyDescent="0.35">
      <c r="A420" s="253" t="s">
        <v>2059</v>
      </c>
      <c r="B420" s="268" t="s">
        <v>553</v>
      </c>
      <c r="C420" s="274" t="s">
        <v>1883</v>
      </c>
      <c r="D420" s="329" t="s">
        <v>1883</v>
      </c>
      <c r="E420" s="264"/>
      <c r="F420" s="281" t="str">
        <f t="shared" si="18"/>
        <v/>
      </c>
      <c r="G420" s="281" t="str">
        <f t="shared" si="19"/>
        <v/>
      </c>
    </row>
    <row r="421" spans="1:7" x14ac:dyDescent="0.35">
      <c r="A421" s="253" t="s">
        <v>2060</v>
      </c>
      <c r="B421" s="268" t="s">
        <v>553</v>
      </c>
      <c r="C421" s="274" t="s">
        <v>1883</v>
      </c>
      <c r="D421" s="329" t="s">
        <v>1883</v>
      </c>
      <c r="E421" s="264"/>
      <c r="F421" s="281" t="str">
        <f t="shared" si="18"/>
        <v/>
      </c>
      <c r="G421" s="281" t="str">
        <f t="shared" si="19"/>
        <v/>
      </c>
    </row>
    <row r="422" spans="1:7" x14ac:dyDescent="0.35">
      <c r="A422" s="253" t="s">
        <v>2061</v>
      </c>
      <c r="B422" s="268" t="s">
        <v>553</v>
      </c>
      <c r="C422" s="274" t="s">
        <v>1883</v>
      </c>
      <c r="D422" s="329" t="s">
        <v>1883</v>
      </c>
      <c r="E422" s="264"/>
      <c r="F422" s="281" t="str">
        <f t="shared" si="18"/>
        <v/>
      </c>
      <c r="G422" s="281" t="str">
        <f t="shared" si="19"/>
        <v/>
      </c>
    </row>
    <row r="423" spans="1:7" x14ac:dyDescent="0.35">
      <c r="A423" s="253" t="s">
        <v>2062</v>
      </c>
      <c r="B423" s="268" t="s">
        <v>553</v>
      </c>
      <c r="C423" s="274" t="s">
        <v>1883</v>
      </c>
      <c r="D423" s="329" t="s">
        <v>1883</v>
      </c>
      <c r="E423" s="264"/>
      <c r="F423" s="281" t="str">
        <f t="shared" si="18"/>
        <v/>
      </c>
      <c r="G423" s="281" t="str">
        <f t="shared" si="19"/>
        <v/>
      </c>
    </row>
    <row r="424" spans="1:7" x14ac:dyDescent="0.35">
      <c r="A424" s="253" t="s">
        <v>2063</v>
      </c>
      <c r="B424" s="268" t="s">
        <v>553</v>
      </c>
      <c r="C424" s="274" t="s">
        <v>1883</v>
      </c>
      <c r="D424" s="329" t="s">
        <v>1883</v>
      </c>
      <c r="E424" s="264"/>
      <c r="F424" s="281" t="str">
        <f t="shared" si="18"/>
        <v/>
      </c>
      <c r="G424" s="281" t="str">
        <f t="shared" si="19"/>
        <v/>
      </c>
    </row>
    <row r="425" spans="1:7" x14ac:dyDescent="0.35">
      <c r="A425" s="253" t="s">
        <v>2064</v>
      </c>
      <c r="B425" s="268" t="s">
        <v>553</v>
      </c>
      <c r="C425" s="274" t="s">
        <v>1883</v>
      </c>
      <c r="D425" s="329" t="s">
        <v>1883</v>
      </c>
      <c r="E425" s="268"/>
      <c r="F425" s="281" t="str">
        <f t="shared" si="18"/>
        <v/>
      </c>
      <c r="G425" s="281" t="str">
        <f t="shared" si="19"/>
        <v/>
      </c>
    </row>
    <row r="426" spans="1:7" x14ac:dyDescent="0.35">
      <c r="A426" s="253" t="s">
        <v>2065</v>
      </c>
      <c r="B426" s="268" t="s">
        <v>553</v>
      </c>
      <c r="C426" s="274" t="s">
        <v>1883</v>
      </c>
      <c r="D426" s="329" t="s">
        <v>1883</v>
      </c>
      <c r="E426" s="268"/>
      <c r="F426" s="281" t="str">
        <f t="shared" si="18"/>
        <v/>
      </c>
      <c r="G426" s="281" t="str">
        <f t="shared" si="19"/>
        <v/>
      </c>
    </row>
    <row r="427" spans="1:7" x14ac:dyDescent="0.35">
      <c r="A427" s="253" t="s">
        <v>2066</v>
      </c>
      <c r="B427" s="268" t="s">
        <v>553</v>
      </c>
      <c r="C427" s="274" t="s">
        <v>1883</v>
      </c>
      <c r="D427" s="329" t="s">
        <v>1883</v>
      </c>
      <c r="E427" s="268"/>
      <c r="F427" s="281" t="str">
        <f t="shared" si="18"/>
        <v/>
      </c>
      <c r="G427" s="281" t="str">
        <f t="shared" si="19"/>
        <v/>
      </c>
    </row>
    <row r="428" spans="1:7" x14ac:dyDescent="0.35">
      <c r="A428" s="253" t="s">
        <v>2067</v>
      </c>
      <c r="B428" s="268" t="s">
        <v>553</v>
      </c>
      <c r="C428" s="274" t="s">
        <v>1883</v>
      </c>
      <c r="D428" s="329" t="s">
        <v>1883</v>
      </c>
      <c r="E428" s="268"/>
      <c r="F428" s="281" t="str">
        <f t="shared" si="18"/>
        <v/>
      </c>
      <c r="G428" s="281" t="str">
        <f t="shared" si="19"/>
        <v/>
      </c>
    </row>
    <row r="429" spans="1:7" x14ac:dyDescent="0.35">
      <c r="A429" s="253" t="s">
        <v>2068</v>
      </c>
      <c r="B429" s="268" t="s">
        <v>553</v>
      </c>
      <c r="C429" s="274" t="s">
        <v>1883</v>
      </c>
      <c r="D429" s="329" t="s">
        <v>1883</v>
      </c>
      <c r="E429" s="268"/>
      <c r="F429" s="281" t="str">
        <f t="shared" si="18"/>
        <v/>
      </c>
      <c r="G429" s="281" t="str">
        <f t="shared" si="19"/>
        <v/>
      </c>
    </row>
    <row r="430" spans="1:7" x14ac:dyDescent="0.35">
      <c r="A430" s="253" t="s">
        <v>2069</v>
      </c>
      <c r="B430" s="268" t="s">
        <v>553</v>
      </c>
      <c r="C430" s="274" t="s">
        <v>1883</v>
      </c>
      <c r="D430" s="329" t="s">
        <v>1883</v>
      </c>
      <c r="E430" s="268"/>
      <c r="F430" s="281" t="str">
        <f t="shared" si="18"/>
        <v/>
      </c>
      <c r="G430" s="281" t="str">
        <f t="shared" si="19"/>
        <v/>
      </c>
    </row>
    <row r="431" spans="1:7" x14ac:dyDescent="0.35">
      <c r="A431" s="253" t="s">
        <v>2070</v>
      </c>
      <c r="B431" s="268" t="s">
        <v>553</v>
      </c>
      <c r="C431" s="274" t="s">
        <v>1883</v>
      </c>
      <c r="D431" s="329" t="s">
        <v>1883</v>
      </c>
      <c r="F431" s="281" t="str">
        <f t="shared" si="18"/>
        <v/>
      </c>
      <c r="G431" s="281" t="str">
        <f t="shared" si="19"/>
        <v/>
      </c>
    </row>
    <row r="432" spans="1:7" x14ac:dyDescent="0.35">
      <c r="A432" s="253" t="s">
        <v>2071</v>
      </c>
      <c r="B432" s="268" t="s">
        <v>553</v>
      </c>
      <c r="C432" s="274" t="s">
        <v>1883</v>
      </c>
      <c r="D432" s="329" t="s">
        <v>1883</v>
      </c>
      <c r="E432" s="278"/>
      <c r="F432" s="281" t="str">
        <f t="shared" si="18"/>
        <v/>
      </c>
      <c r="G432" s="281" t="str">
        <f t="shared" si="19"/>
        <v/>
      </c>
    </row>
    <row r="433" spans="1:7" x14ac:dyDescent="0.35">
      <c r="A433" s="253" t="s">
        <v>2072</v>
      </c>
      <c r="B433" s="268" t="s">
        <v>553</v>
      </c>
      <c r="C433" s="274" t="s">
        <v>1883</v>
      </c>
      <c r="D433" s="329" t="s">
        <v>1883</v>
      </c>
      <c r="E433" s="278"/>
      <c r="F433" s="281" t="str">
        <f t="shared" si="18"/>
        <v/>
      </c>
      <c r="G433" s="281" t="str">
        <f t="shared" si="19"/>
        <v/>
      </c>
    </row>
    <row r="434" spans="1:7" x14ac:dyDescent="0.35">
      <c r="A434" s="253" t="s">
        <v>2073</v>
      </c>
      <c r="B434" s="268" t="s">
        <v>553</v>
      </c>
      <c r="C434" s="274" t="s">
        <v>1883</v>
      </c>
      <c r="D434" s="329" t="s">
        <v>1883</v>
      </c>
      <c r="E434" s="278"/>
      <c r="F434" s="281" t="str">
        <f t="shared" si="18"/>
        <v/>
      </c>
      <c r="G434" s="281" t="str">
        <f t="shared" si="19"/>
        <v/>
      </c>
    </row>
    <row r="435" spans="1:7" x14ac:dyDescent="0.35">
      <c r="A435" s="253" t="s">
        <v>2074</v>
      </c>
      <c r="B435" s="268" t="s">
        <v>553</v>
      </c>
      <c r="C435" s="274" t="s">
        <v>1883</v>
      </c>
      <c r="D435" s="329" t="s">
        <v>1883</v>
      </c>
      <c r="E435" s="278"/>
      <c r="F435" s="281" t="str">
        <f t="shared" si="18"/>
        <v/>
      </c>
      <c r="G435" s="281" t="str">
        <f t="shared" si="19"/>
        <v/>
      </c>
    </row>
    <row r="436" spans="1:7" x14ac:dyDescent="0.35">
      <c r="A436" s="253" t="s">
        <v>2075</v>
      </c>
      <c r="B436" s="268" t="s">
        <v>553</v>
      </c>
      <c r="C436" s="274" t="s">
        <v>1883</v>
      </c>
      <c r="D436" s="329" t="s">
        <v>1883</v>
      </c>
      <c r="E436" s="278"/>
      <c r="F436" s="281" t="str">
        <f t="shared" si="18"/>
        <v/>
      </c>
      <c r="G436" s="281" t="str">
        <f t="shared" si="19"/>
        <v/>
      </c>
    </row>
    <row r="437" spans="1:7" x14ac:dyDescent="0.35">
      <c r="A437" s="253" t="s">
        <v>2076</v>
      </c>
      <c r="B437" s="268" t="s">
        <v>553</v>
      </c>
      <c r="C437" s="274" t="s">
        <v>1883</v>
      </c>
      <c r="D437" s="329" t="s">
        <v>1883</v>
      </c>
      <c r="E437" s="278"/>
      <c r="F437" s="281" t="str">
        <f t="shared" si="18"/>
        <v/>
      </c>
      <c r="G437" s="281" t="str">
        <f t="shared" si="19"/>
        <v/>
      </c>
    </row>
    <row r="438" spans="1:7" x14ac:dyDescent="0.35">
      <c r="A438" s="253" t="s">
        <v>2077</v>
      </c>
      <c r="B438" s="268" t="s">
        <v>553</v>
      </c>
      <c r="C438" s="274" t="s">
        <v>1883</v>
      </c>
      <c r="D438" s="329" t="s">
        <v>1883</v>
      </c>
      <c r="E438" s="278"/>
      <c r="F438" s="281" t="str">
        <f t="shared" si="18"/>
        <v/>
      </c>
      <c r="G438" s="281" t="str">
        <f t="shared" si="19"/>
        <v/>
      </c>
    </row>
    <row r="439" spans="1:7" x14ac:dyDescent="0.35">
      <c r="A439" s="253" t="s">
        <v>2078</v>
      </c>
      <c r="B439" s="268" t="s">
        <v>553</v>
      </c>
      <c r="C439" s="274" t="s">
        <v>1883</v>
      </c>
      <c r="D439" s="329" t="s">
        <v>1883</v>
      </c>
      <c r="E439" s="278"/>
      <c r="F439" s="281" t="str">
        <f t="shared" si="18"/>
        <v/>
      </c>
      <c r="G439" s="281" t="str">
        <f t="shared" si="19"/>
        <v/>
      </c>
    </row>
    <row r="440" spans="1:7" x14ac:dyDescent="0.35">
      <c r="A440" s="253" t="s">
        <v>2079</v>
      </c>
      <c r="B440" s="268" t="s">
        <v>64</v>
      </c>
      <c r="C440" s="284">
        <f>SUM(C416:C439)</f>
        <v>0</v>
      </c>
      <c r="D440" s="280">
        <f>SUM(D416:D439)</f>
        <v>0</v>
      </c>
      <c r="E440" s="278"/>
      <c r="F440" s="285">
        <f>SUM(F416:F439)</f>
        <v>0</v>
      </c>
      <c r="G440" s="285">
        <f>SUM(G416:G439)</f>
        <v>0</v>
      </c>
    </row>
    <row r="441" spans="1:7" x14ac:dyDescent="0.35">
      <c r="A441" s="270"/>
      <c r="B441" s="270" t="s">
        <v>2080</v>
      </c>
      <c r="C441" s="270" t="s">
        <v>614</v>
      </c>
      <c r="D441" s="270" t="s">
        <v>615</v>
      </c>
      <c r="E441" s="270"/>
      <c r="F441" s="270" t="s">
        <v>436</v>
      </c>
      <c r="G441" s="270" t="s">
        <v>616</v>
      </c>
    </row>
    <row r="442" spans="1:7" x14ac:dyDescent="0.35">
      <c r="A442" s="253" t="s">
        <v>2081</v>
      </c>
      <c r="B442" s="253" t="s">
        <v>647</v>
      </c>
      <c r="C442" s="279" t="s">
        <v>1883</v>
      </c>
      <c r="G442" s="253"/>
    </row>
    <row r="443" spans="1:7" x14ac:dyDescent="0.35">
      <c r="G443" s="253"/>
    </row>
    <row r="444" spans="1:7" x14ac:dyDescent="0.35">
      <c r="B444" s="268" t="s">
        <v>648</v>
      </c>
      <c r="G444" s="253"/>
    </row>
    <row r="445" spans="1:7" x14ac:dyDescent="0.35">
      <c r="A445" s="253" t="s">
        <v>2082</v>
      </c>
      <c r="B445" s="253" t="s">
        <v>650</v>
      </c>
      <c r="C445" s="274" t="s">
        <v>1883</v>
      </c>
      <c r="D445" s="329" t="s">
        <v>1883</v>
      </c>
      <c r="F445" s="281" t="str">
        <f>IF($C$453=0,"",IF(C445="[for completion]","",C445/$C$453))</f>
        <v/>
      </c>
      <c r="G445" s="281" t="str">
        <f>IF($D$453=0,"",IF(D445="[for completion]","",D445/$D$453))</f>
        <v/>
      </c>
    </row>
    <row r="446" spans="1:7" x14ac:dyDescent="0.35">
      <c r="A446" s="253" t="s">
        <v>2083</v>
      </c>
      <c r="B446" s="253" t="s">
        <v>652</v>
      </c>
      <c r="C446" s="274" t="s">
        <v>1883</v>
      </c>
      <c r="D446" s="329" t="s">
        <v>1883</v>
      </c>
      <c r="F446" s="281" t="str">
        <f t="shared" ref="F446:F459" si="20">IF($C$453=0,"",IF(C446="[for completion]","",C446/$C$453))</f>
        <v/>
      </c>
      <c r="G446" s="281" t="str">
        <f t="shared" ref="G446:G459" si="21">IF($D$453=0,"",IF(D446="[for completion]","",D446/$D$453))</f>
        <v/>
      </c>
    </row>
    <row r="447" spans="1:7" x14ac:dyDescent="0.35">
      <c r="A447" s="253" t="s">
        <v>2084</v>
      </c>
      <c r="B447" s="253" t="s">
        <v>654</v>
      </c>
      <c r="C447" s="274" t="s">
        <v>1883</v>
      </c>
      <c r="D447" s="329" t="s">
        <v>1883</v>
      </c>
      <c r="F447" s="281" t="str">
        <f t="shared" si="20"/>
        <v/>
      </c>
      <c r="G447" s="281" t="str">
        <f t="shared" si="21"/>
        <v/>
      </c>
    </row>
    <row r="448" spans="1:7" x14ac:dyDescent="0.35">
      <c r="A448" s="253" t="s">
        <v>2085</v>
      </c>
      <c r="B448" s="253" t="s">
        <v>656</v>
      </c>
      <c r="C448" s="274" t="s">
        <v>1883</v>
      </c>
      <c r="D448" s="329" t="s">
        <v>1883</v>
      </c>
      <c r="F448" s="281" t="str">
        <f t="shared" si="20"/>
        <v/>
      </c>
      <c r="G448" s="281" t="str">
        <f t="shared" si="21"/>
        <v/>
      </c>
    </row>
    <row r="449" spans="1:7" x14ac:dyDescent="0.35">
      <c r="A449" s="253" t="s">
        <v>2086</v>
      </c>
      <c r="B449" s="253" t="s">
        <v>658</v>
      </c>
      <c r="C449" s="274" t="s">
        <v>1883</v>
      </c>
      <c r="D449" s="329" t="s">
        <v>1883</v>
      </c>
      <c r="F449" s="281" t="str">
        <f t="shared" si="20"/>
        <v/>
      </c>
      <c r="G449" s="281" t="str">
        <f t="shared" si="21"/>
        <v/>
      </c>
    </row>
    <row r="450" spans="1:7" x14ac:dyDescent="0.35">
      <c r="A450" s="253" t="s">
        <v>2087</v>
      </c>
      <c r="B450" s="253" t="s">
        <v>660</v>
      </c>
      <c r="C450" s="274" t="s">
        <v>1883</v>
      </c>
      <c r="D450" s="329" t="s">
        <v>1883</v>
      </c>
      <c r="F450" s="281" t="str">
        <f t="shared" si="20"/>
        <v/>
      </c>
      <c r="G450" s="281" t="str">
        <f t="shared" si="21"/>
        <v/>
      </c>
    </row>
    <row r="451" spans="1:7" x14ac:dyDescent="0.35">
      <c r="A451" s="253" t="s">
        <v>2088</v>
      </c>
      <c r="B451" s="253" t="s">
        <v>662</v>
      </c>
      <c r="C451" s="274" t="s">
        <v>1883</v>
      </c>
      <c r="D451" s="329" t="s">
        <v>1883</v>
      </c>
      <c r="F451" s="281" t="str">
        <f t="shared" si="20"/>
        <v/>
      </c>
      <c r="G451" s="281" t="str">
        <f t="shared" si="21"/>
        <v/>
      </c>
    </row>
    <row r="452" spans="1:7" x14ac:dyDescent="0.35">
      <c r="A452" s="253" t="s">
        <v>2089</v>
      </c>
      <c r="B452" s="253" t="s">
        <v>664</v>
      </c>
      <c r="C452" s="274" t="s">
        <v>1883</v>
      </c>
      <c r="D452" s="329" t="s">
        <v>1883</v>
      </c>
      <c r="F452" s="281" t="str">
        <f t="shared" si="20"/>
        <v/>
      </c>
      <c r="G452" s="281" t="str">
        <f t="shared" si="21"/>
        <v/>
      </c>
    </row>
    <row r="453" spans="1:7" x14ac:dyDescent="0.35">
      <c r="A453" s="253" t="s">
        <v>2090</v>
      </c>
      <c r="B453" s="283" t="s">
        <v>64</v>
      </c>
      <c r="C453" s="274">
        <f>SUM(C445:C452)</f>
        <v>0</v>
      </c>
      <c r="D453" s="329">
        <f>SUM(D445:D452)</f>
        <v>0</v>
      </c>
      <c r="F453" s="279">
        <f>SUM(F445:F452)</f>
        <v>0</v>
      </c>
      <c r="G453" s="279">
        <f>SUM(G445:G452)</f>
        <v>0</v>
      </c>
    </row>
    <row r="454" spans="1:7" x14ac:dyDescent="0.35">
      <c r="A454" s="253" t="s">
        <v>2091</v>
      </c>
      <c r="B454" s="286" t="s">
        <v>667</v>
      </c>
      <c r="C454" s="274"/>
      <c r="D454" s="329"/>
      <c r="F454" s="281" t="str">
        <f t="shared" si="20"/>
        <v/>
      </c>
      <c r="G454" s="281" t="str">
        <f t="shared" si="21"/>
        <v/>
      </c>
    </row>
    <row r="455" spans="1:7" x14ac:dyDescent="0.35">
      <c r="A455" s="253" t="s">
        <v>2092</v>
      </c>
      <c r="B455" s="286" t="s">
        <v>669</v>
      </c>
      <c r="C455" s="274"/>
      <c r="D455" s="329"/>
      <c r="F455" s="281" t="str">
        <f t="shared" si="20"/>
        <v/>
      </c>
      <c r="G455" s="281" t="str">
        <f t="shared" si="21"/>
        <v/>
      </c>
    </row>
    <row r="456" spans="1:7" x14ac:dyDescent="0.35">
      <c r="A456" s="253" t="s">
        <v>2093</v>
      </c>
      <c r="B456" s="286" t="s">
        <v>671</v>
      </c>
      <c r="C456" s="274"/>
      <c r="D456" s="329"/>
      <c r="F456" s="281" t="str">
        <f t="shared" si="20"/>
        <v/>
      </c>
      <c r="G456" s="281" t="str">
        <f t="shared" si="21"/>
        <v/>
      </c>
    </row>
    <row r="457" spans="1:7" x14ac:dyDescent="0.35">
      <c r="A457" s="253" t="s">
        <v>2094</v>
      </c>
      <c r="B457" s="286" t="s">
        <v>673</v>
      </c>
      <c r="C457" s="274"/>
      <c r="D457" s="329"/>
      <c r="F457" s="281" t="str">
        <f t="shared" si="20"/>
        <v/>
      </c>
      <c r="G457" s="281" t="str">
        <f t="shared" si="21"/>
        <v/>
      </c>
    </row>
    <row r="458" spans="1:7" x14ac:dyDescent="0.35">
      <c r="A458" s="253" t="s">
        <v>2095</v>
      </c>
      <c r="B458" s="286" t="s">
        <v>675</v>
      </c>
      <c r="C458" s="274"/>
      <c r="D458" s="329"/>
      <c r="F458" s="281" t="str">
        <f t="shared" si="20"/>
        <v/>
      </c>
      <c r="G458" s="281" t="str">
        <f t="shared" si="21"/>
        <v/>
      </c>
    </row>
    <row r="459" spans="1:7" x14ac:dyDescent="0.35">
      <c r="A459" s="253" t="s">
        <v>2096</v>
      </c>
      <c r="B459" s="286" t="s">
        <v>677</v>
      </c>
      <c r="C459" s="274"/>
      <c r="D459" s="329"/>
      <c r="F459" s="281" t="str">
        <f t="shared" si="20"/>
        <v/>
      </c>
      <c r="G459" s="281" t="str">
        <f t="shared" si="21"/>
        <v/>
      </c>
    </row>
    <row r="460" spans="1:7" x14ac:dyDescent="0.35">
      <c r="A460" s="253" t="s">
        <v>2097</v>
      </c>
      <c r="B460" s="286"/>
      <c r="F460" s="282"/>
      <c r="G460" s="282"/>
    </row>
    <row r="461" spans="1:7" x14ac:dyDescent="0.35">
      <c r="A461" s="253" t="s">
        <v>2098</v>
      </c>
      <c r="B461" s="286"/>
      <c r="F461" s="282"/>
      <c r="G461" s="282"/>
    </row>
    <row r="462" spans="1:7" x14ac:dyDescent="0.35">
      <c r="A462" s="253" t="s">
        <v>2099</v>
      </c>
      <c r="B462" s="286"/>
      <c r="F462" s="278"/>
      <c r="G462" s="278"/>
    </row>
    <row r="463" spans="1:7" x14ac:dyDescent="0.35">
      <c r="A463" s="270"/>
      <c r="B463" s="270" t="s">
        <v>2100</v>
      </c>
      <c r="C463" s="270" t="s">
        <v>614</v>
      </c>
      <c r="D463" s="270" t="s">
        <v>615</v>
      </c>
      <c r="E463" s="270"/>
      <c r="F463" s="270" t="s">
        <v>436</v>
      </c>
      <c r="G463" s="270" t="s">
        <v>616</v>
      </c>
    </row>
    <row r="464" spans="1:7" x14ac:dyDescent="0.35">
      <c r="A464" s="253" t="s">
        <v>2101</v>
      </c>
      <c r="B464" s="253" t="s">
        <v>647</v>
      </c>
      <c r="C464" s="279" t="s">
        <v>1793</v>
      </c>
      <c r="G464" s="253"/>
    </row>
    <row r="465" spans="1:7" x14ac:dyDescent="0.35">
      <c r="G465" s="253"/>
    </row>
    <row r="466" spans="1:7" x14ac:dyDescent="0.35">
      <c r="B466" s="268" t="s">
        <v>648</v>
      </c>
      <c r="G466" s="253"/>
    </row>
    <row r="467" spans="1:7" x14ac:dyDescent="0.35">
      <c r="A467" s="253" t="s">
        <v>2102</v>
      </c>
      <c r="B467" s="253" t="s">
        <v>650</v>
      </c>
      <c r="C467" s="274" t="s">
        <v>1793</v>
      </c>
      <c r="D467" s="329" t="s">
        <v>1793</v>
      </c>
      <c r="F467" s="281" t="str">
        <f>IF($C$475=0,"",IF(C467="[Mark as ND1 if not relevant]","",C467/$C$475))</f>
        <v/>
      </c>
      <c r="G467" s="281" t="str">
        <f>IF($D$475=0,"",IF(D467="[Mark as ND1 if not relevant]","",D467/$D$475))</f>
        <v/>
      </c>
    </row>
    <row r="468" spans="1:7" x14ac:dyDescent="0.35">
      <c r="A468" s="253" t="s">
        <v>2103</v>
      </c>
      <c r="B468" s="253" t="s">
        <v>652</v>
      </c>
      <c r="C468" s="274" t="s">
        <v>1793</v>
      </c>
      <c r="D468" s="329" t="s">
        <v>1793</v>
      </c>
      <c r="F468" s="281" t="str">
        <f t="shared" ref="F468:F474" si="22">IF($C$475=0,"",IF(C468="[Mark as ND1 if not relevant]","",C468/$C$475))</f>
        <v/>
      </c>
      <c r="G468" s="281" t="str">
        <f t="shared" ref="G468:G474" si="23">IF($D$475=0,"",IF(D468="[Mark as ND1 if not relevant]","",D468/$D$475))</f>
        <v/>
      </c>
    </row>
    <row r="469" spans="1:7" x14ac:dyDescent="0.35">
      <c r="A469" s="253" t="s">
        <v>2104</v>
      </c>
      <c r="B469" s="253" t="s">
        <v>654</v>
      </c>
      <c r="C469" s="274" t="s">
        <v>1793</v>
      </c>
      <c r="D469" s="329" t="s">
        <v>1793</v>
      </c>
      <c r="F469" s="281" t="str">
        <f t="shared" si="22"/>
        <v/>
      </c>
      <c r="G469" s="281" t="str">
        <f t="shared" si="23"/>
        <v/>
      </c>
    </row>
    <row r="470" spans="1:7" x14ac:dyDescent="0.35">
      <c r="A470" s="253" t="s">
        <v>2105</v>
      </c>
      <c r="B470" s="253" t="s">
        <v>656</v>
      </c>
      <c r="C470" s="274" t="s">
        <v>1793</v>
      </c>
      <c r="D470" s="329" t="s">
        <v>1793</v>
      </c>
      <c r="F470" s="281" t="str">
        <f t="shared" si="22"/>
        <v/>
      </c>
      <c r="G470" s="281" t="str">
        <f t="shared" si="23"/>
        <v/>
      </c>
    </row>
    <row r="471" spans="1:7" x14ac:dyDescent="0.35">
      <c r="A471" s="253" t="s">
        <v>2106</v>
      </c>
      <c r="B471" s="253" t="s">
        <v>658</v>
      </c>
      <c r="C471" s="274" t="s">
        <v>1793</v>
      </c>
      <c r="D471" s="329" t="s">
        <v>1793</v>
      </c>
      <c r="F471" s="281" t="str">
        <f t="shared" si="22"/>
        <v/>
      </c>
      <c r="G471" s="281" t="str">
        <f t="shared" si="23"/>
        <v/>
      </c>
    </row>
    <row r="472" spans="1:7" x14ac:dyDescent="0.35">
      <c r="A472" s="253" t="s">
        <v>2107</v>
      </c>
      <c r="B472" s="253" t="s">
        <v>660</v>
      </c>
      <c r="C472" s="274" t="s">
        <v>1793</v>
      </c>
      <c r="D472" s="329" t="s">
        <v>1793</v>
      </c>
      <c r="F472" s="281" t="str">
        <f t="shared" si="22"/>
        <v/>
      </c>
      <c r="G472" s="281" t="str">
        <f t="shared" si="23"/>
        <v/>
      </c>
    </row>
    <row r="473" spans="1:7" x14ac:dyDescent="0.35">
      <c r="A473" s="253" t="s">
        <v>2108</v>
      </c>
      <c r="B473" s="253" t="s">
        <v>662</v>
      </c>
      <c r="C473" s="274" t="s">
        <v>1793</v>
      </c>
      <c r="D473" s="329" t="s">
        <v>1793</v>
      </c>
      <c r="F473" s="281" t="str">
        <f t="shared" si="22"/>
        <v/>
      </c>
      <c r="G473" s="281" t="str">
        <f t="shared" si="23"/>
        <v/>
      </c>
    </row>
    <row r="474" spans="1:7" x14ac:dyDescent="0.35">
      <c r="A474" s="253" t="s">
        <v>2109</v>
      </c>
      <c r="B474" s="253" t="s">
        <v>664</v>
      </c>
      <c r="C474" s="274" t="s">
        <v>1793</v>
      </c>
      <c r="D474" s="329" t="s">
        <v>1793</v>
      </c>
      <c r="F474" s="281" t="str">
        <f t="shared" si="22"/>
        <v/>
      </c>
      <c r="G474" s="281" t="str">
        <f t="shared" si="23"/>
        <v/>
      </c>
    </row>
    <row r="475" spans="1:7" x14ac:dyDescent="0.35">
      <c r="A475" s="253" t="s">
        <v>2110</v>
      </c>
      <c r="B475" s="283" t="s">
        <v>64</v>
      </c>
      <c r="C475" s="274">
        <f>SUM(C467:C474)</f>
        <v>0</v>
      </c>
      <c r="D475" s="329">
        <f>SUM(D467:D474)</f>
        <v>0</v>
      </c>
      <c r="F475" s="279">
        <f>SUM(F467:F474)</f>
        <v>0</v>
      </c>
      <c r="G475" s="279">
        <f>SUM(G467:G474)</f>
        <v>0</v>
      </c>
    </row>
    <row r="476" spans="1:7" x14ac:dyDescent="0.35">
      <c r="A476" s="253" t="s">
        <v>2111</v>
      </c>
      <c r="B476" s="286" t="s">
        <v>667</v>
      </c>
      <c r="C476" s="274"/>
      <c r="D476" s="329"/>
      <c r="F476" s="281" t="str">
        <f t="shared" ref="F476:F481" si="24">IF($C$475=0,"",IF(C476="[for completion]","",C476/$C$475))</f>
        <v/>
      </c>
      <c r="G476" s="281" t="str">
        <f t="shared" ref="G476:G481" si="25">IF($D$475=0,"",IF(D476="[for completion]","",D476/$D$475))</f>
        <v/>
      </c>
    </row>
    <row r="477" spans="1:7" x14ac:dyDescent="0.35">
      <c r="A477" s="253" t="s">
        <v>2112</v>
      </c>
      <c r="B477" s="286" t="s">
        <v>669</v>
      </c>
      <c r="C477" s="274"/>
      <c r="D477" s="329"/>
      <c r="F477" s="281" t="str">
        <f t="shared" si="24"/>
        <v/>
      </c>
      <c r="G477" s="281" t="str">
        <f t="shared" si="25"/>
        <v/>
      </c>
    </row>
    <row r="478" spans="1:7" x14ac:dyDescent="0.35">
      <c r="A478" s="253" t="s">
        <v>2113</v>
      </c>
      <c r="B478" s="286" t="s">
        <v>671</v>
      </c>
      <c r="C478" s="274"/>
      <c r="D478" s="329"/>
      <c r="F478" s="281" t="str">
        <f t="shared" si="24"/>
        <v/>
      </c>
      <c r="G478" s="281" t="str">
        <f t="shared" si="25"/>
        <v/>
      </c>
    </row>
    <row r="479" spans="1:7" x14ac:dyDescent="0.35">
      <c r="A479" s="253" t="s">
        <v>2114</v>
      </c>
      <c r="B479" s="286" t="s">
        <v>673</v>
      </c>
      <c r="C479" s="274"/>
      <c r="D479" s="329"/>
      <c r="F479" s="281" t="str">
        <f t="shared" si="24"/>
        <v/>
      </c>
      <c r="G479" s="281" t="str">
        <f t="shared" si="25"/>
        <v/>
      </c>
    </row>
    <row r="480" spans="1:7" x14ac:dyDescent="0.35">
      <c r="A480" s="253" t="s">
        <v>2115</v>
      </c>
      <c r="B480" s="286" t="s">
        <v>675</v>
      </c>
      <c r="C480" s="274"/>
      <c r="D480" s="329"/>
      <c r="F480" s="281" t="str">
        <f t="shared" si="24"/>
        <v/>
      </c>
      <c r="G480" s="281" t="str">
        <f t="shared" si="25"/>
        <v/>
      </c>
    </row>
    <row r="481" spans="1:7" x14ac:dyDescent="0.35">
      <c r="A481" s="253" t="s">
        <v>2116</v>
      </c>
      <c r="B481" s="286" t="s">
        <v>677</v>
      </c>
      <c r="C481" s="274"/>
      <c r="D481" s="329"/>
      <c r="F481" s="281" t="str">
        <f t="shared" si="24"/>
        <v/>
      </c>
      <c r="G481" s="281" t="str">
        <f t="shared" si="25"/>
        <v/>
      </c>
    </row>
    <row r="482" spans="1:7" x14ac:dyDescent="0.35">
      <c r="A482" s="253" t="s">
        <v>2117</v>
      </c>
      <c r="B482" s="286"/>
      <c r="F482" s="281"/>
      <c r="G482" s="281"/>
    </row>
    <row r="483" spans="1:7" x14ac:dyDescent="0.35">
      <c r="A483" s="253" t="s">
        <v>2118</v>
      </c>
      <c r="B483" s="286"/>
      <c r="F483" s="281"/>
      <c r="G483" s="281"/>
    </row>
    <row r="484" spans="1:7" x14ac:dyDescent="0.35">
      <c r="A484" s="253" t="s">
        <v>2119</v>
      </c>
      <c r="B484" s="286"/>
      <c r="F484" s="281"/>
      <c r="G484" s="279"/>
    </row>
    <row r="485" spans="1:7" x14ac:dyDescent="0.35">
      <c r="A485" s="270"/>
      <c r="B485" s="271" t="s">
        <v>2120</v>
      </c>
      <c r="C485" s="270" t="s">
        <v>738</v>
      </c>
      <c r="D485" s="270"/>
      <c r="E485" s="270"/>
      <c r="F485" s="270"/>
      <c r="G485" s="273"/>
    </row>
    <row r="486" spans="1:7" x14ac:dyDescent="0.35">
      <c r="A486" s="253" t="s">
        <v>2121</v>
      </c>
      <c r="B486" s="268" t="s">
        <v>739</v>
      </c>
      <c r="C486" s="279" t="s">
        <v>1883</v>
      </c>
      <c r="G486" s="253"/>
    </row>
    <row r="487" spans="1:7" x14ac:dyDescent="0.35">
      <c r="A487" s="253" t="s">
        <v>2122</v>
      </c>
      <c r="B487" s="268" t="s">
        <v>740</v>
      </c>
      <c r="C487" s="279" t="s">
        <v>1883</v>
      </c>
      <c r="G487" s="253"/>
    </row>
    <row r="488" spans="1:7" x14ac:dyDescent="0.35">
      <c r="A488" s="253" t="s">
        <v>2123</v>
      </c>
      <c r="B488" s="268" t="s">
        <v>741</v>
      </c>
      <c r="C488" s="279" t="s">
        <v>1883</v>
      </c>
      <c r="G488" s="253"/>
    </row>
    <row r="489" spans="1:7" x14ac:dyDescent="0.35">
      <c r="A489" s="253" t="s">
        <v>2124</v>
      </c>
      <c r="B489" s="268" t="s">
        <v>742</v>
      </c>
      <c r="C489" s="279" t="s">
        <v>1883</v>
      </c>
      <c r="G489" s="253"/>
    </row>
    <row r="490" spans="1:7" x14ac:dyDescent="0.35">
      <c r="A490" s="253" t="s">
        <v>2125</v>
      </c>
      <c r="B490" s="268" t="s">
        <v>743</v>
      </c>
      <c r="C490" s="279" t="s">
        <v>1883</v>
      </c>
      <c r="G490" s="253"/>
    </row>
    <row r="491" spans="1:7" x14ac:dyDescent="0.35">
      <c r="A491" s="253" t="s">
        <v>2126</v>
      </c>
      <c r="B491" s="268" t="s">
        <v>744</v>
      </c>
      <c r="C491" s="279" t="s">
        <v>1883</v>
      </c>
      <c r="G491" s="253"/>
    </row>
    <row r="492" spans="1:7" x14ac:dyDescent="0.35">
      <c r="A492" s="253" t="s">
        <v>2127</v>
      </c>
      <c r="B492" s="268" t="s">
        <v>745</v>
      </c>
      <c r="C492" s="279" t="s">
        <v>1883</v>
      </c>
      <c r="G492" s="253"/>
    </row>
    <row r="493" spans="1:7" x14ac:dyDescent="0.35">
      <c r="A493" s="253" t="s">
        <v>2128</v>
      </c>
      <c r="B493" s="268" t="s">
        <v>2129</v>
      </c>
      <c r="C493" s="279" t="s">
        <v>1883</v>
      </c>
      <c r="G493" s="253"/>
    </row>
    <row r="494" spans="1:7" x14ac:dyDescent="0.35">
      <c r="A494" s="253" t="s">
        <v>2130</v>
      </c>
      <c r="B494" s="268" t="s">
        <v>2131</v>
      </c>
      <c r="C494" s="279" t="s">
        <v>1883</v>
      </c>
      <c r="G494" s="253"/>
    </row>
    <row r="495" spans="1:7" x14ac:dyDescent="0.35">
      <c r="A495" s="253" t="s">
        <v>2132</v>
      </c>
      <c r="B495" s="268" t="s">
        <v>2133</v>
      </c>
      <c r="C495" s="279" t="s">
        <v>1883</v>
      </c>
      <c r="G495" s="253"/>
    </row>
    <row r="496" spans="1:7" x14ac:dyDescent="0.35">
      <c r="A496" s="253" t="s">
        <v>2134</v>
      </c>
      <c r="B496" s="268" t="s">
        <v>746</v>
      </c>
      <c r="C496" s="279" t="s">
        <v>1883</v>
      </c>
      <c r="G496" s="253"/>
    </row>
    <row r="497" spans="1:7" x14ac:dyDescent="0.35">
      <c r="A497" s="253" t="s">
        <v>2135</v>
      </c>
      <c r="B497" s="268" t="s">
        <v>747</v>
      </c>
      <c r="C497" s="279" t="s">
        <v>1883</v>
      </c>
      <c r="G497" s="253"/>
    </row>
    <row r="498" spans="1:7" x14ac:dyDescent="0.35">
      <c r="A498" s="253" t="s">
        <v>2136</v>
      </c>
      <c r="B498" s="268" t="s">
        <v>62</v>
      </c>
      <c r="C498" s="279" t="s">
        <v>1883</v>
      </c>
      <c r="G498" s="253"/>
    </row>
    <row r="499" spans="1:7" x14ac:dyDescent="0.35">
      <c r="A499" s="253" t="s">
        <v>2137</v>
      </c>
      <c r="B499" s="286" t="s">
        <v>2138</v>
      </c>
      <c r="C499" s="279"/>
      <c r="G499" s="253"/>
    </row>
    <row r="500" spans="1:7" x14ac:dyDescent="0.35">
      <c r="A500" s="253" t="s">
        <v>2139</v>
      </c>
      <c r="B500" s="286" t="s">
        <v>165</v>
      </c>
      <c r="C500" s="279"/>
      <c r="G500" s="253"/>
    </row>
    <row r="501" spans="1:7" x14ac:dyDescent="0.35">
      <c r="A501" s="253" t="s">
        <v>2140</v>
      </c>
      <c r="B501" s="286" t="s">
        <v>165</v>
      </c>
      <c r="C501" s="279"/>
      <c r="G501" s="253"/>
    </row>
    <row r="502" spans="1:7" x14ac:dyDescent="0.35">
      <c r="A502" s="253" t="s">
        <v>2141</v>
      </c>
      <c r="B502" s="286" t="s">
        <v>165</v>
      </c>
      <c r="C502" s="279"/>
      <c r="G502" s="253"/>
    </row>
    <row r="503" spans="1:7" x14ac:dyDescent="0.35">
      <c r="A503" s="253" t="s">
        <v>2142</v>
      </c>
      <c r="B503" s="286" t="s">
        <v>165</v>
      </c>
      <c r="C503" s="279"/>
      <c r="G503" s="253"/>
    </row>
    <row r="504" spans="1:7" x14ac:dyDescent="0.35">
      <c r="A504" s="253" t="s">
        <v>2143</v>
      </c>
      <c r="B504" s="286" t="s">
        <v>165</v>
      </c>
      <c r="C504" s="279"/>
      <c r="G504" s="253"/>
    </row>
    <row r="505" spans="1:7" x14ac:dyDescent="0.35">
      <c r="A505" s="253" t="s">
        <v>2144</v>
      </c>
      <c r="B505" s="286" t="s">
        <v>165</v>
      </c>
      <c r="C505" s="279"/>
      <c r="G505" s="253"/>
    </row>
    <row r="506" spans="1:7" x14ac:dyDescent="0.35">
      <c r="A506" s="253" t="s">
        <v>2145</v>
      </c>
      <c r="B506" s="286" t="s">
        <v>165</v>
      </c>
      <c r="C506" s="279"/>
      <c r="G506" s="253"/>
    </row>
    <row r="507" spans="1:7" x14ac:dyDescent="0.35">
      <c r="A507" s="253" t="s">
        <v>2146</v>
      </c>
      <c r="B507" s="286" t="s">
        <v>165</v>
      </c>
      <c r="C507" s="279"/>
      <c r="G507" s="253"/>
    </row>
    <row r="508" spans="1:7" x14ac:dyDescent="0.35">
      <c r="A508" s="253" t="s">
        <v>2147</v>
      </c>
      <c r="B508" s="286" t="s">
        <v>165</v>
      </c>
      <c r="C508" s="279"/>
      <c r="G508" s="253"/>
    </row>
    <row r="509" spans="1:7" x14ac:dyDescent="0.35">
      <c r="A509" s="253" t="s">
        <v>2148</v>
      </c>
      <c r="B509" s="286" t="s">
        <v>165</v>
      </c>
      <c r="C509" s="279"/>
      <c r="G509" s="253"/>
    </row>
    <row r="510" spans="1:7" x14ac:dyDescent="0.35">
      <c r="A510" s="253" t="s">
        <v>2149</v>
      </c>
      <c r="B510" s="286" t="s">
        <v>165</v>
      </c>
      <c r="C510" s="279"/>
    </row>
    <row r="511" spans="1:7" x14ac:dyDescent="0.35">
      <c r="A511" s="253" t="s">
        <v>2150</v>
      </c>
      <c r="B511" s="286" t="s">
        <v>165</v>
      </c>
      <c r="C511" s="279"/>
    </row>
    <row r="512" spans="1:7" x14ac:dyDescent="0.35">
      <c r="A512" s="253" t="s">
        <v>2151</v>
      </c>
      <c r="B512" s="286" t="s">
        <v>165</v>
      </c>
      <c r="C512" s="279"/>
    </row>
    <row r="513" spans="1:7" x14ac:dyDescent="0.35">
      <c r="A513" s="299"/>
      <c r="B513" s="299" t="s">
        <v>2152</v>
      </c>
      <c r="C513" s="270" t="s">
        <v>50</v>
      </c>
      <c r="D513" s="270" t="s">
        <v>2153</v>
      </c>
      <c r="E513" s="270"/>
      <c r="F513" s="270" t="s">
        <v>436</v>
      </c>
      <c r="G513" s="270" t="s">
        <v>2154</v>
      </c>
    </row>
    <row r="514" spans="1:7" x14ac:dyDescent="0.35">
      <c r="A514" s="253" t="s">
        <v>2155</v>
      </c>
      <c r="B514" s="268" t="s">
        <v>553</v>
      </c>
      <c r="C514" s="274" t="s">
        <v>1883</v>
      </c>
      <c r="D514" s="329" t="s">
        <v>1883</v>
      </c>
      <c r="E514" s="256"/>
      <c r="F514" s="281" t="str">
        <f>IF($C$532=0,"",IF(C514="[for completion]","",IF(C514="","",C514/$C$532)))</f>
        <v/>
      </c>
      <c r="G514" s="281" t="str">
        <f>IF($D$532=0,"",IF(D514="[for completion]","",IF(D514="","",D514/$D$532)))</f>
        <v/>
      </c>
    </row>
    <row r="515" spans="1:7" x14ac:dyDescent="0.35">
      <c r="A515" s="253" t="s">
        <v>2156</v>
      </c>
      <c r="B515" s="268" t="s">
        <v>553</v>
      </c>
      <c r="C515" s="274" t="s">
        <v>1883</v>
      </c>
      <c r="D515" s="329" t="s">
        <v>1883</v>
      </c>
      <c r="E515" s="256"/>
      <c r="F515" s="281" t="str">
        <f t="shared" ref="F515:F531" si="26">IF($C$532=0,"",IF(C515="[for completion]","",IF(C515="","",C515/$C$532)))</f>
        <v/>
      </c>
      <c r="G515" s="281" t="str">
        <f t="shared" ref="G515:G531" si="27">IF($D$532=0,"",IF(D515="[for completion]","",IF(D515="","",D515/$D$532)))</f>
        <v/>
      </c>
    </row>
    <row r="516" spans="1:7" x14ac:dyDescent="0.35">
      <c r="A516" s="253" t="s">
        <v>2157</v>
      </c>
      <c r="B516" s="268" t="s">
        <v>553</v>
      </c>
      <c r="C516" s="274" t="s">
        <v>1883</v>
      </c>
      <c r="D516" s="329" t="s">
        <v>1883</v>
      </c>
      <c r="E516" s="256"/>
      <c r="F516" s="281" t="str">
        <f t="shared" si="26"/>
        <v/>
      </c>
      <c r="G516" s="281" t="str">
        <f t="shared" si="27"/>
        <v/>
      </c>
    </row>
    <row r="517" spans="1:7" x14ac:dyDescent="0.35">
      <c r="A517" s="253" t="s">
        <v>2158</v>
      </c>
      <c r="B517" s="268" t="s">
        <v>553</v>
      </c>
      <c r="C517" s="274" t="s">
        <v>1883</v>
      </c>
      <c r="D517" s="329" t="s">
        <v>1883</v>
      </c>
      <c r="E517" s="256"/>
      <c r="F517" s="281" t="str">
        <f t="shared" si="26"/>
        <v/>
      </c>
      <c r="G517" s="281" t="str">
        <f t="shared" si="27"/>
        <v/>
      </c>
    </row>
    <row r="518" spans="1:7" x14ac:dyDescent="0.35">
      <c r="A518" s="253" t="s">
        <v>2159</v>
      </c>
      <c r="B518" s="268" t="s">
        <v>553</v>
      </c>
      <c r="C518" s="274" t="s">
        <v>1883</v>
      </c>
      <c r="D518" s="329" t="s">
        <v>1883</v>
      </c>
      <c r="E518" s="256"/>
      <c r="F518" s="281" t="str">
        <f t="shared" si="26"/>
        <v/>
      </c>
      <c r="G518" s="281" t="str">
        <f t="shared" si="27"/>
        <v/>
      </c>
    </row>
    <row r="519" spans="1:7" x14ac:dyDescent="0.35">
      <c r="A519" s="253" t="s">
        <v>2160</v>
      </c>
      <c r="B519" s="268" t="s">
        <v>553</v>
      </c>
      <c r="C519" s="274" t="s">
        <v>1883</v>
      </c>
      <c r="D519" s="329" t="s">
        <v>1883</v>
      </c>
      <c r="E519" s="256"/>
      <c r="F519" s="281" t="str">
        <f t="shared" si="26"/>
        <v/>
      </c>
      <c r="G519" s="281" t="str">
        <f t="shared" si="27"/>
        <v/>
      </c>
    </row>
    <row r="520" spans="1:7" x14ac:dyDescent="0.35">
      <c r="A520" s="253" t="s">
        <v>2161</v>
      </c>
      <c r="B520" s="268" t="s">
        <v>553</v>
      </c>
      <c r="C520" s="274" t="s">
        <v>1883</v>
      </c>
      <c r="D520" s="329" t="s">
        <v>1883</v>
      </c>
      <c r="E520" s="256"/>
      <c r="F520" s="281" t="str">
        <f t="shared" si="26"/>
        <v/>
      </c>
      <c r="G520" s="281" t="str">
        <f t="shared" si="27"/>
        <v/>
      </c>
    </row>
    <row r="521" spans="1:7" x14ac:dyDescent="0.35">
      <c r="A521" s="253" t="s">
        <v>2162</v>
      </c>
      <c r="B521" s="268" t="s">
        <v>553</v>
      </c>
      <c r="C521" s="274" t="s">
        <v>1883</v>
      </c>
      <c r="D521" s="329" t="s">
        <v>1883</v>
      </c>
      <c r="E521" s="256"/>
      <c r="F521" s="281" t="str">
        <f t="shared" si="26"/>
        <v/>
      </c>
      <c r="G521" s="281" t="str">
        <f t="shared" si="27"/>
        <v/>
      </c>
    </row>
    <row r="522" spans="1:7" x14ac:dyDescent="0.35">
      <c r="A522" s="253" t="s">
        <v>2163</v>
      </c>
      <c r="B522" s="268" t="s">
        <v>553</v>
      </c>
      <c r="C522" s="274" t="s">
        <v>1883</v>
      </c>
      <c r="D522" s="329" t="s">
        <v>1883</v>
      </c>
      <c r="E522" s="256"/>
      <c r="F522" s="281" t="str">
        <f t="shared" si="26"/>
        <v/>
      </c>
      <c r="G522" s="281" t="str">
        <f t="shared" si="27"/>
        <v/>
      </c>
    </row>
    <row r="523" spans="1:7" x14ac:dyDescent="0.35">
      <c r="A523" s="253" t="s">
        <v>2164</v>
      </c>
      <c r="B523" s="268" t="s">
        <v>553</v>
      </c>
      <c r="C523" s="274" t="s">
        <v>1883</v>
      </c>
      <c r="D523" s="329" t="s">
        <v>1883</v>
      </c>
      <c r="E523" s="256"/>
      <c r="F523" s="281" t="str">
        <f t="shared" si="26"/>
        <v/>
      </c>
      <c r="G523" s="281" t="str">
        <f t="shared" si="27"/>
        <v/>
      </c>
    </row>
    <row r="524" spans="1:7" x14ac:dyDescent="0.35">
      <c r="A524" s="253" t="s">
        <v>2165</v>
      </c>
      <c r="B524" s="268" t="s">
        <v>553</v>
      </c>
      <c r="C524" s="274" t="s">
        <v>1883</v>
      </c>
      <c r="D524" s="329" t="s">
        <v>1883</v>
      </c>
      <c r="E524" s="256"/>
      <c r="F524" s="281" t="str">
        <f t="shared" si="26"/>
        <v/>
      </c>
      <c r="G524" s="281" t="str">
        <f t="shared" si="27"/>
        <v/>
      </c>
    </row>
    <row r="525" spans="1:7" x14ac:dyDescent="0.35">
      <c r="A525" s="253" t="s">
        <v>2166</v>
      </c>
      <c r="B525" s="268" t="s">
        <v>553</v>
      </c>
      <c r="C525" s="274" t="s">
        <v>1883</v>
      </c>
      <c r="D525" s="329" t="s">
        <v>1883</v>
      </c>
      <c r="E525" s="256"/>
      <c r="F525" s="281" t="str">
        <f t="shared" si="26"/>
        <v/>
      </c>
      <c r="G525" s="281" t="str">
        <f t="shared" si="27"/>
        <v/>
      </c>
    </row>
    <row r="526" spans="1:7" x14ac:dyDescent="0.35">
      <c r="A526" s="253" t="s">
        <v>2167</v>
      </c>
      <c r="B526" s="268" t="s">
        <v>553</v>
      </c>
      <c r="C526" s="274" t="s">
        <v>1883</v>
      </c>
      <c r="D526" s="329" t="s">
        <v>1883</v>
      </c>
      <c r="E526" s="256"/>
      <c r="F526" s="281" t="str">
        <f t="shared" si="26"/>
        <v/>
      </c>
      <c r="G526" s="281" t="str">
        <f t="shared" si="27"/>
        <v/>
      </c>
    </row>
    <row r="527" spans="1:7" x14ac:dyDescent="0.35">
      <c r="A527" s="253" t="s">
        <v>2168</v>
      </c>
      <c r="B527" s="268" t="s">
        <v>553</v>
      </c>
      <c r="C527" s="274" t="s">
        <v>1883</v>
      </c>
      <c r="D527" s="329" t="s">
        <v>1883</v>
      </c>
      <c r="E527" s="256"/>
      <c r="F527" s="281" t="str">
        <f t="shared" si="26"/>
        <v/>
      </c>
      <c r="G527" s="281" t="str">
        <f t="shared" si="27"/>
        <v/>
      </c>
    </row>
    <row r="528" spans="1:7" x14ac:dyDescent="0.35">
      <c r="A528" s="253" t="s">
        <v>2169</v>
      </c>
      <c r="B528" s="268" t="s">
        <v>553</v>
      </c>
      <c r="C528" s="274" t="s">
        <v>1883</v>
      </c>
      <c r="D528" s="329" t="s">
        <v>1883</v>
      </c>
      <c r="E528" s="256"/>
      <c r="F528" s="281" t="str">
        <f t="shared" si="26"/>
        <v/>
      </c>
      <c r="G528" s="281" t="str">
        <f t="shared" si="27"/>
        <v/>
      </c>
    </row>
    <row r="529" spans="1:7" x14ac:dyDescent="0.35">
      <c r="A529" s="253" t="s">
        <v>2170</v>
      </c>
      <c r="B529" s="268" t="s">
        <v>553</v>
      </c>
      <c r="C529" s="274" t="s">
        <v>1883</v>
      </c>
      <c r="D529" s="329" t="s">
        <v>1883</v>
      </c>
      <c r="E529" s="256"/>
      <c r="F529" s="281" t="str">
        <f t="shared" si="26"/>
        <v/>
      </c>
      <c r="G529" s="281" t="str">
        <f t="shared" si="27"/>
        <v/>
      </c>
    </row>
    <row r="530" spans="1:7" x14ac:dyDescent="0.35">
      <c r="A530" s="253" t="s">
        <v>2171</v>
      </c>
      <c r="B530" s="268" t="s">
        <v>553</v>
      </c>
      <c r="C530" s="274" t="s">
        <v>1883</v>
      </c>
      <c r="D530" s="329" t="s">
        <v>1883</v>
      </c>
      <c r="E530" s="256"/>
      <c r="F530" s="281" t="str">
        <f t="shared" si="26"/>
        <v/>
      </c>
      <c r="G530" s="281" t="str">
        <f t="shared" si="27"/>
        <v/>
      </c>
    </row>
    <row r="531" spans="1:7" x14ac:dyDescent="0.35">
      <c r="A531" s="253" t="s">
        <v>2172</v>
      </c>
      <c r="B531" s="268" t="s">
        <v>1932</v>
      </c>
      <c r="C531" s="274" t="s">
        <v>1883</v>
      </c>
      <c r="D531" s="329" t="s">
        <v>1883</v>
      </c>
      <c r="E531" s="256"/>
      <c r="F531" s="281" t="str">
        <f t="shared" si="26"/>
        <v/>
      </c>
      <c r="G531" s="281" t="str">
        <f t="shared" si="27"/>
        <v/>
      </c>
    </row>
    <row r="532" spans="1:7" x14ac:dyDescent="0.35">
      <c r="A532" s="253" t="s">
        <v>2173</v>
      </c>
      <c r="B532" s="268" t="s">
        <v>64</v>
      </c>
      <c r="C532" s="274">
        <f>SUM(C514:C531)</f>
        <v>0</v>
      </c>
      <c r="D532" s="329">
        <f>SUM(D514:D531)</f>
        <v>0</v>
      </c>
      <c r="E532" s="256"/>
      <c r="F532" s="279">
        <f>SUM(F514:F531)</f>
        <v>0</v>
      </c>
      <c r="G532" s="279">
        <f>SUM(G514:G531)</f>
        <v>0</v>
      </c>
    </row>
    <row r="533" spans="1:7" x14ac:dyDescent="0.35">
      <c r="A533" s="253" t="s">
        <v>2174</v>
      </c>
      <c r="B533" s="268"/>
      <c r="E533" s="256"/>
      <c r="F533" s="256"/>
      <c r="G533" s="256"/>
    </row>
    <row r="534" spans="1:7" x14ac:dyDescent="0.35">
      <c r="A534" s="253" t="s">
        <v>2175</v>
      </c>
      <c r="B534" s="268"/>
      <c r="E534" s="256"/>
      <c r="F534" s="256"/>
      <c r="G534" s="256"/>
    </row>
    <row r="535" spans="1:7" x14ac:dyDescent="0.35">
      <c r="A535" s="253" t="s">
        <v>2176</v>
      </c>
      <c r="B535" s="268"/>
      <c r="E535" s="256"/>
      <c r="F535" s="256"/>
      <c r="G535" s="256"/>
    </row>
    <row r="536" spans="1:7" x14ac:dyDescent="0.35">
      <c r="A536" s="299"/>
      <c r="B536" s="271" t="s">
        <v>2177</v>
      </c>
      <c r="C536" s="270" t="s">
        <v>50</v>
      </c>
      <c r="D536" s="270" t="s">
        <v>2153</v>
      </c>
      <c r="E536" s="270"/>
      <c r="F536" s="270" t="s">
        <v>436</v>
      </c>
      <c r="G536" s="270" t="s">
        <v>2154</v>
      </c>
    </row>
    <row r="537" spans="1:7" x14ac:dyDescent="0.35">
      <c r="A537" s="253" t="s">
        <v>2178</v>
      </c>
      <c r="B537" s="268" t="s">
        <v>553</v>
      </c>
      <c r="C537" s="274" t="s">
        <v>1883</v>
      </c>
      <c r="D537" s="329" t="s">
        <v>1883</v>
      </c>
      <c r="E537" s="256"/>
      <c r="F537" s="281" t="str">
        <f>IF($C$555=0,"",IF(C537="[for completion]","",IF(C537="","",C537/$C$555)))</f>
        <v/>
      </c>
      <c r="G537" s="281" t="str">
        <f>IF($D$555=0,"",IF(D537="[for completion]","",IF(D537="","",D537/$D$555)))</f>
        <v/>
      </c>
    </row>
    <row r="538" spans="1:7" x14ac:dyDescent="0.35">
      <c r="A538" s="253" t="s">
        <v>2179</v>
      </c>
      <c r="B538" s="268" t="s">
        <v>553</v>
      </c>
      <c r="C538" s="274" t="s">
        <v>1883</v>
      </c>
      <c r="D538" s="329" t="s">
        <v>1883</v>
      </c>
      <c r="E538" s="256"/>
      <c r="F538" s="281" t="str">
        <f t="shared" ref="F538:F554" si="28">IF($C$555=0,"",IF(C538="[for completion]","",IF(C538="","",C538/$C$555)))</f>
        <v/>
      </c>
      <c r="G538" s="281" t="str">
        <f t="shared" ref="G538:G554" si="29">IF($D$555=0,"",IF(D538="[for completion]","",IF(D538="","",D538/$D$555)))</f>
        <v/>
      </c>
    </row>
    <row r="539" spans="1:7" x14ac:dyDescent="0.35">
      <c r="A539" s="253" t="s">
        <v>2180</v>
      </c>
      <c r="B539" s="268" t="s">
        <v>553</v>
      </c>
      <c r="C539" s="274" t="s">
        <v>1883</v>
      </c>
      <c r="D539" s="329" t="s">
        <v>1883</v>
      </c>
      <c r="E539" s="256"/>
      <c r="F539" s="281" t="str">
        <f t="shared" si="28"/>
        <v/>
      </c>
      <c r="G539" s="281" t="str">
        <f t="shared" si="29"/>
        <v/>
      </c>
    </row>
    <row r="540" spans="1:7" x14ac:dyDescent="0.35">
      <c r="A540" s="253" t="s">
        <v>2181</v>
      </c>
      <c r="B540" s="268" t="s">
        <v>553</v>
      </c>
      <c r="C540" s="274" t="s">
        <v>1883</v>
      </c>
      <c r="D540" s="329" t="s">
        <v>1883</v>
      </c>
      <c r="E540" s="256"/>
      <c r="F540" s="281" t="str">
        <f t="shared" si="28"/>
        <v/>
      </c>
      <c r="G540" s="281" t="str">
        <f t="shared" si="29"/>
        <v/>
      </c>
    </row>
    <row r="541" spans="1:7" x14ac:dyDescent="0.35">
      <c r="A541" s="253" t="s">
        <v>2182</v>
      </c>
      <c r="B541" s="268" t="s">
        <v>553</v>
      </c>
      <c r="C541" s="274" t="s">
        <v>1883</v>
      </c>
      <c r="D541" s="329" t="s">
        <v>1883</v>
      </c>
      <c r="E541" s="256"/>
      <c r="F541" s="281" t="str">
        <f t="shared" si="28"/>
        <v/>
      </c>
      <c r="G541" s="281" t="str">
        <f t="shared" si="29"/>
        <v/>
      </c>
    </row>
    <row r="542" spans="1:7" x14ac:dyDescent="0.35">
      <c r="A542" s="253" t="s">
        <v>2183</v>
      </c>
      <c r="B542" s="268" t="s">
        <v>553</v>
      </c>
      <c r="C542" s="274" t="s">
        <v>1883</v>
      </c>
      <c r="D542" s="329" t="s">
        <v>1883</v>
      </c>
      <c r="E542" s="256"/>
      <c r="F542" s="281" t="str">
        <f t="shared" si="28"/>
        <v/>
      </c>
      <c r="G542" s="281" t="str">
        <f t="shared" si="29"/>
        <v/>
      </c>
    </row>
    <row r="543" spans="1:7" x14ac:dyDescent="0.35">
      <c r="A543" s="253" t="s">
        <v>2184</v>
      </c>
      <c r="B543" s="268" t="s">
        <v>553</v>
      </c>
      <c r="C543" s="274" t="s">
        <v>1883</v>
      </c>
      <c r="D543" s="329" t="s">
        <v>1883</v>
      </c>
      <c r="E543" s="256"/>
      <c r="F543" s="281" t="str">
        <f t="shared" si="28"/>
        <v/>
      </c>
      <c r="G543" s="281" t="str">
        <f t="shared" si="29"/>
        <v/>
      </c>
    </row>
    <row r="544" spans="1:7" x14ac:dyDescent="0.35">
      <c r="A544" s="253" t="s">
        <v>2185</v>
      </c>
      <c r="B544" s="268" t="s">
        <v>553</v>
      </c>
      <c r="C544" s="274" t="s">
        <v>1883</v>
      </c>
      <c r="D544" s="329" t="s">
        <v>1883</v>
      </c>
      <c r="E544" s="256"/>
      <c r="F544" s="281" t="str">
        <f t="shared" si="28"/>
        <v/>
      </c>
      <c r="G544" s="281" t="str">
        <f t="shared" si="29"/>
        <v/>
      </c>
    </row>
    <row r="545" spans="1:7" x14ac:dyDescent="0.35">
      <c r="A545" s="253" t="s">
        <v>2186</v>
      </c>
      <c r="B545" s="268" t="s">
        <v>553</v>
      </c>
      <c r="C545" s="274" t="s">
        <v>1883</v>
      </c>
      <c r="D545" s="329" t="s">
        <v>1883</v>
      </c>
      <c r="E545" s="256"/>
      <c r="F545" s="281" t="str">
        <f t="shared" si="28"/>
        <v/>
      </c>
      <c r="G545" s="281" t="str">
        <f t="shared" si="29"/>
        <v/>
      </c>
    </row>
    <row r="546" spans="1:7" x14ac:dyDescent="0.35">
      <c r="A546" s="253" t="s">
        <v>2187</v>
      </c>
      <c r="B546" s="268" t="s">
        <v>553</v>
      </c>
      <c r="C546" s="274" t="s">
        <v>1883</v>
      </c>
      <c r="D546" s="329" t="s">
        <v>1883</v>
      </c>
      <c r="E546" s="256"/>
      <c r="F546" s="281" t="str">
        <f t="shared" si="28"/>
        <v/>
      </c>
      <c r="G546" s="281" t="str">
        <f t="shared" si="29"/>
        <v/>
      </c>
    </row>
    <row r="547" spans="1:7" x14ac:dyDescent="0.35">
      <c r="A547" s="253" t="s">
        <v>2188</v>
      </c>
      <c r="B547" s="268" t="s">
        <v>553</v>
      </c>
      <c r="C547" s="274" t="s">
        <v>1883</v>
      </c>
      <c r="D547" s="329" t="s">
        <v>1883</v>
      </c>
      <c r="E547" s="256"/>
      <c r="F547" s="281" t="str">
        <f t="shared" si="28"/>
        <v/>
      </c>
      <c r="G547" s="281" t="str">
        <f t="shared" si="29"/>
        <v/>
      </c>
    </row>
    <row r="548" spans="1:7" x14ac:dyDescent="0.35">
      <c r="A548" s="253" t="s">
        <v>2189</v>
      </c>
      <c r="B548" s="268" t="s">
        <v>553</v>
      </c>
      <c r="C548" s="274" t="s">
        <v>1883</v>
      </c>
      <c r="D548" s="329" t="s">
        <v>1883</v>
      </c>
      <c r="E548" s="256"/>
      <c r="F548" s="281" t="str">
        <f t="shared" si="28"/>
        <v/>
      </c>
      <c r="G548" s="281" t="str">
        <f t="shared" si="29"/>
        <v/>
      </c>
    </row>
    <row r="549" spans="1:7" x14ac:dyDescent="0.35">
      <c r="A549" s="253" t="s">
        <v>2190</v>
      </c>
      <c r="B549" s="268" t="s">
        <v>553</v>
      </c>
      <c r="C549" s="274" t="s">
        <v>1883</v>
      </c>
      <c r="D549" s="329" t="s">
        <v>1883</v>
      </c>
      <c r="E549" s="256"/>
      <c r="F549" s="281" t="str">
        <f t="shared" si="28"/>
        <v/>
      </c>
      <c r="G549" s="281" t="str">
        <f t="shared" si="29"/>
        <v/>
      </c>
    </row>
    <row r="550" spans="1:7" x14ac:dyDescent="0.35">
      <c r="A550" s="253" t="s">
        <v>2191</v>
      </c>
      <c r="B550" s="268" t="s">
        <v>553</v>
      </c>
      <c r="C550" s="274" t="s">
        <v>1883</v>
      </c>
      <c r="D550" s="329" t="s">
        <v>1883</v>
      </c>
      <c r="E550" s="256"/>
      <c r="F550" s="281" t="str">
        <f t="shared" si="28"/>
        <v/>
      </c>
      <c r="G550" s="281" t="str">
        <f t="shared" si="29"/>
        <v/>
      </c>
    </row>
    <row r="551" spans="1:7" x14ac:dyDescent="0.35">
      <c r="A551" s="253" t="s">
        <v>2192</v>
      </c>
      <c r="B551" s="268" t="s">
        <v>553</v>
      </c>
      <c r="C551" s="274" t="s">
        <v>1883</v>
      </c>
      <c r="D551" s="329" t="s">
        <v>1883</v>
      </c>
      <c r="E551" s="256"/>
      <c r="F551" s="281" t="str">
        <f t="shared" si="28"/>
        <v/>
      </c>
      <c r="G551" s="281" t="str">
        <f t="shared" si="29"/>
        <v/>
      </c>
    </row>
    <row r="552" spans="1:7" x14ac:dyDescent="0.35">
      <c r="A552" s="253" t="s">
        <v>2193</v>
      </c>
      <c r="B552" s="268" t="s">
        <v>553</v>
      </c>
      <c r="C552" s="274" t="s">
        <v>1883</v>
      </c>
      <c r="D552" s="329" t="s">
        <v>1883</v>
      </c>
      <c r="E552" s="256"/>
      <c r="F552" s="281" t="str">
        <f t="shared" si="28"/>
        <v/>
      </c>
      <c r="G552" s="281" t="str">
        <f t="shared" si="29"/>
        <v/>
      </c>
    </row>
    <row r="553" spans="1:7" x14ac:dyDescent="0.35">
      <c r="A553" s="253" t="s">
        <v>2194</v>
      </c>
      <c r="B553" s="268" t="s">
        <v>553</v>
      </c>
      <c r="C553" s="274" t="s">
        <v>1883</v>
      </c>
      <c r="D553" s="329" t="s">
        <v>1883</v>
      </c>
      <c r="E553" s="256"/>
      <c r="F553" s="281" t="str">
        <f t="shared" si="28"/>
        <v/>
      </c>
      <c r="G553" s="281" t="str">
        <f t="shared" si="29"/>
        <v/>
      </c>
    </row>
    <row r="554" spans="1:7" x14ac:dyDescent="0.35">
      <c r="A554" s="253" t="s">
        <v>2195</v>
      </c>
      <c r="B554" s="268" t="s">
        <v>1932</v>
      </c>
      <c r="C554" s="274" t="s">
        <v>1883</v>
      </c>
      <c r="D554" s="329" t="s">
        <v>1883</v>
      </c>
      <c r="E554" s="256"/>
      <c r="F554" s="281" t="str">
        <f t="shared" si="28"/>
        <v/>
      </c>
      <c r="G554" s="281" t="str">
        <f t="shared" si="29"/>
        <v/>
      </c>
    </row>
    <row r="555" spans="1:7" x14ac:dyDescent="0.35">
      <c r="A555" s="253" t="s">
        <v>2196</v>
      </c>
      <c r="B555" s="268" t="s">
        <v>64</v>
      </c>
      <c r="C555" s="274">
        <f>SUM(C537:C554)</f>
        <v>0</v>
      </c>
      <c r="D555" s="329">
        <f>SUM(D537:D554)</f>
        <v>0</v>
      </c>
      <c r="E555" s="256"/>
      <c r="F555" s="279">
        <f>SUM(F537:F554)</f>
        <v>0</v>
      </c>
      <c r="G555" s="279">
        <f>SUM(G537:G554)</f>
        <v>0</v>
      </c>
    </row>
    <row r="556" spans="1:7" x14ac:dyDescent="0.35">
      <c r="A556" s="253" t="s">
        <v>2197</v>
      </c>
      <c r="B556" s="268"/>
      <c r="E556" s="256"/>
      <c r="F556" s="256"/>
      <c r="G556" s="256"/>
    </row>
    <row r="557" spans="1:7" x14ac:dyDescent="0.35">
      <c r="A557" s="253" t="s">
        <v>2198</v>
      </c>
      <c r="B557" s="268"/>
      <c r="E557" s="256"/>
      <c r="F557" s="256"/>
      <c r="G557" s="256"/>
    </row>
    <row r="558" spans="1:7" x14ac:dyDescent="0.35">
      <c r="A558" s="253" t="s">
        <v>2199</v>
      </c>
      <c r="B558" s="268"/>
      <c r="E558" s="256"/>
      <c r="F558" s="256"/>
      <c r="G558" s="256"/>
    </row>
    <row r="559" spans="1:7" x14ac:dyDescent="0.35">
      <c r="A559" s="299"/>
      <c r="B559" s="299" t="s">
        <v>2200</v>
      </c>
      <c r="C559" s="270" t="s">
        <v>50</v>
      </c>
      <c r="D559" s="270" t="s">
        <v>2153</v>
      </c>
      <c r="E559" s="270"/>
      <c r="F559" s="270" t="s">
        <v>436</v>
      </c>
      <c r="G559" s="270" t="s">
        <v>2154</v>
      </c>
    </row>
    <row r="560" spans="1:7" x14ac:dyDescent="0.35">
      <c r="A560" s="253" t="s">
        <v>2201</v>
      </c>
      <c r="B560" s="268" t="s">
        <v>1962</v>
      </c>
      <c r="C560" s="274" t="s">
        <v>1883</v>
      </c>
      <c r="D560" s="329" t="s">
        <v>1883</v>
      </c>
      <c r="E560" s="256"/>
      <c r="F560" s="281" t="str">
        <f>IF($C$570=0,"",IF(C560="[for completion]","",IF(C560="","",C560/$C$570)))</f>
        <v/>
      </c>
      <c r="G560" s="281" t="str">
        <f>IF($D$570=0,"",IF(D560="[for completion]","",IF(D560="","",D560/$D$570)))</f>
        <v/>
      </c>
    </row>
    <row r="561" spans="1:7" x14ac:dyDescent="0.35">
      <c r="A561" s="253" t="s">
        <v>2202</v>
      </c>
      <c r="B561" s="268" t="s">
        <v>1964</v>
      </c>
      <c r="C561" s="274" t="s">
        <v>1883</v>
      </c>
      <c r="D561" s="329" t="s">
        <v>1883</v>
      </c>
      <c r="E561" s="256"/>
      <c r="F561" s="281" t="str">
        <f t="shared" ref="F561:F569" si="30">IF($C$570=0,"",IF(C561="[for completion]","",IF(C561="","",C561/$C$570)))</f>
        <v/>
      </c>
      <c r="G561" s="281" t="str">
        <f t="shared" ref="G561:G569" si="31">IF($D$570=0,"",IF(D561="[for completion]","",IF(D561="","",D561/$D$570)))</f>
        <v/>
      </c>
    </row>
    <row r="562" spans="1:7" x14ac:dyDescent="0.35">
      <c r="A562" s="253" t="s">
        <v>2203</v>
      </c>
      <c r="B562" s="268" t="s">
        <v>1966</v>
      </c>
      <c r="C562" s="274" t="s">
        <v>1883</v>
      </c>
      <c r="D562" s="329" t="s">
        <v>1883</v>
      </c>
      <c r="E562" s="256"/>
      <c r="F562" s="281" t="str">
        <f t="shared" si="30"/>
        <v/>
      </c>
      <c r="G562" s="281" t="str">
        <f t="shared" si="31"/>
        <v/>
      </c>
    </row>
    <row r="563" spans="1:7" x14ac:dyDescent="0.35">
      <c r="A563" s="253" t="s">
        <v>2204</v>
      </c>
      <c r="B563" s="268" t="s">
        <v>1968</v>
      </c>
      <c r="C563" s="274" t="s">
        <v>1883</v>
      </c>
      <c r="D563" s="329" t="s">
        <v>1883</v>
      </c>
      <c r="E563" s="256"/>
      <c r="F563" s="281" t="str">
        <f t="shared" si="30"/>
        <v/>
      </c>
      <c r="G563" s="281" t="str">
        <f t="shared" si="31"/>
        <v/>
      </c>
    </row>
    <row r="564" spans="1:7" x14ac:dyDescent="0.35">
      <c r="A564" s="253" t="s">
        <v>2205</v>
      </c>
      <c r="B564" s="268" t="s">
        <v>1970</v>
      </c>
      <c r="C564" s="274" t="s">
        <v>1883</v>
      </c>
      <c r="D564" s="329" t="s">
        <v>1883</v>
      </c>
      <c r="E564" s="256"/>
      <c r="F564" s="281" t="str">
        <f t="shared" si="30"/>
        <v/>
      </c>
      <c r="G564" s="281" t="str">
        <f t="shared" si="31"/>
        <v/>
      </c>
    </row>
    <row r="565" spans="1:7" x14ac:dyDescent="0.35">
      <c r="A565" s="253" t="s">
        <v>2206</v>
      </c>
      <c r="B565" s="268" t="s">
        <v>1972</v>
      </c>
      <c r="C565" s="274" t="s">
        <v>1883</v>
      </c>
      <c r="D565" s="329" t="s">
        <v>1883</v>
      </c>
      <c r="E565" s="256"/>
      <c r="F565" s="281" t="str">
        <f t="shared" si="30"/>
        <v/>
      </c>
      <c r="G565" s="281" t="str">
        <f t="shared" si="31"/>
        <v/>
      </c>
    </row>
    <row r="566" spans="1:7" x14ac:dyDescent="0.35">
      <c r="A566" s="253" t="s">
        <v>2207</v>
      </c>
      <c r="B566" s="268" t="s">
        <v>1974</v>
      </c>
      <c r="C566" s="274" t="s">
        <v>1883</v>
      </c>
      <c r="D566" s="329" t="s">
        <v>1883</v>
      </c>
      <c r="E566" s="256"/>
      <c r="F566" s="281" t="str">
        <f t="shared" si="30"/>
        <v/>
      </c>
      <c r="G566" s="281" t="str">
        <f t="shared" si="31"/>
        <v/>
      </c>
    </row>
    <row r="567" spans="1:7" x14ac:dyDescent="0.35">
      <c r="A567" s="253" t="s">
        <v>2208</v>
      </c>
      <c r="B567" s="268" t="s">
        <v>1976</v>
      </c>
      <c r="C567" s="274" t="s">
        <v>1883</v>
      </c>
      <c r="D567" s="329" t="s">
        <v>1883</v>
      </c>
      <c r="E567" s="256"/>
      <c r="F567" s="281" t="str">
        <f t="shared" si="30"/>
        <v/>
      </c>
      <c r="G567" s="281" t="str">
        <f t="shared" si="31"/>
        <v/>
      </c>
    </row>
    <row r="568" spans="1:7" x14ac:dyDescent="0.35">
      <c r="A568" s="253" t="s">
        <v>2209</v>
      </c>
      <c r="B568" s="268" t="s">
        <v>1978</v>
      </c>
      <c r="C568" s="274" t="s">
        <v>1883</v>
      </c>
      <c r="D568" s="329" t="s">
        <v>1883</v>
      </c>
      <c r="E568" s="256"/>
      <c r="F568" s="281" t="str">
        <f t="shared" si="30"/>
        <v/>
      </c>
      <c r="G568" s="281" t="str">
        <f t="shared" si="31"/>
        <v/>
      </c>
    </row>
    <row r="569" spans="1:7" x14ac:dyDescent="0.35">
      <c r="A569" s="253" t="s">
        <v>2210</v>
      </c>
      <c r="B569" s="253" t="s">
        <v>1932</v>
      </c>
      <c r="C569" s="274" t="s">
        <v>1883</v>
      </c>
      <c r="D569" s="329" t="s">
        <v>1883</v>
      </c>
      <c r="E569" s="256"/>
      <c r="F569" s="281" t="str">
        <f t="shared" si="30"/>
        <v/>
      </c>
      <c r="G569" s="281" t="str">
        <f t="shared" si="31"/>
        <v/>
      </c>
    </row>
    <row r="570" spans="1:7" x14ac:dyDescent="0.35">
      <c r="A570" s="253" t="s">
        <v>2211</v>
      </c>
      <c r="B570" s="268" t="s">
        <v>64</v>
      </c>
      <c r="C570" s="274">
        <f>SUM(C560:C568)</f>
        <v>0</v>
      </c>
      <c r="D570" s="329">
        <f>SUM(D560:D568)</f>
        <v>0</v>
      </c>
      <c r="E570" s="256"/>
      <c r="F570" s="279">
        <f>SUM(F560:F569)</f>
        <v>0</v>
      </c>
      <c r="G570" s="279">
        <f>SUM(G560:G569)</f>
        <v>0</v>
      </c>
    </row>
    <row r="571" spans="1:7" x14ac:dyDescent="0.35">
      <c r="A571" s="253" t="s">
        <v>2212</v>
      </c>
    </row>
    <row r="572" spans="1:7" x14ac:dyDescent="0.35">
      <c r="A572" s="299"/>
      <c r="B572" s="299" t="s">
        <v>2213</v>
      </c>
      <c r="C572" s="270" t="s">
        <v>50</v>
      </c>
      <c r="D572" s="270" t="s">
        <v>1912</v>
      </c>
      <c r="E572" s="270"/>
      <c r="F572" s="270" t="s">
        <v>435</v>
      </c>
      <c r="G572" s="270" t="s">
        <v>2154</v>
      </c>
    </row>
    <row r="573" spans="1:7" x14ac:dyDescent="0.35">
      <c r="A573" s="253" t="s">
        <v>2214</v>
      </c>
      <c r="B573" s="268" t="s">
        <v>2001</v>
      </c>
      <c r="C573" s="274" t="s">
        <v>1883</v>
      </c>
      <c r="D573" s="329" t="s">
        <v>1883</v>
      </c>
      <c r="E573" s="256"/>
      <c r="F573" s="281" t="str">
        <f>IF($C$577=0,"",IF(C573="[for completion]","",IF(C573="","",C573/$C$577)))</f>
        <v/>
      </c>
      <c r="G573" s="281" t="str">
        <f>IF($D$577=0,"",IF(D573="[for completion]","",IF(D573="","",D573/$D$577)))</f>
        <v/>
      </c>
    </row>
    <row r="574" spans="1:7" x14ac:dyDescent="0.35">
      <c r="A574" s="253" t="s">
        <v>2215</v>
      </c>
      <c r="B574" s="331" t="s">
        <v>2216</v>
      </c>
      <c r="C574" s="274" t="s">
        <v>1883</v>
      </c>
      <c r="D574" s="329" t="s">
        <v>1883</v>
      </c>
      <c r="E574" s="256"/>
      <c r="F574" s="281" t="str">
        <f t="shared" ref="F574:F576" si="32">IF($C$577=0,"",IF(C574="[for completion]","",IF(C574="","",C574/$C$577)))</f>
        <v/>
      </c>
      <c r="G574" s="281" t="str">
        <f t="shared" ref="G574:G576" si="33">IF($D$577=0,"",IF(D574="[for completion]","",IF(D574="","",D574/$D$577)))</f>
        <v/>
      </c>
    </row>
    <row r="575" spans="1:7" x14ac:dyDescent="0.35">
      <c r="A575" s="253" t="s">
        <v>2217</v>
      </c>
      <c r="B575" s="268" t="s">
        <v>1996</v>
      </c>
      <c r="C575" s="274" t="s">
        <v>1883</v>
      </c>
      <c r="D575" s="329" t="s">
        <v>1883</v>
      </c>
      <c r="E575" s="256"/>
      <c r="F575" s="281" t="str">
        <f t="shared" si="32"/>
        <v/>
      </c>
      <c r="G575" s="281" t="str">
        <f t="shared" si="33"/>
        <v/>
      </c>
    </row>
    <row r="576" spans="1:7" x14ac:dyDescent="0.35">
      <c r="A576" s="253" t="s">
        <v>2218</v>
      </c>
      <c r="B576" s="253" t="s">
        <v>1932</v>
      </c>
      <c r="C576" s="274" t="s">
        <v>1883</v>
      </c>
      <c r="D576" s="329" t="s">
        <v>1883</v>
      </c>
      <c r="E576" s="256"/>
      <c r="F576" s="281" t="str">
        <f t="shared" si="32"/>
        <v/>
      </c>
      <c r="G576" s="281" t="str">
        <f t="shared" si="33"/>
        <v/>
      </c>
    </row>
    <row r="577" spans="1:7" x14ac:dyDescent="0.35">
      <c r="A577" s="253" t="s">
        <v>2219</v>
      </c>
      <c r="B577" s="268" t="s">
        <v>64</v>
      </c>
      <c r="C577" s="274">
        <f>SUM(C573:C576)</f>
        <v>0</v>
      </c>
      <c r="D577" s="329">
        <f>SUM(D573:D576)</f>
        <v>0</v>
      </c>
      <c r="E577" s="256"/>
      <c r="F577" s="279">
        <f>SUM(F573:F576)</f>
        <v>0</v>
      </c>
      <c r="G577" s="279">
        <f>SUM(G573:G576)</f>
        <v>0</v>
      </c>
    </row>
  </sheetData>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BBA3D21A-EA60-4C14-9786-F15E0F49A4D6}"/>
    <hyperlink ref="B7" location="'B1. HTT Mortgage Assets'!B166" display="7.A Residential Cover Pool" xr:uid="{0AEB14BF-590B-46EA-88C4-5959628314B9}"/>
    <hyperlink ref="B8" location="'B1. HTT Mortgage Assets'!B267" display="7.B Commercial Cover Pool" xr:uid="{E63D8B9E-55F1-4EEF-8A4B-82AB67077485}"/>
    <hyperlink ref="B149" location="'2. Harmonised Glossary'!A9" display="Breakdown by Interest Rate" xr:uid="{EB625B21-7074-4209-8E63-BED6F460DF19}"/>
    <hyperlink ref="B179" location="'2. Harmonised Glossary'!A14" display="Non-Performing Loans (NPLs)" xr:uid="{C8C9F656-282E-438A-BCD5-3FC7A6894981}"/>
    <hyperlink ref="B11" location="'2. Harmonised Glossary'!A12" display="Property Type Information" xr:uid="{1D6ECD63-F438-4465-9522-0C27AAA828CE}"/>
    <hyperlink ref="B215" location="'2. Harmonised Glossary'!A288" display="Loan to Value (LTV) Information - Un-indexed" xr:uid="{60398452-030F-49A3-B926-2656B026C43A}"/>
    <hyperlink ref="B237" location="'2. Harmonised Glossary'!A11" display="Loan to Value (LTV) Information - Indexed" xr:uid="{6D8C1BCB-90C2-4A93-9A7C-DFE380DC2742}"/>
  </hyperlinks>
  <pageMargins left="0.7" right="0.7" top="0.75" bottom="0.75" header="0.3" footer="0.3"/>
  <pageSetup scale="33" orientation="portrait" r:id="rId1"/>
  <headerFooter>
    <oddFooter>&amp;R&amp;1#&amp;"Calibri"&amp;10&amp;K0000FFClassification : Internal</oddFooter>
  </headerFooter>
  <rowBreaks count="2" manualBreakCount="2">
    <brk id="168" max="16383" man="1"/>
    <brk id="33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2D800-6765-4432-9693-A0169042A636}">
  <sheetPr>
    <tabColor theme="9" tint="-0.249977111117893"/>
  </sheetPr>
  <dimension ref="A1:C403"/>
  <sheetViews>
    <sheetView view="pageBreakPreview" zoomScale="60" zoomScaleNormal="100" workbookViewId="0"/>
  </sheetViews>
  <sheetFormatPr defaultRowHeight="14.5" x14ac:dyDescent="0.35"/>
  <cols>
    <col min="1" max="1" width="16.26953125" style="213" customWidth="1"/>
    <col min="2" max="2" width="89.81640625" style="253" bestFit="1" customWidth="1"/>
    <col min="3" max="3" width="134.7265625" style="213" customWidth="1"/>
    <col min="4" max="16384" width="8.7265625" style="213"/>
  </cols>
  <sheetData>
    <row r="1" spans="1:3" ht="31" x14ac:dyDescent="0.35">
      <c r="A1" s="212" t="s">
        <v>2220</v>
      </c>
      <c r="B1" s="212"/>
      <c r="C1" s="248" t="s">
        <v>1767</v>
      </c>
    </row>
    <row r="2" spans="1:3" x14ac:dyDescent="0.35">
      <c r="B2" s="247"/>
      <c r="C2" s="247"/>
    </row>
    <row r="3" spans="1:3" x14ac:dyDescent="0.35">
      <c r="A3" s="332" t="s">
        <v>2221</v>
      </c>
      <c r="B3" s="333"/>
      <c r="C3" s="247"/>
    </row>
    <row r="4" spans="1:3" x14ac:dyDescent="0.35">
      <c r="C4" s="247"/>
    </row>
    <row r="5" spans="1:3" ht="18.5" x14ac:dyDescent="0.35">
      <c r="A5" s="261" t="s">
        <v>5</v>
      </c>
      <c r="B5" s="261" t="s">
        <v>2222</v>
      </c>
      <c r="C5" s="334" t="s">
        <v>2223</v>
      </c>
    </row>
    <row r="6" spans="1:3" x14ac:dyDescent="0.35">
      <c r="A6" s="308" t="s">
        <v>2224</v>
      </c>
      <c r="B6" s="264" t="s">
        <v>2225</v>
      </c>
      <c r="C6" s="253" t="s">
        <v>2226</v>
      </c>
    </row>
    <row r="7" spans="1:3" ht="29" x14ac:dyDescent="0.35">
      <c r="A7" s="308" t="s">
        <v>2227</v>
      </c>
      <c r="B7" s="264" t="s">
        <v>2228</v>
      </c>
      <c r="C7" s="253" t="s">
        <v>2229</v>
      </c>
    </row>
    <row r="8" spans="1:3" x14ac:dyDescent="0.35">
      <c r="A8" s="308" t="s">
        <v>2230</v>
      </c>
      <c r="B8" s="264" t="s">
        <v>2231</v>
      </c>
      <c r="C8" s="253" t="s">
        <v>2232</v>
      </c>
    </row>
    <row r="9" spans="1:3" x14ac:dyDescent="0.35">
      <c r="A9" s="308" t="s">
        <v>2233</v>
      </c>
      <c r="B9" s="264" t="s">
        <v>2234</v>
      </c>
      <c r="C9" s="253" t="s">
        <v>2235</v>
      </c>
    </row>
    <row r="10" spans="1:3" ht="43.5" x14ac:dyDescent="0.35">
      <c r="A10" s="308" t="s">
        <v>2236</v>
      </c>
      <c r="B10" s="264" t="s">
        <v>2237</v>
      </c>
      <c r="C10" s="253" t="s">
        <v>2238</v>
      </c>
    </row>
    <row r="11" spans="1:3" ht="43.5" x14ac:dyDescent="0.35">
      <c r="A11" s="308" t="s">
        <v>2239</v>
      </c>
      <c r="B11" s="264" t="s">
        <v>2240</v>
      </c>
      <c r="C11" s="253" t="s">
        <v>2241</v>
      </c>
    </row>
    <row r="12" spans="1:3" ht="29" x14ac:dyDescent="0.35">
      <c r="A12" s="308" t="s">
        <v>2242</v>
      </c>
      <c r="B12" s="264" t="s">
        <v>2243</v>
      </c>
      <c r="C12" s="253" t="s">
        <v>2244</v>
      </c>
    </row>
    <row r="13" spans="1:3" x14ac:dyDescent="0.35">
      <c r="A13" s="308" t="s">
        <v>2245</v>
      </c>
      <c r="B13" s="264" t="s">
        <v>2246</v>
      </c>
      <c r="C13" s="253" t="s">
        <v>2247</v>
      </c>
    </row>
    <row r="14" spans="1:3" ht="29" x14ac:dyDescent="0.35">
      <c r="A14" s="308" t="s">
        <v>2248</v>
      </c>
      <c r="B14" s="264" t="s">
        <v>2249</v>
      </c>
      <c r="C14" s="253" t="s">
        <v>2250</v>
      </c>
    </row>
    <row r="15" spans="1:3" x14ac:dyDescent="0.35">
      <c r="A15" s="308" t="s">
        <v>2251</v>
      </c>
      <c r="B15" s="264" t="s">
        <v>2252</v>
      </c>
      <c r="C15" s="253" t="s">
        <v>2253</v>
      </c>
    </row>
    <row r="16" spans="1:3" ht="29" x14ac:dyDescent="0.35">
      <c r="A16" s="308" t="s">
        <v>2254</v>
      </c>
      <c r="B16" s="269" t="s">
        <v>2255</v>
      </c>
      <c r="C16" s="253" t="s">
        <v>2256</v>
      </c>
    </row>
    <row r="17" spans="1:3" ht="29" x14ac:dyDescent="0.35">
      <c r="A17" s="308" t="s">
        <v>2257</v>
      </c>
      <c r="B17" s="269" t="s">
        <v>2258</v>
      </c>
      <c r="C17" s="253" t="s">
        <v>2259</v>
      </c>
    </row>
    <row r="18" spans="1:3" x14ac:dyDescent="0.35">
      <c r="A18" s="308" t="s">
        <v>2260</v>
      </c>
      <c r="B18" s="269" t="s">
        <v>2261</v>
      </c>
      <c r="C18" s="253" t="s">
        <v>2262</v>
      </c>
    </row>
    <row r="19" spans="1:3" x14ac:dyDescent="0.35">
      <c r="A19" s="308" t="s">
        <v>2263</v>
      </c>
      <c r="B19" s="264" t="s">
        <v>2264</v>
      </c>
      <c r="C19" s="253"/>
    </row>
    <row r="20" spans="1:3" x14ac:dyDescent="0.35">
      <c r="A20" s="308" t="s">
        <v>2265</v>
      </c>
      <c r="B20" s="264" t="s">
        <v>2266</v>
      </c>
    </row>
    <row r="21" spans="1:3" x14ac:dyDescent="0.35">
      <c r="A21" s="308" t="s">
        <v>2267</v>
      </c>
      <c r="B21" s="264" t="s">
        <v>2268</v>
      </c>
      <c r="C21" s="253"/>
    </row>
    <row r="22" spans="1:3" x14ac:dyDescent="0.35">
      <c r="A22" s="308" t="s">
        <v>2269</v>
      </c>
      <c r="B22" s="213"/>
    </row>
    <row r="23" spans="1:3" x14ac:dyDescent="0.35">
      <c r="A23" s="308" t="s">
        <v>2270</v>
      </c>
      <c r="B23" s="266" t="s">
        <v>2271</v>
      </c>
      <c r="C23" s="253"/>
    </row>
    <row r="24" spans="1:3" x14ac:dyDescent="0.35">
      <c r="A24" s="308" t="s">
        <v>2272</v>
      </c>
      <c r="B24" s="328"/>
      <c r="C24" s="253"/>
    </row>
    <row r="25" spans="1:3" x14ac:dyDescent="0.35">
      <c r="A25" s="308" t="s">
        <v>2273</v>
      </c>
      <c r="B25" s="328"/>
      <c r="C25" s="253"/>
    </row>
    <row r="26" spans="1:3" x14ac:dyDescent="0.35">
      <c r="A26" s="308" t="s">
        <v>2274</v>
      </c>
      <c r="B26" s="328"/>
      <c r="C26" s="253"/>
    </row>
    <row r="27" spans="1:3" x14ac:dyDescent="0.35">
      <c r="A27" s="308" t="s">
        <v>2275</v>
      </c>
      <c r="B27" s="328"/>
      <c r="C27" s="253"/>
    </row>
    <row r="28" spans="1:3" ht="18.5" x14ac:dyDescent="0.35">
      <c r="A28" s="261"/>
      <c r="B28" s="261" t="s">
        <v>2276</v>
      </c>
      <c r="C28" s="334" t="s">
        <v>2223</v>
      </c>
    </row>
    <row r="29" spans="1:3" x14ac:dyDescent="0.35">
      <c r="A29" s="308" t="s">
        <v>2277</v>
      </c>
      <c r="B29" s="264" t="s">
        <v>2264</v>
      </c>
      <c r="C29" s="253" t="s">
        <v>1883</v>
      </c>
    </row>
    <row r="30" spans="1:3" x14ac:dyDescent="0.35">
      <c r="A30" s="308" t="s">
        <v>2278</v>
      </c>
      <c r="B30" s="264" t="s">
        <v>2266</v>
      </c>
      <c r="C30" s="253" t="s">
        <v>1883</v>
      </c>
    </row>
    <row r="31" spans="1:3" x14ac:dyDescent="0.35">
      <c r="A31" s="308" t="s">
        <v>2279</v>
      </c>
      <c r="B31" s="264" t="s">
        <v>2268</v>
      </c>
      <c r="C31" s="253" t="s">
        <v>1883</v>
      </c>
    </row>
    <row r="32" spans="1:3" x14ac:dyDescent="0.35">
      <c r="A32" s="308" t="s">
        <v>2280</v>
      </c>
      <c r="B32" s="328"/>
      <c r="C32" s="253"/>
    </row>
    <row r="33" spans="1:3" x14ac:dyDescent="0.35">
      <c r="A33" s="308" t="s">
        <v>2281</v>
      </c>
      <c r="B33" s="328"/>
      <c r="C33" s="253"/>
    </row>
    <row r="34" spans="1:3" x14ac:dyDescent="0.35">
      <c r="A34" s="308" t="s">
        <v>2282</v>
      </c>
      <c r="B34" s="328"/>
      <c r="C34" s="253"/>
    </row>
    <row r="35" spans="1:3" x14ac:dyDescent="0.35">
      <c r="A35" s="308" t="s">
        <v>2283</v>
      </c>
      <c r="B35" s="328"/>
      <c r="C35" s="253"/>
    </row>
    <row r="36" spans="1:3" x14ac:dyDescent="0.35">
      <c r="A36" s="308" t="s">
        <v>2284</v>
      </c>
      <c r="B36" s="328"/>
      <c r="C36" s="253"/>
    </row>
    <row r="37" spans="1:3" x14ac:dyDescent="0.35">
      <c r="A37" s="308" t="s">
        <v>2285</v>
      </c>
      <c r="B37" s="328"/>
      <c r="C37" s="253"/>
    </row>
    <row r="38" spans="1:3" x14ac:dyDescent="0.35">
      <c r="A38" s="308" t="s">
        <v>2286</v>
      </c>
      <c r="B38" s="328"/>
      <c r="C38" s="253"/>
    </row>
    <row r="39" spans="1:3" x14ac:dyDescent="0.35">
      <c r="A39" s="308" t="s">
        <v>2287</v>
      </c>
      <c r="B39" s="328"/>
      <c r="C39" s="253"/>
    </row>
    <row r="40" spans="1:3" x14ac:dyDescent="0.35">
      <c r="A40" s="308" t="s">
        <v>2288</v>
      </c>
      <c r="B40" s="328"/>
      <c r="C40" s="253"/>
    </row>
    <row r="41" spans="1:3" x14ac:dyDescent="0.35">
      <c r="A41" s="308" t="s">
        <v>2289</v>
      </c>
      <c r="B41" s="328"/>
      <c r="C41" s="253"/>
    </row>
    <row r="42" spans="1:3" x14ac:dyDescent="0.35">
      <c r="A42" s="308" t="s">
        <v>2290</v>
      </c>
      <c r="B42" s="328"/>
      <c r="C42" s="253"/>
    </row>
    <row r="43" spans="1:3" x14ac:dyDescent="0.35">
      <c r="A43" s="308" t="s">
        <v>2291</v>
      </c>
      <c r="B43" s="328"/>
      <c r="C43" s="253"/>
    </row>
    <row r="44" spans="1:3" ht="18.5" x14ac:dyDescent="0.35">
      <c r="A44" s="261"/>
      <c r="B44" s="261" t="s">
        <v>2292</v>
      </c>
      <c r="C44" s="334" t="s">
        <v>2293</v>
      </c>
    </row>
    <row r="45" spans="1:3" x14ac:dyDescent="0.35">
      <c r="A45" s="308" t="s">
        <v>2294</v>
      </c>
      <c r="B45" s="269" t="s">
        <v>2295</v>
      </c>
      <c r="C45" s="253" t="s">
        <v>45</v>
      </c>
    </row>
    <row r="46" spans="1:3" x14ac:dyDescent="0.35">
      <c r="A46" s="308" t="s">
        <v>2296</v>
      </c>
      <c r="B46" s="269" t="s">
        <v>2297</v>
      </c>
      <c r="C46" s="253" t="s">
        <v>2298</v>
      </c>
    </row>
    <row r="47" spans="1:3" x14ac:dyDescent="0.35">
      <c r="A47" s="308" t="s">
        <v>2299</v>
      </c>
      <c r="B47" s="269" t="s">
        <v>2300</v>
      </c>
      <c r="C47" s="253" t="s">
        <v>2301</v>
      </c>
    </row>
    <row r="48" spans="1:3" x14ac:dyDescent="0.35">
      <c r="A48" s="308" t="s">
        <v>2302</v>
      </c>
      <c r="B48" s="268"/>
      <c r="C48" s="253"/>
    </row>
    <row r="49" spans="1:3" x14ac:dyDescent="0.35">
      <c r="A49" s="308" t="s">
        <v>2303</v>
      </c>
      <c r="B49" s="268"/>
      <c r="C49" s="253"/>
    </row>
    <row r="50" spans="1:3" x14ac:dyDescent="0.35">
      <c r="A50" s="308" t="s">
        <v>2304</v>
      </c>
      <c r="B50" s="269"/>
      <c r="C50" s="253"/>
    </row>
    <row r="51" spans="1:3" ht="18.5" x14ac:dyDescent="0.35">
      <c r="A51" s="261"/>
      <c r="B51" s="261" t="s">
        <v>2305</v>
      </c>
      <c r="C51" s="334" t="s">
        <v>2223</v>
      </c>
    </row>
    <row r="52" spans="1:3" x14ac:dyDescent="0.35">
      <c r="A52" s="308" t="s">
        <v>2306</v>
      </c>
      <c r="B52" s="264" t="s">
        <v>2307</v>
      </c>
      <c r="C52" s="253"/>
    </row>
    <row r="53" spans="1:3" x14ac:dyDescent="0.35">
      <c r="A53" s="308" t="s">
        <v>2308</v>
      </c>
      <c r="B53" s="268"/>
    </row>
    <row r="54" spans="1:3" x14ac:dyDescent="0.35">
      <c r="A54" s="308" t="s">
        <v>2309</v>
      </c>
      <c r="B54" s="268"/>
    </row>
    <row r="55" spans="1:3" x14ac:dyDescent="0.35">
      <c r="A55" s="308" t="s">
        <v>2310</v>
      </c>
      <c r="B55" s="268"/>
    </row>
    <row r="56" spans="1:3" x14ac:dyDescent="0.35">
      <c r="A56" s="308" t="s">
        <v>2311</v>
      </c>
      <c r="B56" s="268"/>
    </row>
    <row r="57" spans="1:3" x14ac:dyDescent="0.35">
      <c r="A57" s="308" t="s">
        <v>2312</v>
      </c>
      <c r="B57" s="268"/>
    </row>
    <row r="58" spans="1:3" x14ac:dyDescent="0.35">
      <c r="B58" s="268"/>
    </row>
    <row r="59" spans="1:3" x14ac:dyDescent="0.35">
      <c r="B59" s="268"/>
    </row>
    <row r="60" spans="1:3" x14ac:dyDescent="0.35">
      <c r="B60" s="268"/>
    </row>
    <row r="61" spans="1:3" x14ac:dyDescent="0.35">
      <c r="B61" s="268"/>
    </row>
    <row r="62" spans="1:3" x14ac:dyDescent="0.35">
      <c r="B62" s="268"/>
    </row>
    <row r="63" spans="1:3" x14ac:dyDescent="0.35">
      <c r="B63" s="268"/>
    </row>
    <row r="64" spans="1:3" x14ac:dyDescent="0.35">
      <c r="B64" s="268"/>
    </row>
    <row r="65" spans="2:2" x14ac:dyDescent="0.35">
      <c r="B65" s="268"/>
    </row>
    <row r="66" spans="2:2" x14ac:dyDescent="0.35">
      <c r="B66" s="268"/>
    </row>
    <row r="67" spans="2:2" x14ac:dyDescent="0.35">
      <c r="B67" s="268"/>
    </row>
    <row r="68" spans="2:2" x14ac:dyDescent="0.35">
      <c r="B68" s="268"/>
    </row>
    <row r="69" spans="2:2" x14ac:dyDescent="0.35">
      <c r="B69" s="268"/>
    </row>
    <row r="70" spans="2:2" x14ac:dyDescent="0.35">
      <c r="B70" s="268"/>
    </row>
    <row r="71" spans="2:2" x14ac:dyDescent="0.35">
      <c r="B71" s="268"/>
    </row>
    <row r="72" spans="2:2" x14ac:dyDescent="0.35">
      <c r="B72" s="268"/>
    </row>
    <row r="73" spans="2:2" x14ac:dyDescent="0.35">
      <c r="B73" s="268"/>
    </row>
    <row r="74" spans="2:2" x14ac:dyDescent="0.35">
      <c r="B74" s="268"/>
    </row>
    <row r="75" spans="2:2" x14ac:dyDescent="0.35">
      <c r="B75" s="268"/>
    </row>
    <row r="76" spans="2:2" x14ac:dyDescent="0.35">
      <c r="B76" s="268"/>
    </row>
    <row r="77" spans="2:2" x14ac:dyDescent="0.35">
      <c r="B77" s="268"/>
    </row>
    <row r="78" spans="2:2" x14ac:dyDescent="0.35">
      <c r="B78" s="268"/>
    </row>
    <row r="79" spans="2:2" x14ac:dyDescent="0.35">
      <c r="B79" s="268"/>
    </row>
    <row r="80" spans="2:2" x14ac:dyDescent="0.35">
      <c r="B80" s="268"/>
    </row>
    <row r="81" spans="2:2" x14ac:dyDescent="0.35">
      <c r="B81" s="268"/>
    </row>
    <row r="82" spans="2:2" x14ac:dyDescent="0.35">
      <c r="B82" s="268"/>
    </row>
    <row r="83" spans="2:2" x14ac:dyDescent="0.35">
      <c r="B83" s="268"/>
    </row>
    <row r="84" spans="2:2" x14ac:dyDescent="0.35">
      <c r="B84" s="268"/>
    </row>
    <row r="85" spans="2:2" x14ac:dyDescent="0.35">
      <c r="B85" s="268"/>
    </row>
    <row r="86" spans="2:2" x14ac:dyDescent="0.35">
      <c r="B86" s="268"/>
    </row>
    <row r="87" spans="2:2" x14ac:dyDescent="0.35">
      <c r="B87" s="268"/>
    </row>
    <row r="88" spans="2:2" x14ac:dyDescent="0.35">
      <c r="B88" s="268"/>
    </row>
    <row r="89" spans="2:2" x14ac:dyDescent="0.35">
      <c r="B89" s="268"/>
    </row>
    <row r="90" spans="2:2" x14ac:dyDescent="0.35">
      <c r="B90" s="268"/>
    </row>
    <row r="91" spans="2:2" x14ac:dyDescent="0.35">
      <c r="B91" s="268"/>
    </row>
    <row r="92" spans="2:2" x14ac:dyDescent="0.35">
      <c r="B92" s="268"/>
    </row>
    <row r="93" spans="2:2" x14ac:dyDescent="0.35">
      <c r="B93" s="268"/>
    </row>
    <row r="94" spans="2:2" x14ac:dyDescent="0.35">
      <c r="B94" s="268"/>
    </row>
    <row r="95" spans="2:2" x14ac:dyDescent="0.35">
      <c r="B95" s="268"/>
    </row>
    <row r="96" spans="2:2" x14ac:dyDescent="0.35">
      <c r="B96" s="268"/>
    </row>
    <row r="97" spans="2:2" x14ac:dyDescent="0.35">
      <c r="B97" s="268"/>
    </row>
    <row r="98" spans="2:2" x14ac:dyDescent="0.35">
      <c r="B98" s="268"/>
    </row>
    <row r="99" spans="2:2" x14ac:dyDescent="0.35">
      <c r="B99" s="268"/>
    </row>
    <row r="100" spans="2:2" x14ac:dyDescent="0.35">
      <c r="B100" s="268"/>
    </row>
    <row r="101" spans="2:2" x14ac:dyDescent="0.35">
      <c r="B101" s="268"/>
    </row>
    <row r="102" spans="2:2" x14ac:dyDescent="0.35">
      <c r="B102" s="268"/>
    </row>
    <row r="103" spans="2:2" x14ac:dyDescent="0.35">
      <c r="B103" s="247"/>
    </row>
    <row r="104" spans="2:2" x14ac:dyDescent="0.35">
      <c r="B104" s="247"/>
    </row>
    <row r="105" spans="2:2" x14ac:dyDescent="0.35">
      <c r="B105" s="247"/>
    </row>
    <row r="106" spans="2:2" x14ac:dyDescent="0.35">
      <c r="B106" s="247"/>
    </row>
    <row r="107" spans="2:2" x14ac:dyDescent="0.35">
      <c r="B107" s="247"/>
    </row>
    <row r="108" spans="2:2" x14ac:dyDescent="0.35">
      <c r="B108" s="247"/>
    </row>
    <row r="109" spans="2:2" x14ac:dyDescent="0.35">
      <c r="B109" s="247"/>
    </row>
    <row r="110" spans="2:2" x14ac:dyDescent="0.35">
      <c r="B110" s="247"/>
    </row>
    <row r="111" spans="2:2" x14ac:dyDescent="0.35">
      <c r="B111" s="247"/>
    </row>
    <row r="112" spans="2:2" x14ac:dyDescent="0.35">
      <c r="B112" s="247"/>
    </row>
    <row r="113" spans="2:2" x14ac:dyDescent="0.35">
      <c r="B113" s="268"/>
    </row>
    <row r="114" spans="2:2" x14ac:dyDescent="0.35">
      <c r="B114" s="268"/>
    </row>
    <row r="115" spans="2:2" x14ac:dyDescent="0.35">
      <c r="B115" s="268"/>
    </row>
    <row r="116" spans="2:2" x14ac:dyDescent="0.35">
      <c r="B116" s="268"/>
    </row>
    <row r="117" spans="2:2" x14ac:dyDescent="0.35">
      <c r="B117" s="268"/>
    </row>
    <row r="118" spans="2:2" x14ac:dyDescent="0.35">
      <c r="B118" s="268"/>
    </row>
    <row r="119" spans="2:2" x14ac:dyDescent="0.35">
      <c r="B119" s="268"/>
    </row>
    <row r="120" spans="2:2" x14ac:dyDescent="0.35">
      <c r="B120" s="268"/>
    </row>
    <row r="121" spans="2:2" x14ac:dyDescent="0.35">
      <c r="B121" s="293"/>
    </row>
    <row r="122" spans="2:2" x14ac:dyDescent="0.35">
      <c r="B122" s="268"/>
    </row>
    <row r="123" spans="2:2" x14ac:dyDescent="0.35">
      <c r="B123" s="268"/>
    </row>
    <row r="124" spans="2:2" x14ac:dyDescent="0.35">
      <c r="B124" s="268"/>
    </row>
    <row r="125" spans="2:2" x14ac:dyDescent="0.35">
      <c r="B125" s="268"/>
    </row>
    <row r="126" spans="2:2" x14ac:dyDescent="0.35">
      <c r="B126" s="268"/>
    </row>
    <row r="127" spans="2:2" x14ac:dyDescent="0.35">
      <c r="B127" s="268"/>
    </row>
    <row r="128" spans="2:2" x14ac:dyDescent="0.35">
      <c r="B128" s="268"/>
    </row>
    <row r="129" spans="2:2" x14ac:dyDescent="0.35">
      <c r="B129" s="268"/>
    </row>
    <row r="130" spans="2:2" x14ac:dyDescent="0.35">
      <c r="B130" s="268"/>
    </row>
    <row r="131" spans="2:2" x14ac:dyDescent="0.35">
      <c r="B131" s="268"/>
    </row>
    <row r="132" spans="2:2" x14ac:dyDescent="0.35">
      <c r="B132" s="268"/>
    </row>
    <row r="133" spans="2:2" x14ac:dyDescent="0.35">
      <c r="B133" s="268"/>
    </row>
    <row r="134" spans="2:2" x14ac:dyDescent="0.35">
      <c r="B134" s="268"/>
    </row>
    <row r="135" spans="2:2" x14ac:dyDescent="0.35">
      <c r="B135" s="268"/>
    </row>
    <row r="136" spans="2:2" x14ac:dyDescent="0.35">
      <c r="B136" s="268"/>
    </row>
    <row r="137" spans="2:2" x14ac:dyDescent="0.35">
      <c r="B137" s="268"/>
    </row>
    <row r="138" spans="2:2" x14ac:dyDescent="0.35">
      <c r="B138" s="268"/>
    </row>
    <row r="140" spans="2:2" x14ac:dyDescent="0.35">
      <c r="B140" s="268"/>
    </row>
    <row r="141" spans="2:2" x14ac:dyDescent="0.35">
      <c r="B141" s="268"/>
    </row>
    <row r="142" spans="2:2" x14ac:dyDescent="0.35">
      <c r="B142" s="268"/>
    </row>
    <row r="147" spans="2:2" x14ac:dyDescent="0.35">
      <c r="B147" s="256"/>
    </row>
    <row r="148" spans="2:2" x14ac:dyDescent="0.35">
      <c r="B148" s="335"/>
    </row>
    <row r="154" spans="2:2" x14ac:dyDescent="0.35">
      <c r="B154" s="269"/>
    </row>
    <row r="155" spans="2:2" x14ac:dyDescent="0.35">
      <c r="B155" s="268"/>
    </row>
    <row r="157" spans="2:2" x14ac:dyDescent="0.35">
      <c r="B157" s="268"/>
    </row>
    <row r="158" spans="2:2" x14ac:dyDescent="0.35">
      <c r="B158" s="268"/>
    </row>
    <row r="159" spans="2:2" x14ac:dyDescent="0.35">
      <c r="B159" s="268"/>
    </row>
    <row r="160" spans="2:2" x14ac:dyDescent="0.35">
      <c r="B160" s="268"/>
    </row>
    <row r="161" spans="2:2" x14ac:dyDescent="0.35">
      <c r="B161" s="268"/>
    </row>
    <row r="162" spans="2:2" x14ac:dyDescent="0.35">
      <c r="B162" s="268"/>
    </row>
    <row r="163" spans="2:2" x14ac:dyDescent="0.35">
      <c r="B163" s="268"/>
    </row>
    <row r="164" spans="2:2" x14ac:dyDescent="0.35">
      <c r="B164" s="268"/>
    </row>
    <row r="165" spans="2:2" x14ac:dyDescent="0.35">
      <c r="B165" s="268"/>
    </row>
    <row r="166" spans="2:2" x14ac:dyDescent="0.35">
      <c r="B166" s="268"/>
    </row>
    <row r="167" spans="2:2" x14ac:dyDescent="0.35">
      <c r="B167" s="268"/>
    </row>
    <row r="168" spans="2:2" x14ac:dyDescent="0.35">
      <c r="B168" s="268"/>
    </row>
    <row r="265" spans="2:2" x14ac:dyDescent="0.35">
      <c r="B265" s="264"/>
    </row>
    <row r="266" spans="2:2" x14ac:dyDescent="0.35">
      <c r="B266" s="268"/>
    </row>
    <row r="267" spans="2:2" x14ac:dyDescent="0.35">
      <c r="B267" s="268"/>
    </row>
    <row r="270" spans="2:2" x14ac:dyDescent="0.35">
      <c r="B270" s="268"/>
    </row>
    <row r="286" spans="2:2" x14ac:dyDescent="0.35">
      <c r="B286" s="264"/>
    </row>
    <row r="316" spans="2:2" x14ac:dyDescent="0.35">
      <c r="B316" s="256"/>
    </row>
    <row r="317" spans="2:2" x14ac:dyDescent="0.35">
      <c r="B317" s="268"/>
    </row>
    <row r="319" spans="2:2" x14ac:dyDescent="0.35">
      <c r="B319" s="268"/>
    </row>
    <row r="320" spans="2:2" x14ac:dyDescent="0.35">
      <c r="B320" s="268"/>
    </row>
    <row r="321" spans="2:2" x14ac:dyDescent="0.35">
      <c r="B321" s="268"/>
    </row>
    <row r="322" spans="2:2" x14ac:dyDescent="0.35">
      <c r="B322" s="268"/>
    </row>
    <row r="323" spans="2:2" x14ac:dyDescent="0.35">
      <c r="B323" s="268"/>
    </row>
    <row r="324" spans="2:2" x14ac:dyDescent="0.35">
      <c r="B324" s="268"/>
    </row>
    <row r="325" spans="2:2" x14ac:dyDescent="0.35">
      <c r="B325" s="268"/>
    </row>
    <row r="326" spans="2:2" x14ac:dyDescent="0.35">
      <c r="B326" s="268"/>
    </row>
    <row r="327" spans="2:2" x14ac:dyDescent="0.35">
      <c r="B327" s="268"/>
    </row>
    <row r="328" spans="2:2" x14ac:dyDescent="0.35">
      <c r="B328" s="268"/>
    </row>
    <row r="329" spans="2:2" x14ac:dyDescent="0.35">
      <c r="B329" s="268"/>
    </row>
    <row r="330" spans="2:2" x14ac:dyDescent="0.35">
      <c r="B330" s="268"/>
    </row>
    <row r="342" spans="2:2" x14ac:dyDescent="0.35">
      <c r="B342" s="268"/>
    </row>
    <row r="343" spans="2:2" x14ac:dyDescent="0.35">
      <c r="B343" s="268"/>
    </row>
    <row r="344" spans="2:2" x14ac:dyDescent="0.35">
      <c r="B344" s="268"/>
    </row>
    <row r="345" spans="2:2" x14ac:dyDescent="0.35">
      <c r="B345" s="268"/>
    </row>
    <row r="346" spans="2:2" x14ac:dyDescent="0.35">
      <c r="B346" s="268"/>
    </row>
    <row r="347" spans="2:2" x14ac:dyDescent="0.35">
      <c r="B347" s="268"/>
    </row>
    <row r="348" spans="2:2" x14ac:dyDescent="0.35">
      <c r="B348" s="268"/>
    </row>
    <row r="349" spans="2:2" x14ac:dyDescent="0.35">
      <c r="B349" s="268"/>
    </row>
    <row r="350" spans="2:2" x14ac:dyDescent="0.35">
      <c r="B350" s="268"/>
    </row>
    <row r="352" spans="2:2" x14ac:dyDescent="0.35">
      <c r="B352" s="268"/>
    </row>
    <row r="353" spans="2:2" x14ac:dyDescent="0.35">
      <c r="B353" s="268"/>
    </row>
    <row r="354" spans="2:2" x14ac:dyDescent="0.35">
      <c r="B354" s="268"/>
    </row>
    <row r="355" spans="2:2" x14ac:dyDescent="0.35">
      <c r="B355" s="268"/>
    </row>
    <row r="356" spans="2:2" x14ac:dyDescent="0.35">
      <c r="B356" s="268"/>
    </row>
    <row r="358" spans="2:2" x14ac:dyDescent="0.35">
      <c r="B358" s="268"/>
    </row>
    <row r="361" spans="2:2" x14ac:dyDescent="0.35">
      <c r="B361" s="268"/>
    </row>
    <row r="364" spans="2:2" x14ac:dyDescent="0.35">
      <c r="B364" s="268"/>
    </row>
    <row r="365" spans="2:2" x14ac:dyDescent="0.35">
      <c r="B365" s="268"/>
    </row>
    <row r="366" spans="2:2" x14ac:dyDescent="0.35">
      <c r="B366" s="268"/>
    </row>
    <row r="367" spans="2:2" x14ac:dyDescent="0.35">
      <c r="B367" s="268"/>
    </row>
    <row r="368" spans="2:2" x14ac:dyDescent="0.35">
      <c r="B368" s="268"/>
    </row>
    <row r="369" spans="2:2" x14ac:dyDescent="0.35">
      <c r="B369" s="268"/>
    </row>
    <row r="370" spans="2:2" x14ac:dyDescent="0.35">
      <c r="B370" s="268"/>
    </row>
    <row r="371" spans="2:2" x14ac:dyDescent="0.35">
      <c r="B371" s="268"/>
    </row>
    <row r="372" spans="2:2" x14ac:dyDescent="0.35">
      <c r="B372" s="268"/>
    </row>
    <row r="373" spans="2:2" x14ac:dyDescent="0.35">
      <c r="B373" s="268"/>
    </row>
    <row r="374" spans="2:2" x14ac:dyDescent="0.35">
      <c r="B374" s="268"/>
    </row>
    <row r="375" spans="2:2" x14ac:dyDescent="0.35">
      <c r="B375" s="268"/>
    </row>
    <row r="376" spans="2:2" x14ac:dyDescent="0.35">
      <c r="B376" s="268"/>
    </row>
    <row r="377" spans="2:2" x14ac:dyDescent="0.35">
      <c r="B377" s="268"/>
    </row>
    <row r="378" spans="2:2" x14ac:dyDescent="0.35">
      <c r="B378" s="268"/>
    </row>
    <row r="379" spans="2:2" x14ac:dyDescent="0.35">
      <c r="B379" s="268"/>
    </row>
    <row r="380" spans="2:2" x14ac:dyDescent="0.35">
      <c r="B380" s="268"/>
    </row>
    <row r="381" spans="2:2" x14ac:dyDescent="0.35">
      <c r="B381" s="268"/>
    </row>
    <row r="382" spans="2:2" x14ac:dyDescent="0.35">
      <c r="B382" s="268"/>
    </row>
    <row r="386" spans="2:2" x14ac:dyDescent="0.35">
      <c r="B386" s="256"/>
    </row>
    <row r="403" spans="2:2" x14ac:dyDescent="0.35">
      <c r="B403" s="336"/>
    </row>
  </sheetData>
  <protectedRanges>
    <protectedRange sqref="B23:C27 C52:C88 B52 C21 C6:C19 B32:C43 C29:C31 A53:B88" name="Glossary"/>
  </protectedRanges>
  <pageMargins left="0.7" right="0.7" top="0.75" bottom="0.75" header="0.3" footer="0.3"/>
  <pageSetup scale="38" orientation="portrait" r:id="rId1"/>
  <headerFooter>
    <oddFooter>&amp;R&amp;1#&amp;"Calibri"&amp;10&amp;K0000FFClassification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28"/>
  <sheetViews>
    <sheetView showGridLines="0" topLeftCell="B1" zoomScaleNormal="100" workbookViewId="0"/>
  </sheetViews>
  <sheetFormatPr defaultRowHeight="12.5" x14ac:dyDescent="0.25"/>
  <cols>
    <col min="1" max="1" width="0" hidden="1" customWidth="1"/>
    <col min="2" max="2" width="19" customWidth="1"/>
    <col min="3" max="3" width="5" customWidth="1"/>
    <col min="4" max="4" width="12" customWidth="1"/>
    <col min="5" max="5" width="1" customWidth="1"/>
    <col min="6" max="6" width="5" customWidth="1"/>
    <col min="7" max="7" width="16" customWidth="1"/>
    <col min="8" max="10" width="2" customWidth="1"/>
    <col min="11" max="11" width="13" customWidth="1"/>
    <col min="12" max="12" width="6" customWidth="1"/>
    <col min="13" max="13" width="8" customWidth="1"/>
    <col min="14" max="14" width="5" customWidth="1"/>
    <col min="15" max="15" width="2" customWidth="1"/>
  </cols>
  <sheetData>
    <row r="1" spans="2:15" ht="5.25" customHeight="1" x14ac:dyDescent="0.25">
      <c r="B1" s="1"/>
      <c r="C1" s="1"/>
      <c r="D1" s="1"/>
      <c r="E1" s="1"/>
      <c r="F1" s="1"/>
      <c r="G1" s="1"/>
      <c r="H1" s="1"/>
      <c r="I1" s="1"/>
      <c r="J1" s="1"/>
      <c r="K1" s="1"/>
      <c r="L1" s="1"/>
      <c r="M1" s="1"/>
      <c r="N1" s="1"/>
      <c r="O1" s="1"/>
    </row>
    <row r="2" spans="2:15" ht="26.25" customHeight="1" x14ac:dyDescent="0.25">
      <c r="B2" s="1"/>
      <c r="C2" s="1"/>
      <c r="D2" s="1"/>
      <c r="E2" s="1"/>
      <c r="F2" s="1"/>
      <c r="G2" s="46" t="s">
        <v>855</v>
      </c>
      <c r="H2" s="47"/>
      <c r="I2" s="47"/>
      <c r="J2" s="47"/>
      <c r="K2" s="47"/>
      <c r="L2" s="1"/>
      <c r="M2" s="1"/>
      <c r="N2" s="1"/>
      <c r="O2" s="1"/>
    </row>
    <row r="3" spans="2:15" ht="11.5" customHeight="1" x14ac:dyDescent="0.25">
      <c r="B3" s="1"/>
      <c r="C3" s="1"/>
      <c r="D3" s="1"/>
      <c r="E3" s="1"/>
      <c r="F3" s="1"/>
      <c r="G3" s="1"/>
      <c r="H3" s="1"/>
      <c r="I3" s="1"/>
      <c r="J3" s="1"/>
      <c r="K3" s="1"/>
      <c r="L3" s="1"/>
      <c r="M3" s="1"/>
      <c r="N3" s="1"/>
      <c r="O3" s="1"/>
    </row>
    <row r="4" spans="2:15" ht="35.75" customHeight="1" x14ac:dyDescent="0.25">
      <c r="B4" s="48" t="s">
        <v>856</v>
      </c>
      <c r="C4" s="49"/>
      <c r="D4" s="49"/>
      <c r="E4" s="49"/>
      <c r="F4" s="49"/>
      <c r="G4" s="49"/>
      <c r="H4" s="49"/>
      <c r="I4" s="49"/>
      <c r="J4" s="49"/>
      <c r="K4" s="49"/>
      <c r="L4" s="49"/>
      <c r="M4" s="49"/>
      <c r="N4" s="49"/>
      <c r="O4" s="49"/>
    </row>
    <row r="5" spans="2:15" ht="10.5" customHeight="1" x14ac:dyDescent="0.25">
      <c r="B5" s="1"/>
      <c r="C5" s="1"/>
      <c r="D5" s="1"/>
      <c r="E5" s="1"/>
      <c r="F5" s="1"/>
      <c r="G5" s="1"/>
      <c r="H5" s="1"/>
      <c r="I5" s="1"/>
      <c r="J5" s="1"/>
      <c r="K5" s="1"/>
      <c r="L5" s="1"/>
      <c r="M5" s="1"/>
      <c r="N5" s="1"/>
      <c r="O5" s="1"/>
    </row>
    <row r="6" spans="2:15" ht="18.75" customHeight="1" x14ac:dyDescent="0.25">
      <c r="B6" s="50" t="s">
        <v>857</v>
      </c>
      <c r="C6" s="51"/>
      <c r="D6" s="51"/>
      <c r="E6" s="51"/>
      <c r="F6" s="51"/>
      <c r="G6" s="51"/>
      <c r="H6" s="51"/>
      <c r="I6" s="51"/>
      <c r="J6" s="51"/>
      <c r="K6" s="51"/>
      <c r="L6" s="51"/>
      <c r="M6" s="51"/>
      <c r="N6" s="51"/>
      <c r="O6" s="52"/>
    </row>
    <row r="7" spans="2:15" ht="6.75" customHeight="1" x14ac:dyDescent="0.25">
      <c r="B7" s="1"/>
      <c r="C7" s="1"/>
      <c r="D7" s="1"/>
      <c r="E7" s="1"/>
      <c r="F7" s="1"/>
      <c r="G7" s="1"/>
      <c r="H7" s="1"/>
      <c r="I7" s="1"/>
      <c r="J7" s="1"/>
      <c r="K7" s="1"/>
      <c r="L7" s="1"/>
      <c r="M7" s="1"/>
      <c r="N7" s="1"/>
      <c r="O7" s="1"/>
    </row>
    <row r="8" spans="2:15" ht="21" customHeight="1" x14ac:dyDescent="0.25">
      <c r="B8" s="53" t="s">
        <v>857</v>
      </c>
      <c r="C8" s="1"/>
      <c r="D8" s="55">
        <v>44286</v>
      </c>
      <c r="E8" s="40"/>
      <c r="F8" s="40"/>
      <c r="G8" s="1"/>
      <c r="H8" s="1"/>
      <c r="I8" s="1"/>
      <c r="J8" s="1"/>
      <c r="K8" s="1"/>
      <c r="L8" s="1"/>
      <c r="M8" s="1"/>
      <c r="N8" s="1"/>
      <c r="O8" s="1"/>
    </row>
    <row r="9" spans="2:15" ht="4.5" customHeight="1" x14ac:dyDescent="0.25">
      <c r="B9" s="54"/>
      <c r="C9" s="1"/>
      <c r="D9" s="1"/>
      <c r="E9" s="1"/>
      <c r="F9" s="1"/>
      <c r="G9" s="1"/>
      <c r="H9" s="1"/>
      <c r="I9" s="1"/>
      <c r="J9" s="1"/>
      <c r="K9" s="1"/>
      <c r="L9" s="1"/>
      <c r="M9" s="1"/>
      <c r="N9" s="1"/>
      <c r="O9" s="1"/>
    </row>
    <row r="10" spans="2:15" ht="6.75" customHeight="1" x14ac:dyDescent="0.25">
      <c r="B10" s="1"/>
      <c r="C10" s="1"/>
      <c r="D10" s="1"/>
      <c r="E10" s="1"/>
      <c r="F10" s="1"/>
      <c r="G10" s="1"/>
      <c r="H10" s="1"/>
      <c r="I10" s="1"/>
      <c r="J10" s="1"/>
      <c r="K10" s="1"/>
      <c r="L10" s="1"/>
      <c r="M10" s="1"/>
      <c r="N10" s="1"/>
      <c r="O10" s="1"/>
    </row>
    <row r="11" spans="2:15" ht="18.75" customHeight="1" x14ac:dyDescent="0.25">
      <c r="B11" s="50" t="s">
        <v>858</v>
      </c>
      <c r="C11" s="51"/>
      <c r="D11" s="51"/>
      <c r="E11" s="51"/>
      <c r="F11" s="51"/>
      <c r="G11" s="51"/>
      <c r="H11" s="51"/>
      <c r="I11" s="51"/>
      <c r="J11" s="51"/>
      <c r="K11" s="51"/>
      <c r="L11" s="51"/>
      <c r="M11" s="51"/>
      <c r="N11" s="51"/>
      <c r="O11" s="52"/>
    </row>
    <row r="12" spans="2:15" ht="12.75" customHeight="1" x14ac:dyDescent="0.25">
      <c r="B12" s="1"/>
      <c r="C12" s="1"/>
      <c r="D12" s="1"/>
      <c r="E12" s="1"/>
      <c r="F12" s="1"/>
      <c r="G12" s="1"/>
      <c r="H12" s="1"/>
      <c r="I12" s="1"/>
      <c r="J12" s="1"/>
      <c r="K12" s="1"/>
      <c r="L12" s="1"/>
      <c r="M12" s="1"/>
      <c r="N12" s="1"/>
      <c r="O12" s="1"/>
    </row>
    <row r="13" spans="2:15" ht="17.25" customHeight="1" x14ac:dyDescent="0.25">
      <c r="B13" s="43" t="s">
        <v>859</v>
      </c>
      <c r="C13" s="38"/>
      <c r="D13" s="38"/>
      <c r="E13" s="38"/>
      <c r="F13" s="37"/>
      <c r="G13" s="38"/>
      <c r="H13" s="38"/>
      <c r="I13" s="37"/>
      <c r="J13" s="38"/>
      <c r="K13" s="38"/>
      <c r="L13" s="38"/>
      <c r="M13" s="38"/>
      <c r="N13" s="38"/>
      <c r="O13" s="38"/>
    </row>
    <row r="14" spans="2:15" ht="15.25" customHeight="1" x14ac:dyDescent="0.25">
      <c r="B14" s="44" t="s">
        <v>860</v>
      </c>
      <c r="C14" s="40"/>
      <c r="D14" s="40"/>
      <c r="E14" s="40"/>
      <c r="F14" s="44" t="s">
        <v>861</v>
      </c>
      <c r="G14" s="40"/>
      <c r="H14" s="40"/>
      <c r="I14" s="45" t="s">
        <v>862</v>
      </c>
      <c r="J14" s="40"/>
      <c r="K14" s="40"/>
      <c r="L14" s="40"/>
      <c r="M14" s="40"/>
      <c r="N14" s="40"/>
      <c r="O14" s="40"/>
    </row>
    <row r="15" spans="2:15" ht="14.15" customHeight="1" x14ac:dyDescent="0.25">
      <c r="B15" s="1"/>
      <c r="C15" s="1"/>
      <c r="D15" s="1"/>
      <c r="E15" s="1"/>
      <c r="F15" s="1"/>
      <c r="G15" s="1"/>
      <c r="H15" s="1"/>
      <c r="I15" s="1"/>
      <c r="J15" s="1"/>
      <c r="K15" s="1"/>
      <c r="L15" s="1"/>
      <c r="M15" s="1"/>
      <c r="N15" s="1"/>
      <c r="O15" s="1"/>
    </row>
    <row r="16" spans="2:15" ht="16.5" customHeight="1" x14ac:dyDescent="0.25">
      <c r="B16" s="37" t="s">
        <v>863</v>
      </c>
      <c r="C16" s="38"/>
      <c r="D16" s="38"/>
      <c r="E16" s="38"/>
      <c r="F16" s="38"/>
      <c r="G16" s="38"/>
      <c r="H16" s="37"/>
      <c r="I16" s="38"/>
      <c r="J16" s="38"/>
      <c r="K16" s="38"/>
      <c r="L16" s="38"/>
      <c r="M16" s="41"/>
      <c r="N16" s="38"/>
      <c r="O16" s="38"/>
    </row>
    <row r="17" spans="2:15" ht="15" customHeight="1" x14ac:dyDescent="0.25">
      <c r="B17" s="39" t="s">
        <v>864</v>
      </c>
      <c r="C17" s="40"/>
      <c r="D17" s="40"/>
      <c r="E17" s="40"/>
      <c r="F17" s="39" t="s">
        <v>865</v>
      </c>
      <c r="G17" s="40"/>
      <c r="H17" s="40"/>
      <c r="I17" s="42" t="s">
        <v>866</v>
      </c>
      <c r="J17" s="40"/>
      <c r="K17" s="40"/>
      <c r="L17" s="40"/>
      <c r="M17" s="40"/>
      <c r="N17" s="40"/>
      <c r="O17" s="40"/>
    </row>
    <row r="18" spans="2:15" ht="14.15" customHeight="1" x14ac:dyDescent="0.25">
      <c r="B18" s="1"/>
      <c r="C18" s="1"/>
      <c r="D18" s="1"/>
      <c r="E18" s="1"/>
      <c r="F18" s="1"/>
      <c r="G18" s="1"/>
      <c r="H18" s="1"/>
      <c r="I18" s="1"/>
      <c r="J18" s="1"/>
      <c r="K18" s="1"/>
      <c r="L18" s="1"/>
      <c r="M18" s="1"/>
      <c r="N18" s="1"/>
      <c r="O18" s="1"/>
    </row>
    <row r="19" spans="2:15" ht="16.5" customHeight="1" x14ac:dyDescent="0.25">
      <c r="B19" s="37" t="s">
        <v>867</v>
      </c>
      <c r="C19" s="38"/>
      <c r="D19" s="38"/>
      <c r="E19" s="38"/>
      <c r="F19" s="38"/>
      <c r="G19" s="38"/>
      <c r="H19" s="38"/>
      <c r="I19" s="38"/>
      <c r="J19" s="38"/>
      <c r="K19" s="37"/>
      <c r="L19" s="38"/>
      <c r="M19" s="38"/>
      <c r="N19" s="41"/>
      <c r="O19" s="38"/>
    </row>
    <row r="20" spans="2:15" ht="15" customHeight="1" x14ac:dyDescent="0.25">
      <c r="B20" s="39" t="s">
        <v>868</v>
      </c>
      <c r="C20" s="40"/>
      <c r="D20" s="40"/>
      <c r="E20" s="40"/>
      <c r="F20" s="39" t="s">
        <v>869</v>
      </c>
      <c r="G20" s="40"/>
      <c r="H20" s="40"/>
      <c r="I20" s="42" t="s">
        <v>870</v>
      </c>
      <c r="J20" s="40"/>
      <c r="K20" s="40"/>
      <c r="L20" s="40"/>
      <c r="M20" s="40"/>
      <c r="N20" s="40"/>
      <c r="O20" s="1"/>
    </row>
    <row r="21" spans="2:15" ht="13.5" customHeight="1" x14ac:dyDescent="0.25">
      <c r="B21" s="1"/>
      <c r="C21" s="1"/>
      <c r="D21" s="1"/>
      <c r="E21" s="1"/>
      <c r="F21" s="1"/>
      <c r="G21" s="1"/>
      <c r="H21" s="1"/>
      <c r="I21" s="1"/>
      <c r="J21" s="1"/>
      <c r="K21" s="1"/>
      <c r="L21" s="1"/>
      <c r="M21" s="1"/>
      <c r="N21" s="1"/>
      <c r="O21" s="1"/>
    </row>
    <row r="22" spans="2:15" ht="15" customHeight="1" x14ac:dyDescent="0.25">
      <c r="B22" s="37" t="s">
        <v>871</v>
      </c>
      <c r="C22" s="38"/>
      <c r="D22" s="38"/>
      <c r="E22" s="38"/>
      <c r="F22" s="41"/>
      <c r="G22" s="38"/>
      <c r="H22" s="38"/>
      <c r="I22" s="38"/>
      <c r="J22" s="41"/>
      <c r="K22" s="38"/>
      <c r="L22" s="38"/>
      <c r="M22" s="38"/>
      <c r="N22" s="38"/>
      <c r="O22" s="38"/>
    </row>
    <row r="23" spans="2:15" ht="15" customHeight="1" x14ac:dyDescent="0.25">
      <c r="B23" s="39" t="s">
        <v>872</v>
      </c>
      <c r="C23" s="40"/>
      <c r="D23" s="40"/>
      <c r="E23" s="40"/>
      <c r="F23" s="39"/>
      <c r="G23" s="40"/>
      <c r="H23" s="40"/>
      <c r="I23" s="40"/>
      <c r="J23" s="39"/>
      <c r="K23" s="40"/>
      <c r="L23" s="40"/>
      <c r="M23" s="40"/>
      <c r="N23" s="40"/>
      <c r="O23" s="40"/>
    </row>
    <row r="24" spans="2:15" ht="11.25" customHeight="1" x14ac:dyDescent="0.25">
      <c r="B24" s="1"/>
      <c r="C24" s="1"/>
      <c r="D24" s="1"/>
      <c r="E24" s="1"/>
      <c r="F24" s="1"/>
      <c r="G24" s="1"/>
      <c r="H24" s="1"/>
      <c r="I24" s="1"/>
      <c r="J24" s="1"/>
      <c r="K24" s="1"/>
      <c r="L24" s="1"/>
      <c r="M24" s="1"/>
      <c r="N24" s="1"/>
      <c r="O24" s="1"/>
    </row>
    <row r="25" spans="2:15" ht="15" customHeight="1" x14ac:dyDescent="0.25">
      <c r="B25" s="37" t="s">
        <v>873</v>
      </c>
      <c r="C25" s="38"/>
      <c r="D25" s="38"/>
      <c r="E25" s="38"/>
      <c r="F25" s="38"/>
      <c r="G25" s="38"/>
      <c r="H25" s="38"/>
      <c r="I25" s="38"/>
      <c r="J25" s="38"/>
      <c r="K25" s="38"/>
      <c r="L25" s="38"/>
      <c r="M25" s="38"/>
      <c r="N25" s="38"/>
      <c r="O25" s="38"/>
    </row>
    <row r="26" spans="2:15" ht="15" customHeight="1" x14ac:dyDescent="0.25">
      <c r="B26" s="39" t="s">
        <v>874</v>
      </c>
      <c r="C26" s="40"/>
      <c r="D26" s="40"/>
      <c r="E26" s="40"/>
      <c r="F26" s="40"/>
      <c r="G26" s="40"/>
      <c r="H26" s="40"/>
      <c r="I26" s="40"/>
      <c r="J26" s="40"/>
      <c r="K26" s="40"/>
      <c r="L26" s="40"/>
      <c r="M26" s="40"/>
      <c r="N26" s="40"/>
      <c r="O26" s="40"/>
    </row>
    <row r="27" spans="2:15" ht="15" customHeight="1" x14ac:dyDescent="0.25">
      <c r="B27" s="39" t="s">
        <v>875</v>
      </c>
      <c r="C27" s="40"/>
      <c r="D27" s="40"/>
      <c r="E27" s="40"/>
      <c r="F27" s="40"/>
      <c r="G27" s="40"/>
      <c r="H27" s="40"/>
      <c r="I27" s="40"/>
      <c r="J27" s="40"/>
      <c r="K27" s="40"/>
      <c r="L27" s="40"/>
      <c r="M27" s="40"/>
      <c r="N27" s="40"/>
      <c r="O27" s="40"/>
    </row>
    <row r="28" spans="2:15" ht="15" customHeight="1" x14ac:dyDescent="0.25">
      <c r="B28" s="39" t="s">
        <v>876</v>
      </c>
      <c r="C28" s="40"/>
      <c r="D28" s="40"/>
      <c r="E28" s="40"/>
      <c r="F28" s="40"/>
      <c r="G28" s="40"/>
      <c r="H28" s="40"/>
      <c r="I28" s="40"/>
      <c r="J28" s="40"/>
      <c r="K28" s="40"/>
      <c r="L28" s="40"/>
      <c r="M28" s="40"/>
      <c r="N28" s="40"/>
      <c r="O28" s="40"/>
    </row>
  </sheetData>
  <mergeCells count="34">
    <mergeCell ref="G2:K2"/>
    <mergeCell ref="B4:O4"/>
    <mergeCell ref="B6:O6"/>
    <mergeCell ref="B8:B9"/>
    <mergeCell ref="B11:O11"/>
    <mergeCell ref="D8:F8"/>
    <mergeCell ref="B13:E13"/>
    <mergeCell ref="F13:H13"/>
    <mergeCell ref="I13:O13"/>
    <mergeCell ref="B14:E14"/>
    <mergeCell ref="F14:H14"/>
    <mergeCell ref="I14:O14"/>
    <mergeCell ref="B16:G16"/>
    <mergeCell ref="H16:L16"/>
    <mergeCell ref="M16:O16"/>
    <mergeCell ref="B17:E17"/>
    <mergeCell ref="F17:H17"/>
    <mergeCell ref="I17:O17"/>
    <mergeCell ref="B19:J19"/>
    <mergeCell ref="K19:M19"/>
    <mergeCell ref="N19:O19"/>
    <mergeCell ref="B20:E20"/>
    <mergeCell ref="F20:H20"/>
    <mergeCell ref="I20:N20"/>
    <mergeCell ref="B25:O25"/>
    <mergeCell ref="B26:O26"/>
    <mergeCell ref="B27:O27"/>
    <mergeCell ref="B28:O28"/>
    <mergeCell ref="B22:E22"/>
    <mergeCell ref="F22:I22"/>
    <mergeCell ref="J22:O22"/>
    <mergeCell ref="B23:E23"/>
    <mergeCell ref="F23:I23"/>
    <mergeCell ref="J23:O23"/>
  </mergeCells>
  <hyperlinks>
    <hyperlink ref="I14" r:id="rId1" display="mailto:philippe.goosse@bnpparibasfortis.com" xr:uid="{00000000-0004-0000-0300-000000000000}"/>
    <hyperlink ref="I17" r:id="rId2" display="mailto:nancy.verret@bnpparibasfortis.com" xr:uid="{00000000-0004-0000-0300-000001000000}"/>
    <hyperlink ref="I20" r:id="rId3" display="mailto:oscar.meester@bnpparibasfortis.com" xr:uid="{00000000-0004-0000-0300-000002000000}"/>
  </hyperlinks>
  <pageMargins left="0.44392156862745108" right="0.33215686274509809" top="0.44392156862745108" bottom="0.44392156862745108" header="0.50980392156862753" footer="0.50980392156862753"/>
  <pageSetup paperSize="9" scale="99" orientation="portrait" r:id="rId4"/>
  <headerFooter alignWithMargins="0">
    <oddFooter>&amp;R&amp;1#&amp;"Calibri"&amp;10&amp;K0000FFClassification :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U20"/>
  <sheetViews>
    <sheetView showGridLines="0" topLeftCell="B1" zoomScaleNormal="100" workbookViewId="0"/>
  </sheetViews>
  <sheetFormatPr defaultRowHeight="12.5" x14ac:dyDescent="0.25"/>
  <cols>
    <col min="1" max="1" width="0" hidden="1" customWidth="1"/>
    <col min="2" max="2" width="1" customWidth="1"/>
    <col min="3" max="3" width="10" customWidth="1"/>
    <col min="4" max="4" width="13" customWidth="1"/>
    <col min="5" max="5" width="12" customWidth="1"/>
    <col min="6" max="6" width="1" customWidth="1"/>
    <col min="7" max="7" width="5" customWidth="1"/>
    <col min="8" max="8" width="3" customWidth="1"/>
    <col min="9" max="9" width="7" customWidth="1"/>
    <col min="10" max="10" width="2" customWidth="1"/>
    <col min="11" max="11" width="4" customWidth="1"/>
    <col min="12" max="12" width="3" customWidth="1"/>
    <col min="13" max="13" width="9" customWidth="1"/>
    <col min="14" max="14" width="6" customWidth="1"/>
    <col min="15" max="15" width="2" customWidth="1"/>
    <col min="16" max="16" width="10" customWidth="1"/>
    <col min="17" max="17" width="8" customWidth="1"/>
    <col min="18" max="18" width="3" customWidth="1"/>
    <col min="19" max="21" width="13" customWidth="1"/>
  </cols>
  <sheetData>
    <row r="1" spans="2:21" ht="9" customHeight="1" x14ac:dyDescent="0.25">
      <c r="B1" s="1"/>
      <c r="C1" s="1"/>
      <c r="D1" s="1"/>
      <c r="E1" s="1"/>
      <c r="F1" s="1"/>
      <c r="G1" s="1"/>
      <c r="H1" s="1"/>
      <c r="I1" s="1"/>
      <c r="J1" s="1"/>
      <c r="K1" s="1"/>
      <c r="L1" s="1"/>
      <c r="M1" s="1"/>
      <c r="N1" s="1"/>
      <c r="O1" s="1"/>
      <c r="P1" s="1"/>
      <c r="Q1" s="1"/>
      <c r="R1" s="1"/>
      <c r="S1" s="1"/>
      <c r="T1" s="1"/>
      <c r="U1" s="1"/>
    </row>
    <row r="2" spans="2:21" ht="22.5" customHeight="1" x14ac:dyDescent="0.25">
      <c r="B2" s="1"/>
      <c r="C2" s="1"/>
      <c r="D2" s="1"/>
      <c r="E2" s="1"/>
      <c r="F2" s="1"/>
      <c r="G2" s="1"/>
      <c r="H2" s="46" t="s">
        <v>855</v>
      </c>
      <c r="I2" s="47"/>
      <c r="J2" s="47"/>
      <c r="K2" s="47"/>
      <c r="L2" s="47"/>
      <c r="M2" s="47"/>
      <c r="N2" s="47"/>
      <c r="O2" s="1"/>
      <c r="P2" s="1"/>
      <c r="Q2" s="1"/>
      <c r="R2" s="1"/>
      <c r="S2" s="1"/>
      <c r="T2" s="1"/>
      <c r="U2" s="1"/>
    </row>
    <row r="3" spans="2:21" ht="15.4" customHeight="1" x14ac:dyDescent="0.25">
      <c r="B3" s="1"/>
      <c r="C3" s="1"/>
      <c r="D3" s="1"/>
      <c r="E3" s="1"/>
      <c r="F3" s="1"/>
      <c r="G3" s="1"/>
      <c r="H3" s="1"/>
      <c r="I3" s="1"/>
      <c r="J3" s="1"/>
      <c r="K3" s="1"/>
      <c r="L3" s="1"/>
      <c r="M3" s="1"/>
      <c r="N3" s="1"/>
      <c r="O3" s="1"/>
      <c r="P3" s="1"/>
      <c r="Q3" s="1"/>
      <c r="R3" s="1"/>
      <c r="S3" s="1"/>
      <c r="T3" s="1"/>
      <c r="U3" s="1"/>
    </row>
    <row r="4" spans="2:21" ht="34.9" customHeight="1" x14ac:dyDescent="0.25">
      <c r="B4" s="1"/>
      <c r="C4" s="48" t="s">
        <v>877</v>
      </c>
      <c r="D4" s="49"/>
      <c r="E4" s="49"/>
      <c r="F4" s="49"/>
      <c r="G4" s="49"/>
      <c r="H4" s="49"/>
      <c r="I4" s="49"/>
      <c r="J4" s="49"/>
      <c r="K4" s="49"/>
      <c r="L4" s="49"/>
      <c r="M4" s="49"/>
      <c r="N4" s="49"/>
      <c r="O4" s="49"/>
      <c r="P4" s="49"/>
      <c r="Q4" s="49"/>
      <c r="R4" s="1"/>
      <c r="S4" s="1"/>
      <c r="T4" s="1"/>
      <c r="U4" s="1"/>
    </row>
    <row r="5" spans="2:21" ht="5.25" customHeight="1" x14ac:dyDescent="0.25">
      <c r="B5" s="1"/>
      <c r="C5" s="1"/>
      <c r="D5" s="1"/>
      <c r="E5" s="1"/>
      <c r="F5" s="1"/>
      <c r="G5" s="1"/>
      <c r="H5" s="1"/>
      <c r="I5" s="1"/>
      <c r="J5" s="1"/>
      <c r="K5" s="1"/>
      <c r="L5" s="1"/>
      <c r="M5" s="1"/>
      <c r="N5" s="1"/>
      <c r="O5" s="1"/>
      <c r="P5" s="1"/>
      <c r="Q5" s="1"/>
      <c r="R5" s="1"/>
      <c r="S5" s="1"/>
      <c r="T5" s="1"/>
      <c r="U5" s="1"/>
    </row>
    <row r="6" spans="2:21" ht="18.75" customHeight="1" x14ac:dyDescent="0.25">
      <c r="B6" s="1"/>
      <c r="C6" s="50" t="s">
        <v>878</v>
      </c>
      <c r="D6" s="51"/>
      <c r="E6" s="51"/>
      <c r="F6" s="51"/>
      <c r="G6" s="51"/>
      <c r="H6" s="51"/>
      <c r="I6" s="51"/>
      <c r="J6" s="51"/>
      <c r="K6" s="51"/>
      <c r="L6" s="51"/>
      <c r="M6" s="51"/>
      <c r="N6" s="51"/>
      <c r="O6" s="51"/>
      <c r="P6" s="51"/>
      <c r="Q6" s="52"/>
      <c r="R6" s="1"/>
      <c r="S6" s="1"/>
      <c r="T6" s="1"/>
      <c r="U6" s="1"/>
    </row>
    <row r="7" spans="2:21" ht="4.75" customHeight="1" x14ac:dyDescent="0.25">
      <c r="B7" s="1"/>
      <c r="C7" s="1"/>
      <c r="D7" s="1"/>
      <c r="E7" s="1"/>
      <c r="F7" s="1"/>
      <c r="G7" s="1"/>
      <c r="H7" s="1"/>
      <c r="I7" s="1"/>
      <c r="J7" s="1"/>
      <c r="K7" s="1"/>
      <c r="L7" s="1"/>
      <c r="M7" s="1"/>
      <c r="N7" s="1"/>
      <c r="O7" s="1"/>
      <c r="P7" s="1"/>
      <c r="Q7" s="1"/>
      <c r="R7" s="1"/>
      <c r="S7" s="1"/>
      <c r="T7" s="1"/>
      <c r="U7" s="1"/>
    </row>
    <row r="8" spans="2:21" ht="30.75" customHeight="1" x14ac:dyDescent="0.25">
      <c r="B8" s="1"/>
      <c r="C8" s="6" t="s">
        <v>884</v>
      </c>
      <c r="D8" s="6" t="s">
        <v>885</v>
      </c>
      <c r="E8" s="70" t="s">
        <v>886</v>
      </c>
      <c r="F8" s="71"/>
      <c r="G8" s="71"/>
      <c r="H8" s="70" t="s">
        <v>887</v>
      </c>
      <c r="I8" s="71"/>
      <c r="J8" s="72" t="s">
        <v>888</v>
      </c>
      <c r="K8" s="71"/>
      <c r="L8" s="71"/>
      <c r="M8" s="6" t="s">
        <v>889</v>
      </c>
      <c r="N8" s="72" t="s">
        <v>890</v>
      </c>
      <c r="O8" s="71"/>
      <c r="P8" s="6" t="s">
        <v>891</v>
      </c>
      <c r="Q8" s="72" t="s">
        <v>892</v>
      </c>
      <c r="R8" s="71"/>
      <c r="S8" s="7" t="s">
        <v>893</v>
      </c>
      <c r="T8" s="7" t="s">
        <v>894</v>
      </c>
      <c r="U8" s="7" t="s">
        <v>907</v>
      </c>
    </row>
    <row r="9" spans="2:21" ht="11.25" customHeight="1" x14ac:dyDescent="0.25">
      <c r="B9" s="1"/>
      <c r="C9" s="8" t="s">
        <v>895</v>
      </c>
      <c r="D9" s="9" t="s">
        <v>896</v>
      </c>
      <c r="E9" s="62">
        <v>2500000000</v>
      </c>
      <c r="F9" s="63"/>
      <c r="G9" s="63"/>
      <c r="H9" s="64">
        <v>43521</v>
      </c>
      <c r="I9" s="63"/>
      <c r="J9" s="64">
        <v>46078</v>
      </c>
      <c r="K9" s="63"/>
      <c r="L9" s="63"/>
      <c r="M9" s="9" t="s">
        <v>1</v>
      </c>
      <c r="N9" s="65" t="s">
        <v>897</v>
      </c>
      <c r="O9" s="63"/>
      <c r="P9" s="12">
        <v>5.0000000000000001E-3</v>
      </c>
      <c r="Q9" s="65" t="s">
        <v>898</v>
      </c>
      <c r="R9" s="63"/>
      <c r="S9" s="13">
        <v>44617</v>
      </c>
      <c r="T9" s="14">
        <v>4.9095890410958907</v>
      </c>
      <c r="U9" s="9" t="s">
        <v>908</v>
      </c>
    </row>
    <row r="10" spans="2:21" ht="11.25" customHeight="1" x14ac:dyDescent="0.25">
      <c r="B10" s="1"/>
      <c r="C10" s="8" t="s">
        <v>899</v>
      </c>
      <c r="D10" s="9" t="s">
        <v>900</v>
      </c>
      <c r="E10" s="62">
        <v>2500000000</v>
      </c>
      <c r="F10" s="63"/>
      <c r="G10" s="63"/>
      <c r="H10" s="64">
        <v>43521</v>
      </c>
      <c r="I10" s="63"/>
      <c r="J10" s="64">
        <v>47174</v>
      </c>
      <c r="K10" s="63"/>
      <c r="L10" s="63"/>
      <c r="M10" s="9" t="s">
        <v>1</v>
      </c>
      <c r="N10" s="65" t="s">
        <v>897</v>
      </c>
      <c r="O10" s="63"/>
      <c r="P10" s="12">
        <v>8.5000000000000006E-3</v>
      </c>
      <c r="Q10" s="65" t="s">
        <v>898</v>
      </c>
      <c r="R10" s="63"/>
      <c r="S10" s="13">
        <v>44617</v>
      </c>
      <c r="T10" s="14">
        <v>7.912328767123288</v>
      </c>
      <c r="U10" s="9" t="s">
        <v>909</v>
      </c>
    </row>
    <row r="11" spans="2:21" ht="11.25" customHeight="1" x14ac:dyDescent="0.25">
      <c r="B11" s="1"/>
      <c r="C11" s="8" t="s">
        <v>901</v>
      </c>
      <c r="D11" s="9" t="s">
        <v>902</v>
      </c>
      <c r="E11" s="62">
        <v>2500000000</v>
      </c>
      <c r="F11" s="63"/>
      <c r="G11" s="63"/>
      <c r="H11" s="64">
        <v>43971</v>
      </c>
      <c r="I11" s="63"/>
      <c r="J11" s="64">
        <v>46527</v>
      </c>
      <c r="K11" s="63"/>
      <c r="L11" s="63"/>
      <c r="M11" s="9" t="s">
        <v>1</v>
      </c>
      <c r="N11" s="65" t="s">
        <v>897</v>
      </c>
      <c r="O11" s="63"/>
      <c r="P11" s="12">
        <v>1E-4</v>
      </c>
      <c r="Q11" s="65" t="s">
        <v>898</v>
      </c>
      <c r="R11" s="63"/>
      <c r="S11" s="13">
        <v>44336</v>
      </c>
      <c r="T11" s="14">
        <v>6.13972602739726</v>
      </c>
      <c r="U11" s="9" t="s">
        <v>910</v>
      </c>
    </row>
    <row r="12" spans="2:21" ht="11.25" customHeight="1" x14ac:dyDescent="0.25">
      <c r="B12" s="1"/>
      <c r="C12" s="8" t="s">
        <v>903</v>
      </c>
      <c r="D12" s="9" t="s">
        <v>904</v>
      </c>
      <c r="E12" s="62">
        <v>2500000000</v>
      </c>
      <c r="F12" s="63"/>
      <c r="G12" s="63"/>
      <c r="H12" s="64">
        <v>43971</v>
      </c>
      <c r="I12" s="63"/>
      <c r="J12" s="64">
        <v>47623</v>
      </c>
      <c r="K12" s="63"/>
      <c r="L12" s="63"/>
      <c r="M12" s="9" t="s">
        <v>1</v>
      </c>
      <c r="N12" s="65" t="s">
        <v>897</v>
      </c>
      <c r="O12" s="63"/>
      <c r="P12" s="12">
        <v>7.000000000000001E-4</v>
      </c>
      <c r="Q12" s="65" t="s">
        <v>898</v>
      </c>
      <c r="R12" s="63"/>
      <c r="S12" s="13">
        <v>44336</v>
      </c>
      <c r="T12" s="14">
        <v>9.1424657534246574</v>
      </c>
      <c r="U12" s="9" t="s">
        <v>911</v>
      </c>
    </row>
    <row r="13" spans="2:21" ht="11.25" customHeight="1" x14ac:dyDescent="0.25">
      <c r="B13" s="1"/>
      <c r="C13" s="8" t="s">
        <v>905</v>
      </c>
      <c r="D13" s="9" t="s">
        <v>906</v>
      </c>
      <c r="E13" s="62">
        <v>1500000000</v>
      </c>
      <c r="F13" s="63"/>
      <c r="G13" s="63"/>
      <c r="H13" s="64">
        <v>44175</v>
      </c>
      <c r="I13" s="63"/>
      <c r="J13" s="64">
        <v>46731</v>
      </c>
      <c r="K13" s="63"/>
      <c r="L13" s="63"/>
      <c r="M13" s="9" t="s">
        <v>1</v>
      </c>
      <c r="N13" s="65" t="s">
        <v>897</v>
      </c>
      <c r="O13" s="63"/>
      <c r="P13" s="12">
        <v>1E-4</v>
      </c>
      <c r="Q13" s="65" t="s">
        <v>898</v>
      </c>
      <c r="R13" s="63"/>
      <c r="S13" s="13">
        <v>44561</v>
      </c>
      <c r="T13" s="14">
        <v>6.6986301369863011</v>
      </c>
      <c r="U13" s="9" t="s">
        <v>912</v>
      </c>
    </row>
    <row r="14" spans="2:21" ht="15" customHeight="1" x14ac:dyDescent="0.25">
      <c r="B14" s="1"/>
      <c r="C14" s="15"/>
      <c r="D14" s="16"/>
      <c r="E14" s="56">
        <v>11500000000</v>
      </c>
      <c r="F14" s="57"/>
      <c r="G14" s="57"/>
      <c r="H14" s="58"/>
      <c r="I14" s="59"/>
      <c r="J14" s="58"/>
      <c r="K14" s="59"/>
      <c r="L14" s="59"/>
      <c r="M14" s="15"/>
      <c r="N14" s="58"/>
      <c r="O14" s="59"/>
      <c r="P14" s="15"/>
      <c r="Q14" s="58"/>
      <c r="R14" s="59"/>
      <c r="S14" s="15"/>
      <c r="T14" s="15"/>
      <c r="U14" s="15"/>
    </row>
    <row r="15" spans="2:21" ht="5.65" customHeight="1" x14ac:dyDescent="0.25">
      <c r="B15" s="1"/>
      <c r="C15" s="1"/>
      <c r="D15" s="1"/>
      <c r="E15" s="1"/>
      <c r="F15" s="1"/>
      <c r="G15" s="1"/>
      <c r="H15" s="1"/>
      <c r="I15" s="1"/>
      <c r="J15" s="1"/>
      <c r="K15" s="1"/>
      <c r="L15" s="1"/>
      <c r="M15" s="1"/>
      <c r="N15" s="1"/>
      <c r="O15" s="1"/>
      <c r="P15" s="1"/>
      <c r="Q15" s="1"/>
      <c r="R15" s="1"/>
      <c r="S15" s="1"/>
      <c r="T15" s="1"/>
      <c r="U15" s="1"/>
    </row>
    <row r="16" spans="2:21" ht="19.899999999999999" customHeight="1" x14ac:dyDescent="0.25">
      <c r="B16" s="1"/>
      <c r="C16" s="50" t="s">
        <v>879</v>
      </c>
      <c r="D16" s="51"/>
      <c r="E16" s="51"/>
      <c r="F16" s="51"/>
      <c r="G16" s="51"/>
      <c r="H16" s="51"/>
      <c r="I16" s="51"/>
      <c r="J16" s="51"/>
      <c r="K16" s="51"/>
      <c r="L16" s="51"/>
      <c r="M16" s="51"/>
      <c r="N16" s="51"/>
      <c r="O16" s="51"/>
      <c r="P16" s="51"/>
      <c r="Q16" s="52"/>
      <c r="R16" s="1"/>
      <c r="S16" s="1"/>
      <c r="T16" s="1"/>
      <c r="U16" s="1"/>
    </row>
    <row r="17" spans="2:21" ht="18.399999999999999" customHeight="1" x14ac:dyDescent="0.25">
      <c r="B17" s="1"/>
      <c r="C17" s="66" t="s">
        <v>880</v>
      </c>
      <c r="D17" s="67"/>
      <c r="E17" s="67"/>
      <c r="F17" s="67"/>
      <c r="G17" s="1"/>
      <c r="H17" s="1"/>
      <c r="I17" s="1"/>
      <c r="J17" s="1"/>
      <c r="K17" s="73">
        <v>11500000000</v>
      </c>
      <c r="L17" s="67"/>
      <c r="M17" s="67"/>
      <c r="N17" s="1"/>
      <c r="O17" s="1"/>
      <c r="P17" s="1"/>
      <c r="Q17" s="1"/>
      <c r="R17" s="1"/>
      <c r="S17" s="1"/>
      <c r="T17" s="1"/>
      <c r="U17" s="1"/>
    </row>
    <row r="18" spans="2:21" ht="15.5" customHeight="1" x14ac:dyDescent="0.25">
      <c r="B18" s="1"/>
      <c r="C18" s="66" t="s">
        <v>881</v>
      </c>
      <c r="D18" s="67"/>
      <c r="E18" s="67"/>
      <c r="F18" s="67"/>
      <c r="G18" s="67"/>
      <c r="H18" s="67"/>
      <c r="I18" s="1"/>
      <c r="J18" s="1"/>
      <c r="K18" s="1"/>
      <c r="L18" s="17"/>
      <c r="M18" s="18">
        <v>3.1217391304347824E-3</v>
      </c>
      <c r="N18" s="1"/>
      <c r="O18" s="1"/>
      <c r="P18" s="1"/>
      <c r="Q18" s="1"/>
      <c r="R18" s="1"/>
      <c r="S18" s="1"/>
      <c r="T18" s="1"/>
      <c r="U18" s="1"/>
    </row>
    <row r="19" spans="2:21" ht="15.5" customHeight="1" x14ac:dyDescent="0.25">
      <c r="B19" s="1"/>
      <c r="C19" s="66" t="s">
        <v>882</v>
      </c>
      <c r="D19" s="67"/>
      <c r="E19" s="67"/>
      <c r="F19" s="67"/>
      <c r="G19" s="67"/>
      <c r="H19" s="67"/>
      <c r="I19" s="1"/>
      <c r="J19" s="1"/>
      <c r="K19" s="60">
        <v>6.983323406789756</v>
      </c>
      <c r="L19" s="61"/>
      <c r="M19" s="61"/>
      <c r="N19" s="1"/>
      <c r="O19" s="1"/>
      <c r="P19" s="1"/>
      <c r="Q19" s="1"/>
      <c r="R19" s="1"/>
      <c r="S19" s="1"/>
      <c r="T19" s="1"/>
      <c r="U19" s="1"/>
    </row>
    <row r="20" spans="2:21" ht="15.5" customHeight="1" x14ac:dyDescent="0.25">
      <c r="C20" s="68" t="s">
        <v>883</v>
      </c>
      <c r="D20" s="69"/>
      <c r="E20" s="69"/>
      <c r="F20" s="69"/>
    </row>
  </sheetData>
  <mergeCells count="45">
    <mergeCell ref="H2:N2"/>
    <mergeCell ref="C4:Q4"/>
    <mergeCell ref="C6:Q6"/>
    <mergeCell ref="C16:Q16"/>
    <mergeCell ref="C17:F17"/>
    <mergeCell ref="K17:M17"/>
    <mergeCell ref="N8:O8"/>
    <mergeCell ref="Q8:R8"/>
    <mergeCell ref="N9:O9"/>
    <mergeCell ref="Q9:R9"/>
    <mergeCell ref="C20:F20"/>
    <mergeCell ref="E8:G8"/>
    <mergeCell ref="H8:I8"/>
    <mergeCell ref="J8:L8"/>
    <mergeCell ref="E9:G9"/>
    <mergeCell ref="H9:I9"/>
    <mergeCell ref="J9:L9"/>
    <mergeCell ref="E10:G10"/>
    <mergeCell ref="H10:I10"/>
    <mergeCell ref="J10:L10"/>
    <mergeCell ref="N10:O10"/>
    <mergeCell ref="Q10:R10"/>
    <mergeCell ref="E11:G11"/>
    <mergeCell ref="H11:I11"/>
    <mergeCell ref="J11:L11"/>
    <mergeCell ref="N11:O11"/>
    <mergeCell ref="Q11:R11"/>
    <mergeCell ref="Q12:R12"/>
    <mergeCell ref="E13:G13"/>
    <mergeCell ref="H13:I13"/>
    <mergeCell ref="J13:L13"/>
    <mergeCell ref="N13:O13"/>
    <mergeCell ref="Q13:R13"/>
    <mergeCell ref="K19:M19"/>
    <mergeCell ref="E12:G12"/>
    <mergeCell ref="H12:I12"/>
    <mergeCell ref="J12:L12"/>
    <mergeCell ref="N12:O12"/>
    <mergeCell ref="C18:H18"/>
    <mergeCell ref="C19:H19"/>
    <mergeCell ref="E14:G14"/>
    <mergeCell ref="H14:I14"/>
    <mergeCell ref="J14:L14"/>
    <mergeCell ref="N14:O14"/>
    <mergeCell ref="Q14:R14"/>
  </mergeCells>
  <hyperlinks>
    <hyperlink ref="C9" r:id="rId1" display="mailto:BD@155374" xr:uid="{00000000-0004-0000-0400-000000000000}"/>
    <hyperlink ref="C10" r:id="rId2" display="mailto:BD@155375" xr:uid="{00000000-0004-0000-0400-000001000000}"/>
    <hyperlink ref="C11" r:id="rId3" display="mailto:BD@167469" xr:uid="{00000000-0004-0000-0400-000002000000}"/>
    <hyperlink ref="C12" r:id="rId4" display="mailto:BD@167470" xr:uid="{00000000-0004-0000-0400-000003000000}"/>
    <hyperlink ref="C13" r:id="rId5" display="mailto:BD@178945" xr:uid="{00000000-0004-0000-0400-000004000000}"/>
  </hyperlinks>
  <pageMargins left="0.44431372549019615" right="0.44431372549019615" top="0.44431372549019615" bottom="0.44431372549019615" header="0.50980392156862753" footer="0.50980392156862753"/>
  <pageSetup scale="95" orientation="landscape" r:id="rId6"/>
  <headerFooter alignWithMargins="0">
    <oddFooter>&amp;R&amp;1#&amp;"Calibri"&amp;10&amp;K0000FFClassification : Internal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I19"/>
  <sheetViews>
    <sheetView showGridLines="0" topLeftCell="B1" zoomScaleNormal="100" workbookViewId="0"/>
  </sheetViews>
  <sheetFormatPr defaultRowHeight="12.5" x14ac:dyDescent="0.25"/>
  <cols>
    <col min="1" max="1" width="0" hidden="1" customWidth="1"/>
    <col min="2" max="2" width="27" customWidth="1"/>
    <col min="3" max="3" width="9" customWidth="1"/>
    <col min="4" max="4" width="6" customWidth="1"/>
    <col min="5" max="5" width="12" customWidth="1"/>
    <col min="6" max="6" width="17" customWidth="1"/>
    <col min="7" max="7" width="7" customWidth="1"/>
    <col min="8" max="8" width="15" customWidth="1"/>
    <col min="9" max="9" width="6" customWidth="1"/>
  </cols>
  <sheetData>
    <row r="1" spans="2:9" ht="1.5" customHeight="1" x14ac:dyDescent="0.25"/>
    <row r="2" spans="2:9" ht="7.5" customHeight="1" x14ac:dyDescent="0.25">
      <c r="B2" s="1"/>
      <c r="C2" s="1"/>
      <c r="D2" s="1"/>
      <c r="E2" s="1"/>
      <c r="F2" s="1"/>
      <c r="G2" s="1"/>
      <c r="H2" s="1"/>
      <c r="I2" s="1"/>
    </row>
    <row r="3" spans="2:9" ht="22.5" customHeight="1" x14ac:dyDescent="0.25">
      <c r="B3" s="1"/>
      <c r="C3" s="1"/>
      <c r="D3" s="1"/>
      <c r="E3" s="46" t="s">
        <v>855</v>
      </c>
      <c r="F3" s="47"/>
      <c r="G3" s="47"/>
      <c r="H3" s="1"/>
      <c r="I3" s="1"/>
    </row>
    <row r="4" spans="2:9" ht="7.75" customHeight="1" x14ac:dyDescent="0.25">
      <c r="B4" s="1"/>
      <c r="C4" s="1"/>
      <c r="D4" s="1"/>
      <c r="E4" s="1"/>
      <c r="F4" s="1"/>
      <c r="G4" s="1"/>
      <c r="H4" s="1"/>
      <c r="I4" s="1"/>
    </row>
    <row r="5" spans="2:9" ht="36.5" customHeight="1" x14ac:dyDescent="0.25">
      <c r="B5" s="48" t="s">
        <v>913</v>
      </c>
      <c r="C5" s="49"/>
      <c r="D5" s="49"/>
      <c r="E5" s="49"/>
      <c r="F5" s="49"/>
      <c r="G5" s="49"/>
      <c r="H5" s="49"/>
      <c r="I5" s="49"/>
    </row>
    <row r="6" spans="2:9" ht="9.75" customHeight="1" x14ac:dyDescent="0.25">
      <c r="B6" s="1"/>
      <c r="C6" s="1"/>
      <c r="D6" s="1"/>
      <c r="E6" s="1"/>
      <c r="F6" s="1"/>
      <c r="G6" s="1"/>
      <c r="H6" s="1"/>
      <c r="I6" s="1"/>
    </row>
    <row r="7" spans="2:9" ht="18.75" customHeight="1" x14ac:dyDescent="0.25">
      <c r="B7" s="75" t="s">
        <v>914</v>
      </c>
      <c r="C7" s="76"/>
      <c r="D7" s="76"/>
      <c r="E7" s="76"/>
      <c r="F7" s="76"/>
      <c r="G7" s="76"/>
      <c r="H7" s="76"/>
      <c r="I7" s="77"/>
    </row>
    <row r="8" spans="2:9" ht="12.75" customHeight="1" x14ac:dyDescent="0.25">
      <c r="B8" s="1"/>
      <c r="C8" s="1"/>
      <c r="D8" s="1"/>
      <c r="E8" s="1"/>
      <c r="F8" s="1"/>
      <c r="G8" s="1"/>
      <c r="H8" s="1"/>
      <c r="I8" s="1"/>
    </row>
    <row r="9" spans="2:9" ht="15.75" customHeight="1" x14ac:dyDescent="0.25">
      <c r="B9" s="3" t="s">
        <v>916</v>
      </c>
      <c r="C9" s="41" t="s">
        <v>917</v>
      </c>
      <c r="D9" s="38"/>
      <c r="E9" s="38"/>
      <c r="F9" s="4" t="s">
        <v>918</v>
      </c>
      <c r="G9" s="41" t="s">
        <v>919</v>
      </c>
      <c r="H9" s="38"/>
      <c r="I9" s="1"/>
    </row>
    <row r="10" spans="2:9" ht="15" customHeight="1" x14ac:dyDescent="0.25">
      <c r="B10" s="5" t="s">
        <v>920</v>
      </c>
      <c r="C10" s="74" t="s">
        <v>921</v>
      </c>
      <c r="D10" s="40"/>
      <c r="E10" s="40"/>
      <c r="F10" s="2" t="s">
        <v>922</v>
      </c>
      <c r="G10" s="74" t="s">
        <v>923</v>
      </c>
      <c r="H10" s="40"/>
      <c r="I10" s="1"/>
    </row>
    <row r="11" spans="2:9" ht="15" customHeight="1" x14ac:dyDescent="0.25">
      <c r="B11" s="5" t="s">
        <v>924</v>
      </c>
      <c r="C11" s="74" t="s">
        <v>925</v>
      </c>
      <c r="D11" s="40"/>
      <c r="E11" s="40"/>
      <c r="F11" s="2" t="s">
        <v>922</v>
      </c>
      <c r="G11" s="74" t="s">
        <v>926</v>
      </c>
      <c r="H11" s="40"/>
      <c r="I11" s="1"/>
    </row>
    <row r="12" spans="2:9" ht="15" customHeight="1" x14ac:dyDescent="0.25">
      <c r="B12" s="5" t="s">
        <v>927</v>
      </c>
      <c r="C12" s="74" t="s">
        <v>921</v>
      </c>
      <c r="D12" s="40"/>
      <c r="E12" s="40"/>
      <c r="F12" s="2" t="s">
        <v>922</v>
      </c>
      <c r="G12" s="74" t="s">
        <v>928</v>
      </c>
      <c r="H12" s="40"/>
      <c r="I12" s="1"/>
    </row>
    <row r="13" spans="2:9" ht="28.5" customHeight="1" x14ac:dyDescent="0.25">
      <c r="B13" s="1"/>
      <c r="C13" s="1"/>
      <c r="D13" s="1"/>
      <c r="E13" s="1"/>
      <c r="F13" s="1"/>
      <c r="G13" s="1"/>
      <c r="H13" s="1"/>
      <c r="I13" s="1"/>
    </row>
    <row r="14" spans="2:9" ht="18.75" customHeight="1" x14ac:dyDescent="0.25">
      <c r="B14" s="75" t="s">
        <v>915</v>
      </c>
      <c r="C14" s="76"/>
      <c r="D14" s="76"/>
      <c r="E14" s="76"/>
      <c r="F14" s="76"/>
      <c r="G14" s="76"/>
      <c r="H14" s="76"/>
      <c r="I14" s="77"/>
    </row>
    <row r="15" spans="2:9" ht="15.75" customHeight="1" x14ac:dyDescent="0.25">
      <c r="B15" s="1"/>
      <c r="C15" s="1"/>
      <c r="D15" s="1"/>
      <c r="E15" s="1"/>
      <c r="F15" s="1"/>
      <c r="G15" s="1"/>
      <c r="H15" s="1"/>
      <c r="I15" s="1"/>
    </row>
    <row r="16" spans="2:9" ht="15.75" customHeight="1" x14ac:dyDescent="0.25">
      <c r="B16" s="3" t="s">
        <v>916</v>
      </c>
      <c r="C16" s="41" t="s">
        <v>917</v>
      </c>
      <c r="D16" s="38"/>
      <c r="E16" s="38"/>
      <c r="F16" s="4" t="s">
        <v>918</v>
      </c>
      <c r="G16" s="1"/>
      <c r="H16" s="1"/>
      <c r="I16" s="1"/>
    </row>
    <row r="17" spans="2:9" ht="15" customHeight="1" x14ac:dyDescent="0.25">
      <c r="B17" s="5" t="s">
        <v>920</v>
      </c>
      <c r="C17" s="74" t="s">
        <v>929</v>
      </c>
      <c r="D17" s="40"/>
      <c r="E17" s="40"/>
      <c r="F17" s="2"/>
      <c r="G17" s="1"/>
      <c r="H17" s="1"/>
      <c r="I17" s="1"/>
    </row>
    <row r="18" spans="2:9" ht="15" customHeight="1" x14ac:dyDescent="0.25">
      <c r="B18" s="5" t="s">
        <v>924</v>
      </c>
      <c r="C18" s="74" t="s">
        <v>930</v>
      </c>
      <c r="D18" s="40"/>
      <c r="E18" s="40"/>
      <c r="F18" s="2" t="s">
        <v>922</v>
      </c>
      <c r="G18" s="1"/>
      <c r="H18" s="1"/>
      <c r="I18" s="1"/>
    </row>
    <row r="19" spans="2:9" ht="15" customHeight="1" x14ac:dyDescent="0.25">
      <c r="B19" s="5" t="s">
        <v>927</v>
      </c>
      <c r="C19" s="74" t="s">
        <v>929</v>
      </c>
      <c r="D19" s="40"/>
      <c r="E19" s="40"/>
      <c r="F19" s="2"/>
    </row>
  </sheetData>
  <mergeCells count="16">
    <mergeCell ref="C19:E19"/>
    <mergeCell ref="E3:G3"/>
    <mergeCell ref="B5:I5"/>
    <mergeCell ref="B7:I7"/>
    <mergeCell ref="B14:I14"/>
    <mergeCell ref="C9:E9"/>
    <mergeCell ref="G9:H9"/>
    <mergeCell ref="C10:E10"/>
    <mergeCell ref="G10:H10"/>
    <mergeCell ref="C11:E11"/>
    <mergeCell ref="G11:H11"/>
    <mergeCell ref="C12:E12"/>
    <mergeCell ref="G12:H12"/>
    <mergeCell ref="C16:E16"/>
    <mergeCell ref="C17:E17"/>
    <mergeCell ref="C18:E18"/>
  </mergeCells>
  <pageMargins left="0.44431372549019615" right="0.44431372549019615" top="0.44431372549019615" bottom="0.44431372549019615" header="0.50980392156862753" footer="0.50980392156862753"/>
  <pageSetup paperSize="9" scale="96" orientation="portrait" r:id="rId1"/>
  <headerFooter alignWithMargins="0">
    <oddFooter>&amp;R&amp;1#&amp;"Calibri"&amp;10&amp;K0000FFClassification :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U88"/>
  <sheetViews>
    <sheetView showGridLines="0" topLeftCell="B1" zoomScale="85" zoomScaleNormal="85" workbookViewId="0">
      <selection activeCell="D2" sqref="D2"/>
    </sheetView>
  </sheetViews>
  <sheetFormatPr defaultRowHeight="12.5" x14ac:dyDescent="0.25"/>
  <cols>
    <col min="1" max="1" width="0" hidden="1" customWidth="1"/>
    <col min="2" max="2" width="3" customWidth="1"/>
    <col min="3" max="3" width="1" customWidth="1"/>
    <col min="4" max="4" width="32" customWidth="1"/>
    <col min="5" max="5" width="4" customWidth="1"/>
    <col min="6" max="6" width="1" customWidth="1"/>
    <col min="7" max="7" width="15" customWidth="1"/>
    <col min="8" max="8" width="14" customWidth="1"/>
    <col min="9" max="12" width="1" customWidth="1"/>
    <col min="13" max="13" width="2" customWidth="1"/>
    <col min="14" max="16" width="1" customWidth="1"/>
    <col min="17" max="17" width="13" customWidth="1"/>
    <col min="18" max="19" width="3" customWidth="1"/>
    <col min="20" max="20" width="1" customWidth="1"/>
    <col min="21" max="21" width="2" customWidth="1"/>
  </cols>
  <sheetData>
    <row r="1" spans="2:21" ht="9" customHeight="1" x14ac:dyDescent="0.25">
      <c r="B1" s="1"/>
      <c r="C1" s="1"/>
      <c r="D1" s="1"/>
      <c r="E1" s="1"/>
      <c r="F1" s="1"/>
      <c r="G1" s="1"/>
      <c r="H1" s="1"/>
      <c r="I1" s="1"/>
      <c r="J1" s="1"/>
      <c r="K1" s="1"/>
      <c r="L1" s="1"/>
      <c r="M1" s="1"/>
      <c r="N1" s="1"/>
      <c r="O1" s="1"/>
      <c r="P1" s="1"/>
      <c r="Q1" s="1"/>
      <c r="R1" s="1"/>
      <c r="S1" s="1"/>
      <c r="T1" s="1"/>
      <c r="U1" s="1"/>
    </row>
    <row r="2" spans="2:21" ht="22.5" customHeight="1" x14ac:dyDescent="0.25">
      <c r="B2" s="1"/>
      <c r="C2" s="1"/>
      <c r="D2" s="1"/>
      <c r="E2" s="1"/>
      <c r="F2" s="1"/>
      <c r="G2" s="46" t="s">
        <v>855</v>
      </c>
      <c r="H2" s="47"/>
      <c r="I2" s="47"/>
      <c r="J2" s="47"/>
      <c r="K2" s="47"/>
      <c r="L2" s="47"/>
      <c r="M2" s="47"/>
      <c r="N2" s="1"/>
      <c r="O2" s="1"/>
      <c r="P2" s="1"/>
      <c r="Q2" s="1"/>
      <c r="R2" s="1"/>
      <c r="S2" s="1"/>
      <c r="T2" s="1"/>
      <c r="U2" s="1"/>
    </row>
    <row r="3" spans="2:21" ht="6.25" customHeight="1" x14ac:dyDescent="0.25">
      <c r="B3" s="1"/>
      <c r="C3" s="1"/>
      <c r="D3" s="1"/>
      <c r="E3" s="1"/>
      <c r="F3" s="120"/>
      <c r="G3" s="121"/>
      <c r="H3" s="121"/>
      <c r="I3" s="121"/>
      <c r="J3" s="121"/>
      <c r="K3" s="121"/>
      <c r="L3" s="121"/>
      <c r="M3" s="121"/>
      <c r="N3" s="121"/>
      <c r="O3" s="121"/>
      <c r="P3" s="121"/>
      <c r="Q3" s="121"/>
      <c r="R3" s="1"/>
      <c r="S3" s="1"/>
      <c r="T3" s="1"/>
      <c r="U3" s="1"/>
    </row>
    <row r="4" spans="2:21" ht="11" customHeight="1" x14ac:dyDescent="0.25">
      <c r="B4" s="1"/>
      <c r="C4" s="1"/>
      <c r="D4" s="1"/>
      <c r="E4" s="1"/>
      <c r="F4" s="121"/>
      <c r="G4" s="121"/>
      <c r="H4" s="121"/>
      <c r="I4" s="121"/>
      <c r="J4" s="121"/>
      <c r="K4" s="121"/>
      <c r="L4" s="121"/>
      <c r="M4" s="121"/>
      <c r="N4" s="121"/>
      <c r="O4" s="121"/>
      <c r="P4" s="121"/>
      <c r="Q4" s="121"/>
      <c r="R4" s="1"/>
      <c r="S4" s="1"/>
      <c r="T4" s="1"/>
      <c r="U4" s="1"/>
    </row>
    <row r="5" spans="2:21" ht="32.25" customHeight="1" x14ac:dyDescent="0.25">
      <c r="B5" s="48" t="s">
        <v>931</v>
      </c>
      <c r="C5" s="49"/>
      <c r="D5" s="49"/>
      <c r="E5" s="49"/>
      <c r="F5" s="49"/>
      <c r="G5" s="49"/>
      <c r="H5" s="49"/>
      <c r="I5" s="49"/>
      <c r="J5" s="49"/>
      <c r="K5" s="49"/>
      <c r="L5" s="49"/>
      <c r="M5" s="49"/>
      <c r="N5" s="49"/>
      <c r="O5" s="49"/>
      <c r="P5" s="49"/>
      <c r="Q5" s="49"/>
      <c r="R5" s="49"/>
      <c r="S5" s="1"/>
      <c r="T5" s="1"/>
      <c r="U5" s="1"/>
    </row>
    <row r="6" spans="2:21" ht="14.4" customHeight="1" x14ac:dyDescent="0.25">
      <c r="B6" s="66" t="s">
        <v>932</v>
      </c>
      <c r="C6" s="67"/>
      <c r="D6" s="67"/>
      <c r="E6" s="67"/>
      <c r="F6" s="67"/>
      <c r="G6" s="67"/>
      <c r="H6" s="1"/>
      <c r="I6" s="1"/>
      <c r="J6" s="1"/>
      <c r="K6" s="1"/>
      <c r="L6" s="1"/>
      <c r="M6" s="1"/>
      <c r="N6" s="1"/>
      <c r="O6" s="1"/>
      <c r="P6" s="1"/>
      <c r="Q6" s="1"/>
      <c r="R6" s="1"/>
      <c r="S6" s="1"/>
      <c r="T6" s="1"/>
      <c r="U6" s="1"/>
    </row>
    <row r="7" spans="2:21" ht="5.9" customHeight="1" x14ac:dyDescent="0.25">
      <c r="B7" s="1"/>
      <c r="C7" s="1"/>
      <c r="D7" s="1"/>
      <c r="E7" s="1"/>
      <c r="F7" s="1"/>
      <c r="G7" s="1"/>
      <c r="H7" s="1"/>
      <c r="I7" s="1"/>
      <c r="J7" s="1"/>
      <c r="K7" s="1"/>
      <c r="L7" s="1"/>
      <c r="M7" s="1"/>
      <c r="N7" s="1"/>
      <c r="O7" s="1"/>
      <c r="P7" s="1"/>
      <c r="Q7" s="1"/>
      <c r="R7" s="1"/>
      <c r="S7" s="1"/>
      <c r="T7" s="1"/>
      <c r="U7" s="1"/>
    </row>
    <row r="8" spans="2:21" ht="18.75" customHeight="1" x14ac:dyDescent="0.25">
      <c r="B8" s="50" t="s">
        <v>933</v>
      </c>
      <c r="C8" s="51"/>
      <c r="D8" s="51"/>
      <c r="E8" s="51"/>
      <c r="F8" s="51"/>
      <c r="G8" s="51"/>
      <c r="H8" s="51"/>
      <c r="I8" s="51"/>
      <c r="J8" s="51"/>
      <c r="K8" s="51"/>
      <c r="L8" s="51"/>
      <c r="M8" s="51"/>
      <c r="N8" s="51"/>
      <c r="O8" s="51"/>
      <c r="P8" s="51"/>
      <c r="Q8" s="51"/>
      <c r="R8" s="52"/>
      <c r="S8" s="1"/>
      <c r="T8" s="1"/>
      <c r="U8" s="1"/>
    </row>
    <row r="9" spans="2:21" ht="4.5" customHeight="1" x14ac:dyDescent="0.25">
      <c r="B9" s="1"/>
      <c r="C9" s="1"/>
      <c r="D9" s="1"/>
      <c r="E9" s="1"/>
      <c r="F9" s="1"/>
      <c r="G9" s="1"/>
      <c r="H9" s="1"/>
      <c r="I9" s="1"/>
      <c r="J9" s="1"/>
      <c r="K9" s="1"/>
      <c r="L9" s="1"/>
      <c r="M9" s="1"/>
      <c r="N9" s="1"/>
      <c r="O9" s="1"/>
      <c r="P9" s="1"/>
      <c r="Q9" s="1"/>
      <c r="R9" s="1"/>
      <c r="S9" s="1"/>
      <c r="T9" s="1"/>
      <c r="U9" s="1"/>
    </row>
    <row r="10" spans="2:21" ht="15.75" customHeight="1" x14ac:dyDescent="0.25">
      <c r="B10" s="119" t="s">
        <v>934</v>
      </c>
      <c r="C10" s="118"/>
      <c r="D10" s="118"/>
      <c r="E10" s="118"/>
      <c r="F10" s="118"/>
      <c r="G10" s="118"/>
      <c r="H10" s="118"/>
      <c r="I10" s="118"/>
      <c r="J10" s="1"/>
      <c r="K10" s="122">
        <v>11500000000</v>
      </c>
      <c r="L10" s="118"/>
      <c r="M10" s="118"/>
      <c r="N10" s="118"/>
      <c r="O10" s="118"/>
      <c r="P10" s="118"/>
      <c r="Q10" s="118"/>
      <c r="R10" s="118"/>
      <c r="S10" s="19" t="s">
        <v>935</v>
      </c>
      <c r="T10" s="1"/>
      <c r="U10" s="1"/>
    </row>
    <row r="11" spans="2:21" ht="6.4" customHeight="1" x14ac:dyDescent="0.25">
      <c r="B11" s="1"/>
      <c r="C11" s="1"/>
      <c r="D11" s="1"/>
      <c r="E11" s="1"/>
      <c r="F11" s="1"/>
      <c r="G11" s="1"/>
      <c r="H11" s="1"/>
      <c r="I11" s="1"/>
      <c r="J11" s="1"/>
      <c r="K11" s="1"/>
      <c r="L11" s="1"/>
      <c r="M11" s="1"/>
      <c r="N11" s="1"/>
      <c r="O11" s="1"/>
      <c r="P11" s="1"/>
      <c r="Q11" s="1"/>
      <c r="R11" s="1"/>
      <c r="S11" s="1"/>
      <c r="T11" s="1"/>
      <c r="U11" s="1"/>
    </row>
    <row r="12" spans="2:21" ht="15.75" customHeight="1" x14ac:dyDescent="0.25">
      <c r="B12" s="119" t="s">
        <v>937</v>
      </c>
      <c r="C12" s="118"/>
      <c r="D12" s="118"/>
      <c r="E12" s="118"/>
      <c r="F12" s="118"/>
      <c r="G12" s="118"/>
      <c r="H12" s="118"/>
      <c r="I12" s="118"/>
      <c r="J12" s="1"/>
      <c r="K12" s="73">
        <v>15462081814.749956</v>
      </c>
      <c r="L12" s="67"/>
      <c r="M12" s="67"/>
      <c r="N12" s="67"/>
      <c r="O12" s="67"/>
      <c r="P12" s="67"/>
      <c r="Q12" s="67"/>
      <c r="R12" s="67"/>
      <c r="S12" s="91" t="s">
        <v>936</v>
      </c>
      <c r="T12" s="92"/>
      <c r="U12" s="1"/>
    </row>
    <row r="13" spans="2:21" ht="7" customHeight="1" x14ac:dyDescent="0.25">
      <c r="B13" s="1"/>
      <c r="C13" s="1"/>
      <c r="D13" s="1"/>
      <c r="E13" s="1"/>
      <c r="F13" s="1"/>
      <c r="G13" s="1"/>
      <c r="H13" s="1"/>
      <c r="I13" s="1"/>
      <c r="J13" s="1"/>
      <c r="K13" s="1"/>
      <c r="L13" s="1"/>
      <c r="M13" s="1"/>
      <c r="N13" s="1"/>
      <c r="O13" s="1"/>
      <c r="P13" s="1"/>
      <c r="Q13" s="1"/>
      <c r="R13" s="1"/>
      <c r="S13" s="1"/>
      <c r="T13" s="1"/>
      <c r="U13" s="1"/>
    </row>
    <row r="14" spans="2:21" ht="15" customHeight="1" x14ac:dyDescent="0.25">
      <c r="B14" s="66" t="s">
        <v>938</v>
      </c>
      <c r="C14" s="67"/>
      <c r="D14" s="67"/>
      <c r="E14" s="67"/>
      <c r="F14" s="67"/>
      <c r="G14" s="67"/>
      <c r="H14" s="67"/>
      <c r="I14" s="67"/>
      <c r="J14" s="1"/>
      <c r="K14" s="1"/>
      <c r="L14" s="1"/>
      <c r="M14" s="73">
        <v>91500000</v>
      </c>
      <c r="N14" s="67"/>
      <c r="O14" s="67"/>
      <c r="P14" s="67"/>
      <c r="Q14" s="67"/>
      <c r="R14" s="67"/>
      <c r="S14" s="91" t="s">
        <v>939</v>
      </c>
      <c r="T14" s="92"/>
      <c r="U14" s="1"/>
    </row>
    <row r="15" spans="2:21" ht="7.75" customHeight="1" x14ac:dyDescent="0.25">
      <c r="B15" s="1"/>
      <c r="C15" s="1"/>
      <c r="D15" s="1"/>
      <c r="E15" s="1"/>
      <c r="F15" s="1"/>
      <c r="G15" s="1"/>
      <c r="H15" s="1"/>
      <c r="I15" s="1"/>
      <c r="J15" s="1"/>
      <c r="K15" s="1"/>
      <c r="L15" s="1"/>
      <c r="M15" s="1"/>
      <c r="N15" s="1"/>
      <c r="O15" s="1"/>
      <c r="P15" s="1"/>
      <c r="Q15" s="1"/>
      <c r="R15" s="1"/>
      <c r="S15" s="1"/>
      <c r="T15" s="1"/>
      <c r="U15" s="1"/>
    </row>
    <row r="16" spans="2:21" ht="15" customHeight="1" x14ac:dyDescent="0.25">
      <c r="B16" s="66" t="s">
        <v>940</v>
      </c>
      <c r="C16" s="67"/>
      <c r="D16" s="67"/>
      <c r="E16" s="67"/>
      <c r="F16" s="67"/>
      <c r="G16" s="67"/>
      <c r="H16" s="67"/>
      <c r="I16" s="67"/>
      <c r="J16" s="1"/>
      <c r="K16" s="1"/>
      <c r="L16" s="1"/>
      <c r="M16" s="73">
        <v>732384390.01999998</v>
      </c>
      <c r="N16" s="67"/>
      <c r="O16" s="67"/>
      <c r="P16" s="67"/>
      <c r="Q16" s="67"/>
      <c r="R16" s="67"/>
      <c r="S16" s="91" t="s">
        <v>941</v>
      </c>
      <c r="T16" s="92"/>
      <c r="U16" s="1"/>
    </row>
    <row r="17" spans="2:21" ht="7.75" customHeight="1" x14ac:dyDescent="0.25">
      <c r="B17" s="1"/>
      <c r="C17" s="1"/>
      <c r="D17" s="1"/>
      <c r="E17" s="1"/>
      <c r="F17" s="1"/>
      <c r="G17" s="1"/>
      <c r="H17" s="1"/>
      <c r="I17" s="1"/>
      <c r="J17" s="1"/>
      <c r="K17" s="1"/>
      <c r="L17" s="1"/>
      <c r="M17" s="1"/>
      <c r="N17" s="1"/>
      <c r="O17" s="1"/>
      <c r="P17" s="1"/>
      <c r="Q17" s="1"/>
      <c r="R17" s="1"/>
      <c r="S17" s="1"/>
      <c r="T17" s="1"/>
      <c r="U17" s="1"/>
    </row>
    <row r="18" spans="2:21" ht="15.75" customHeight="1" x14ac:dyDescent="0.25">
      <c r="B18" s="66" t="s">
        <v>942</v>
      </c>
      <c r="C18" s="67"/>
      <c r="D18" s="67"/>
      <c r="E18" s="67"/>
      <c r="F18" s="67"/>
      <c r="G18" s="67"/>
      <c r="H18" s="67"/>
      <c r="I18" s="67"/>
      <c r="J18" s="1"/>
      <c r="K18" s="117">
        <v>0.41617097432782235</v>
      </c>
      <c r="L18" s="118"/>
      <c r="M18" s="118"/>
      <c r="N18" s="118"/>
      <c r="O18" s="118"/>
      <c r="P18" s="118"/>
      <c r="Q18" s="118"/>
      <c r="R18" s="118"/>
      <c r="S18" s="1"/>
      <c r="T18" s="1"/>
      <c r="U18" s="1"/>
    </row>
    <row r="19" spans="2:21" ht="15.75" customHeight="1" x14ac:dyDescent="0.25">
      <c r="B19" s="1"/>
      <c r="C19" s="1"/>
      <c r="D19" s="1"/>
      <c r="E19" s="1"/>
      <c r="F19" s="1"/>
      <c r="G19" s="1"/>
      <c r="H19" s="1"/>
      <c r="I19" s="1"/>
      <c r="J19" s="1"/>
      <c r="K19" s="1"/>
      <c r="L19" s="1"/>
      <c r="M19" s="1"/>
      <c r="N19" s="1"/>
      <c r="O19" s="1"/>
      <c r="P19" s="1"/>
      <c r="Q19" s="1"/>
      <c r="R19" s="1"/>
      <c r="S19" s="1"/>
      <c r="T19" s="1"/>
      <c r="U19" s="1"/>
    </row>
    <row r="20" spans="2:21" ht="18.75" customHeight="1" x14ac:dyDescent="0.25">
      <c r="B20" s="50" t="s">
        <v>943</v>
      </c>
      <c r="C20" s="51"/>
      <c r="D20" s="51"/>
      <c r="E20" s="51"/>
      <c r="F20" s="51"/>
      <c r="G20" s="51"/>
      <c r="H20" s="51"/>
      <c r="I20" s="51"/>
      <c r="J20" s="51"/>
      <c r="K20" s="51"/>
      <c r="L20" s="51"/>
      <c r="M20" s="51"/>
      <c r="N20" s="51"/>
      <c r="O20" s="51"/>
      <c r="P20" s="51"/>
      <c r="Q20" s="51"/>
      <c r="R20" s="52"/>
      <c r="S20" s="1"/>
      <c r="T20" s="1"/>
      <c r="U20" s="1"/>
    </row>
    <row r="21" spans="2:21" ht="6" customHeight="1" x14ac:dyDescent="0.25">
      <c r="B21" s="1"/>
      <c r="C21" s="1"/>
      <c r="D21" s="1"/>
      <c r="E21" s="1"/>
      <c r="F21" s="1"/>
      <c r="G21" s="1"/>
      <c r="H21" s="1"/>
      <c r="I21" s="1"/>
      <c r="J21" s="1"/>
      <c r="K21" s="1"/>
      <c r="L21" s="1"/>
      <c r="M21" s="1"/>
      <c r="N21" s="1"/>
      <c r="O21" s="1"/>
      <c r="P21" s="1"/>
      <c r="Q21" s="1"/>
      <c r="R21" s="1"/>
      <c r="S21" s="1"/>
      <c r="T21" s="1"/>
      <c r="U21" s="1"/>
    </row>
    <row r="22" spans="2:21" ht="15" customHeight="1" x14ac:dyDescent="0.25">
      <c r="B22" s="39" t="s">
        <v>986</v>
      </c>
      <c r="C22" s="40"/>
      <c r="D22" s="40"/>
      <c r="E22" s="40"/>
      <c r="F22" s="40"/>
      <c r="G22" s="40"/>
      <c r="H22" s="40"/>
      <c r="I22" s="81"/>
      <c r="J22" s="82"/>
      <c r="K22" s="87">
        <v>12356365072.703077</v>
      </c>
      <c r="L22" s="40"/>
      <c r="M22" s="40"/>
      <c r="N22" s="40"/>
      <c r="O22" s="40"/>
      <c r="P22" s="40"/>
      <c r="Q22" s="40"/>
      <c r="R22" s="40"/>
      <c r="S22" s="91" t="s">
        <v>944</v>
      </c>
      <c r="T22" s="92"/>
      <c r="U22" s="1"/>
    </row>
    <row r="23" spans="2:21" ht="9.75" customHeight="1" x14ac:dyDescent="0.25">
      <c r="B23" s="74"/>
      <c r="C23" s="40"/>
      <c r="D23" s="40"/>
      <c r="E23" s="40"/>
      <c r="F23" s="40"/>
      <c r="G23" s="40"/>
      <c r="H23" s="40"/>
      <c r="I23" s="81"/>
      <c r="J23" s="82"/>
      <c r="K23" s="89"/>
      <c r="L23" s="40"/>
      <c r="M23" s="40"/>
      <c r="N23" s="40"/>
      <c r="O23" s="40"/>
      <c r="P23" s="40"/>
      <c r="Q23" s="40"/>
      <c r="R23" s="40"/>
      <c r="S23" s="1"/>
      <c r="T23" s="1"/>
      <c r="U23" s="1"/>
    </row>
    <row r="24" spans="2:21" ht="14.25" customHeight="1" x14ac:dyDescent="0.25">
      <c r="B24" s="39" t="s">
        <v>987</v>
      </c>
      <c r="C24" s="40"/>
      <c r="D24" s="40"/>
      <c r="E24" s="40"/>
      <c r="F24" s="40"/>
      <c r="G24" s="40"/>
      <c r="H24" s="40"/>
      <c r="I24" s="40"/>
      <c r="J24" s="40"/>
      <c r="K24" s="40"/>
      <c r="L24" s="20"/>
      <c r="M24" s="90">
        <v>1.0744665280611372</v>
      </c>
      <c r="N24" s="40"/>
      <c r="O24" s="40"/>
      <c r="P24" s="40"/>
      <c r="Q24" s="40"/>
      <c r="R24" s="40"/>
      <c r="S24" s="108" t="s">
        <v>945</v>
      </c>
      <c r="T24" s="109"/>
      <c r="U24" s="110"/>
    </row>
    <row r="25" spans="2:21" ht="9" customHeight="1" x14ac:dyDescent="0.25">
      <c r="B25" s="74"/>
      <c r="C25" s="40"/>
      <c r="D25" s="40"/>
      <c r="E25" s="40"/>
      <c r="F25" s="40"/>
      <c r="G25" s="40"/>
      <c r="H25" s="40"/>
      <c r="I25" s="81"/>
      <c r="J25" s="82"/>
      <c r="K25" s="89"/>
      <c r="L25" s="40"/>
      <c r="M25" s="40"/>
      <c r="N25" s="40"/>
      <c r="O25" s="40"/>
      <c r="P25" s="40"/>
      <c r="Q25" s="40"/>
      <c r="R25" s="40"/>
      <c r="S25" s="111"/>
      <c r="T25" s="112"/>
      <c r="U25" s="113"/>
    </row>
    <row r="26" spans="2:21" ht="15" customHeight="1" x14ac:dyDescent="0.25">
      <c r="B26" s="78" t="s">
        <v>988</v>
      </c>
      <c r="C26" s="79"/>
      <c r="D26" s="79"/>
      <c r="E26" s="79"/>
      <c r="F26" s="79"/>
      <c r="G26" s="79"/>
      <c r="H26" s="80"/>
      <c r="I26" s="81"/>
      <c r="J26" s="82"/>
      <c r="K26" s="83" t="s">
        <v>971</v>
      </c>
      <c r="L26" s="84"/>
      <c r="M26" s="84"/>
      <c r="N26" s="84"/>
      <c r="O26" s="84"/>
      <c r="P26" s="84"/>
      <c r="Q26" s="84"/>
      <c r="R26" s="85"/>
      <c r="S26" s="114"/>
      <c r="T26" s="115"/>
      <c r="U26" s="116"/>
    </row>
    <row r="27" spans="2:21" ht="12.75" customHeight="1" x14ac:dyDescent="0.25">
      <c r="B27" s="1"/>
      <c r="C27" s="1"/>
      <c r="D27" s="1"/>
      <c r="E27" s="1"/>
      <c r="F27" s="1"/>
      <c r="G27" s="1"/>
      <c r="H27" s="1"/>
      <c r="I27" s="1"/>
      <c r="J27" s="1"/>
      <c r="K27" s="1"/>
      <c r="L27" s="1"/>
      <c r="M27" s="1"/>
      <c r="N27" s="1"/>
      <c r="O27" s="1"/>
      <c r="P27" s="1"/>
      <c r="Q27" s="1"/>
      <c r="R27" s="1"/>
      <c r="S27" s="1"/>
      <c r="T27" s="1"/>
      <c r="U27" s="1"/>
    </row>
    <row r="28" spans="2:21" ht="18.75" customHeight="1" x14ac:dyDescent="0.25">
      <c r="B28" s="50" t="s">
        <v>946</v>
      </c>
      <c r="C28" s="51"/>
      <c r="D28" s="51"/>
      <c r="E28" s="51"/>
      <c r="F28" s="51"/>
      <c r="G28" s="51"/>
      <c r="H28" s="51"/>
      <c r="I28" s="51"/>
      <c r="J28" s="51"/>
      <c r="K28" s="51"/>
      <c r="L28" s="51"/>
      <c r="M28" s="51"/>
      <c r="N28" s="51"/>
      <c r="O28" s="51"/>
      <c r="P28" s="51"/>
      <c r="Q28" s="51"/>
      <c r="R28" s="52"/>
      <c r="S28" s="1"/>
      <c r="T28" s="1"/>
      <c r="U28" s="1"/>
    </row>
    <row r="29" spans="2:21" ht="4.75" customHeight="1" x14ac:dyDescent="0.25">
      <c r="B29" s="1"/>
      <c r="C29" s="1"/>
      <c r="D29" s="1"/>
      <c r="E29" s="1"/>
      <c r="F29" s="1"/>
      <c r="G29" s="1"/>
      <c r="H29" s="1"/>
      <c r="I29" s="1"/>
      <c r="J29" s="1"/>
      <c r="K29" s="1"/>
      <c r="L29" s="1"/>
      <c r="M29" s="1"/>
      <c r="N29" s="1"/>
      <c r="O29" s="1"/>
      <c r="P29" s="1"/>
      <c r="Q29" s="1"/>
      <c r="R29" s="1"/>
      <c r="S29" s="1"/>
      <c r="T29" s="1"/>
      <c r="U29" s="1"/>
    </row>
    <row r="30" spans="2:21" ht="13.5" customHeight="1" x14ac:dyDescent="0.25">
      <c r="B30" s="66" t="s">
        <v>947</v>
      </c>
      <c r="C30" s="67"/>
      <c r="D30" s="67"/>
      <c r="E30" s="67"/>
      <c r="F30" s="67"/>
      <c r="G30" s="67"/>
      <c r="H30" s="67"/>
      <c r="I30" s="67"/>
      <c r="J30" s="1"/>
      <c r="K30" s="1"/>
      <c r="L30" s="1"/>
      <c r="M30" s="73">
        <v>92461433.349999994</v>
      </c>
      <c r="N30" s="67"/>
      <c r="O30" s="67"/>
      <c r="P30" s="67"/>
      <c r="Q30" s="67"/>
      <c r="R30" s="67"/>
      <c r="S30" s="91" t="s">
        <v>948</v>
      </c>
      <c r="T30" s="92"/>
      <c r="U30" s="1"/>
    </row>
    <row r="31" spans="2:21" ht="6.5" customHeight="1" x14ac:dyDescent="0.25">
      <c r="B31" s="1"/>
      <c r="C31" s="1"/>
      <c r="D31" s="1"/>
      <c r="E31" s="1"/>
      <c r="F31" s="1"/>
      <c r="G31" s="1"/>
      <c r="H31" s="1"/>
      <c r="I31" s="1"/>
      <c r="J31" s="1"/>
      <c r="K31" s="1"/>
      <c r="L31" s="1"/>
      <c r="M31" s="1"/>
      <c r="N31" s="1"/>
      <c r="O31" s="1"/>
      <c r="P31" s="1"/>
      <c r="Q31" s="1"/>
      <c r="R31" s="1"/>
      <c r="S31" s="1"/>
      <c r="T31" s="1"/>
      <c r="U31" s="1"/>
    </row>
    <row r="32" spans="2:21" ht="15.75" customHeight="1" x14ac:dyDescent="0.25">
      <c r="B32" s="66" t="s">
        <v>950</v>
      </c>
      <c r="C32" s="67"/>
      <c r="D32" s="67"/>
      <c r="E32" s="67"/>
      <c r="F32" s="67"/>
      <c r="G32" s="67"/>
      <c r="H32" s="67"/>
      <c r="I32" s="67"/>
      <c r="J32" s="1"/>
      <c r="K32" s="1"/>
      <c r="L32" s="1"/>
      <c r="M32" s="73">
        <v>732384390.01999998</v>
      </c>
      <c r="N32" s="67"/>
      <c r="O32" s="67"/>
      <c r="P32" s="67"/>
      <c r="Q32" s="67"/>
      <c r="R32" s="67"/>
      <c r="S32" s="91" t="s">
        <v>949</v>
      </c>
      <c r="T32" s="92"/>
      <c r="U32" s="1"/>
    </row>
    <row r="33" spans="2:21" ht="4.9000000000000004" customHeight="1" x14ac:dyDescent="0.25">
      <c r="B33" s="1"/>
      <c r="C33" s="1"/>
      <c r="D33" s="1"/>
      <c r="E33" s="1"/>
      <c r="F33" s="1"/>
      <c r="G33" s="1"/>
      <c r="H33" s="1"/>
      <c r="I33" s="1"/>
      <c r="J33" s="1"/>
      <c r="K33" s="1"/>
      <c r="L33" s="1"/>
      <c r="M33" s="1"/>
      <c r="N33" s="1"/>
      <c r="O33" s="1"/>
      <c r="P33" s="1"/>
      <c r="Q33" s="1"/>
      <c r="R33" s="1"/>
      <c r="S33" s="1"/>
      <c r="T33" s="1"/>
      <c r="U33" s="1"/>
    </row>
    <row r="34" spans="2:21" ht="15" customHeight="1" x14ac:dyDescent="0.25">
      <c r="B34" s="39" t="s">
        <v>986</v>
      </c>
      <c r="C34" s="40"/>
      <c r="D34" s="40"/>
      <c r="E34" s="40"/>
      <c r="F34" s="40"/>
      <c r="G34" s="40"/>
      <c r="H34" s="40"/>
      <c r="I34" s="81"/>
      <c r="J34" s="82"/>
      <c r="K34" s="87">
        <v>12356365072.703077</v>
      </c>
      <c r="L34" s="40"/>
      <c r="M34" s="40"/>
      <c r="N34" s="40"/>
      <c r="O34" s="40"/>
      <c r="P34" s="40"/>
      <c r="Q34" s="40"/>
      <c r="R34" s="40"/>
      <c r="S34" s="1"/>
      <c r="T34" s="1"/>
      <c r="U34" s="1"/>
    </row>
    <row r="35" spans="2:21" ht="6.75" customHeight="1" x14ac:dyDescent="0.25">
      <c r="B35" s="74"/>
      <c r="C35" s="40"/>
      <c r="D35" s="40"/>
      <c r="E35" s="40"/>
      <c r="F35" s="40"/>
      <c r="G35" s="40"/>
      <c r="H35" s="40"/>
      <c r="I35" s="81"/>
      <c r="J35" s="82"/>
      <c r="K35" s="89"/>
      <c r="L35" s="40"/>
      <c r="M35" s="40"/>
      <c r="N35" s="40"/>
      <c r="O35" s="40"/>
      <c r="P35" s="40"/>
      <c r="Q35" s="40"/>
      <c r="R35" s="40"/>
      <c r="S35" s="1"/>
      <c r="T35" s="1"/>
      <c r="U35" s="1"/>
    </row>
    <row r="36" spans="2:21" ht="13.5" customHeight="1" x14ac:dyDescent="0.25">
      <c r="B36" s="39" t="s">
        <v>989</v>
      </c>
      <c r="C36" s="40"/>
      <c r="D36" s="40"/>
      <c r="E36" s="40"/>
      <c r="F36" s="40"/>
      <c r="G36" s="40"/>
      <c r="H36" s="40"/>
      <c r="I36" s="81"/>
      <c r="J36" s="82"/>
      <c r="K36" s="90">
        <v>1.1461922518324417</v>
      </c>
      <c r="L36" s="40"/>
      <c r="M36" s="40"/>
      <c r="N36" s="40"/>
      <c r="O36" s="40"/>
      <c r="P36" s="40"/>
      <c r="Q36" s="40"/>
      <c r="R36" s="40"/>
      <c r="S36" s="108" t="s">
        <v>951</v>
      </c>
      <c r="T36" s="109"/>
      <c r="U36" s="110"/>
    </row>
    <row r="37" spans="2:21" ht="6" customHeight="1" x14ac:dyDescent="0.25">
      <c r="B37" s="74"/>
      <c r="C37" s="40"/>
      <c r="D37" s="40"/>
      <c r="E37" s="40"/>
      <c r="F37" s="40"/>
      <c r="G37" s="40"/>
      <c r="H37" s="40"/>
      <c r="I37" s="81"/>
      <c r="J37" s="82"/>
      <c r="K37" s="89"/>
      <c r="L37" s="40"/>
      <c r="M37" s="40"/>
      <c r="N37" s="40"/>
      <c r="O37" s="40"/>
      <c r="P37" s="40"/>
      <c r="Q37" s="40"/>
      <c r="R37" s="40"/>
      <c r="S37" s="111"/>
      <c r="T37" s="112"/>
      <c r="U37" s="113"/>
    </row>
    <row r="38" spans="2:21" ht="15" customHeight="1" x14ac:dyDescent="0.25">
      <c r="B38" s="78" t="s">
        <v>990</v>
      </c>
      <c r="C38" s="79"/>
      <c r="D38" s="79"/>
      <c r="E38" s="79"/>
      <c r="F38" s="79"/>
      <c r="G38" s="79"/>
      <c r="H38" s="80"/>
      <c r="I38" s="81"/>
      <c r="J38" s="82"/>
      <c r="K38" s="83" t="s">
        <v>971</v>
      </c>
      <c r="L38" s="84"/>
      <c r="M38" s="84"/>
      <c r="N38" s="84"/>
      <c r="O38" s="84"/>
      <c r="P38" s="84"/>
      <c r="Q38" s="84"/>
      <c r="R38" s="85"/>
      <c r="S38" s="114"/>
      <c r="T38" s="115"/>
      <c r="U38" s="116"/>
    </row>
    <row r="39" spans="2:21" ht="11.75" customHeight="1" x14ac:dyDescent="0.25">
      <c r="B39" s="1"/>
      <c r="C39" s="1"/>
      <c r="D39" s="1"/>
      <c r="E39" s="1"/>
      <c r="F39" s="1"/>
      <c r="G39" s="1"/>
      <c r="H39" s="1"/>
      <c r="I39" s="1"/>
      <c r="J39" s="1"/>
      <c r="K39" s="1"/>
      <c r="L39" s="1"/>
      <c r="M39" s="1"/>
      <c r="N39" s="1"/>
      <c r="O39" s="1"/>
      <c r="P39" s="1"/>
      <c r="Q39" s="1"/>
      <c r="R39" s="1"/>
      <c r="S39" s="1"/>
      <c r="T39" s="1"/>
      <c r="U39" s="1"/>
    </row>
    <row r="40" spans="2:21" ht="18.75" customHeight="1" x14ac:dyDescent="0.25">
      <c r="B40" s="50" t="s">
        <v>952</v>
      </c>
      <c r="C40" s="51"/>
      <c r="D40" s="51"/>
      <c r="E40" s="51"/>
      <c r="F40" s="51"/>
      <c r="G40" s="51"/>
      <c r="H40" s="51"/>
      <c r="I40" s="51"/>
      <c r="J40" s="51"/>
      <c r="K40" s="51"/>
      <c r="L40" s="51"/>
      <c r="M40" s="51"/>
      <c r="N40" s="51"/>
      <c r="O40" s="51"/>
      <c r="P40" s="51"/>
      <c r="Q40" s="51"/>
      <c r="R40" s="52"/>
      <c r="S40" s="1"/>
      <c r="T40" s="1"/>
      <c r="U40" s="1"/>
    </row>
    <row r="41" spans="2:21" ht="5.5" customHeight="1" x14ac:dyDescent="0.25">
      <c r="B41" s="1"/>
      <c r="C41" s="1"/>
      <c r="D41" s="1"/>
      <c r="E41" s="1"/>
      <c r="F41" s="1"/>
      <c r="G41" s="1"/>
      <c r="H41" s="1"/>
      <c r="I41" s="1"/>
      <c r="J41" s="1"/>
      <c r="K41" s="1"/>
      <c r="L41" s="1"/>
      <c r="M41" s="1"/>
      <c r="N41" s="1"/>
      <c r="O41" s="1"/>
      <c r="P41" s="1"/>
      <c r="Q41" s="1"/>
      <c r="R41" s="1"/>
      <c r="S41" s="1"/>
      <c r="T41" s="1"/>
      <c r="U41" s="1"/>
    </row>
    <row r="42" spans="2:21" ht="15.75" customHeight="1" x14ac:dyDescent="0.25">
      <c r="B42" s="66" t="s">
        <v>954</v>
      </c>
      <c r="C42" s="67"/>
      <c r="D42" s="67"/>
      <c r="E42" s="67"/>
      <c r="F42" s="67"/>
      <c r="G42" s="67"/>
      <c r="H42" s="67"/>
      <c r="I42" s="67"/>
      <c r="J42" s="67"/>
      <c r="K42" s="67"/>
      <c r="L42" s="67"/>
      <c r="M42" s="67"/>
      <c r="N42" s="1"/>
      <c r="O42" s="104">
        <v>2131277394.3600147</v>
      </c>
      <c r="P42" s="102"/>
      <c r="Q42" s="102"/>
      <c r="R42" s="102"/>
      <c r="S42" s="91" t="s">
        <v>953</v>
      </c>
      <c r="T42" s="92"/>
      <c r="U42" s="1"/>
    </row>
    <row r="43" spans="2:21" ht="7.9" customHeight="1" x14ac:dyDescent="0.25">
      <c r="B43" s="1"/>
      <c r="C43" s="1"/>
      <c r="D43" s="1"/>
      <c r="E43" s="1"/>
      <c r="F43" s="1"/>
      <c r="G43" s="1"/>
      <c r="H43" s="1"/>
      <c r="I43" s="1"/>
      <c r="J43" s="1"/>
      <c r="K43" s="1"/>
      <c r="L43" s="1"/>
      <c r="M43" s="1"/>
      <c r="N43" s="1"/>
      <c r="O43" s="1"/>
      <c r="P43" s="1"/>
      <c r="Q43" s="1"/>
      <c r="R43" s="1"/>
      <c r="S43" s="1"/>
      <c r="T43" s="1"/>
      <c r="U43" s="1"/>
    </row>
    <row r="44" spans="2:21" ht="14.15" customHeight="1" x14ac:dyDescent="0.25">
      <c r="B44" s="1"/>
      <c r="C44" s="105"/>
      <c r="D44" s="101" t="s">
        <v>955</v>
      </c>
      <c r="E44" s="102"/>
      <c r="F44" s="102"/>
      <c r="G44" s="102"/>
      <c r="H44" s="102"/>
      <c r="I44" s="102"/>
      <c r="J44" s="102"/>
      <c r="K44" s="102"/>
      <c r="L44" s="102"/>
      <c r="M44" s="102"/>
      <c r="N44" s="102"/>
      <c r="O44" s="73">
        <v>2128757394.3600147</v>
      </c>
      <c r="P44" s="67"/>
      <c r="Q44" s="67"/>
      <c r="R44" s="67"/>
      <c r="S44" s="1"/>
      <c r="T44" s="1"/>
      <c r="U44" s="1"/>
    </row>
    <row r="45" spans="2:21" ht="8.15" customHeight="1" x14ac:dyDescent="0.25">
      <c r="B45" s="1"/>
      <c r="C45" s="106"/>
      <c r="D45" s="1"/>
      <c r="E45" s="1"/>
      <c r="F45" s="1"/>
      <c r="G45" s="1"/>
      <c r="H45" s="1"/>
      <c r="I45" s="1"/>
      <c r="J45" s="1"/>
      <c r="K45" s="1"/>
      <c r="L45" s="1"/>
      <c r="M45" s="1"/>
      <c r="N45" s="1"/>
      <c r="O45" s="1"/>
      <c r="P45" s="1"/>
      <c r="Q45" s="1"/>
      <c r="R45" s="1"/>
      <c r="S45" s="1"/>
      <c r="T45" s="1"/>
      <c r="U45" s="1"/>
    </row>
    <row r="46" spans="2:21" ht="14.15" customHeight="1" x14ac:dyDescent="0.25">
      <c r="B46" s="1"/>
      <c r="C46" s="106"/>
      <c r="D46" s="101" t="s">
        <v>956</v>
      </c>
      <c r="E46" s="102"/>
      <c r="F46" s="102"/>
      <c r="G46" s="102"/>
      <c r="H46" s="102"/>
      <c r="I46" s="102"/>
      <c r="J46" s="102"/>
      <c r="K46" s="102"/>
      <c r="L46" s="102"/>
      <c r="M46" s="102"/>
      <c r="N46" s="1"/>
      <c r="O46" s="73">
        <v>2520000</v>
      </c>
      <c r="P46" s="67"/>
      <c r="Q46" s="67"/>
      <c r="R46" s="67"/>
      <c r="S46" s="1"/>
      <c r="T46" s="1"/>
      <c r="U46" s="1"/>
    </row>
    <row r="47" spans="2:21" ht="9" customHeight="1" x14ac:dyDescent="0.25">
      <c r="B47" s="1"/>
      <c r="C47" s="106"/>
      <c r="D47" s="1"/>
      <c r="E47" s="1"/>
      <c r="F47" s="1"/>
      <c r="G47" s="1"/>
      <c r="H47" s="1"/>
      <c r="I47" s="1"/>
      <c r="J47" s="1"/>
      <c r="K47" s="1"/>
      <c r="L47" s="1"/>
      <c r="M47" s="1"/>
      <c r="N47" s="1"/>
      <c r="O47" s="1"/>
      <c r="P47" s="1"/>
      <c r="Q47" s="1"/>
      <c r="R47" s="1"/>
      <c r="S47" s="1"/>
      <c r="T47" s="1"/>
      <c r="U47" s="1"/>
    </row>
    <row r="48" spans="2:21" ht="14.15" customHeight="1" x14ac:dyDescent="0.25">
      <c r="B48" s="1"/>
      <c r="C48" s="106"/>
      <c r="D48" s="101" t="s">
        <v>957</v>
      </c>
      <c r="E48" s="102"/>
      <c r="F48" s="102"/>
      <c r="G48" s="102"/>
      <c r="H48" s="102"/>
      <c r="I48" s="102"/>
      <c r="J48" s="102"/>
      <c r="K48" s="102"/>
      <c r="L48" s="102"/>
      <c r="M48" s="102"/>
      <c r="N48" s="102"/>
      <c r="O48" s="103" t="s">
        <v>86</v>
      </c>
      <c r="P48" s="67"/>
      <c r="Q48" s="67"/>
      <c r="R48" s="67"/>
      <c r="S48" s="1"/>
      <c r="T48" s="1"/>
      <c r="U48" s="1"/>
    </row>
    <row r="49" spans="2:21" ht="8.5" customHeight="1" x14ac:dyDescent="0.25">
      <c r="B49" s="1"/>
      <c r="C49" s="106"/>
      <c r="D49" s="1"/>
      <c r="E49" s="1"/>
      <c r="F49" s="1"/>
      <c r="G49" s="1"/>
      <c r="H49" s="1"/>
      <c r="I49" s="1"/>
      <c r="J49" s="1"/>
      <c r="K49" s="1"/>
      <c r="L49" s="1"/>
      <c r="M49" s="1"/>
      <c r="N49" s="1"/>
      <c r="O49" s="1"/>
      <c r="P49" s="1"/>
      <c r="Q49" s="1"/>
      <c r="R49" s="1"/>
      <c r="S49" s="1"/>
      <c r="T49" s="1"/>
      <c r="U49" s="1"/>
    </row>
    <row r="50" spans="2:21" ht="15.65" customHeight="1" x14ac:dyDescent="0.25">
      <c r="B50" s="1"/>
      <c r="C50" s="107"/>
      <c r="D50" s="101" t="s">
        <v>958</v>
      </c>
      <c r="E50" s="102"/>
      <c r="F50" s="102"/>
      <c r="G50" s="102"/>
      <c r="H50" s="102"/>
      <c r="I50" s="102"/>
      <c r="J50" s="102"/>
      <c r="K50" s="102"/>
      <c r="L50" s="102"/>
      <c r="M50" s="102"/>
      <c r="N50" s="102"/>
      <c r="O50" s="103" t="s">
        <v>86</v>
      </c>
      <c r="P50" s="67"/>
      <c r="Q50" s="67"/>
      <c r="R50" s="67"/>
      <c r="S50" s="1"/>
      <c r="T50" s="1"/>
      <c r="U50" s="1"/>
    </row>
    <row r="51" spans="2:21" ht="78" customHeight="1" x14ac:dyDescent="0.25">
      <c r="B51" s="1"/>
      <c r="C51" s="1"/>
      <c r="D51" s="1"/>
      <c r="E51" s="1"/>
      <c r="F51" s="1"/>
      <c r="G51" s="1"/>
      <c r="H51" s="1"/>
      <c r="I51" s="1"/>
      <c r="J51" s="1"/>
      <c r="K51" s="1"/>
      <c r="L51" s="1"/>
      <c r="M51" s="1"/>
      <c r="N51" s="1"/>
      <c r="O51" s="1"/>
      <c r="P51" s="1"/>
      <c r="Q51" s="1"/>
      <c r="R51" s="1"/>
      <c r="S51" s="1"/>
      <c r="T51" s="1"/>
      <c r="U51" s="1"/>
    </row>
    <row r="52" spans="2:21" ht="15.75" customHeight="1" x14ac:dyDescent="0.25">
      <c r="B52" s="66" t="s">
        <v>960</v>
      </c>
      <c r="C52" s="67"/>
      <c r="D52" s="67"/>
      <c r="E52" s="67"/>
      <c r="F52" s="67"/>
      <c r="G52" s="67"/>
      <c r="H52" s="67"/>
      <c r="I52" s="67"/>
      <c r="J52" s="67"/>
      <c r="K52" s="67"/>
      <c r="L52" s="67"/>
      <c r="M52" s="67"/>
      <c r="N52" s="1"/>
      <c r="O52" s="104">
        <v>16285294041.082457</v>
      </c>
      <c r="P52" s="102"/>
      <c r="Q52" s="102"/>
      <c r="R52" s="102"/>
      <c r="S52" s="91" t="s">
        <v>959</v>
      </c>
      <c r="T52" s="92"/>
      <c r="U52" s="1"/>
    </row>
    <row r="53" spans="2:21" ht="7.75" customHeight="1" x14ac:dyDescent="0.25">
      <c r="B53" s="1"/>
      <c r="C53" s="1"/>
      <c r="D53" s="1"/>
      <c r="E53" s="1"/>
      <c r="F53" s="1"/>
      <c r="G53" s="1"/>
      <c r="H53" s="1"/>
      <c r="I53" s="1"/>
      <c r="J53" s="1"/>
      <c r="K53" s="1"/>
      <c r="L53" s="1"/>
      <c r="M53" s="1"/>
      <c r="N53" s="1"/>
      <c r="O53" s="1"/>
      <c r="P53" s="1"/>
      <c r="Q53" s="1"/>
      <c r="R53" s="1"/>
      <c r="S53" s="1"/>
      <c r="T53" s="1"/>
      <c r="U53" s="1"/>
    </row>
    <row r="54" spans="2:21" ht="15" customHeight="1" x14ac:dyDescent="0.25">
      <c r="B54" s="1"/>
      <c r="C54" s="1"/>
      <c r="D54" s="101" t="s">
        <v>961</v>
      </c>
      <c r="E54" s="102"/>
      <c r="F54" s="102"/>
      <c r="G54" s="102"/>
      <c r="H54" s="102"/>
      <c r="I54" s="102"/>
      <c r="J54" s="102"/>
      <c r="K54" s="102"/>
      <c r="L54" s="102"/>
      <c r="M54" s="102"/>
      <c r="N54" s="102"/>
      <c r="O54" s="73">
        <v>15462081814.749956</v>
      </c>
      <c r="P54" s="67"/>
      <c r="Q54" s="67"/>
      <c r="R54" s="67"/>
      <c r="S54" s="1"/>
      <c r="T54" s="1"/>
      <c r="U54" s="1"/>
    </row>
    <row r="55" spans="2:21" ht="7.75" customHeight="1" x14ac:dyDescent="0.25">
      <c r="B55" s="1"/>
      <c r="C55" s="1"/>
      <c r="D55" s="1"/>
      <c r="E55" s="1"/>
      <c r="F55" s="1"/>
      <c r="G55" s="1"/>
      <c r="H55" s="1"/>
      <c r="I55" s="1"/>
      <c r="J55" s="1"/>
      <c r="K55" s="1"/>
      <c r="L55" s="1"/>
      <c r="M55" s="1"/>
      <c r="N55" s="1"/>
      <c r="O55" s="1"/>
      <c r="P55" s="1"/>
      <c r="Q55" s="1"/>
      <c r="R55" s="1"/>
      <c r="S55" s="1"/>
      <c r="T55" s="1"/>
      <c r="U55" s="1"/>
    </row>
    <row r="56" spans="2:21" ht="15" customHeight="1" x14ac:dyDescent="0.25">
      <c r="B56" s="1"/>
      <c r="C56" s="1"/>
      <c r="D56" s="101" t="s">
        <v>962</v>
      </c>
      <c r="E56" s="102"/>
      <c r="F56" s="102"/>
      <c r="G56" s="102"/>
      <c r="H56" s="102"/>
      <c r="I56" s="102"/>
      <c r="J56" s="102"/>
      <c r="K56" s="102"/>
      <c r="L56" s="102"/>
      <c r="M56" s="102"/>
      <c r="N56" s="102"/>
      <c r="O56" s="73">
        <v>90827836.3125</v>
      </c>
      <c r="P56" s="67"/>
      <c r="Q56" s="67"/>
      <c r="R56" s="67"/>
      <c r="S56" s="1"/>
      <c r="T56" s="1"/>
      <c r="U56" s="1"/>
    </row>
    <row r="57" spans="2:21" ht="7.75" customHeight="1" x14ac:dyDescent="0.25">
      <c r="B57" s="1"/>
      <c r="C57" s="1"/>
      <c r="D57" s="1"/>
      <c r="E57" s="1"/>
      <c r="F57" s="1"/>
      <c r="G57" s="1"/>
      <c r="H57" s="1"/>
      <c r="I57" s="1"/>
      <c r="J57" s="1"/>
      <c r="K57" s="1"/>
      <c r="L57" s="1"/>
      <c r="M57" s="1"/>
      <c r="N57" s="1"/>
      <c r="O57" s="1"/>
      <c r="P57" s="1"/>
      <c r="Q57" s="1"/>
      <c r="R57" s="1"/>
      <c r="S57" s="1"/>
      <c r="T57" s="1"/>
      <c r="U57" s="1"/>
    </row>
    <row r="58" spans="2:21" ht="15" customHeight="1" x14ac:dyDescent="0.25">
      <c r="B58" s="1"/>
      <c r="C58" s="1"/>
      <c r="D58" s="101" t="s">
        <v>963</v>
      </c>
      <c r="E58" s="102"/>
      <c r="F58" s="102"/>
      <c r="G58" s="102"/>
      <c r="H58" s="102"/>
      <c r="I58" s="102"/>
      <c r="J58" s="102"/>
      <c r="K58" s="102"/>
      <c r="L58" s="102"/>
      <c r="M58" s="102"/>
      <c r="N58" s="102"/>
      <c r="O58" s="73">
        <v>732384390.01999998</v>
      </c>
      <c r="P58" s="67"/>
      <c r="Q58" s="67"/>
      <c r="R58" s="67"/>
      <c r="S58" s="1"/>
      <c r="T58" s="1"/>
      <c r="U58" s="1"/>
    </row>
    <row r="59" spans="2:21" ht="7.75" customHeight="1" x14ac:dyDescent="0.25">
      <c r="B59" s="1"/>
      <c r="C59" s="1"/>
      <c r="D59" s="1"/>
      <c r="E59" s="1"/>
      <c r="F59" s="1"/>
      <c r="G59" s="1"/>
      <c r="H59" s="1"/>
      <c r="I59" s="1"/>
      <c r="J59" s="1"/>
      <c r="K59" s="1"/>
      <c r="L59" s="1"/>
      <c r="M59" s="1"/>
      <c r="N59" s="1"/>
      <c r="O59" s="1"/>
      <c r="P59" s="1"/>
      <c r="Q59" s="1"/>
      <c r="R59" s="1"/>
      <c r="S59" s="1"/>
      <c r="T59" s="1"/>
      <c r="U59" s="1"/>
    </row>
    <row r="60" spans="2:21" ht="15.5" customHeight="1" x14ac:dyDescent="0.25">
      <c r="B60" s="1"/>
      <c r="C60" s="1"/>
      <c r="D60" s="101" t="s">
        <v>958</v>
      </c>
      <c r="E60" s="102"/>
      <c r="F60" s="102"/>
      <c r="G60" s="102"/>
      <c r="H60" s="102"/>
      <c r="I60" s="102"/>
      <c r="J60" s="102"/>
      <c r="K60" s="102"/>
      <c r="L60" s="102"/>
      <c r="M60" s="102"/>
      <c r="N60" s="102"/>
      <c r="O60" s="103" t="s">
        <v>86</v>
      </c>
      <c r="P60" s="67"/>
      <c r="Q60" s="67"/>
      <c r="R60" s="67"/>
      <c r="S60" s="1"/>
      <c r="T60" s="1"/>
      <c r="U60" s="1"/>
    </row>
    <row r="61" spans="2:21" ht="12" customHeight="1" x14ac:dyDescent="0.25">
      <c r="B61" s="1"/>
      <c r="C61" s="1"/>
      <c r="D61" s="1"/>
      <c r="E61" s="1"/>
      <c r="F61" s="1"/>
      <c r="G61" s="1"/>
      <c r="H61" s="1"/>
      <c r="I61" s="1"/>
      <c r="J61" s="1"/>
      <c r="K61" s="1"/>
      <c r="L61" s="1"/>
      <c r="M61" s="1"/>
      <c r="N61" s="1"/>
      <c r="O61" s="1"/>
      <c r="P61" s="1"/>
      <c r="Q61" s="1"/>
      <c r="R61" s="1"/>
      <c r="S61" s="1"/>
      <c r="T61" s="1"/>
      <c r="U61" s="1"/>
    </row>
    <row r="62" spans="2:21" ht="14.15" customHeight="1" x14ac:dyDescent="0.25">
      <c r="B62" s="66" t="s">
        <v>964</v>
      </c>
      <c r="C62" s="67"/>
      <c r="D62" s="67"/>
      <c r="E62" s="67"/>
      <c r="F62" s="67"/>
      <c r="G62" s="67"/>
      <c r="H62" s="67"/>
      <c r="I62" s="67"/>
      <c r="J62" s="67"/>
      <c r="K62" s="67"/>
      <c r="L62" s="67"/>
      <c r="M62" s="67"/>
      <c r="N62" s="67"/>
      <c r="O62" s="73">
        <v>252799977.5</v>
      </c>
      <c r="P62" s="67"/>
      <c r="Q62" s="67"/>
      <c r="R62" s="67"/>
      <c r="S62" s="91" t="s">
        <v>965</v>
      </c>
      <c r="T62" s="92"/>
      <c r="U62" s="1"/>
    </row>
    <row r="63" spans="2:21" ht="6.75" customHeight="1" x14ac:dyDescent="0.25">
      <c r="B63" s="1"/>
      <c r="C63" s="1"/>
      <c r="D63" s="1"/>
      <c r="E63" s="1"/>
      <c r="F63" s="1"/>
      <c r="G63" s="1"/>
      <c r="H63" s="1"/>
      <c r="I63" s="1"/>
      <c r="J63" s="1"/>
      <c r="K63" s="1"/>
      <c r="L63" s="1"/>
      <c r="M63" s="1"/>
      <c r="N63" s="1"/>
      <c r="O63" s="1"/>
      <c r="P63" s="1"/>
      <c r="Q63" s="1"/>
      <c r="R63" s="1"/>
      <c r="S63" s="1"/>
      <c r="T63" s="1"/>
      <c r="U63" s="1"/>
    </row>
    <row r="64" spans="2:21" ht="15.75" customHeight="1" x14ac:dyDescent="0.25">
      <c r="B64" s="66" t="s">
        <v>967</v>
      </c>
      <c r="C64" s="67"/>
      <c r="D64" s="67"/>
      <c r="E64" s="67"/>
      <c r="F64" s="67"/>
      <c r="G64" s="67"/>
      <c r="H64" s="67"/>
      <c r="I64" s="67"/>
      <c r="J64" s="67"/>
      <c r="K64" s="67"/>
      <c r="L64" s="67"/>
      <c r="M64" s="67"/>
      <c r="N64" s="67"/>
      <c r="O64" s="73">
        <v>110424681.09748386</v>
      </c>
      <c r="P64" s="67"/>
      <c r="Q64" s="67"/>
      <c r="R64" s="67"/>
      <c r="S64" s="91" t="s">
        <v>966</v>
      </c>
      <c r="T64" s="92"/>
      <c r="U64" s="1"/>
    </row>
    <row r="65" spans="2:21" ht="10.9" customHeight="1" x14ac:dyDescent="0.25">
      <c r="B65" s="1"/>
      <c r="C65" s="1"/>
      <c r="D65" s="1"/>
      <c r="E65" s="1"/>
      <c r="F65" s="1"/>
      <c r="G65" s="1"/>
      <c r="H65" s="1"/>
      <c r="I65" s="1"/>
      <c r="J65" s="1"/>
      <c r="K65" s="1"/>
      <c r="L65" s="1"/>
      <c r="M65" s="1"/>
      <c r="N65" s="1"/>
      <c r="O65" s="1"/>
      <c r="P65" s="1"/>
      <c r="Q65" s="1"/>
      <c r="R65" s="1"/>
      <c r="S65" s="1"/>
      <c r="T65" s="1"/>
      <c r="U65" s="1"/>
    </row>
    <row r="66" spans="2:21" ht="14.15" customHeight="1" x14ac:dyDescent="0.25">
      <c r="B66" s="66" t="s">
        <v>968</v>
      </c>
      <c r="C66" s="67"/>
      <c r="D66" s="67"/>
      <c r="E66" s="67"/>
      <c r="F66" s="67"/>
      <c r="G66" s="67"/>
      <c r="H66" s="67"/>
      <c r="I66" s="67"/>
      <c r="J66" s="67"/>
      <c r="K66" s="67"/>
      <c r="L66" s="67"/>
      <c r="M66" s="67"/>
      <c r="N66" s="67"/>
      <c r="O66" s="73">
        <v>11500000000</v>
      </c>
      <c r="P66" s="67"/>
      <c r="Q66" s="67"/>
      <c r="R66" s="67"/>
      <c r="S66" s="91" t="s">
        <v>969</v>
      </c>
      <c r="T66" s="92"/>
      <c r="U66" s="1"/>
    </row>
    <row r="67" spans="2:21" ht="14" customHeight="1" x14ac:dyDescent="0.25">
      <c r="B67" s="1"/>
      <c r="C67" s="1"/>
      <c r="D67" s="1"/>
      <c r="E67" s="1"/>
      <c r="F67" s="1"/>
      <c r="G67" s="1"/>
      <c r="H67" s="1"/>
      <c r="I67" s="1"/>
      <c r="J67" s="1"/>
      <c r="K67" s="1"/>
      <c r="L67" s="1"/>
      <c r="M67" s="1"/>
      <c r="N67" s="1"/>
      <c r="O67" s="1"/>
      <c r="P67" s="1"/>
      <c r="Q67" s="1"/>
      <c r="R67" s="1"/>
      <c r="S67" s="1"/>
      <c r="T67" s="1"/>
      <c r="U67" s="1"/>
    </row>
    <row r="68" spans="2:21" ht="14" customHeight="1" x14ac:dyDescent="0.25">
      <c r="B68" s="66" t="s">
        <v>970</v>
      </c>
      <c r="C68" s="67"/>
      <c r="D68" s="67"/>
      <c r="E68" s="67"/>
      <c r="F68" s="67"/>
      <c r="G68" s="67"/>
      <c r="H68" s="67"/>
      <c r="I68" s="67"/>
      <c r="J68" s="67"/>
      <c r="K68" s="67"/>
      <c r="L68" s="67"/>
      <c r="M68" s="67"/>
      <c r="N68" s="67"/>
      <c r="O68" s="73">
        <v>6553346776.8449879</v>
      </c>
      <c r="P68" s="67"/>
      <c r="Q68" s="67"/>
      <c r="R68" s="67"/>
      <c r="S68" s="1"/>
      <c r="T68" s="1"/>
      <c r="U68" s="1"/>
    </row>
    <row r="69" spans="2:21" ht="12.5" customHeight="1" x14ac:dyDescent="0.25">
      <c r="B69" s="1"/>
      <c r="C69" s="1"/>
      <c r="D69" s="1"/>
      <c r="E69" s="1"/>
      <c r="F69" s="1"/>
      <c r="G69" s="1"/>
      <c r="H69" s="1"/>
      <c r="I69" s="1"/>
      <c r="J69" s="1"/>
      <c r="K69" s="1"/>
      <c r="L69" s="1"/>
      <c r="M69" s="1"/>
      <c r="N69" s="1"/>
      <c r="O69" s="1"/>
      <c r="P69" s="1"/>
      <c r="Q69" s="1"/>
      <c r="R69" s="1"/>
      <c r="S69" s="1"/>
      <c r="T69" s="1"/>
      <c r="U69" s="1"/>
    </row>
    <row r="70" spans="2:21" ht="15" customHeight="1" x14ac:dyDescent="0.25">
      <c r="B70" s="93" t="s">
        <v>972</v>
      </c>
      <c r="C70" s="94"/>
      <c r="D70" s="94"/>
      <c r="E70" s="94"/>
      <c r="F70" s="94"/>
      <c r="G70" s="94"/>
      <c r="H70" s="95"/>
      <c r="I70" s="1"/>
      <c r="J70" s="1"/>
      <c r="K70" s="1"/>
      <c r="L70" s="98" t="s">
        <v>971</v>
      </c>
      <c r="M70" s="99"/>
      <c r="N70" s="99"/>
      <c r="O70" s="99"/>
      <c r="P70" s="99"/>
      <c r="Q70" s="99"/>
      <c r="R70" s="100"/>
      <c r="S70" s="1"/>
      <c r="T70" s="1"/>
      <c r="U70" s="1"/>
    </row>
    <row r="71" spans="2:21" ht="14.15" customHeight="1" x14ac:dyDescent="0.25">
      <c r="B71" s="1"/>
      <c r="C71" s="1"/>
      <c r="D71" s="1"/>
      <c r="E71" s="1"/>
      <c r="F71" s="1"/>
      <c r="G71" s="1"/>
      <c r="H71" s="1"/>
      <c r="I71" s="1"/>
      <c r="J71" s="1"/>
      <c r="K71" s="1"/>
      <c r="L71" s="1"/>
      <c r="M71" s="1"/>
      <c r="N71" s="1"/>
      <c r="O71" s="1"/>
      <c r="P71" s="1"/>
      <c r="Q71" s="1"/>
      <c r="R71" s="1"/>
      <c r="S71" s="1"/>
      <c r="T71" s="1"/>
      <c r="U71" s="1"/>
    </row>
    <row r="72" spans="2:21" ht="19.899999999999999" customHeight="1" x14ac:dyDescent="0.25">
      <c r="B72" s="50" t="s">
        <v>973</v>
      </c>
      <c r="C72" s="51"/>
      <c r="D72" s="51"/>
      <c r="E72" s="51"/>
      <c r="F72" s="51"/>
      <c r="G72" s="51"/>
      <c r="H72" s="51"/>
      <c r="I72" s="51"/>
      <c r="J72" s="51"/>
      <c r="K72" s="51"/>
      <c r="L72" s="51"/>
      <c r="M72" s="51"/>
      <c r="N72" s="51"/>
      <c r="O72" s="51"/>
      <c r="P72" s="51"/>
      <c r="Q72" s="51"/>
      <c r="R72" s="52"/>
      <c r="S72" s="1"/>
      <c r="T72" s="1"/>
      <c r="U72" s="1"/>
    </row>
    <row r="73" spans="2:21" ht="7.4" customHeight="1" x14ac:dyDescent="0.25">
      <c r="B73" s="1"/>
      <c r="C73" s="1"/>
      <c r="D73" s="1"/>
      <c r="E73" s="1"/>
      <c r="F73" s="1"/>
      <c r="G73" s="1"/>
      <c r="H73" s="1"/>
      <c r="I73" s="1"/>
      <c r="J73" s="1"/>
      <c r="K73" s="1"/>
      <c r="L73" s="1"/>
      <c r="M73" s="1"/>
      <c r="N73" s="1"/>
      <c r="O73" s="1"/>
      <c r="P73" s="1"/>
      <c r="Q73" s="1"/>
      <c r="R73" s="1"/>
      <c r="S73" s="1"/>
      <c r="T73" s="1"/>
      <c r="U73" s="1"/>
    </row>
    <row r="74" spans="2:21" ht="15" customHeight="1" x14ac:dyDescent="0.25">
      <c r="B74" s="66" t="s">
        <v>974</v>
      </c>
      <c r="C74" s="67"/>
      <c r="D74" s="67"/>
      <c r="E74" s="67"/>
      <c r="F74" s="67"/>
      <c r="G74" s="67"/>
      <c r="H74" s="67"/>
      <c r="I74" s="67"/>
      <c r="J74" s="67"/>
      <c r="K74" s="67"/>
      <c r="L74" s="67"/>
      <c r="M74" s="67"/>
      <c r="N74" s="86">
        <v>1494981471.8525019</v>
      </c>
      <c r="O74" s="61"/>
      <c r="P74" s="61"/>
      <c r="Q74" s="61"/>
      <c r="R74" s="61"/>
      <c r="S74" s="91" t="s">
        <v>975</v>
      </c>
      <c r="T74" s="92"/>
      <c r="U74" s="1"/>
    </row>
    <row r="75" spans="2:21" ht="7.75" customHeight="1" x14ac:dyDescent="0.25">
      <c r="B75" s="1"/>
      <c r="C75" s="1"/>
      <c r="D75" s="1"/>
      <c r="E75" s="1"/>
      <c r="F75" s="1"/>
      <c r="G75" s="1"/>
      <c r="H75" s="1"/>
      <c r="I75" s="1"/>
      <c r="J75" s="1"/>
      <c r="K75" s="1"/>
      <c r="L75" s="1"/>
      <c r="M75" s="1"/>
      <c r="N75" s="1"/>
      <c r="O75" s="1"/>
      <c r="P75" s="1"/>
      <c r="Q75" s="1"/>
      <c r="R75" s="1"/>
      <c r="S75" s="92"/>
      <c r="T75" s="92"/>
      <c r="U75" s="1"/>
    </row>
    <row r="76" spans="2:21" ht="15" customHeight="1" x14ac:dyDescent="0.25">
      <c r="B76" s="66" t="s">
        <v>976</v>
      </c>
      <c r="C76" s="67"/>
      <c r="D76" s="67"/>
      <c r="E76" s="67"/>
      <c r="F76" s="67"/>
      <c r="G76" s="67"/>
      <c r="H76" s="67"/>
      <c r="I76" s="67"/>
      <c r="J76" s="67"/>
      <c r="K76" s="67"/>
      <c r="L76" s="67"/>
      <c r="M76" s="67"/>
      <c r="N76" s="67"/>
      <c r="O76" s="87">
        <v>-9911728.6351624858</v>
      </c>
      <c r="P76" s="40"/>
      <c r="Q76" s="40"/>
      <c r="R76" s="40"/>
      <c r="S76" s="91" t="s">
        <v>977</v>
      </c>
      <c r="T76" s="92"/>
      <c r="U76" s="1"/>
    </row>
    <row r="77" spans="2:21" ht="7.5" customHeight="1" x14ac:dyDescent="0.25">
      <c r="B77" s="1"/>
      <c r="C77" s="1"/>
      <c r="D77" s="1"/>
      <c r="E77" s="1"/>
      <c r="F77" s="1"/>
      <c r="G77" s="1"/>
      <c r="H77" s="1"/>
      <c r="I77" s="1"/>
      <c r="J77" s="1"/>
      <c r="K77" s="1"/>
      <c r="L77" s="1"/>
      <c r="M77" s="1"/>
      <c r="N77" s="1"/>
      <c r="O77" s="1"/>
      <c r="P77" s="1"/>
      <c r="Q77" s="1"/>
      <c r="R77" s="1"/>
      <c r="S77" s="1"/>
      <c r="T77" s="1"/>
      <c r="U77" s="1"/>
    </row>
    <row r="78" spans="2:21" ht="15" customHeight="1" x14ac:dyDescent="0.25">
      <c r="B78" s="66" t="s">
        <v>978</v>
      </c>
      <c r="C78" s="67"/>
      <c r="D78" s="67"/>
      <c r="E78" s="67"/>
      <c r="F78" s="67"/>
      <c r="G78" s="67"/>
      <c r="H78" s="67"/>
      <c r="I78" s="67"/>
      <c r="J78" s="67"/>
      <c r="K78" s="67"/>
      <c r="L78" s="67"/>
      <c r="M78" s="67"/>
      <c r="N78" s="67"/>
      <c r="O78" s="1"/>
      <c r="P78" s="1"/>
      <c r="Q78" s="88">
        <v>1485069743.2173395</v>
      </c>
      <c r="R78" s="40"/>
      <c r="S78" s="1"/>
      <c r="T78" s="1"/>
      <c r="U78" s="1"/>
    </row>
    <row r="79" spans="2:21" ht="7.15" customHeight="1" x14ac:dyDescent="0.25">
      <c r="B79" s="1"/>
      <c r="C79" s="1"/>
      <c r="D79" s="1"/>
      <c r="E79" s="1"/>
      <c r="F79" s="1"/>
      <c r="G79" s="1"/>
      <c r="H79" s="1"/>
      <c r="I79" s="1"/>
      <c r="J79" s="1"/>
      <c r="K79" s="1"/>
      <c r="L79" s="1"/>
      <c r="M79" s="1"/>
      <c r="N79" s="1"/>
      <c r="O79" s="1"/>
      <c r="P79" s="1"/>
      <c r="Q79" s="1"/>
      <c r="R79" s="1"/>
      <c r="S79" s="1"/>
      <c r="T79" s="1"/>
      <c r="U79" s="1"/>
    </row>
    <row r="80" spans="2:21" ht="15" customHeight="1" x14ac:dyDescent="0.25">
      <c r="B80" s="93" t="s">
        <v>979</v>
      </c>
      <c r="C80" s="94"/>
      <c r="D80" s="94"/>
      <c r="E80" s="94"/>
      <c r="F80" s="94"/>
      <c r="G80" s="94"/>
      <c r="H80" s="95"/>
      <c r="I80" s="1"/>
      <c r="J80" s="1"/>
      <c r="K80" s="1"/>
      <c r="L80" s="98" t="s">
        <v>971</v>
      </c>
      <c r="M80" s="99"/>
      <c r="N80" s="99"/>
      <c r="O80" s="99"/>
      <c r="P80" s="99"/>
      <c r="Q80" s="99"/>
      <c r="R80" s="100"/>
      <c r="S80" s="1"/>
      <c r="T80" s="1"/>
      <c r="U80" s="1"/>
    </row>
    <row r="81" spans="2:21" ht="5.65" customHeight="1" x14ac:dyDescent="0.25">
      <c r="B81" s="1"/>
      <c r="C81" s="1"/>
      <c r="D81" s="1"/>
      <c r="E81" s="1"/>
      <c r="F81" s="1"/>
      <c r="G81" s="1"/>
      <c r="H81" s="1"/>
      <c r="I81" s="1"/>
      <c r="J81" s="1"/>
      <c r="K81" s="1"/>
      <c r="L81" s="1"/>
      <c r="M81" s="1"/>
      <c r="N81" s="1"/>
      <c r="O81" s="1"/>
      <c r="P81" s="1"/>
      <c r="Q81" s="1"/>
      <c r="R81" s="1"/>
      <c r="S81" s="1"/>
      <c r="T81" s="1"/>
      <c r="U81" s="1"/>
    </row>
    <row r="82" spans="2:21" ht="7" customHeight="1" x14ac:dyDescent="0.25">
      <c r="B82" s="96"/>
      <c r="C82" s="97"/>
      <c r="D82" s="97"/>
      <c r="E82" s="97"/>
      <c r="F82" s="97"/>
      <c r="G82" s="97"/>
      <c r="H82" s="97"/>
      <c r="I82" s="97"/>
      <c r="J82" s="97"/>
      <c r="K82" s="97"/>
      <c r="L82" s="97"/>
      <c r="M82" s="97"/>
      <c r="N82" s="97"/>
      <c r="O82" s="97"/>
      <c r="P82" s="97"/>
      <c r="Q82" s="97"/>
      <c r="R82" s="97"/>
      <c r="S82" s="1"/>
      <c r="T82" s="1"/>
      <c r="U82" s="1"/>
    </row>
    <row r="83" spans="2:21" ht="8" customHeight="1" x14ac:dyDescent="0.25">
      <c r="B83" s="1"/>
      <c r="C83" s="1"/>
      <c r="D83" s="1"/>
      <c r="E83" s="1"/>
      <c r="F83" s="1"/>
      <c r="G83" s="1"/>
      <c r="H83" s="1"/>
      <c r="I83" s="1"/>
      <c r="J83" s="1"/>
      <c r="K83" s="1"/>
      <c r="L83" s="1"/>
      <c r="M83" s="1"/>
      <c r="N83" s="1"/>
      <c r="O83" s="1"/>
      <c r="P83" s="1"/>
      <c r="Q83" s="1"/>
      <c r="R83" s="1"/>
      <c r="S83" s="1"/>
      <c r="T83" s="1"/>
      <c r="U83" s="1"/>
    </row>
    <row r="84" spans="2:21" ht="15" customHeight="1" x14ac:dyDescent="0.25">
      <c r="B84" s="66" t="s">
        <v>980</v>
      </c>
      <c r="C84" s="67"/>
      <c r="D84" s="67"/>
      <c r="E84" s="67"/>
      <c r="F84" s="67"/>
      <c r="G84" s="67"/>
      <c r="H84" s="67"/>
      <c r="I84" s="67"/>
      <c r="J84" s="67"/>
      <c r="K84" s="67"/>
      <c r="L84" s="67"/>
      <c r="M84" s="67"/>
      <c r="N84" s="1"/>
      <c r="O84" s="73">
        <v>90827836.3125</v>
      </c>
      <c r="P84" s="67"/>
      <c r="Q84" s="67"/>
      <c r="R84" s="67"/>
      <c r="S84" s="91" t="s">
        <v>981</v>
      </c>
      <c r="T84" s="92"/>
      <c r="U84" s="1"/>
    </row>
    <row r="85" spans="2:21" ht="7.75" customHeight="1" x14ac:dyDescent="0.25">
      <c r="B85" s="1"/>
      <c r="C85" s="1"/>
      <c r="D85" s="1"/>
      <c r="E85" s="1"/>
      <c r="F85" s="1"/>
      <c r="G85" s="1"/>
      <c r="H85" s="1"/>
      <c r="I85" s="1"/>
      <c r="J85" s="1"/>
      <c r="K85" s="1"/>
      <c r="L85" s="1"/>
      <c r="M85" s="1"/>
      <c r="N85" s="1"/>
      <c r="O85" s="1"/>
      <c r="P85" s="1"/>
      <c r="Q85" s="1"/>
      <c r="R85" s="1"/>
      <c r="S85" s="1"/>
      <c r="T85" s="1"/>
      <c r="U85" s="1"/>
    </row>
    <row r="86" spans="2:21" ht="15" customHeight="1" x14ac:dyDescent="0.25">
      <c r="B86" s="66" t="s">
        <v>982</v>
      </c>
      <c r="C86" s="67"/>
      <c r="D86" s="67"/>
      <c r="E86" s="67"/>
      <c r="F86" s="67"/>
      <c r="G86" s="67"/>
      <c r="H86" s="67"/>
      <c r="I86" s="67"/>
      <c r="J86" s="67"/>
      <c r="K86" s="67"/>
      <c r="L86" s="67"/>
      <c r="M86" s="67"/>
      <c r="N86" s="1"/>
      <c r="O86" s="20"/>
      <c r="P86" s="87">
        <v>2000000</v>
      </c>
      <c r="Q86" s="40"/>
      <c r="R86" s="40"/>
      <c r="S86" s="91" t="s">
        <v>983</v>
      </c>
      <c r="T86" s="92"/>
      <c r="U86" s="1"/>
    </row>
    <row r="87" spans="2:21" ht="7.75" customHeight="1" x14ac:dyDescent="0.25">
      <c r="B87" s="1"/>
      <c r="C87" s="1"/>
      <c r="D87" s="1"/>
      <c r="E87" s="1"/>
      <c r="F87" s="1"/>
      <c r="G87" s="1"/>
      <c r="H87" s="1"/>
      <c r="I87" s="1"/>
      <c r="J87" s="1"/>
      <c r="K87" s="1"/>
      <c r="L87" s="1"/>
      <c r="M87" s="1"/>
      <c r="N87" s="1"/>
      <c r="O87" s="1"/>
      <c r="P87" s="1"/>
      <c r="Q87" s="1"/>
      <c r="R87" s="1"/>
      <c r="S87" s="1"/>
      <c r="T87" s="1"/>
      <c r="U87" s="1"/>
    </row>
    <row r="88" spans="2:21" ht="15" customHeight="1" x14ac:dyDescent="0.25">
      <c r="B88" s="66" t="s">
        <v>984</v>
      </c>
      <c r="C88" s="67"/>
      <c r="D88" s="67"/>
      <c r="E88" s="67"/>
      <c r="F88" s="67"/>
      <c r="G88" s="67"/>
      <c r="H88" s="67"/>
      <c r="I88" s="67"/>
      <c r="J88" s="67"/>
      <c r="K88" s="67"/>
      <c r="L88" s="67"/>
      <c r="M88" s="67"/>
      <c r="O88" s="20"/>
      <c r="P88" s="87">
        <v>88827836.3125</v>
      </c>
      <c r="Q88" s="40"/>
      <c r="R88" s="40"/>
      <c r="S88" s="91" t="s">
        <v>985</v>
      </c>
      <c r="T88" s="92"/>
    </row>
  </sheetData>
  <mergeCells count="116">
    <mergeCell ref="G2:M2"/>
    <mergeCell ref="F3:Q4"/>
    <mergeCell ref="B5:R5"/>
    <mergeCell ref="B6:G6"/>
    <mergeCell ref="B8:R8"/>
    <mergeCell ref="B10:I10"/>
    <mergeCell ref="K10:R10"/>
    <mergeCell ref="B16:I16"/>
    <mergeCell ref="M16:R16"/>
    <mergeCell ref="S16:T16"/>
    <mergeCell ref="B18:I18"/>
    <mergeCell ref="K18:R18"/>
    <mergeCell ref="B20:R20"/>
    <mergeCell ref="S12:T12"/>
    <mergeCell ref="B12:I12"/>
    <mergeCell ref="K12:R12"/>
    <mergeCell ref="B14:I14"/>
    <mergeCell ref="S14:T14"/>
    <mergeCell ref="M14:R14"/>
    <mergeCell ref="S22:T22"/>
    <mergeCell ref="S24:U26"/>
    <mergeCell ref="B28:R28"/>
    <mergeCell ref="B30:I30"/>
    <mergeCell ref="S30:T30"/>
    <mergeCell ref="M30:R30"/>
    <mergeCell ref="B22:H22"/>
    <mergeCell ref="I22:J22"/>
    <mergeCell ref="K22:R22"/>
    <mergeCell ref="B23:H23"/>
    <mergeCell ref="S32:T32"/>
    <mergeCell ref="M32:R32"/>
    <mergeCell ref="B32:I32"/>
    <mergeCell ref="S36:U38"/>
    <mergeCell ref="B40:R40"/>
    <mergeCell ref="S42:T42"/>
    <mergeCell ref="B42:M42"/>
    <mergeCell ref="O42:R42"/>
    <mergeCell ref="B35:H35"/>
    <mergeCell ref="I35:J35"/>
    <mergeCell ref="S52:T52"/>
    <mergeCell ref="B52:M52"/>
    <mergeCell ref="O52:R52"/>
    <mergeCell ref="O54:R54"/>
    <mergeCell ref="D54:N54"/>
    <mergeCell ref="D56:N56"/>
    <mergeCell ref="O56:R56"/>
    <mergeCell ref="D44:N44"/>
    <mergeCell ref="O44:R44"/>
    <mergeCell ref="C44:C50"/>
    <mergeCell ref="O46:R46"/>
    <mergeCell ref="D46:M46"/>
    <mergeCell ref="D48:N48"/>
    <mergeCell ref="O48:R48"/>
    <mergeCell ref="D50:N50"/>
    <mergeCell ref="O50:R50"/>
    <mergeCell ref="S62:T62"/>
    <mergeCell ref="S64:T64"/>
    <mergeCell ref="B64:N64"/>
    <mergeCell ref="O64:R64"/>
    <mergeCell ref="O66:R66"/>
    <mergeCell ref="B66:N66"/>
    <mergeCell ref="S66:T66"/>
    <mergeCell ref="D58:N58"/>
    <mergeCell ref="O58:R58"/>
    <mergeCell ref="D60:N60"/>
    <mergeCell ref="O60:R60"/>
    <mergeCell ref="B62:N62"/>
    <mergeCell ref="O62:R62"/>
    <mergeCell ref="S74:T75"/>
    <mergeCell ref="B76:N76"/>
    <mergeCell ref="S76:T76"/>
    <mergeCell ref="B78:N78"/>
    <mergeCell ref="B80:H80"/>
    <mergeCell ref="B82:R82"/>
    <mergeCell ref="L80:R80"/>
    <mergeCell ref="B68:N68"/>
    <mergeCell ref="O68:R68"/>
    <mergeCell ref="L70:R70"/>
    <mergeCell ref="B70:H70"/>
    <mergeCell ref="B72:R72"/>
    <mergeCell ref="B74:M74"/>
    <mergeCell ref="B84:M84"/>
    <mergeCell ref="O84:R84"/>
    <mergeCell ref="S84:T84"/>
    <mergeCell ref="B86:M86"/>
    <mergeCell ref="S86:T86"/>
    <mergeCell ref="B88:M88"/>
    <mergeCell ref="S88:T88"/>
    <mergeCell ref="P86:R86"/>
    <mergeCell ref="P88:R88"/>
    <mergeCell ref="B26:H26"/>
    <mergeCell ref="I26:J26"/>
    <mergeCell ref="K26:R26"/>
    <mergeCell ref="B34:H34"/>
    <mergeCell ref="I34:J34"/>
    <mergeCell ref="K34:R34"/>
    <mergeCell ref="I23:J23"/>
    <mergeCell ref="K23:R23"/>
    <mergeCell ref="B24:K24"/>
    <mergeCell ref="M24:R24"/>
    <mergeCell ref="B25:H25"/>
    <mergeCell ref="I25:J25"/>
    <mergeCell ref="K25:R25"/>
    <mergeCell ref="B38:H38"/>
    <mergeCell ref="I38:J38"/>
    <mergeCell ref="K38:R38"/>
    <mergeCell ref="N74:R74"/>
    <mergeCell ref="O76:R76"/>
    <mergeCell ref="Q78:R78"/>
    <mergeCell ref="K35:R35"/>
    <mergeCell ref="B36:H36"/>
    <mergeCell ref="I36:J36"/>
    <mergeCell ref="K36:R36"/>
    <mergeCell ref="B37:H37"/>
    <mergeCell ref="I37:J37"/>
    <mergeCell ref="K37:R37"/>
  </mergeCells>
  <pageMargins left="0.44274509803921575" right="0.29019607843137257" top="0.31803921568627458" bottom="0.44274509803921575" header="0.50980392156862753" footer="0.50980392156862753"/>
  <pageSetup fitToHeight="2" orientation="portrait" r:id="rId1"/>
  <headerFooter alignWithMargins="0">
    <oddFooter>&amp;R&amp;1#&amp;"Calibri"&amp;10&amp;K0000FFClassification : Internal</oddFooter>
  </headerFooter>
  <rowBreaks count="1" manualBreakCount="1">
    <brk id="39"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34</vt:i4>
      </vt:variant>
      <vt:variant>
        <vt:lpstr>Named Ranges</vt:lpstr>
      </vt:variant>
      <vt:variant>
        <vt:i4>17</vt:i4>
      </vt:variant>
    </vt:vector>
  </HeadingPairs>
  <TitlesOfParts>
    <vt:vector size="51"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_Hidden11</vt:lpstr>
      <vt:lpstr>_Hidden12</vt:lpstr>
      <vt:lpstr>_Hidden13</vt:lpstr>
      <vt:lpstr>_Hidden14</vt:lpstr>
      <vt:lpstr>_Hidden15</vt:lpstr>
      <vt:lpstr>_Hidden16</vt:lpstr>
      <vt:lpstr>_Hidden17</vt:lpstr>
      <vt:lpstr>_Hidden18</vt:lpstr>
      <vt:lpstr>_Hidden19</vt:lpstr>
      <vt:lpstr>_Hidden20</vt:lpstr>
      <vt:lpstr>_Hidden21</vt:lpstr>
      <vt:lpstr>_Hidden22</vt:lpstr>
      <vt:lpstr>_Hidden23</vt:lpstr>
      <vt:lpstr>_Hidden24</vt:lpstr>
      <vt:lpstr>_Hidden25</vt:lpstr>
      <vt:lpstr>D8. Performance</vt:lpstr>
      <vt:lpstr>_Hidden27</vt:lpstr>
      <vt:lpstr>D9. Amortisation</vt:lpstr>
      <vt:lpstr>D10. Amortisation Graph </vt:lpstr>
      <vt:lpstr>_Hidden30</vt:lpstr>
      <vt:lpstr>Risk IM_calc</vt:lpstr>
      <vt:lpstr>E. Optional ECB-ECAIs data</vt:lpstr>
      <vt:lpstr>Disclaimer!general_tc</vt:lpstr>
      <vt:lpstr>'C. HTT Harmonised Glossary'!Print_Area</vt:lpstr>
      <vt:lpstr>Disclaimer!Print_Area</vt:lpstr>
      <vt:lpstr>Introduction!Print_Area</vt:lpstr>
      <vt:lpstr>'Risk IM_calc'!Print_Area</vt:lpstr>
      <vt:lpstr>Print_Area_25</vt:lpstr>
      <vt:lpstr>Print_Area_27</vt:lpstr>
      <vt:lpstr>Print_Area_28</vt:lpstr>
      <vt:lpstr>Print_Area_3</vt:lpstr>
      <vt:lpstr>Print_Area_4</vt:lpstr>
      <vt:lpstr>Print_Area_5</vt:lpstr>
      <vt:lpstr>Print_Area_6</vt:lpstr>
      <vt:lpstr>Print_Area_7</vt:lpstr>
      <vt:lpstr>Print_Area_8</vt:lpstr>
      <vt:lpstr>Print_Area_9</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 Leusse Gonzague</cp:lastModifiedBy>
  <dcterms:created xsi:type="dcterms:W3CDTF">2021-04-13T15:21:55Z</dcterms:created>
  <dcterms:modified xsi:type="dcterms:W3CDTF">2021-04-13T15:36:14Z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12e1ed0-4700-41e0-aec3-61ed249f3333_Enabled">
    <vt:lpwstr>true</vt:lpwstr>
  </property>
  <property fmtid="{D5CDD505-2E9C-101B-9397-08002B2CF9AE}" pid="3" name="MSIP_Label_812e1ed0-4700-41e0-aec3-61ed249f3333_SetDate">
    <vt:lpwstr>2021-04-13T15:36:13Z</vt:lpwstr>
  </property>
  <property fmtid="{D5CDD505-2E9C-101B-9397-08002B2CF9AE}" pid="4" name="MSIP_Label_812e1ed0-4700-41e0-aec3-61ed249f3333_Method">
    <vt:lpwstr>Standard</vt:lpwstr>
  </property>
  <property fmtid="{D5CDD505-2E9C-101B-9397-08002B2CF9AE}" pid="5" name="MSIP_Label_812e1ed0-4700-41e0-aec3-61ed249f3333_Name">
    <vt:lpwstr>Internal - Standard</vt:lpwstr>
  </property>
  <property fmtid="{D5CDD505-2E9C-101B-9397-08002B2CF9AE}" pid="6" name="MSIP_Label_812e1ed0-4700-41e0-aec3-61ed249f3333_SiteId">
    <vt:lpwstr>614f9c25-bffa-42c7-86d8-964101f55fa2</vt:lpwstr>
  </property>
  <property fmtid="{D5CDD505-2E9C-101B-9397-08002B2CF9AE}" pid="7" name="MSIP_Label_812e1ed0-4700-41e0-aec3-61ed249f3333_ActionId">
    <vt:lpwstr>9da123d3-4be1-4797-8b3f-66906abfd7d7</vt:lpwstr>
  </property>
  <property fmtid="{D5CDD505-2E9C-101B-9397-08002B2CF9AE}" pid="8" name="MSIP_Label_812e1ed0-4700-41e0-aec3-61ed249f3333_ContentBits">
    <vt:lpwstr>2</vt:lpwstr>
  </property>
</Properties>
</file>