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1\2021-12\"/>
    </mc:Choice>
  </mc:AlternateContent>
  <xr:revisionPtr revIDLastSave="0" documentId="13_ncr:1_{6FA08668-3D9F-464F-821F-5F269A22D404}" xr6:coauthVersionLast="45" xr6:coauthVersionMax="45" xr10:uidLastSave="{00000000-0000-0000-0000-000000000000}"/>
  <bookViews>
    <workbookView xWindow="28680" yWindow="-120" windowWidth="29040" windowHeight="15840" tabRatio="701" firstSheet="3" activeTab="9"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8. Performance" sheetId="11" r:id="rId12"/>
    <sheet name="D7. Stratification Graphs" sheetId="10"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2">'D7. Stratification Graphs'!$A$1:$H$42</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17" l="1"/>
  <c r="C598" i="17"/>
  <c r="G596" i="17"/>
  <c r="F596" i="17"/>
  <c r="G594" i="17"/>
  <c r="F594" i="17"/>
  <c r="G592" i="17"/>
  <c r="F592" i="17"/>
  <c r="G590" i="17"/>
  <c r="F590" i="17"/>
  <c r="G588" i="17"/>
  <c r="F588" i="17"/>
  <c r="G586" i="17"/>
  <c r="F586" i="17"/>
  <c r="G584" i="17"/>
  <c r="F584" i="17"/>
  <c r="G582" i="17"/>
  <c r="F582" i="17"/>
  <c r="G580" i="17"/>
  <c r="F580" i="17"/>
  <c r="D577" i="17"/>
  <c r="C577" i="17"/>
  <c r="G575" i="17"/>
  <c r="F575" i="17"/>
  <c r="G573" i="17"/>
  <c r="F573" i="17"/>
  <c r="D570" i="17"/>
  <c r="G562" i="17" s="1"/>
  <c r="C570" i="17"/>
  <c r="F562" i="17" s="1"/>
  <c r="D555" i="17"/>
  <c r="G551" i="17" s="1"/>
  <c r="C555" i="17"/>
  <c r="F551" i="17" s="1"/>
  <c r="F547" i="17"/>
  <c r="F539" i="17"/>
  <c r="D532" i="17"/>
  <c r="C532" i="17"/>
  <c r="G524" i="17"/>
  <c r="F524" i="17"/>
  <c r="G516" i="17"/>
  <c r="F516" i="17"/>
  <c r="D475" i="17"/>
  <c r="G476" i="17" s="1"/>
  <c r="C475" i="17"/>
  <c r="F480" i="17" s="1"/>
  <c r="G467" i="17"/>
  <c r="F467" i="17"/>
  <c r="D453" i="17"/>
  <c r="G458" i="17" s="1"/>
  <c r="C453" i="17"/>
  <c r="F458" i="17" s="1"/>
  <c r="G449" i="17"/>
  <c r="G445" i="17"/>
  <c r="D440" i="17"/>
  <c r="G436" i="17" s="1"/>
  <c r="C440" i="17"/>
  <c r="F436" i="17" s="1"/>
  <c r="F432" i="17"/>
  <c r="F424" i="17"/>
  <c r="G416" i="17"/>
  <c r="F416" i="17"/>
  <c r="D381" i="17"/>
  <c r="G379" i="17" s="1"/>
  <c r="C381" i="17"/>
  <c r="F379" i="17" s="1"/>
  <c r="G377" i="17"/>
  <c r="G373" i="17"/>
  <c r="F373" i="17"/>
  <c r="G369" i="17"/>
  <c r="F369" i="17"/>
  <c r="G365" i="17"/>
  <c r="F365" i="17"/>
  <c r="D360" i="17"/>
  <c r="G358" i="17" s="1"/>
  <c r="C360" i="17"/>
  <c r="F358" i="17" s="1"/>
  <c r="G356" i="17"/>
  <c r="D353" i="17"/>
  <c r="G349" i="17" s="1"/>
  <c r="C353" i="17"/>
  <c r="F349" i="17" s="1"/>
  <c r="G346" i="17"/>
  <c r="F346" i="17"/>
  <c r="D343" i="17"/>
  <c r="C343" i="17"/>
  <c r="G339" i="17"/>
  <c r="F339" i="17"/>
  <c r="G335" i="17"/>
  <c r="F335" i="17"/>
  <c r="D328" i="17"/>
  <c r="G310" i="17" s="1"/>
  <c r="G328" i="17" s="1"/>
  <c r="C328" i="17"/>
  <c r="F310" i="17" s="1"/>
  <c r="F328" i="17" s="1"/>
  <c r="D305" i="17"/>
  <c r="C305" i="17"/>
  <c r="G304" i="17"/>
  <c r="F304" i="17"/>
  <c r="G303" i="17"/>
  <c r="F303" i="17"/>
  <c r="G302" i="17"/>
  <c r="F302" i="17"/>
  <c r="G301" i="17"/>
  <c r="F301" i="17"/>
  <c r="G300" i="17"/>
  <c r="F300" i="17"/>
  <c r="G299" i="17"/>
  <c r="F299" i="17"/>
  <c r="G298" i="17"/>
  <c r="F298" i="17"/>
  <c r="G297" i="17"/>
  <c r="F297" i="17"/>
  <c r="G296" i="17"/>
  <c r="F296" i="17"/>
  <c r="G295" i="17"/>
  <c r="F295" i="17"/>
  <c r="G294" i="17"/>
  <c r="F294" i="17"/>
  <c r="G293" i="17"/>
  <c r="F293" i="17"/>
  <c r="G292" i="17"/>
  <c r="F292" i="17"/>
  <c r="G291" i="17"/>
  <c r="F291" i="17"/>
  <c r="G290" i="17"/>
  <c r="F290" i="17"/>
  <c r="G289" i="17"/>
  <c r="F289" i="17"/>
  <c r="G288" i="17"/>
  <c r="G305" i="17" s="1"/>
  <c r="F288" i="17"/>
  <c r="F305" i="17" s="1"/>
  <c r="G287" i="17"/>
  <c r="F287" i="17"/>
  <c r="G255" i="17"/>
  <c r="G253" i="17"/>
  <c r="D249" i="17"/>
  <c r="G254" i="17" s="1"/>
  <c r="C249" i="17"/>
  <c r="F254" i="17" s="1"/>
  <c r="G248" i="17"/>
  <c r="G246" i="17"/>
  <c r="G245" i="17"/>
  <c r="G244" i="17"/>
  <c r="G242" i="17"/>
  <c r="G241" i="17"/>
  <c r="D227" i="17"/>
  <c r="G232" i="17" s="1"/>
  <c r="C227" i="17"/>
  <c r="F231" i="17" s="1"/>
  <c r="F225" i="17"/>
  <c r="G221" i="17"/>
  <c r="F221" i="17"/>
  <c r="G219" i="17"/>
  <c r="D214" i="17"/>
  <c r="G212" i="17" s="1"/>
  <c r="C214" i="17"/>
  <c r="F213" i="17" s="1"/>
  <c r="G213" i="17"/>
  <c r="F212" i="17"/>
  <c r="G211" i="17"/>
  <c r="G210" i="17"/>
  <c r="F210" i="17"/>
  <c r="G209" i="17"/>
  <c r="G208" i="17"/>
  <c r="F208" i="17"/>
  <c r="G207" i="17"/>
  <c r="G206" i="17"/>
  <c r="F206" i="17"/>
  <c r="G205" i="17"/>
  <c r="G204" i="17"/>
  <c r="F204" i="17"/>
  <c r="G203" i="17"/>
  <c r="G202" i="17"/>
  <c r="F202" i="17"/>
  <c r="G201" i="17"/>
  <c r="G200" i="17"/>
  <c r="F200" i="17"/>
  <c r="G199" i="17"/>
  <c r="G198" i="17"/>
  <c r="F198" i="17"/>
  <c r="G197" i="17"/>
  <c r="G196" i="17"/>
  <c r="F196" i="17"/>
  <c r="G195" i="17"/>
  <c r="G194" i="17"/>
  <c r="F194" i="17"/>
  <c r="G193" i="17"/>
  <c r="G192" i="17"/>
  <c r="F192" i="17"/>
  <c r="G191" i="17"/>
  <c r="G190" i="17"/>
  <c r="F190" i="17"/>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F23" i="17"/>
  <c r="C15" i="17"/>
  <c r="F14" i="17" s="1"/>
  <c r="G227" i="16"/>
  <c r="F227" i="16"/>
  <c r="G226" i="16"/>
  <c r="F226" i="16"/>
  <c r="G225" i="16"/>
  <c r="F225" i="16"/>
  <c r="G224" i="16"/>
  <c r="F224" i="16"/>
  <c r="G223" i="16"/>
  <c r="F223" i="16"/>
  <c r="G222" i="16"/>
  <c r="F222" i="16"/>
  <c r="G221" i="16"/>
  <c r="F221" i="16"/>
  <c r="C220" i="16"/>
  <c r="G219" i="16"/>
  <c r="F219" i="16"/>
  <c r="G218" i="16"/>
  <c r="F218" i="16"/>
  <c r="G217" i="16"/>
  <c r="F217" i="16"/>
  <c r="F220" i="16" s="1"/>
  <c r="C208" i="16"/>
  <c r="F215" i="16" s="1"/>
  <c r="F199" i="16"/>
  <c r="F195" i="16"/>
  <c r="C179" i="16"/>
  <c r="F186" i="16" s="1"/>
  <c r="C167" i="16"/>
  <c r="F166" i="16" s="1"/>
  <c r="D166" i="16"/>
  <c r="D165" i="16"/>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G138" i="16"/>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F127" i="16" s="1"/>
  <c r="G112" i="16"/>
  <c r="F112" i="16"/>
  <c r="D100" i="16"/>
  <c r="G104" i="16" s="1"/>
  <c r="C100" i="16"/>
  <c r="F104" i="16" s="1"/>
  <c r="D77" i="16"/>
  <c r="G86" i="16" s="1"/>
  <c r="C77" i="16"/>
  <c r="F81" i="16" s="1"/>
  <c r="F71" i="16"/>
  <c r="C58" i="16"/>
  <c r="F62" i="16" s="1"/>
  <c r="F292" i="16"/>
  <c r="F449" i="17" l="1"/>
  <c r="F356" i="17"/>
  <c r="F377" i="17"/>
  <c r="F445" i="17"/>
  <c r="F363" i="17"/>
  <c r="F367" i="17"/>
  <c r="F371" i="17"/>
  <c r="F375" i="17"/>
  <c r="F447" i="17"/>
  <c r="F451" i="17"/>
  <c r="F454" i="17"/>
  <c r="F471" i="17"/>
  <c r="G214" i="17"/>
  <c r="F18" i="17"/>
  <c r="F191" i="17"/>
  <c r="F193" i="17"/>
  <c r="F195" i="17"/>
  <c r="F197" i="17"/>
  <c r="F199" i="17"/>
  <c r="F201" i="17"/>
  <c r="F203" i="17"/>
  <c r="F205" i="17"/>
  <c r="F207" i="17"/>
  <c r="F209" i="17"/>
  <c r="F211" i="17"/>
  <c r="F219" i="17"/>
  <c r="F223" i="17"/>
  <c r="G233" i="17"/>
  <c r="G363" i="17"/>
  <c r="G367" i="17"/>
  <c r="G371" i="17"/>
  <c r="G375" i="17"/>
  <c r="G447" i="17"/>
  <c r="G451" i="17"/>
  <c r="G454" i="17"/>
  <c r="G471" i="17"/>
  <c r="G231" i="17"/>
  <c r="G539" i="17"/>
  <c r="G547" i="17"/>
  <c r="F220" i="17"/>
  <c r="F222" i="17"/>
  <c r="F224" i="17"/>
  <c r="F226" i="17"/>
  <c r="F229" i="17"/>
  <c r="F232" i="17"/>
  <c r="F420" i="17"/>
  <c r="F428" i="17"/>
  <c r="F469" i="17"/>
  <c r="F473" i="17"/>
  <c r="F476" i="17"/>
  <c r="F543" i="17"/>
  <c r="F230" i="17"/>
  <c r="G223" i="17"/>
  <c r="G225" i="17"/>
  <c r="G424" i="17"/>
  <c r="G432" i="17"/>
  <c r="G480" i="17"/>
  <c r="G220" i="17"/>
  <c r="G222" i="17"/>
  <c r="G224" i="17"/>
  <c r="G226" i="17"/>
  <c r="G229" i="17"/>
  <c r="F233" i="17"/>
  <c r="G243" i="17"/>
  <c r="G247" i="17"/>
  <c r="G251" i="17"/>
  <c r="G420" i="17"/>
  <c r="G428" i="17"/>
  <c r="G469" i="17"/>
  <c r="G473" i="17"/>
  <c r="G543" i="17"/>
  <c r="F203" i="16"/>
  <c r="F214" i="16"/>
  <c r="F174" i="16"/>
  <c r="F193" i="16"/>
  <c r="F208" i="16" s="1"/>
  <c r="F197" i="16"/>
  <c r="F201" i="16"/>
  <c r="F205" i="16"/>
  <c r="F210" i="16"/>
  <c r="G220" i="16"/>
  <c r="G127" i="16"/>
  <c r="F183" i="16"/>
  <c r="F196" i="16"/>
  <c r="F200" i="16"/>
  <c r="F204" i="16"/>
  <c r="F209" i="16"/>
  <c r="F178" i="16"/>
  <c r="F194" i="16"/>
  <c r="F198" i="16"/>
  <c r="F202" i="16"/>
  <c r="F206" i="16"/>
  <c r="F212" i="16"/>
  <c r="F64" i="16"/>
  <c r="F53" i="16"/>
  <c r="F59" i="16"/>
  <c r="F165" i="16"/>
  <c r="F184" i="16"/>
  <c r="F56" i="16"/>
  <c r="F60" i="16"/>
  <c r="F153" i="16"/>
  <c r="D167" i="16"/>
  <c r="G165" i="16" s="1"/>
  <c r="F175" i="16"/>
  <c r="F180" i="16"/>
  <c r="F185" i="16"/>
  <c r="F213" i="16"/>
  <c r="F57" i="16"/>
  <c r="F63" i="16"/>
  <c r="G153" i="16"/>
  <c r="F164" i="16"/>
  <c r="F177" i="16"/>
  <c r="F181" i="16"/>
  <c r="F187" i="16"/>
  <c r="F253" i="17"/>
  <c r="F241" i="17"/>
  <c r="F243" i="17"/>
  <c r="F245" i="17"/>
  <c r="F247" i="17"/>
  <c r="F250" i="17"/>
  <c r="F342" i="17"/>
  <c r="F340" i="17"/>
  <c r="F338" i="17"/>
  <c r="F336" i="17"/>
  <c r="F334" i="17"/>
  <c r="F531" i="17"/>
  <c r="F529" i="17"/>
  <c r="F527" i="17"/>
  <c r="F525" i="17"/>
  <c r="F523" i="17"/>
  <c r="F521" i="17"/>
  <c r="F519" i="17"/>
  <c r="F517" i="17"/>
  <c r="F515" i="17"/>
  <c r="F530" i="17"/>
  <c r="F526" i="17"/>
  <c r="F522" i="17"/>
  <c r="F518" i="17"/>
  <c r="F514" i="17"/>
  <c r="F569" i="17"/>
  <c r="F567" i="17"/>
  <c r="F565" i="17"/>
  <c r="F563" i="17"/>
  <c r="F561" i="17"/>
  <c r="F568" i="17"/>
  <c r="F564" i="17"/>
  <c r="F560" i="17"/>
  <c r="F24" i="17"/>
  <c r="F20" i="17"/>
  <c r="F16" i="17"/>
  <c r="F13" i="17"/>
  <c r="F19" i="17"/>
  <c r="F25" i="17"/>
  <c r="F251" i="17"/>
  <c r="G342" i="17"/>
  <c r="G340" i="17"/>
  <c r="G338" i="17"/>
  <c r="G336" i="17"/>
  <c r="G334" i="17"/>
  <c r="G531" i="17"/>
  <c r="G529" i="17"/>
  <c r="G527" i="17"/>
  <c r="G525" i="17"/>
  <c r="G523" i="17"/>
  <c r="G521" i="17"/>
  <c r="G519" i="17"/>
  <c r="G517" i="17"/>
  <c r="G515" i="17"/>
  <c r="G530" i="17"/>
  <c r="G526" i="17"/>
  <c r="G522" i="17"/>
  <c r="G518" i="17"/>
  <c r="G514" i="17"/>
  <c r="G569" i="17"/>
  <c r="G567" i="17"/>
  <c r="G565" i="17"/>
  <c r="G563" i="17"/>
  <c r="G561" i="17"/>
  <c r="G568" i="17"/>
  <c r="G564" i="17"/>
  <c r="G560" i="17"/>
  <c r="F21" i="17"/>
  <c r="F26" i="17"/>
  <c r="F242" i="17"/>
  <c r="F244" i="17"/>
  <c r="F246" i="17"/>
  <c r="F248" i="17"/>
  <c r="F255" i="17"/>
  <c r="F333" i="17"/>
  <c r="F337" i="17"/>
  <c r="F341" i="17"/>
  <c r="F352" i="17"/>
  <c r="F350" i="17"/>
  <c r="F348" i="17"/>
  <c r="F351" i="17"/>
  <c r="F347" i="17"/>
  <c r="F439" i="17"/>
  <c r="F437" i="17"/>
  <c r="F435" i="17"/>
  <c r="F433" i="17"/>
  <c r="F431" i="17"/>
  <c r="F429" i="17"/>
  <c r="F427" i="17"/>
  <c r="F425" i="17"/>
  <c r="F423" i="17"/>
  <c r="F421" i="17"/>
  <c r="F419" i="17"/>
  <c r="F417" i="17"/>
  <c r="F438" i="17"/>
  <c r="F434" i="17"/>
  <c r="F430" i="17"/>
  <c r="F426" i="17"/>
  <c r="F422" i="17"/>
  <c r="F418" i="17"/>
  <c r="F520" i="17"/>
  <c r="F528" i="17"/>
  <c r="F554" i="17"/>
  <c r="F552" i="17"/>
  <c r="F550" i="17"/>
  <c r="F548" i="17"/>
  <c r="F546" i="17"/>
  <c r="F544" i="17"/>
  <c r="F542" i="17"/>
  <c r="F540" i="17"/>
  <c r="F538" i="17"/>
  <c r="F553" i="17"/>
  <c r="F549" i="17"/>
  <c r="F545" i="17"/>
  <c r="F541" i="17"/>
  <c r="F537" i="17"/>
  <c r="F566" i="17"/>
  <c r="F12" i="17"/>
  <c r="F15" i="17" s="1"/>
  <c r="F17" i="17"/>
  <c r="F22" i="17"/>
  <c r="F228" i="17"/>
  <c r="F252" i="17"/>
  <c r="G333" i="17"/>
  <c r="G337" i="17"/>
  <c r="G341" i="17"/>
  <c r="G352" i="17"/>
  <c r="G350" i="17"/>
  <c r="G348" i="17"/>
  <c r="G351" i="17"/>
  <c r="G347" i="17"/>
  <c r="G439" i="17"/>
  <c r="G437" i="17"/>
  <c r="G435" i="17"/>
  <c r="G433" i="17"/>
  <c r="G431" i="17"/>
  <c r="G429" i="17"/>
  <c r="G427" i="17"/>
  <c r="G425" i="17"/>
  <c r="G423" i="17"/>
  <c r="G421" i="17"/>
  <c r="G419" i="17"/>
  <c r="G417" i="17"/>
  <c r="G438" i="17"/>
  <c r="G434" i="17"/>
  <c r="G430" i="17"/>
  <c r="G426" i="17"/>
  <c r="G422" i="17"/>
  <c r="G418" i="17"/>
  <c r="G520" i="17"/>
  <c r="G528" i="17"/>
  <c r="G554" i="17"/>
  <c r="G552" i="17"/>
  <c r="G550" i="17"/>
  <c r="G548" i="17"/>
  <c r="G546" i="17"/>
  <c r="G544" i="17"/>
  <c r="G542" i="17"/>
  <c r="G540" i="17"/>
  <c r="G538" i="17"/>
  <c r="G553" i="17"/>
  <c r="G549" i="17"/>
  <c r="G545" i="17"/>
  <c r="G541" i="17"/>
  <c r="G537" i="17"/>
  <c r="G566" i="17"/>
  <c r="F359" i="17"/>
  <c r="F357" i="17"/>
  <c r="F381" i="17"/>
  <c r="F380" i="17"/>
  <c r="F378" i="17"/>
  <c r="F376" i="17"/>
  <c r="F374" i="17"/>
  <c r="F372" i="17"/>
  <c r="F370" i="17"/>
  <c r="F368" i="17"/>
  <c r="F366" i="17"/>
  <c r="F364" i="17"/>
  <c r="F459" i="17"/>
  <c r="F457" i="17"/>
  <c r="F455" i="17"/>
  <c r="F452" i="17"/>
  <c r="F450" i="17"/>
  <c r="F448" i="17"/>
  <c r="F446" i="17"/>
  <c r="F456" i="17"/>
  <c r="F481" i="17"/>
  <c r="F479" i="17"/>
  <c r="F477" i="17"/>
  <c r="F474" i="17"/>
  <c r="F472" i="17"/>
  <c r="F470" i="17"/>
  <c r="F468" i="17"/>
  <c r="F478" i="17"/>
  <c r="F576" i="17"/>
  <c r="F574" i="17"/>
  <c r="F598" i="17"/>
  <c r="F597" i="17"/>
  <c r="F595" i="17"/>
  <c r="F593" i="17"/>
  <c r="F591" i="17"/>
  <c r="F589" i="17"/>
  <c r="F587" i="17"/>
  <c r="F585" i="17"/>
  <c r="F583" i="17"/>
  <c r="F581" i="17"/>
  <c r="G228" i="17"/>
  <c r="G230" i="17"/>
  <c r="G250" i="17"/>
  <c r="G252" i="17"/>
  <c r="G359" i="17"/>
  <c r="G357" i="17"/>
  <c r="G381" i="17"/>
  <c r="G380" i="17"/>
  <c r="G378" i="17"/>
  <c r="G376" i="17"/>
  <c r="G374" i="17"/>
  <c r="G372" i="17"/>
  <c r="G370" i="17"/>
  <c r="G368" i="17"/>
  <c r="G366" i="17"/>
  <c r="G364" i="17"/>
  <c r="G459" i="17"/>
  <c r="G457" i="17"/>
  <c r="G455" i="17"/>
  <c r="G452" i="17"/>
  <c r="G450" i="17"/>
  <c r="G448" i="17"/>
  <c r="G446" i="17"/>
  <c r="G456" i="17"/>
  <c r="G481" i="17"/>
  <c r="G479" i="17"/>
  <c r="G477" i="17"/>
  <c r="G474" i="17"/>
  <c r="G472" i="17"/>
  <c r="G470" i="17"/>
  <c r="G468" i="17"/>
  <c r="G478" i="17"/>
  <c r="G576" i="17"/>
  <c r="G574" i="17"/>
  <c r="G598" i="17"/>
  <c r="G597" i="17"/>
  <c r="G595" i="17"/>
  <c r="G593" i="17"/>
  <c r="G591" i="17"/>
  <c r="G589" i="17"/>
  <c r="G587" i="17"/>
  <c r="G585" i="17"/>
  <c r="G583" i="17"/>
  <c r="G581" i="17"/>
  <c r="G164" i="16"/>
  <c r="G166" i="16"/>
  <c r="F75" i="16"/>
  <c r="F80" i="16"/>
  <c r="G71" i="16"/>
  <c r="G73" i="16"/>
  <c r="G78" i="16"/>
  <c r="G87" i="16"/>
  <c r="G96" i="16"/>
  <c r="G101" i="16"/>
  <c r="F73" i="16"/>
  <c r="F78" i="16"/>
  <c r="F87" i="16"/>
  <c r="F96" i="16"/>
  <c r="G75" i="16"/>
  <c r="G80" i="16"/>
  <c r="G105" i="16"/>
  <c r="F72" i="16"/>
  <c r="F76" i="16"/>
  <c r="F86" i="16"/>
  <c r="F95" i="16"/>
  <c r="F99" i="16"/>
  <c r="F102" i="16"/>
  <c r="F82" i="16"/>
  <c r="F94" i="16"/>
  <c r="F98" i="16"/>
  <c r="F101" i="16"/>
  <c r="F103" i="16"/>
  <c r="F105" i="16"/>
  <c r="G82" i="16"/>
  <c r="G94" i="16"/>
  <c r="G98" i="16"/>
  <c r="G103" i="16"/>
  <c r="F54" i="16"/>
  <c r="F58" i="16" s="1"/>
  <c r="F61" i="16"/>
  <c r="F70" i="16"/>
  <c r="F74" i="16"/>
  <c r="F79" i="16"/>
  <c r="F93" i="16"/>
  <c r="F97" i="16"/>
  <c r="F55" i="16"/>
  <c r="G70" i="16"/>
  <c r="G77" i="16" s="1"/>
  <c r="G72" i="16"/>
  <c r="G74" i="16"/>
  <c r="G76" i="16"/>
  <c r="G79" i="16"/>
  <c r="G81" i="16"/>
  <c r="G93" i="16"/>
  <c r="G95" i="16"/>
  <c r="G97" i="16"/>
  <c r="G99" i="16"/>
  <c r="G102" i="16"/>
  <c r="F182" i="16"/>
  <c r="F211" i="16"/>
  <c r="F214" i="17" l="1"/>
  <c r="G453" i="17"/>
  <c r="F453" i="17"/>
  <c r="G440" i="17"/>
  <c r="F353" i="17"/>
  <c r="G249" i="17"/>
  <c r="G475" i="17"/>
  <c r="G577" i="17"/>
  <c r="G360" i="17"/>
  <c r="F577" i="17"/>
  <c r="F360" i="17"/>
  <c r="F227" i="17"/>
  <c r="F440" i="17"/>
  <c r="G227" i="17"/>
  <c r="F475" i="17"/>
  <c r="G353" i="17"/>
  <c r="G555" i="17"/>
  <c r="F167" i="16"/>
  <c r="F179" i="16"/>
  <c r="F343" i="17"/>
  <c r="G570" i="17"/>
  <c r="G532" i="17"/>
  <c r="F555" i="17"/>
  <c r="F249" i="17"/>
  <c r="G343" i="17"/>
  <c r="F570" i="17"/>
  <c r="F532" i="17"/>
  <c r="G100" i="16"/>
  <c r="F77" i="16"/>
  <c r="G167" i="16"/>
  <c r="F100" i="16"/>
</calcChain>
</file>

<file path=xl/sharedStrings.xml><?xml version="1.0" encoding="utf-8"?>
<sst xmlns="http://schemas.openxmlformats.org/spreadsheetml/2006/main" count="3179" uniqueCount="1991">
  <si>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</si>
  <si>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</si>
  <si>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</si>
  <si>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</si>
  <si>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</si>
  <si>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</si>
  <si>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</si>
  <si>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</si>
  <si>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</si>
  <si>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</si>
  <si>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</si>
  <si>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</si>
  <si>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</si>
  <si>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</si>
  <si>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</si>
  <si>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</si>
  <si>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</si>
  <si>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</si>
  <si>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</si>
  <si>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</si>
  <si>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</si>
  <si>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</si>
  <si>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</si>
  <si>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</si>
  <si>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</si>
  <si>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</si>
  <si>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</si>
  <si>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</si>
  <si>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</si>
  <si>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</si>
  <si>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</si>
  <si>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</si>
  <si>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</si>
  <si>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</si>
  <si>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</si>
  <si>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</si>
  <si>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</si>
  <si>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</si>
  <si>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</si>
  <si>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</si>
  <si>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</si>
  <si>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</si>
  <si>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</si>
  <si>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</si>
  <si>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</si>
  <si>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</si>
  <si>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</si>
  <si>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</si>
  <si>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</si>
  <si>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</si>
  <si>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</si>
  <si>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</si>
  <si>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</si>
  <si>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</si>
  <si>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</si>
  <si>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</si>
  <si>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</si>
  <si>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</si>
  <si>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</si>
  <si>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</si>
  <si>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</si>
  <si>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</si>
  <si>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</si>
  <si>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</si>
  <si>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</si>
  <si>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</si>
  <si>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</si>
  <si>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</si>
  <si>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</si>
  <si>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</si>
  <si>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</si>
  <si>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</si>
  <si>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</si>
  <si>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</si>
  <si>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</si>
  <si>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</si>
  <si>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</si>
  <si>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</si>
  <si>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</si>
  <si>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</si>
  <si>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</si>
  <si>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</si>
  <si>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</si>
  <si>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</si>
  <si>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</si>
  <si>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</si>
  <si>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</si>
  <si>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</si>
  <si>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</si>
  <si>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</si>
  <si>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</si>
  <si>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</si>
  <si>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</si>
  <si>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</si>
  <si>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</si>
  <si>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</si>
  <si>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</si>
  <si>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</si>
  <si>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</si>
  <si>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</si>
  <si>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</si>
  <si>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</si>
  <si>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</si>
  <si>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</si>
  <si>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</si>
  <si>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</si>
  <si>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</si>
  <si>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</si>
  <si>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</si>
  <si>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</si>
  <si>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</si>
  <si>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</si>
  <si>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</si>
  <si>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</si>
  <si>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</si>
  <si>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</si>
  <si>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</si>
  <si>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</si>
  <si>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</si>
  <si>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</si>
  <si>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</si>
  <si>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</si>
  <si>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</si>
  <si>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</si>
  <si>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</si>
  <si>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</si>
  <si>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</si>
  <si>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</si>
  <si>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</si>
  <si>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</si>
  <si>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</si>
  <si>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</si>
  <si>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</si>
  <si>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</si>
  <si>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</si>
  <si>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</si>
  <si>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</si>
  <si>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</si>
  <si>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</si>
  <si>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</si>
  <si>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</si>
  <si>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</si>
  <si>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</si>
  <si>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</si>
  <si>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</si>
  <si>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</si>
  <si>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</si>
  <si>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</si>
  <si>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</si>
  <si>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</si>
  <si>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</si>
  <si>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</si>
  <si>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</si>
  <si>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</si>
  <si>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</si>
  <si>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</si>
  <si>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</si>
  <si>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</si>
  <si>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</si>
  <si>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</si>
  <si>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</si>
  <si>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</si>
  <si>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</si>
  <si>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</si>
  <si>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</si>
  <si>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</si>
  <si>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</si>
  <si>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</si>
  <si>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</si>
  <si>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</si>
  <si>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</si>
  <si>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</si>
  <si>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</si>
  <si>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</si>
  <si>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</si>
  <si>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</si>
  <si>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</si>
  <si>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</si>
  <si>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</si>
  <si>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</si>
  <si>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</si>
  <si>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</si>
  <si>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</si>
  <si>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</si>
  <si>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</si>
  <si>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</si>
  <si>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</si>
  <si>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</si>
  <si>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</si>
  <si>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</si>
  <si>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</si>
  <si>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</si>
  <si>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</si>
  <si>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</si>
  <si>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</si>
  <si>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</si>
  <si>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</si>
  <si>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</si>
  <si>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</si>
  <si>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</si>
  <si>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</si>
  <si>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</si>
  <si>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</si>
  <si>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</si>
  <si>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</si>
  <si>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</si>
  <si>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</si>
  <si>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</si>
  <si>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</si>
  <si>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</si>
  <si>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</si>
  <si>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</si>
  <si>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</si>
  <si>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</si>
  <si>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</si>
  <si>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</si>
  <si>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</si>
  <si>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</si>
  <si>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</si>
  <si>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</si>
  <si>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</si>
  <si>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</si>
  <si>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</si>
  <si>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</si>
  <si>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</si>
  <si>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</si>
  <si>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</si>
  <si>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</si>
  <si>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</si>
  <si>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</si>
  <si>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</si>
  <si>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</si>
  <si>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</si>
  <si>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</si>
  <si>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</si>
  <si>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</si>
  <si>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</si>
  <si>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</si>
  <si>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</si>
  <si>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</si>
  <si>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</si>
  <si>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</si>
  <si>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</si>
  <si>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</si>
  <si>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</si>
  <si>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</si>
  <si>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</si>
  <si>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</si>
  <si>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</si>
  <si>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</si>
  <si>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</si>
  <si>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</si>
  <si>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</si>
  <si>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</si>
  <si>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</si>
  <si>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</si>
  <si>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</si>
  <si>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</si>
  <si>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</si>
  <si>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</si>
  <si>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</si>
  <si>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</si>
  <si>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</si>
  <si>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</si>
  <si>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</si>
  <si>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</si>
  <si>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</si>
  <si>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</si>
  <si>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</si>
  <si>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</si>
  <si>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</si>
  <si>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</si>
  <si>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</si>
  <si>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</si>
  <si>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</si>
  <si>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</si>
  <si>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</si>
  <si>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</si>
  <si>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</si>
  <si>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</si>
  <si>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</si>
  <si>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</si>
  <si>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</si>
  <si>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</si>
  <si>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</si>
  <si>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</si>
  <si>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</si>
  <si>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</si>
  <si>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</si>
  <si>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</si>
  <si>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</si>
  <si>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</si>
  <si>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</si>
  <si>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</si>
  <si>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</si>
  <si>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</si>
  <si>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</si>
  <si>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</si>
  <si>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</si>
  <si>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</si>
  <si>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</si>
  <si>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</si>
  <si>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</si>
  <si>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</si>
  <si>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</si>
  <si>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</si>
  <si>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</si>
  <si>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</si>
  <si>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</si>
  <si>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</si>
  <si>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</si>
  <si>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</si>
  <si>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</si>
  <si>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</si>
  <si>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</si>
  <si>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</si>
  <si>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</si>
  <si>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</si>
  <si>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</si>
  <si>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</si>
  <si>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</si>
  <si>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</si>
  <si>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</si>
  <si>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</si>
  <si>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</si>
  <si>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</si>
  <si>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</si>
  <si>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</si>
  <si>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</si>
  <si>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</si>
  <si>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</si>
  <si>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</si>
  <si>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</si>
  <si>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</si>
  <si>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</si>
  <si>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</si>
  <si>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</si>
  <si>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</si>
  <si>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</si>
  <si>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</si>
  <si>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</si>
  <si>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</si>
  <si>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</si>
  <si>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</si>
  <si>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</si>
  <si>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</si>
  <si>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</si>
  <si>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</si>
  <si>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</si>
  <si>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</si>
  <si>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</si>
  <si>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</si>
  <si>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</si>
  <si>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</si>
  <si>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</si>
  <si>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</si>
  <si>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</si>
  <si>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</si>
  <si>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</si>
  <si>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</si>
  <si>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</si>
  <si>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</si>
  <si>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</si>
  <si>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</si>
  <si>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</si>
  <si>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</si>
  <si>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</si>
  <si>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</si>
  <si>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</si>
  <si>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</si>
  <si>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</si>
  <si>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</si>
  <si>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</si>
  <si>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</si>
  <si>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</si>
  <si>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</si>
  <si>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</si>
  <si>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</si>
  <si>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</si>
  <si>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</si>
  <si>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</si>
  <si>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</si>
  <si>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</si>
  <si>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</si>
  <si>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</si>
  <si>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</si>
  <si>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</si>
  <si>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</si>
  <si>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</si>
  <si>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</si>
  <si>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</si>
  <si>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</si>
  <si>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</si>
  <si>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</si>
  <si>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</si>
  <si>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</si>
  <si>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</si>
  <si>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</si>
  <si>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</si>
  <si>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</si>
  <si>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</si>
  <si>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</si>
  <si>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</si>
  <si>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</si>
  <si>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</si>
  <si>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</si>
  <si>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</si>
  <si>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</si>
  <si>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</si>
  <si>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</si>
  <si>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</si>
  <si>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</si>
  <si>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</si>
  <si>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</si>
  <si>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</si>
  <si>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</si>
  <si>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</si>
  <si>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</si>
  <si>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</si>
  <si>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</si>
  <si>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</si>
  <si>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</si>
  <si>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</si>
  <si>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</si>
  <si>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</si>
  <si>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</si>
  <si>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</si>
  <si>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</si>
  <si>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</si>
  <si>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</si>
  <si>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</si>
  <si>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</si>
  <si>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</si>
  <si>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</si>
  <si>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</si>
  <si>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</si>
  <si>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</si>
  <si>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</si>
  <si>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</si>
  <si>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</si>
  <si>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</si>
  <si>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</si>
  <si>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</si>
  <si>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</si>
  <si>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</si>
  <si>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</si>
  <si>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</si>
  <si>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</si>
  <si>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</si>
  <si>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</si>
  <si>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</si>
  <si>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</si>
  <si>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</si>
  <si>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</si>
  <si>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</si>
  <si>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</si>
  <si>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</si>
  <si>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</si>
  <si>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</si>
  <si>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</si>
  <si>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</si>
  <si>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</si>
  <si>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</si>
  <si>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</si>
  <si>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</si>
  <si>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</si>
  <si>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</si>
  <si>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</si>
  <si>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</si>
  <si>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</si>
  <si>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</si>
  <si>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</si>
  <si>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</si>
  <si>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</si>
  <si>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</si>
  <si>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</si>
  <si>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</si>
  <si>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</si>
  <si>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</si>
  <si>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</si>
  <si>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</si>
  <si>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</si>
  <si>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</si>
  <si>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</si>
  <si>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</si>
  <si>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</si>
  <si>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</si>
  <si>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</si>
  <si>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</si>
  <si>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</si>
  <si>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</si>
  <si>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</si>
  <si>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</si>
  <si>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</si>
  <si>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</si>
  <si>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</si>
  <si>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</si>
  <si>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</si>
  <si>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</si>
  <si>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</si>
  <si>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</si>
  <si>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</si>
  <si>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</si>
  <si>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</si>
  <si>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</si>
  <si>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</si>
  <si>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</si>
  <si>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</si>
  <si>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</si>
  <si>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</si>
  <si>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</si>
  <si>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</si>
  <si>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</si>
  <si>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</si>
  <si>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</si>
  <si>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</si>
  <si>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</si>
  <si>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</si>
  <si>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</si>
  <si>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</si>
  <si>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</si>
  <si>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</si>
  <si>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</si>
  <si>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</si>
  <si>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</si>
  <si>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</si>
  <si>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</si>
  <si>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</si>
  <si>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</si>
  <si>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</si>
  <si>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</si>
  <si>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</si>
  <si>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</si>
  <si>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</si>
  <si>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</si>
  <si>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</si>
  <si>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</si>
  <si>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</si>
  <si>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</si>
  <si>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</si>
  <si>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</si>
  <si>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</si>
  <si>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</si>
  <si>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</si>
  <si>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</si>
  <si>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</si>
  <si>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</si>
  <si>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</si>
  <si>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</si>
  <si>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</si>
  <si>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</si>
  <si>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</si>
  <si>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</si>
  <si>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</si>
  <si>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</si>
  <si>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</si>
  <si>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</si>
  <si>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</si>
  <si>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</si>
  <si>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</si>
  <si>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</si>
  <si>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</si>
  <si>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</si>
  <si>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</si>
  <si>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</si>
  <si>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</si>
  <si>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</si>
  <si>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</si>
  <si>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</si>
  <si>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</si>
  <si>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</si>
  <si>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</si>
  <si>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</si>
  <si>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</si>
  <si>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</si>
  <si>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</si>
  <si>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</si>
  <si>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</si>
  <si>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</si>
  <si>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</si>
  <si>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</si>
  <si>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</si>
  <si>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</si>
  <si>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</si>
  <si>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</si>
  <si>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</si>
  <si>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</si>
  <si>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</si>
  <si>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</si>
  <si>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</si>
  <si>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</si>
  <si>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</si>
  <si>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</si>
  <si>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</si>
  <si>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</si>
  <si>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</si>
  <si>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</si>
  <si>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</si>
  <si>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</si>
  <si>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</si>
  <si>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</si>
  <si>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</si>
  <si>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</si>
  <si>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</si>
  <si>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</si>
  <si>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</si>
  <si>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</si>
  <si>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</si>
  <si>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</si>
  <si>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</si>
  <si>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</si>
  <si>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</si>
  <si>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</si>
  <si>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</si>
  <si>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</si>
  <si>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</si>
  <si>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</si>
  <si>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</si>
  <si>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</si>
  <si>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</si>
  <si>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</si>
  <si>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</si>
  <si>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</si>
  <si>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</si>
  <si>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</si>
  <si>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</si>
  <si>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</si>
  <si>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</si>
  <si>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</si>
  <si>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</si>
  <si>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</si>
  <si>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</si>
  <si>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</si>
  <si>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</si>
  <si>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</si>
  <si>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</si>
  <si>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</si>
  <si>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</si>
  <si>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</si>
  <si>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</si>
  <si>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</si>
  <si>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</si>
  <si>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</si>
  <si>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</si>
  <si>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</si>
  <si>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</si>
  <si>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</si>
  <si>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</si>
  <si>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</si>
  <si>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</si>
  <si>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</si>
  <si>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</si>
  <si>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</si>
  <si>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</si>
  <si>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</si>
  <si>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</si>
  <si>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</si>
  <si>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</si>
  <si>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</si>
  <si>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</si>
  <si>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</si>
  <si>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</si>
  <si>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</si>
  <si>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</si>
  <si>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</si>
  <si>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</si>
  <si>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</si>
  <si>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</si>
  <si>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</si>
  <si>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</si>
  <si>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</si>
  <si>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</si>
  <si>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</si>
  <si>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</si>
  <si>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</si>
  <si>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</si>
  <si>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</si>
  <si>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</si>
  <si>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</si>
  <si>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</si>
  <si>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</si>
  <si>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</si>
  <si>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</si>
  <si>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</si>
  <si>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</si>
  <si>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</si>
  <si>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</si>
  <si>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</si>
  <si>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</si>
  <si>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</si>
  <si>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</si>
  <si>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</si>
  <si>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</si>
  <si>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</si>
  <si>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</si>
  <si>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</si>
  <si>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</si>
  <si>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</si>
  <si>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</si>
  <si>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</si>
  <si>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</si>
  <si>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</si>
  <si>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</si>
  <si>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</si>
  <si>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</si>
  <si>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</si>
  <si>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</si>
  <si>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</si>
  <si>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</si>
  <si>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</si>
  <si>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</si>
  <si>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</si>
  <si>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</si>
  <si>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</si>
  <si>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</si>
  <si>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</si>
  <si>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</si>
  <si>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</si>
  <si>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</si>
  <si>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</si>
  <si>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</si>
  <si>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</si>
  <si>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</si>
  <si>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</si>
  <si>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</si>
  <si>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</si>
  <si>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</si>
  <si>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</si>
  <si>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</si>
  <si>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</si>
  <si>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</si>
  <si>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</si>
  <si>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</si>
  <si>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</si>
  <si>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</si>
  <si>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</si>
  <si>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</si>
  <si>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</si>
  <si>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</si>
  <si>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</si>
  <si>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</si>
  <si>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</si>
  <si>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</si>
  <si>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</si>
  <si>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</si>
  <si>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</si>
  <si>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</si>
  <si>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</si>
  <si>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</si>
  <si>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</si>
  <si>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</si>
  <si>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</si>
  <si>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</si>
  <si>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</si>
  <si>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</si>
  <si>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</si>
  <si>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</si>
  <si>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</si>
  <si>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</si>
  <si>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</si>
  <si>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</si>
  <si>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</si>
  <si>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</si>
  <si>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</si>
  <si>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</si>
  <si>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</si>
  <si>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</si>
  <si>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</si>
  <si>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</si>
  <si>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</si>
  <si>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</si>
  <si>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</si>
  <si>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</si>
  <si>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</si>
  <si>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</si>
  <si>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</si>
  <si>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</si>
  <si>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</si>
  <si>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</si>
  <si>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</si>
  <si>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</si>
  <si>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</si>
  <si>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</si>
  <si>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</si>
  <si>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</si>
  <si>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</si>
  <si>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</si>
  <si>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</si>
  <si>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</si>
  <si>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</si>
  <si>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</si>
  <si>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</si>
  <si>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</si>
  <si>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</si>
  <si>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</si>
  <si>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</si>
  <si>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</si>
  <si>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</si>
  <si>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</si>
  <si>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</si>
  <si>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</si>
  <si>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</si>
  <si>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</si>
  <si>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</si>
  <si>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</si>
  <si>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</si>
  <si>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</si>
  <si>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</si>
  <si>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</si>
  <si>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</si>
  <si>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</si>
  <si>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</si>
  <si>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</si>
  <si>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</si>
  <si>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</si>
  <si>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</si>
  <si>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</si>
  <si>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</si>
  <si>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</si>
  <si>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</si>
  <si>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</si>
  <si>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</si>
  <si>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</si>
  <si>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</si>
  <si>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</si>
  <si>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</si>
  <si>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</si>
  <si>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</si>
  <si>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</si>
  <si>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</si>
  <si>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</si>
  <si>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</si>
  <si>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</si>
  <si>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</si>
  <si>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</si>
  <si>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</si>
  <si>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</si>
  <si>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</si>
  <si>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</si>
  <si>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</si>
  <si>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</si>
  <si>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</si>
  <si>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</si>
  <si>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</si>
  <si>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</si>
  <si>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</si>
  <si>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</si>
  <si>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</si>
  <si>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</si>
  <si>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</si>
  <si>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</si>
  <si>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</si>
  <si>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</si>
  <si>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</si>
  <si>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</si>
  <si>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</si>
  <si>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</si>
  <si>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</si>
  <si>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</si>
  <si>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</si>
  <si>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</si>
  <si>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</si>
  <si>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</si>
  <si>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</si>
  <si>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</si>
  <si>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</si>
  <si>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</si>
  <si>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</si>
  <si>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</si>
  <si>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</si>
  <si>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</si>
  <si>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</si>
  <si>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</si>
  <si>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</si>
  <si>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</si>
  <si>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</si>
  <si>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</si>
  <si>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</si>
  <si>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</si>
  <si>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</si>
  <si>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</si>
  <si>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</si>
  <si>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</si>
  <si>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</si>
  <si>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</si>
  <si>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</si>
  <si>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</si>
  <si>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</si>
  <si>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</si>
  <si>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</si>
  <si>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</si>
  <si>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</si>
  <si>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</si>
  <si>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</si>
  <si>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VERRET Nancy</t>
  </si>
  <si>
    <t>+ 32 2 565 55 63</t>
  </si>
  <si>
    <t>nancy.verret@bnpparibasfortis.com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</si>
  <si>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</si>
  <si>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</si>
  <si>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</si>
  <si>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</si>
  <si>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</si>
  <si>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</si>
  <si>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</si>
  <si>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</si>
  <si>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</si>
  <si>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</si>
  <si>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</si>
  <si>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</si>
  <si>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</si>
  <si>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</si>
  <si>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</si>
  <si>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</si>
  <si>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</si>
  <si>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</si>
  <si>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</si>
  <si>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</si>
  <si>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</si>
  <si>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</si>
  <si>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</si>
  <si>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</si>
  <si>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</si>
  <si>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</si>
  <si>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</si>
  <si>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</si>
  <si>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</si>
  <si>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25/02/2022</t>
  </si>
  <si>
    <t>BD@155375</t>
  </si>
  <si>
    <t>BE6312092115</t>
  </si>
  <si>
    <t>BD@167469</t>
  </si>
  <si>
    <t>BE0002700814</t>
  </si>
  <si>
    <t>20/05/2022</t>
  </si>
  <si>
    <t>BD@167470</t>
  </si>
  <si>
    <t>BE0002701820</t>
  </si>
  <si>
    <t>BD@178945</t>
  </si>
  <si>
    <t>BE0002762434</t>
  </si>
  <si>
    <t>10/12/2022</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</si>
  <si>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</si>
  <si>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</si>
  <si>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</si>
  <si>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</si>
  <si>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</si>
  <si>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</si>
  <si>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</si>
  <si>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</si>
  <si>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</si>
  <si>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</si>
  <si>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</si>
  <si>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</si>
  <si>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</si>
  <si>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</si>
  <si>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</si>
  <si>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</si>
  <si>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</si>
  <si>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</si>
  <si>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</si>
  <si>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</si>
  <si>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</si>
  <si>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</si>
  <si>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</si>
  <si>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</si>
  <si>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</si>
  <si>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</si>
  <si>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Ratings</t>
  </si>
  <si>
    <t>1. BNP Paribas Fortis Bank Senior Unsecured Ratings</t>
  </si>
  <si>
    <t>2. BNP Parisbas Fortis Mortgage Pandbrieven Ratings</t>
  </si>
  <si>
    <t>Value of the Residential Loans (as defined in Royal Decree Art 6 Paraf 1)</t>
  </si>
  <si>
    <t>Ratio Value of Resid. Mortgage Loans / Mortgage Pandbrieven Issued (V) / (I)</t>
  </si>
  <si>
    <t>&gt; &gt; &gt; Cover Test Royal Decree Art 5 Paraf 1</t>
  </si>
  <si>
    <t>Passed</t>
  </si>
  <si>
    <t>Ratio Value All Cover Assets / Mortgage Pandbrieven Issued [V+VI+VII]/I</t>
  </si>
  <si>
    <t>&gt; &gt; &gt; Cover Test Royal Decree Art 5 Paraf 2</t>
  </si>
  <si>
    <t>Test Summary</t>
  </si>
  <si>
    <t>(all amounts in EUR unless stated otherwise)</t>
  </si>
  <si>
    <t>1. Outstanding Mortgage Pandbrieven and Cover Assets</t>
  </si>
  <si>
    <t>Outstanding Mortgage Pandbrieven</t>
  </si>
  <si>
    <t>(I)</t>
  </si>
  <si>
    <t>(II)</t>
  </si>
  <si>
    <t>Nominal Balance Residential Mortgage Loans</t>
  </si>
  <si>
    <t>Nominal Balance Public Finance Exposures</t>
  </si>
  <si>
    <t>(III)</t>
  </si>
  <si>
    <t>Nominal Balance Financial Institution Exposures</t>
  </si>
  <si>
    <t>(IV)</t>
  </si>
  <si>
    <t>Nominal OC Level [(II)+(III)+(IV)]/(I)-1</t>
  </si>
  <si>
    <t>2. Residential Mortgage Loans Cover Test</t>
  </si>
  <si>
    <t>(V)</t>
  </si>
  <si>
    <t>Limit: 85%</t>
  </si>
  <si>
    <t>3. Total Asset Cover Test</t>
  </si>
  <si>
    <t>Value of Public Finance Exposures (definition Royal Decree)</t>
  </si>
  <si>
    <t>(VI)</t>
  </si>
  <si>
    <t>(VII)</t>
  </si>
  <si>
    <t>Value of Financial Institution Exposures (definition Royal Decree)</t>
  </si>
  <si>
    <t>Limit: 105%</t>
  </si>
  <si>
    <t>4. Interest and Principal Coverage Test</t>
  </si>
  <si>
    <t>Interest Proceeds Cover Assets</t>
  </si>
  <si>
    <t>(VIII)</t>
  </si>
  <si>
    <t>Total Interest Proceeds Residential Mortgage Loans</t>
  </si>
  <si>
    <t>Total Interest Proceeds Public Finance Exposures</t>
  </si>
  <si>
    <t>Total Interest Proceeds  Financial Institution Exposures</t>
  </si>
  <si>
    <t>Impact Derivatives</t>
  </si>
  <si>
    <t>(IX)</t>
  </si>
  <si>
    <t>Principal Proceeds Cover Assets</t>
  </si>
  <si>
    <t>Total Principal Proceeds Residential Mortgage Loans</t>
  </si>
  <si>
    <t>Total Principal Proceeds Public Finance Exposures</t>
  </si>
  <si>
    <t>Total Principal Proceeds Financial Institution Exposures</t>
  </si>
  <si>
    <t>Interest Requirement Covered Bonds</t>
  </si>
  <si>
    <t>Costs, Fees and expenses Covered Bonds</t>
  </si>
  <si>
    <t>Principal Requirement Covered Bonds</t>
  </si>
  <si>
    <t>(XII)</t>
  </si>
  <si>
    <t>Total Surplus (+) / Deficit (-)  (VIII)+(IX)-(X)-(XI)-(XII)</t>
  </si>
  <si>
    <t>&gt; &gt; &gt; Cover Test Royal Decree Art 5 paraf 3</t>
  </si>
  <si>
    <t>5. Liquidity Tests</t>
  </si>
  <si>
    <t>Cumulative Cash Inflow Next 180 Days</t>
  </si>
  <si>
    <t>Cumulative Cash Outflow Next 180 Days</t>
  </si>
  <si>
    <t>(XIV)</t>
  </si>
  <si>
    <t>Liquidity Surplus (+) / Deficit (-) (XIII)+(XIV)</t>
  </si>
  <si>
    <t>&gt; &gt; &gt; Liquidity Test Royal Decree Art 7 paraf 1</t>
  </si>
  <si>
    <t>MtM Liquid Bonds minus ECB Haircut</t>
  </si>
  <si>
    <t>Interest Payable on Mortgage Pandbrieven next 3 months</t>
  </si>
  <si>
    <t>Excess Coverage Interest Mortgage Pandbrieven by Liquid Bonds (XV)-(XVI)</t>
  </si>
  <si>
    <t>Outstanding Balance of Residential Mortgage Loans at the Cut-off Date</t>
  </si>
  <si>
    <t>Principal Redemptions between Cut-off Date and Maturity Date</t>
  </si>
  <si>
    <t>Interest Payments between Cut-off Date and Maturity Date</t>
  </si>
  <si>
    <t>Number of loans</t>
  </si>
  <si>
    <t>Average Outstanding Balance per borrower</t>
  </si>
  <si>
    <t>Average Outstanding Balance per loan</t>
  </si>
  <si>
    <t>Weighted average Current Loan to Current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</si>
  <si>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</si>
  <si>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</si>
  <si>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</si>
  <si>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</si>
  <si>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</si>
  <si>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</si>
  <si>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</si>
  <si>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</si>
  <si>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</si>
  <si>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</si>
  <si>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Position</t>
  </si>
  <si>
    <t>BE0000341504</t>
  </si>
  <si>
    <t>BE0000351602</t>
  </si>
  <si>
    <t>Kingdom of Belgium</t>
  </si>
  <si>
    <t>BGB 0.8 22JUN2027 81</t>
  </si>
  <si>
    <t xml:space="preserve">BGB 0.0 22OCT2027 91 </t>
  </si>
  <si>
    <t>Nominal Amount</t>
  </si>
  <si>
    <t>F</t>
  </si>
  <si>
    <t>Standar &amp; Poor's Rating</t>
  </si>
  <si>
    <t>AA</t>
  </si>
  <si>
    <t>Fitch Rating</t>
  </si>
  <si>
    <t>AA-</t>
  </si>
  <si>
    <t>Moody's Rating</t>
  </si>
  <si>
    <t>Aa3</t>
  </si>
  <si>
    <t>Cover Pool Summary</t>
  </si>
  <si>
    <t>Portfolio Cut-off Date</t>
  </si>
  <si>
    <t>1. Residential Mortgage Loans</t>
  </si>
  <si>
    <t>See Stratification Tables Mortgages for more details</t>
  </si>
  <si>
    <t>2. Registered Cash</t>
  </si>
  <si>
    <t>Registered Cash Proceeds under the Residential Mortgage Loans</t>
  </si>
  <si>
    <t>3. Public Sector Exposure (Liquid Bond Positions)</t>
  </si>
  <si>
    <t>4. Derivatives</t>
  </si>
  <si>
    <t>None</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</si>
  <si>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</si>
  <si>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</si>
  <si>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</si>
  <si>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</si>
  <si>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</si>
  <si>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</si>
  <si>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</si>
  <si>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</si>
  <si>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</si>
  <si>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</si>
  <si>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</si>
  <si>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</si>
  <si>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</si>
  <si>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</si>
  <si>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</si>
  <si>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</si>
  <si>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</si>
  <si>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</si>
  <si>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</si>
  <si>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</si>
  <si>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</si>
  <si>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</si>
  <si>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</si>
  <si>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</si>
  <si>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</si>
  <si>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</si>
  <si>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</si>
  <si>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</si>
  <si>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</si>
  <si>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&gt;31 and &lt;=32</t>
  </si>
  <si>
    <t>&gt;29 and &lt;=30</t>
  </si>
  <si>
    <t>&gt;25 and &lt;=26</t>
  </si>
  <si>
    <t>&gt;28 and &lt;=29</t>
  </si>
  <si>
    <t>&lt;0</t>
  </si>
  <si>
    <t>&gt;26 and &lt;=27</t>
  </si>
  <si>
    <t>&gt;27 and &lt;=28</t>
  </si>
  <si>
    <t>&gt;40 and &lt;=41</t>
  </si>
  <si>
    <t>&gt;30 and &lt;=31</t>
  </si>
  <si>
    <t>&gt;33 and &lt;=34</t>
  </si>
  <si>
    <t>&gt;34 and &lt;=35</t>
  </si>
  <si>
    <t>&gt;35 and &lt;=36</t>
  </si>
  <si>
    <t>&gt;36 and &lt;=37</t>
  </si>
  <si>
    <t>&gt;39 and &lt;=40</t>
  </si>
  <si>
    <t>&gt;32 and &lt;=33</t>
  </si>
  <si>
    <t>&gt;37 and &lt;=38</t>
  </si>
  <si>
    <t>&gt;42 and &lt;=43</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</si>
  <si>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</si>
  <si>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</si>
  <si>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</si>
  <si>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</si>
  <si>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</si>
  <si>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</si>
  <si>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</si>
  <si>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</si>
  <si>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</si>
  <si>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</si>
  <si>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</si>
  <si>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</si>
  <si>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</si>
  <si>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</si>
  <si>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</si>
  <si>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</si>
  <si>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</si>
  <si>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</si>
  <si>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</si>
  <si>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</si>
  <si>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</si>
  <si>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</si>
  <si>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8.5 - 9%</t>
  </si>
  <si>
    <t>8 - 8.5%</t>
  </si>
  <si>
    <t>7 - 7.5%</t>
  </si>
  <si>
    <t>7.5 - 8%</t>
  </si>
  <si>
    <t>Variable</t>
  </si>
  <si>
    <t>Variable With Cap</t>
  </si>
  <si>
    <t>2022</t>
  </si>
  <si>
    <t>2023</t>
  </si>
  <si>
    <t>2024</t>
  </si>
  <si>
    <t>2025</t>
  </si>
  <si>
    <t>2026</t>
  </si>
  <si>
    <t>2027</t>
  </si>
  <si>
    <t>2028</t>
  </si>
  <si>
    <t>2029</t>
  </si>
  <si>
    <t>2030</t>
  </si>
  <si>
    <t>2031</t>
  </si>
  <si>
    <t>2033</t>
  </si>
  <si>
    <t>2034</t>
  </si>
  <si>
    <t>2035</t>
  </si>
  <si>
    <t>2036</t>
  </si>
  <si>
    <t>Fixed To Maturity</t>
  </si>
  <si>
    <t>Monthly</t>
  </si>
  <si>
    <t>Twice A Year</t>
  </si>
  <si>
    <t>Annuity</t>
  </si>
  <si>
    <t>Interest only</t>
  </si>
  <si>
    <t>Linear</t>
  </si>
  <si>
    <t>1-10%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</si>
  <si>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</si>
  <si>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</si>
  <si>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</si>
  <si>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</si>
  <si>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</si>
  <si>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</si>
  <si>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</si>
  <si>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</si>
  <si>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</si>
  <si>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</si>
  <si>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</si>
  <si>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</si>
  <si>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</si>
  <si>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</si>
  <si>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</si>
  <si>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</si>
  <si>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</si>
  <si>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</si>
  <si>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</si>
  <si>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</si>
  <si>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</si>
  <si>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</si>
  <si>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</si>
  <si>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</si>
  <si>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</si>
  <si>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</si>
  <si>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</si>
  <si>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</si>
  <si>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</si>
  <si>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</si>
  <si>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</si>
  <si>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</si>
  <si>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</si>
  <si>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</si>
  <si>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</si>
  <si>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</si>
  <si>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</si>
  <si>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</si>
  <si>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</si>
  <si>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</si>
  <si>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13. Loan to Mortgage Inscription Ratio (LTM)</t>
  </si>
  <si>
    <t>14. Distribution of Average Life to Final Maturity (at 0% CPR)</t>
  </si>
  <si>
    <t>15. Distribution of Average Life To Interest Reset Date (at 0% CPR)</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</si>
  <si>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</si>
  <si>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</si>
  <si>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</si>
  <si>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</si>
  <si>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</si>
  <si>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</si>
  <si>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</si>
  <si>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</si>
  <si>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</si>
  <si>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</si>
  <si>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</si>
  <si>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</si>
  <si>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</si>
  <si>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</si>
  <si>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</si>
  <si>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</si>
  <si>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</si>
  <si>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</si>
  <si>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</si>
  <si>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</si>
  <si>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</si>
  <si>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</si>
  <si>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</si>
  <si>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</si>
  <si>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</si>
  <si>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</si>
  <si>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</si>
  <si>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</si>
  <si>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</si>
  <si>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</si>
  <si>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</si>
  <si>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</si>
  <si>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</si>
  <si>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</si>
  <si>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</si>
  <si>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</si>
  <si>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</si>
  <si>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</si>
  <si>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</si>
  <si>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</si>
  <si>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</si>
  <si>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</si>
  <si>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</si>
  <si>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</si>
  <si>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</si>
  <si>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</si>
  <si>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</si>
  <si>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</si>
  <si>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</si>
  <si>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</si>
  <si>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</si>
  <si>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</si>
  <si>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</si>
  <si>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</si>
  <si>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</si>
  <si>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</si>
  <si>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</si>
  <si>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</si>
  <si>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</si>
  <si>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</si>
  <si>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</si>
  <si>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</si>
  <si>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</si>
  <si>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</si>
  <si>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</si>
  <si>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</si>
  <si>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</si>
  <si>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</si>
  <si>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</si>
  <si>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</si>
  <si>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</si>
  <si>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</si>
  <si>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</si>
  <si>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</si>
  <si>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</si>
  <si>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</si>
  <si>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</si>
  <si>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</si>
  <si>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</si>
  <si>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</si>
  <si>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</si>
  <si>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</si>
  <si>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</si>
  <si>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</si>
  <si>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</si>
  <si>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</si>
  <si>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</si>
  <si>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</si>
  <si>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</si>
  <si>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</si>
  <si>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</si>
  <si>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</si>
  <si>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</si>
  <si>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</si>
  <si>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</si>
  <si>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</si>
  <si>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</si>
  <si>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</si>
  <si>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</si>
  <si>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</si>
  <si>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</si>
  <si>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</si>
  <si>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</si>
  <si>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</si>
  <si>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</si>
  <si>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</si>
  <si>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</si>
  <si>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</si>
  <si>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</si>
  <si>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</si>
  <si>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</si>
  <si>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</si>
  <si>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</si>
  <si>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</si>
  <si>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</si>
  <si>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</si>
  <si>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</si>
  <si>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</si>
  <si>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</si>
  <si>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</si>
  <si>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</si>
  <si>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</si>
  <si>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</si>
  <si>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</si>
  <si>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</si>
  <si>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</si>
  <si>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</si>
  <si>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</si>
  <si>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</si>
  <si>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</si>
  <si>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</si>
  <si>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</si>
  <si>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</si>
  <si>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</si>
  <si>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</si>
  <si>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</si>
  <si>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</si>
  <si>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</si>
  <si>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</si>
  <si>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</si>
  <si>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</si>
  <si>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</si>
  <si>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</si>
  <si>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</si>
  <si>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</si>
  <si>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</si>
  <si>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</si>
  <si>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</si>
  <si>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</si>
  <si>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</si>
  <si>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</si>
  <si>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</si>
  <si>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</si>
  <si>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</si>
  <si>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</si>
  <si>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</si>
  <si>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</si>
  <si>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</si>
  <si>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</si>
  <si>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</si>
  <si>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</si>
  <si>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</si>
  <si>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</si>
  <si>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</si>
  <si>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</si>
  <si>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</si>
  <si>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</si>
  <si>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</si>
  <si>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</si>
  <si>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</si>
  <si>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</si>
  <si>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</si>
  <si>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</si>
  <si>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</si>
  <si>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</si>
  <si>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</si>
  <si>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</si>
  <si>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</si>
  <si>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</si>
  <si>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</si>
  <si>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</si>
  <si>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</si>
  <si>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</si>
  <si>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</si>
  <si>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</si>
  <si>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</si>
  <si>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</si>
  <si>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</si>
  <si>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</si>
  <si>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</si>
  <si>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</si>
  <si>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</si>
  <si>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</si>
  <si>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</si>
  <si>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</si>
  <si>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</si>
  <si>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</si>
  <si>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</si>
  <si>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</si>
  <si>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</si>
  <si>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</si>
  <si>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</si>
  <si>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</si>
  <si>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</si>
  <si>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</si>
  <si>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</si>
  <si>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</si>
  <si>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</si>
  <si>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</si>
  <si>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</si>
  <si>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</si>
  <si>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</si>
  <si>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</si>
  <si>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</si>
  <si>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</si>
  <si>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</si>
  <si>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</si>
  <si>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</si>
  <si>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</si>
  <si>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</si>
  <si>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</si>
  <si>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</si>
  <si>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</si>
  <si>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</si>
  <si>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</si>
  <si>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</si>
  <si>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</si>
  <si>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</si>
  <si>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</si>
  <si>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</si>
  <si>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</si>
  <si>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</si>
  <si>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</si>
  <si>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</si>
  <si>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</si>
  <si>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</si>
  <si>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</si>
  <si>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</si>
  <si>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</si>
  <si>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</si>
  <si>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</si>
  <si>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</si>
  <si>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</si>
  <si>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</si>
  <si>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</si>
  <si>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</si>
  <si>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</si>
  <si>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</si>
  <si>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</si>
  <si>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</si>
  <si>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</si>
  <si>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</si>
  <si>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</si>
  <si>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</si>
  <si>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</si>
  <si>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</si>
  <si>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</si>
  <si>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</si>
  <si>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</si>
  <si>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</si>
  <si>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</si>
  <si>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</si>
  <si>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</si>
  <si>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</si>
  <si>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</si>
  <si>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</si>
  <si>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</si>
  <si>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</si>
  <si>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</si>
  <si>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</si>
  <si>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</si>
  <si>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</si>
  <si>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</si>
  <si>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</si>
  <si>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</si>
  <si>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</si>
  <si>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</si>
  <si>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</si>
  <si>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</si>
  <si>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</si>
  <si>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</si>
  <si>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</si>
  <si>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</si>
  <si>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</si>
  <si>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</si>
  <si>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</si>
  <si>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</si>
  <si>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</si>
  <si>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</si>
  <si>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</si>
  <si>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</si>
  <si>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</si>
  <si>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</si>
  <si>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</si>
  <si>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</si>
  <si>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</si>
  <si>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</si>
  <si>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</si>
  <si>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</si>
  <si>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</si>
  <si>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</si>
  <si>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</si>
  <si>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</si>
  <si>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</si>
  <si>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</si>
  <si>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</si>
  <si>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</si>
  <si>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</si>
  <si>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</si>
  <si>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</si>
  <si>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</si>
  <si>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</si>
  <si>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</si>
  <si>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</si>
  <si>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</si>
  <si>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</si>
  <si>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</si>
  <si>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</si>
  <si>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</si>
  <si>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</si>
  <si>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</si>
  <si>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</si>
  <si>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</si>
  <si>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</si>
  <si>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</si>
  <si>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</si>
  <si>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</si>
  <si>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</si>
  <si>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</si>
  <si>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</si>
  <si>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</si>
  <si>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</si>
  <si>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</si>
  <si>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</si>
  <si>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</si>
  <si>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</si>
  <si>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</si>
  <si>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</si>
  <si>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</si>
  <si>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</si>
  <si>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</si>
  <si>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</si>
  <si>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</si>
  <si>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</si>
  <si>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</si>
  <si>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</si>
  <si>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</si>
  <si>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</si>
  <si>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</si>
  <si>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</si>
  <si>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</si>
  <si>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</si>
  <si>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</si>
  <si>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</si>
  <si>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</si>
  <si>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</si>
  <si>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</si>
  <si>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</si>
  <si>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</si>
  <si>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</si>
  <si>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</si>
  <si>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</si>
  <si>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</si>
  <si>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</si>
  <si>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</si>
  <si>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</si>
  <si>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</si>
  <si>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</si>
  <si>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</si>
  <si>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</si>
  <si>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</si>
  <si>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</si>
  <si>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</si>
  <si>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</si>
  <si>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</si>
  <si>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</si>
  <si>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</si>
  <si>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</si>
  <si>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</si>
  <si>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</si>
  <si>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</si>
  <si>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</si>
  <si>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</si>
  <si>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</si>
  <si>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</si>
  <si>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</si>
  <si>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</si>
  <si>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</si>
  <si>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</si>
  <si>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</si>
  <si>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</si>
  <si>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</si>
  <si>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</si>
  <si>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</si>
  <si>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</si>
  <si>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</si>
  <si>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</si>
  <si>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</si>
  <si>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</si>
  <si>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</si>
  <si>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</si>
  <si>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</si>
  <si>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</si>
  <si>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</si>
  <si>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</si>
  <si>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</si>
  <si>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</si>
  <si>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</si>
  <si>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</si>
  <si>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</si>
  <si>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</si>
  <si>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</si>
  <si>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</si>
  <si>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</si>
  <si>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</si>
  <si>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</si>
  <si>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</si>
  <si>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</si>
  <si>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</si>
  <si>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</si>
  <si>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</si>
  <si>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</si>
  <si>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</si>
  <si>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</si>
  <si>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</si>
  <si>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</si>
  <si>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</si>
  <si>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</si>
  <si>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</si>
  <si>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</si>
  <si>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</si>
  <si>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</si>
  <si>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</si>
  <si>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</si>
  <si>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</si>
  <si>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</si>
  <si>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</si>
  <si>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</si>
  <si>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</si>
  <si>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</si>
  <si>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</si>
  <si>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</si>
  <si>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</si>
  <si>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</si>
  <si>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</si>
  <si>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</si>
  <si>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</si>
  <si>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</si>
  <si>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</si>
  <si>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</si>
  <si>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</si>
  <si>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</si>
  <si>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</si>
  <si>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</si>
  <si>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</si>
  <si>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</si>
  <si>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</si>
  <si>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</si>
  <si>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</si>
  <si>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</si>
  <si>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</si>
  <si>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</si>
  <si>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</si>
  <si>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</si>
  <si>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</si>
  <si>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</si>
  <si>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</si>
  <si>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</si>
  <si>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</si>
  <si>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</si>
  <si>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</si>
  <si>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</si>
  <si>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</si>
  <si>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</si>
  <si>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</si>
  <si>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</si>
  <si>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</si>
  <si>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</si>
  <si>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</si>
  <si>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</si>
  <si>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</si>
  <si>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</si>
  <si>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</si>
  <si>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</si>
  <si>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</si>
  <si>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</si>
  <si>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</si>
  <si>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</si>
  <si>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</si>
  <si>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</si>
  <si>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</si>
  <si>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</si>
  <si>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</si>
  <si>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</si>
  <si>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</si>
  <si>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</si>
  <si>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</si>
  <si>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</si>
  <si>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</si>
  <si>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</si>
  <si>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</si>
  <si>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</si>
  <si>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</si>
  <si>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</si>
  <si>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</si>
  <si>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</si>
  <si>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</si>
  <si>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</si>
  <si>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</si>
  <si>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</si>
  <si>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</si>
  <si>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</si>
  <si>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</si>
  <si>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</si>
  <si>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</si>
  <si>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</si>
  <si>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</si>
  <si>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</si>
  <si>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</si>
  <si>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</si>
  <si>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</si>
  <si>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</si>
  <si>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</si>
  <si>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</si>
  <si>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</si>
  <si>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</si>
  <si>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</si>
  <si>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</si>
  <si>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</si>
  <si>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</si>
  <si>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</si>
  <si>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</si>
  <si>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</si>
  <si>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</si>
  <si>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</si>
  <si>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</si>
  <si>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</si>
  <si>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</si>
  <si>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</si>
  <si>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</si>
  <si>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</si>
  <si>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</si>
  <si>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</si>
  <si>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</si>
  <si>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</si>
  <si>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</si>
  <si>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</si>
  <si>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</si>
  <si>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</si>
  <si>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</si>
  <si>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</si>
  <si>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</si>
  <si>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</si>
  <si>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</si>
  <si>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</si>
  <si>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</si>
  <si>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</si>
  <si>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</si>
  <si>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</si>
  <si>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</si>
  <si>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</si>
  <si>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</si>
  <si>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</si>
  <si>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</si>
  <si>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</si>
  <si>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</si>
  <si>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</si>
  <si>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</si>
  <si>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</si>
  <si>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</si>
  <si>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</si>
  <si>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</si>
  <si>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</si>
  <si>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</si>
  <si>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</si>
  <si>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</si>
  <si>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</si>
  <si>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</si>
  <si>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</si>
  <si>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</si>
  <si>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</si>
  <si>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</si>
  <si>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</si>
  <si>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</si>
  <si>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</si>
  <si>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</si>
  <si>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</si>
  <si>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</si>
  <si>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</si>
  <si>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</si>
  <si>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</si>
  <si>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</si>
  <si>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</si>
  <si>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</si>
  <si>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</si>
  <si>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</si>
  <si>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</si>
  <si>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</si>
  <si>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</si>
  <si>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</si>
  <si>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</si>
  <si>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</si>
  <si>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</si>
  <si>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</si>
  <si>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</si>
  <si>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</si>
  <si>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</si>
  <si>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</si>
  <si>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</si>
  <si>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</si>
  <si>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</si>
  <si>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</si>
  <si>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</si>
  <si>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</si>
  <si>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</si>
  <si>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</si>
  <si>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</si>
  <si>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</si>
  <si>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</si>
  <si>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</si>
  <si>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</si>
  <si>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</si>
  <si>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</si>
  <si>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</si>
  <si>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</si>
  <si>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</si>
  <si>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</si>
  <si>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</si>
  <si>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</si>
  <si>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</si>
  <si>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</si>
  <si>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</si>
  <si>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</si>
  <si>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</si>
  <si>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</si>
  <si>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</si>
  <si>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</si>
  <si>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</si>
  <si>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</si>
  <si>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</si>
  <si>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</si>
  <si>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</si>
  <si>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</si>
  <si>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</si>
  <si>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</si>
  <si>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</si>
  <si>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</si>
  <si>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</si>
  <si>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</si>
  <si>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</si>
  <si>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</si>
  <si>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</si>
  <si>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</si>
  <si>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</si>
  <si>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</si>
  <si>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</si>
  <si>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</si>
  <si>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</si>
  <si>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</si>
  <si>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</si>
  <si>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</si>
  <si>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</si>
  <si>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</si>
  <si>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</si>
  <si>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</si>
  <si>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</si>
  <si>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</si>
  <si>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</si>
  <si>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</si>
  <si>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</si>
  <si>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</si>
  <si>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</si>
  <si>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</si>
  <si>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</si>
  <si>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</si>
  <si>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</si>
  <si>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</si>
  <si>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</si>
  <si>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</si>
  <si>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</si>
  <si>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</si>
  <si>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</si>
  <si>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</si>
  <si>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</si>
  <si>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</si>
  <si>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</si>
  <si>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</si>
  <si>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</si>
  <si>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</si>
  <si>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</si>
  <si>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</si>
  <si>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</si>
  <si>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</si>
  <si>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</si>
  <si>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</si>
  <si>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</si>
  <si>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</si>
  <si>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</si>
  <si>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</si>
  <si>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</si>
  <si>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</si>
  <si>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</si>
  <si>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</si>
  <si>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</si>
  <si>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</si>
  <si>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</si>
  <si>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</si>
  <si>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</si>
  <si>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</si>
  <si>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</si>
  <si>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</si>
  <si>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</si>
  <si>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</si>
  <si>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</si>
  <si>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</si>
  <si>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</si>
  <si>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</si>
  <si>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</si>
  <si>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</si>
  <si>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</si>
  <si>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</si>
  <si>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</si>
  <si>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</si>
  <si>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</si>
  <si>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</si>
  <si>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</si>
  <si>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</si>
  <si>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</si>
  <si>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</si>
  <si>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</si>
  <si>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</si>
  <si>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</si>
  <si>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</si>
  <si>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</si>
  <si>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</si>
  <si>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</si>
  <si>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</si>
  <si>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</si>
  <si>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</si>
  <si>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</si>
  <si>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</si>
  <si>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</si>
  <si>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</si>
  <si>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</si>
  <si>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</si>
  <si>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</si>
  <si>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</si>
  <si>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</si>
  <si>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</si>
  <si>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</si>
  <si>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</si>
  <si>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</si>
  <si>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</si>
  <si>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</si>
  <si>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</si>
  <si>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</si>
  <si>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</si>
  <si>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</si>
  <si>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</si>
  <si>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</si>
  <si>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</si>
  <si>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</si>
  <si>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</si>
  <si>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</si>
  <si>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</si>
  <si>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</si>
  <si>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</si>
  <si>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</si>
  <si>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</si>
  <si>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</si>
  <si>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</si>
  <si>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</si>
  <si>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</si>
  <si>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</si>
  <si>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</si>
  <si>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</si>
  <si>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</si>
  <si>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</si>
  <si>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</si>
  <si>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</si>
  <si>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</si>
  <si>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</si>
  <si>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</si>
  <si>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</si>
  <si>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</si>
  <si>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</si>
  <si>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</si>
  <si>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</si>
  <si>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</si>
  <si>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</si>
  <si>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</si>
  <si>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31/12/2021</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</si>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</sst>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4"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b/>
      <i/>
      <u/>
      <sz val="18"/>
      <color rgb="FFFF0000"/>
      <name val="Arial"/>
      <family val="2"/>
    </font>
    <font>
      <i/>
      <sz val="8"/>
      <color rgb="FF000000"/>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9"/>
      <color rgb="FF000000"/>
      <name val="Arial"/>
      <family val="2"/>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4" fillId="0" borderId="0" applyNumberFormat="0" applyFill="0" applyBorder="0" applyAlignment="0" applyProtection="0"/>
    <xf numFmtId="0" fontId="45" fillId="0" borderId="0"/>
    <xf numFmtId="9" fontId="1" fillId="0" borderId="0" applyFont="0" applyFill="0" applyBorder="0" applyAlignment="0" applyProtection="0"/>
    <xf numFmtId="9" fontId="45" fillId="0" borderId="0" applyFont="0" applyFill="0" applyBorder="0" applyAlignment="0" applyProtection="0"/>
  </cellStyleXfs>
  <cellXfs count="272">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49" fontId="6" fillId="3"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49" fontId="3"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4"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right" vertical="center"/>
    </xf>
    <xf numFmtId="3" fontId="12" fillId="2" borderId="4"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4"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6" fillId="2" borderId="0" xfId="0" applyFont="1" applyFill="1" applyAlignment="1">
      <alignment horizontal="right" vertical="center"/>
    </xf>
    <xf numFmtId="49" fontId="14" fillId="2" borderId="0" xfId="0" applyNumberFormat="1" applyFont="1" applyFill="1" applyAlignment="1">
      <alignment horizontal="left" vertical="center"/>
    </xf>
    <xf numFmtId="49" fontId="12" fillId="2" borderId="0" xfId="0" applyNumberFormat="1" applyFont="1" applyFill="1" applyAlignment="1">
      <alignment horizontal="center" vertical="center"/>
    </xf>
    <xf numFmtId="49" fontId="7" fillId="2" borderId="5" xfId="0" applyNumberFormat="1" applyFont="1" applyFill="1" applyBorder="1" applyAlignment="1">
      <alignment horizontal="center" vertical="center"/>
    </xf>
    <xf numFmtId="49" fontId="15" fillId="2" borderId="0" xfId="0" applyNumberFormat="1" applyFont="1" applyFill="1" applyAlignment="1">
      <alignment horizontal="center" vertical="center"/>
    </xf>
    <xf numFmtId="165"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17" fillId="2" borderId="0" xfId="0" applyFont="1" applyFill="1" applyAlignment="1">
      <alignment horizontal="left" vertical="center"/>
    </xf>
    <xf numFmtId="0" fontId="18" fillId="2" borderId="0" xfId="0" applyFont="1" applyFill="1" applyAlignment="1">
      <alignment horizontal="right" vertical="center"/>
    </xf>
    <xf numFmtId="0" fontId="17"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center" vertical="center"/>
    </xf>
    <xf numFmtId="49" fontId="19" fillId="3" borderId="4" xfId="0" applyNumberFormat="1" applyFont="1" applyFill="1" applyBorder="1" applyAlignment="1">
      <alignment horizontal="center" vertical="center"/>
    </xf>
    <xf numFmtId="168" fontId="18"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18" fillId="2" borderId="0" xfId="0" applyNumberFormat="1" applyFont="1" applyFill="1" applyAlignment="1">
      <alignment horizontal="center" vertical="center"/>
    </xf>
    <xf numFmtId="0" fontId="20" fillId="3" borderId="4" xfId="0" applyFont="1" applyFill="1" applyBorder="1" applyAlignment="1">
      <alignment horizontal="left" vertical="center"/>
    </xf>
    <xf numFmtId="0" fontId="21" fillId="3" borderId="4" xfId="0" applyFont="1" applyFill="1" applyBorder="1" applyAlignment="1">
      <alignment horizontal="left" vertical="center"/>
    </xf>
    <xf numFmtId="0" fontId="21" fillId="3" borderId="4" xfId="0" applyFont="1" applyFill="1" applyBorder="1" applyAlignment="1">
      <alignment horizontal="center" vertical="center"/>
    </xf>
    <xf numFmtId="0" fontId="20" fillId="3" borderId="4" xfId="0" applyFont="1" applyFill="1" applyBorder="1" applyAlignment="1">
      <alignment horizontal="center" vertical="center"/>
    </xf>
    <xf numFmtId="3" fontId="21" fillId="3" borderId="4" xfId="0" applyNumberFormat="1" applyFont="1" applyFill="1" applyBorder="1" applyAlignment="1">
      <alignment horizontal="right" vertical="center"/>
    </xf>
    <xf numFmtId="0" fontId="27" fillId="0" borderId="0" xfId="1" applyFont="1" applyAlignment="1">
      <alignment horizontal="left" vertical="center"/>
    </xf>
    <xf numFmtId="0" fontId="1" fillId="0" borderId="0" xfId="1"/>
    <xf numFmtId="0" fontId="28" fillId="0" borderId="0" xfId="1" applyFont="1" applyAlignment="1">
      <alignment horizontal="center" vertical="center"/>
    </xf>
    <xf numFmtId="0" fontId="29" fillId="0" borderId="0" xfId="1" applyFont="1" applyAlignment="1">
      <alignment vertical="center" wrapText="1"/>
    </xf>
    <xf numFmtId="0" fontId="30" fillId="0" borderId="0" xfId="1" applyFont="1" applyAlignment="1">
      <alignment horizontal="left" vertical="center" wrapText="1"/>
    </xf>
    <xf numFmtId="0" fontId="31" fillId="0" borderId="0" xfId="1" applyFont="1" applyAlignment="1">
      <alignment wrapText="1"/>
    </xf>
    <xf numFmtId="0" fontId="29" fillId="0" borderId="0" xfId="1" applyFont="1" applyAlignment="1">
      <alignment horizontal="left" vertical="center" wrapText="1"/>
    </xf>
    <xf numFmtId="0" fontId="33" fillId="0" borderId="0" xfId="1" applyFont="1" applyAlignment="1">
      <alignment vertical="center" wrapText="1"/>
    </xf>
    <xf numFmtId="0" fontId="34" fillId="0" borderId="0" xfId="1" applyFont="1" applyAlignment="1">
      <alignment horizontal="left" vertical="center" wrapText="1"/>
    </xf>
    <xf numFmtId="0" fontId="34" fillId="0" borderId="0" xfId="1" applyFont="1" applyAlignment="1">
      <alignment wrapText="1"/>
    </xf>
    <xf numFmtId="0" fontId="31" fillId="0" borderId="0" xfId="1" applyFont="1" applyAlignment="1">
      <alignment vertical="center" wrapText="1"/>
    </xf>
    <xf numFmtId="0" fontId="35" fillId="0" borderId="0" xfId="1" applyFont="1" applyAlignment="1">
      <alignment vertical="center" wrapText="1"/>
    </xf>
    <xf numFmtId="0" fontId="34" fillId="0" borderId="0" xfId="1" applyFont="1" applyAlignment="1">
      <alignment vertical="center" wrapText="1"/>
    </xf>
    <xf numFmtId="0" fontId="37" fillId="0" borderId="7" xfId="1" applyFont="1" applyBorder="1"/>
    <xf numFmtId="0" fontId="37" fillId="0" borderId="8" xfId="1" applyFont="1" applyBorder="1"/>
    <xf numFmtId="0" fontId="37" fillId="0" borderId="9" xfId="1" applyFont="1" applyBorder="1"/>
    <xf numFmtId="0" fontId="37" fillId="0" borderId="10" xfId="1" applyFont="1" applyBorder="1"/>
    <xf numFmtId="0" fontId="37" fillId="0" borderId="0" xfId="1" applyFont="1"/>
    <xf numFmtId="0" fontId="37" fillId="0" borderId="11" xfId="1" applyFont="1" applyBorder="1"/>
    <xf numFmtId="0" fontId="38" fillId="0" borderId="0" xfId="1" applyFont="1" applyAlignment="1">
      <alignment horizontal="center"/>
    </xf>
    <xf numFmtId="0" fontId="27"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xf>
    <xf numFmtId="14" fontId="1" fillId="0" borderId="0" xfId="1" applyNumberFormat="1"/>
    <xf numFmtId="0" fontId="42" fillId="0" borderId="0" xfId="1" applyFont="1" applyAlignment="1">
      <alignment horizontal="center"/>
    </xf>
    <xf numFmtId="0" fontId="43" fillId="0" borderId="0" xfId="1" applyFont="1"/>
    <xf numFmtId="0" fontId="25" fillId="0" borderId="0" xfId="2" applyFont="1" applyAlignment="1"/>
    <xf numFmtId="0" fontId="25" fillId="0" borderId="0" xfId="2" applyFont="1" applyFill="1" applyAlignment="1"/>
    <xf numFmtId="0" fontId="37" fillId="0" borderId="12" xfId="1" applyFont="1" applyBorder="1"/>
    <xf numFmtId="0" fontId="37" fillId="0" borderId="13" xfId="1" applyFont="1" applyBorder="1"/>
    <xf numFmtId="0" fontId="37" fillId="0" borderId="14" xfId="1" applyFont="1" applyBorder="1"/>
    <xf numFmtId="0" fontId="27" fillId="0" borderId="0" xfId="3" applyFont="1" applyAlignment="1">
      <alignment horizontal="left" vertical="center"/>
    </xf>
    <xf numFmtId="0" fontId="45" fillId="0" borderId="0" xfId="3" applyAlignment="1">
      <alignment horizontal="center" vertical="center" wrapText="1"/>
    </xf>
    <xf numFmtId="0" fontId="46" fillId="0" borderId="0" xfId="3" applyFont="1" applyAlignment="1">
      <alignment horizontal="center" vertical="center"/>
    </xf>
    <xf numFmtId="0" fontId="45" fillId="0" borderId="0" xfId="3"/>
    <xf numFmtId="0" fontId="45" fillId="0" borderId="15" xfId="3" applyBorder="1" applyAlignment="1">
      <alignment horizontal="center" vertical="center" wrapText="1"/>
    </xf>
    <xf numFmtId="0" fontId="47" fillId="0" borderId="0" xfId="3" applyFont="1" applyAlignment="1">
      <alignment vertical="center" wrapText="1"/>
    </xf>
    <xf numFmtId="0" fontId="47" fillId="9" borderId="0" xfId="3" applyFont="1" applyFill="1" applyAlignment="1">
      <alignment horizontal="center" vertical="center" wrapText="1"/>
    </xf>
    <xf numFmtId="0" fontId="48" fillId="0" borderId="16" xfId="3" applyFont="1" applyBorder="1" applyAlignment="1">
      <alignment horizontal="center" vertical="center" wrapText="1"/>
    </xf>
    <xf numFmtId="0" fontId="48" fillId="0" borderId="0" xfId="3" applyFont="1" applyAlignment="1">
      <alignment horizontal="center" vertical="center" wrapText="1"/>
    </xf>
    <xf numFmtId="0" fontId="47" fillId="0" borderId="0" xfId="3" applyFont="1" applyAlignment="1">
      <alignment horizontal="center" vertical="center" wrapText="1"/>
    </xf>
    <xf numFmtId="0" fontId="47" fillId="8" borderId="17" xfId="3" applyFont="1" applyFill="1" applyBorder="1" applyAlignment="1">
      <alignment horizontal="center" vertical="center" wrapText="1"/>
    </xf>
    <xf numFmtId="0" fontId="49" fillId="0" borderId="0" xfId="3" applyFont="1" applyAlignment="1">
      <alignment horizontal="center" vertical="center" wrapText="1"/>
    </xf>
    <xf numFmtId="0" fontId="44" fillId="0" borderId="18" xfId="2" quotePrefix="1" applyFill="1" applyBorder="1" applyAlignment="1">
      <alignment horizontal="center" vertical="center" wrapText="1"/>
    </xf>
    <xf numFmtId="0" fontId="44" fillId="0" borderId="18" xfId="2" applyFill="1" applyBorder="1" applyAlignment="1">
      <alignment horizontal="center" vertical="center" wrapText="1"/>
    </xf>
    <xf numFmtId="0" fontId="44" fillId="0" borderId="19" xfId="2" quotePrefix="1" applyFill="1" applyBorder="1" applyAlignment="1">
      <alignment horizontal="center" vertical="center" wrapText="1"/>
    </xf>
    <xf numFmtId="0" fontId="44" fillId="0" borderId="0" xfId="2" quotePrefix="1" applyFill="1" applyBorder="1" applyAlignment="1">
      <alignment horizontal="center" vertical="center" wrapText="1"/>
    </xf>
    <xf numFmtId="0" fontId="47" fillId="8" borderId="0" xfId="3" applyFont="1" applyFill="1" applyAlignment="1">
      <alignment horizontal="center" vertical="center" wrapText="1"/>
    </xf>
    <xf numFmtId="0" fontId="49" fillId="8" borderId="0" xfId="3" applyFont="1" applyFill="1" applyAlignment="1">
      <alignment horizontal="center" vertical="center" wrapText="1"/>
    </xf>
    <xf numFmtId="0" fontId="45" fillId="8" borderId="0" xfId="3" applyFill="1" applyAlignment="1">
      <alignment horizontal="center" vertical="center" wrapText="1"/>
    </xf>
    <xf numFmtId="0" fontId="50" fillId="0" borderId="0" xfId="3" applyFont="1" applyAlignment="1">
      <alignment horizontal="center" vertical="center" wrapText="1"/>
    </xf>
    <xf numFmtId="14" fontId="48" fillId="0" borderId="0" xfId="3" applyNumberFormat="1" applyFont="1" applyAlignment="1">
      <alignment horizontal="center" vertical="center" wrapText="1"/>
    </xf>
    <xf numFmtId="0" fontId="51" fillId="0" borderId="0" xfId="3" applyFont="1" applyAlignment="1">
      <alignment horizontal="center" vertical="center" wrapText="1"/>
    </xf>
    <xf numFmtId="0" fontId="52" fillId="0" borderId="0" xfId="2" quotePrefix="1" applyFont="1" applyFill="1" applyBorder="1" applyAlignment="1">
      <alignment horizontal="center" vertical="center" wrapText="1"/>
    </xf>
    <xf numFmtId="0" fontId="48" fillId="0" borderId="0" xfId="3" quotePrefix="1" applyFont="1" applyAlignment="1">
      <alignment horizontal="center" vertical="center" wrapText="1"/>
    </xf>
    <xf numFmtId="0" fontId="50" fillId="0" borderId="0" xfId="3" quotePrefix="1" applyFont="1" applyAlignment="1">
      <alignment horizontal="center" vertical="center" wrapText="1"/>
    </xf>
    <xf numFmtId="0" fontId="50" fillId="10" borderId="0" xfId="3" applyFont="1" applyFill="1" applyAlignment="1">
      <alignment horizontal="center" vertical="center" wrapText="1"/>
    </xf>
    <xf numFmtId="0" fontId="53" fillId="10" borderId="0" xfId="3" quotePrefix="1" applyFont="1" applyFill="1" applyAlignment="1">
      <alignment horizontal="center" vertical="center" wrapText="1"/>
    </xf>
    <xf numFmtId="0" fontId="49" fillId="10" borderId="0" xfId="3" applyFont="1" applyFill="1" applyAlignment="1">
      <alignment horizontal="center" vertical="center" wrapText="1"/>
    </xf>
    <xf numFmtId="0" fontId="24" fillId="10" borderId="0" xfId="3" applyFont="1" applyFill="1" applyAlignment="1">
      <alignment horizontal="center" vertical="center" wrapText="1"/>
    </xf>
    <xf numFmtId="169" fontId="48" fillId="0" borderId="0" xfId="3" applyNumberFormat="1" applyFont="1" applyAlignment="1">
      <alignment horizontal="center" vertical="center" wrapText="1"/>
    </xf>
    <xf numFmtId="0" fontId="51" fillId="0" borderId="0" xfId="3" quotePrefix="1" applyFont="1" applyAlignment="1">
      <alignment horizontal="center" vertical="center" wrapText="1"/>
    </xf>
    <xf numFmtId="0" fontId="26" fillId="0" borderId="0" xfId="3" applyFont="1" applyAlignment="1">
      <alignment horizontal="center" vertical="center" wrapText="1"/>
    </xf>
    <xf numFmtId="0" fontId="50" fillId="10" borderId="0" xfId="3" quotePrefix="1" applyFont="1" applyFill="1" applyAlignment="1">
      <alignment horizontal="center" vertical="center" wrapText="1"/>
    </xf>
    <xf numFmtId="170" fontId="48" fillId="0" borderId="0" xfId="3" applyNumberFormat="1" applyFont="1" applyAlignment="1">
      <alignment horizontal="center" vertical="center" wrapText="1"/>
    </xf>
    <xf numFmtId="9" fontId="48" fillId="0" borderId="0" xfId="4" applyFont="1" applyFill="1" applyBorder="1" applyAlignment="1">
      <alignment horizontal="center" vertical="center" wrapText="1"/>
    </xf>
    <xf numFmtId="3" fontId="48" fillId="0" borderId="0" xfId="3" quotePrefix="1" applyNumberFormat="1" applyFont="1" applyAlignment="1">
      <alignment horizontal="center" vertical="center" wrapText="1"/>
    </xf>
    <xf numFmtId="170" fontId="48" fillId="0" borderId="0" xfId="3" quotePrefix="1" applyNumberFormat="1" applyFont="1" applyAlignment="1">
      <alignment horizontal="center" vertical="center" wrapText="1"/>
    </xf>
    <xf numFmtId="10" fontId="48" fillId="0" borderId="0" xfId="3" quotePrefix="1" applyNumberFormat="1" applyFont="1" applyAlignment="1">
      <alignment horizontal="center" vertical="center" wrapText="1"/>
    </xf>
    <xf numFmtId="0" fontId="48" fillId="0" borderId="0" xfId="3" quotePrefix="1" applyFont="1" applyAlignment="1">
      <alignment horizontal="right" vertical="center" wrapText="1"/>
    </xf>
    <xf numFmtId="169" fontId="48" fillId="0" borderId="0" xfId="3" quotePrefix="1" applyNumberFormat="1" applyFont="1" applyAlignment="1">
      <alignment horizontal="center" vertical="center" wrapText="1"/>
    </xf>
    <xf numFmtId="170" fontId="48" fillId="0" borderId="0" xfId="4" quotePrefix="1" applyNumberFormat="1" applyFont="1" applyFill="1" applyBorder="1" applyAlignment="1">
      <alignment horizontal="center" vertical="center" wrapText="1"/>
    </xf>
    <xf numFmtId="0" fontId="51" fillId="0" borderId="0" xfId="3" applyFont="1" applyAlignment="1">
      <alignment horizontal="right" vertical="center" wrapText="1"/>
    </xf>
    <xf numFmtId="169" fontId="26" fillId="0" borderId="0" xfId="3" applyNumberFormat="1" applyFont="1" applyAlignment="1">
      <alignment horizontal="center" vertical="center" wrapText="1"/>
    </xf>
    <xf numFmtId="9" fontId="48" fillId="0" borderId="0" xfId="4" quotePrefix="1" applyFont="1" applyFill="1" applyBorder="1" applyAlignment="1">
      <alignment horizontal="center" vertical="center" wrapText="1"/>
    </xf>
    <xf numFmtId="0" fontId="54" fillId="10" borderId="0" xfId="3" applyFont="1" applyFill="1" applyAlignment="1">
      <alignment horizontal="center" vertical="center" wrapText="1"/>
    </xf>
    <xf numFmtId="0" fontId="24" fillId="0" borderId="0" xfId="3" quotePrefix="1" applyFont="1" applyAlignment="1">
      <alignment horizontal="center" vertical="center" wrapText="1"/>
    </xf>
    <xf numFmtId="0" fontId="24" fillId="0" borderId="0" xfId="3" applyFont="1" applyAlignment="1">
      <alignment horizontal="center" vertical="center" wrapText="1"/>
    </xf>
    <xf numFmtId="0" fontId="45" fillId="0" borderId="0" xfId="3" quotePrefix="1" applyAlignment="1">
      <alignment horizontal="center" vertical="center" wrapText="1"/>
    </xf>
    <xf numFmtId="0" fontId="45" fillId="0" borderId="0" xfId="3" quotePrefix="1" applyAlignment="1">
      <alignment horizontal="right" vertical="center" wrapText="1"/>
    </xf>
    <xf numFmtId="10" fontId="48" fillId="0" borderId="0" xfId="4" quotePrefix="1" applyNumberFormat="1" applyFont="1" applyFill="1" applyBorder="1" applyAlignment="1">
      <alignment horizontal="center" vertical="center" wrapText="1"/>
    </xf>
    <xf numFmtId="0" fontId="55" fillId="0" borderId="0" xfId="3" quotePrefix="1" applyFont="1" applyAlignment="1">
      <alignment horizontal="right" vertical="center" wrapText="1"/>
    </xf>
    <xf numFmtId="170" fontId="24" fillId="0" borderId="0" xfId="3" quotePrefix="1" applyNumberFormat="1" applyFont="1" applyAlignment="1">
      <alignment horizontal="center" vertical="center" wrapText="1"/>
    </xf>
    <xf numFmtId="170" fontId="24" fillId="0" borderId="0" xfId="3" applyNumberFormat="1" applyFont="1" applyAlignment="1">
      <alignment horizontal="center" vertical="center" wrapText="1"/>
    </xf>
    <xf numFmtId="171" fontId="48" fillId="0" borderId="0" xfId="3" applyNumberFormat="1" applyFont="1" applyAlignment="1">
      <alignment horizontal="center" vertical="center" wrapText="1"/>
    </xf>
    <xf numFmtId="171" fontId="50" fillId="0" borderId="0" xfId="3" applyNumberFormat="1" applyFont="1" applyAlignment="1">
      <alignment horizontal="center" vertical="center" wrapText="1"/>
    </xf>
    <xf numFmtId="0" fontId="53" fillId="10" borderId="0" xfId="3" applyFont="1" applyFill="1" applyAlignment="1">
      <alignment horizontal="center" vertical="center" wrapText="1"/>
    </xf>
    <xf numFmtId="170" fontId="48"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5" fillId="0" borderId="0" xfId="3" applyAlignment="1">
      <alignment horizontal="right" vertical="center" wrapText="1"/>
    </xf>
    <xf numFmtId="169" fontId="45"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right" vertical="center" wrapText="1"/>
    </xf>
    <xf numFmtId="10" fontId="48" fillId="0" borderId="0" xfId="4" applyNumberFormat="1" applyFont="1" applyFill="1" applyBorder="1" applyAlignment="1">
      <alignment horizontal="center" vertical="center" wrapText="1"/>
    </xf>
    <xf numFmtId="0" fontId="44" fillId="0" borderId="0" xfId="2" applyAlignment="1" applyProtection="1">
      <alignment horizontal="center" vertical="center" wrapText="1"/>
    </xf>
    <xf numFmtId="0" fontId="45" fillId="0" borderId="0" xfId="3" applyAlignment="1">
      <alignment horizontal="center"/>
    </xf>
    <xf numFmtId="0" fontId="48" fillId="0" borderId="0" xfId="3" applyFont="1" applyAlignment="1" applyProtection="1">
      <alignment horizontal="center" vertical="center" wrapText="1"/>
      <protection locked="0"/>
    </xf>
    <xf numFmtId="0" fontId="56" fillId="0" borderId="0" xfId="3" applyFont="1" applyAlignment="1">
      <alignment horizontal="left" vertical="center"/>
    </xf>
    <xf numFmtId="0" fontId="56" fillId="0" borderId="0" xfId="3" applyFont="1" applyAlignment="1">
      <alignment horizontal="center" vertical="center" wrapText="1"/>
    </xf>
    <xf numFmtId="0" fontId="57" fillId="0" borderId="0" xfId="3" applyFont="1" applyAlignment="1">
      <alignment horizontal="center" vertical="center" wrapText="1"/>
    </xf>
    <xf numFmtId="0" fontId="44" fillId="0" borderId="0" xfId="2" applyFill="1" applyBorder="1" applyAlignment="1">
      <alignment horizontal="center" vertical="center" wrapText="1"/>
    </xf>
    <xf numFmtId="0" fontId="58" fillId="0" borderId="0" xfId="3" applyFont="1" applyAlignment="1">
      <alignment horizontal="center" vertical="center" wrapText="1"/>
    </xf>
    <xf numFmtId="0" fontId="44" fillId="0" borderId="0" xfId="2" applyAlignment="1">
      <alignment horizontal="center"/>
    </xf>
    <xf numFmtId="0" fontId="44" fillId="0" borderId="18" xfId="2" applyFill="1" applyBorder="1" applyAlignment="1" applyProtection="1">
      <alignment horizontal="center" vertical="center" wrapText="1"/>
    </xf>
    <xf numFmtId="0" fontId="44" fillId="0" borderId="18" xfId="2" quotePrefix="1" applyFill="1" applyBorder="1" applyAlignment="1" applyProtection="1">
      <alignment horizontal="right" vertical="center" wrapText="1"/>
    </xf>
    <xf numFmtId="0" fontId="44" fillId="0" borderId="19" xfId="2" quotePrefix="1" applyFill="1" applyBorder="1" applyAlignment="1" applyProtection="1">
      <alignment horizontal="right" vertical="center" wrapText="1"/>
    </xf>
    <xf numFmtId="0" fontId="44" fillId="0" borderId="0" xfId="2" quotePrefix="1" applyFill="1" applyBorder="1" applyAlignment="1" applyProtection="1">
      <alignment horizontal="center" vertical="center" wrapText="1"/>
    </xf>
    <xf numFmtId="0" fontId="48" fillId="0" borderId="0" xfId="3" applyFont="1" applyAlignment="1">
      <alignment horizontal="right" vertical="center" wrapText="1"/>
    </xf>
    <xf numFmtId="170" fontId="48" fillId="0" borderId="0" xfId="4" applyNumberFormat="1" applyFont="1" applyFill="1" applyBorder="1" applyAlignment="1" applyProtection="1">
      <alignment horizontal="center" vertical="center" wrapText="1"/>
    </xf>
    <xf numFmtId="4" fontId="48" fillId="0" borderId="0" xfId="3" applyNumberFormat="1" applyFont="1" applyAlignment="1">
      <alignment horizontal="center" vertical="center" wrapText="1"/>
    </xf>
    <xf numFmtId="10" fontId="48" fillId="0" borderId="0" xfId="5" applyNumberFormat="1" applyFont="1" applyAlignment="1">
      <alignment horizontal="center" vertical="center" wrapText="1"/>
    </xf>
    <xf numFmtId="0" fontId="59" fillId="0" borderId="0" xfId="3" applyFont="1" applyAlignment="1">
      <alignment horizontal="center" vertical="center" wrapText="1"/>
    </xf>
    <xf numFmtId="170" fontId="59" fillId="0" borderId="0" xfId="4" applyNumberFormat="1" applyFont="1" applyFill="1" applyBorder="1" applyAlignment="1" applyProtection="1">
      <alignment horizontal="center" vertical="center" wrapText="1"/>
    </xf>
    <xf numFmtId="172" fontId="48"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48" fillId="0" borderId="0" xfId="4" applyNumberFormat="1" applyFont="1" applyFill="1" applyBorder="1" applyAlignment="1" applyProtection="1">
      <alignment horizontal="center" vertical="center" wrapText="1"/>
    </xf>
    <xf numFmtId="9" fontId="51" fillId="0" borderId="0" xfId="4" applyFont="1" applyFill="1" applyBorder="1" applyAlignment="1" applyProtection="1">
      <alignment horizontal="center" vertical="center" wrapText="1"/>
    </xf>
    <xf numFmtId="0" fontId="50" fillId="11" borderId="0" xfId="3" applyFont="1" applyFill="1" applyAlignment="1">
      <alignment horizontal="center" vertical="center" wrapText="1"/>
    </xf>
    <xf numFmtId="0" fontId="60" fillId="11" borderId="0" xfId="3" quotePrefix="1" applyFont="1" applyFill="1" applyAlignment="1">
      <alignment horizontal="center" vertical="center" wrapText="1"/>
    </xf>
    <xf numFmtId="0" fontId="24" fillId="11" borderId="0" xfId="3" applyFont="1" applyFill="1" applyAlignment="1">
      <alignment horizontal="center" vertical="center" wrapText="1"/>
    </xf>
    <xf numFmtId="0" fontId="53" fillId="0" borderId="0" xfId="3" quotePrefix="1" applyFont="1" applyAlignment="1">
      <alignment horizontal="center" vertical="center" wrapText="1"/>
    </xf>
    <xf numFmtId="3" fontId="48" fillId="0" borderId="0" xfId="3"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48" fillId="0" borderId="0" xfId="4" quotePrefix="1" applyNumberFormat="1" applyFont="1" applyFill="1" applyBorder="1" applyAlignment="1" applyProtection="1">
      <alignment horizontal="center" vertical="center" wrapText="1"/>
    </xf>
    <xf numFmtId="170" fontId="26" fillId="0" borderId="0" xfId="4" applyNumberFormat="1" applyFont="1" applyFill="1" applyBorder="1" applyAlignment="1" applyProtection="1">
      <alignment horizontal="center" vertical="center" wrapText="1"/>
    </xf>
    <xf numFmtId="0" fontId="45" fillId="0" borderId="0" xfId="3" quotePrefix="1" applyAlignment="1">
      <alignment horizontal="center"/>
    </xf>
    <xf numFmtId="170" fontId="48" fillId="0" borderId="0" xfId="4" applyNumberFormat="1" applyFont="1" applyFill="1" applyAlignment="1">
      <alignment horizontal="center" vertical="center" wrapText="1"/>
    </xf>
    <xf numFmtId="0" fontId="39" fillId="0" borderId="0" xfId="3" applyFont="1" applyAlignment="1">
      <alignment horizontal="center" vertical="center"/>
    </xf>
    <xf numFmtId="0" fontId="45" fillId="0" borderId="0" xfId="3" applyAlignment="1">
      <alignment horizontal="left" vertical="center"/>
    </xf>
    <xf numFmtId="0" fontId="45" fillId="0" borderId="0" xfId="3" applyAlignment="1">
      <alignment horizontal="left" vertical="center" wrapText="1"/>
    </xf>
    <xf numFmtId="0" fontId="23" fillId="8" borderId="0" xfId="3" applyFont="1" applyFill="1" applyAlignment="1">
      <alignment horizontal="center" vertical="center" wrapText="1"/>
    </xf>
    <xf numFmtId="0" fontId="49" fillId="0" borderId="0" xfId="3" quotePrefix="1" applyFont="1" applyAlignment="1">
      <alignment horizontal="center" vertical="center" wrapText="1"/>
    </xf>
    <xf numFmtId="0" fontId="48" fillId="12" borderId="0" xfId="3" quotePrefix="1" applyFont="1" applyFill="1" applyAlignment="1">
      <alignment horizontal="center" vertical="center" wrapText="1"/>
    </xf>
    <xf numFmtId="0" fontId="50" fillId="0" borderId="0" xfId="3" quotePrefix="1" applyFont="1" applyAlignment="1">
      <alignment horizontal="left" vertical="center" wrapText="1"/>
    </xf>
    <xf numFmtId="0" fontId="50" fillId="0" borderId="0" xfId="3" applyFont="1" applyAlignment="1">
      <alignment horizontal="left" vertical="center" wrapText="1"/>
    </xf>
    <xf numFmtId="0" fontId="62" fillId="0" borderId="0" xfId="3" applyFont="1" applyAlignment="1">
      <alignment horizontal="center" vertical="center" wrapText="1"/>
    </xf>
    <xf numFmtId="14" fontId="62" fillId="0" borderId="0" xfId="3" applyNumberFormat="1" applyFont="1" applyAlignment="1">
      <alignment horizontal="center" vertical="center" wrapText="1"/>
    </xf>
    <xf numFmtId="2" fontId="48" fillId="0" borderId="0" xfId="3" applyNumberFormat="1" applyFont="1" applyAlignment="1">
      <alignment horizontal="center" vertical="center" wrapText="1"/>
    </xf>
    <xf numFmtId="0" fontId="25" fillId="8" borderId="0" xfId="2" applyFont="1" applyFill="1" applyBorder="1" applyAlignment="1">
      <alignment horizontal="center"/>
    </xf>
    <xf numFmtId="0" fontId="25" fillId="0" borderId="0" xfId="2" applyFont="1" applyAlignment="1"/>
    <xf numFmtId="0" fontId="25" fillId="0" borderId="0" xfId="1" applyFont="1" applyAlignment="1">
      <alignment horizontal="center"/>
    </xf>
    <xf numFmtId="0" fontId="1" fillId="0" borderId="0" xfId="1"/>
    <xf numFmtId="0" fontId="25" fillId="9" borderId="0" xfId="1" applyFont="1" applyFill="1" applyAlignment="1">
      <alignment horizontal="center"/>
    </xf>
    <xf numFmtId="0" fontId="25" fillId="0" borderId="0" xfId="2" applyFont="1" applyFill="1" applyBorder="1" applyAlignment="1">
      <alignment horizontal="center"/>
    </xf>
    <xf numFmtId="0" fontId="25" fillId="0" borderId="0" xfId="2" applyFont="1" applyFill="1" applyAlignment="1"/>
    <xf numFmtId="0" fontId="39" fillId="0" borderId="0" xfId="1" applyFont="1" applyAlignment="1">
      <alignment horizontal="center" vertical="center"/>
    </xf>
    <xf numFmtId="49" fontId="3" fillId="2" borderId="0" xfId="0" applyNumberFormat="1" applyFont="1" applyFill="1" applyAlignment="1">
      <alignment horizontal="left" vertical="center"/>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xf>
    <xf numFmtId="0" fontId="3" fillId="2" borderId="0" xfId="0" applyFont="1" applyFill="1" applyAlignment="1">
      <alignment horizontal="left" vertical="center"/>
    </xf>
    <xf numFmtId="49" fontId="6" fillId="3" borderId="4"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4"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4" xfId="0" applyFont="1" applyFill="1" applyBorder="1" applyAlignment="1">
      <alignment horizontal="left" vertical="center"/>
    </xf>
    <xf numFmtId="49" fontId="12" fillId="3" borderId="4"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0" fontId="6" fillId="2" borderId="0" xfId="0" applyFont="1" applyFill="1" applyAlignment="1">
      <alignment horizontal="right" vertical="center"/>
    </xf>
    <xf numFmtId="49" fontId="5" fillId="3" borderId="1" xfId="0" applyNumberFormat="1" applyFont="1" applyFill="1" applyBorder="1" applyAlignment="1">
      <alignment horizontal="center" vertical="center" wrapText="1"/>
    </xf>
    <xf numFmtId="49" fontId="14" fillId="2" borderId="0" xfId="0" applyNumberFormat="1" applyFont="1" applyFill="1" applyAlignment="1">
      <alignment horizontal="left" vertical="center"/>
    </xf>
    <xf numFmtId="166" fontId="3" fillId="2" borderId="0" xfId="0" applyNumberFormat="1" applyFont="1" applyFill="1" applyAlignment="1">
      <alignment horizontal="right" vertical="center"/>
    </xf>
    <xf numFmtId="0" fontId="3" fillId="2" borderId="0" xfId="0" applyFont="1" applyFill="1" applyAlignment="1">
      <alignment horizontal="right" vertical="center"/>
    </xf>
    <xf numFmtId="165" fontId="3" fillId="2" borderId="0" xfId="0" applyNumberFormat="1" applyFont="1" applyFill="1" applyAlignment="1">
      <alignment horizontal="right" vertical="center"/>
    </xf>
    <xf numFmtId="49" fontId="4" fillId="5" borderId="1" xfId="0" applyNumberFormat="1" applyFont="1" applyFill="1" applyBorder="1" applyAlignment="1">
      <alignment horizontal="center" vertical="center"/>
    </xf>
    <xf numFmtId="49" fontId="3" fillId="2" borderId="0" xfId="0" applyNumberFormat="1" applyFont="1" applyFill="1" applyAlignment="1">
      <alignment horizontal="right" vertical="center"/>
    </xf>
    <xf numFmtId="49" fontId="8" fillId="2" borderId="3" xfId="0" applyNumberFormat="1" applyFont="1" applyFill="1" applyBorder="1" applyAlignment="1">
      <alignment horizontal="left" vertical="center"/>
    </xf>
    <xf numFmtId="49" fontId="13" fillId="2" borderId="0" xfId="0" applyNumberFormat="1" applyFont="1" applyFill="1" applyAlignment="1">
      <alignment horizontal="center" vertical="center"/>
    </xf>
    <xf numFmtId="3" fontId="5" fillId="2" borderId="0" xfId="0" applyNumberFormat="1" applyFont="1" applyFill="1" applyAlignment="1">
      <alignment horizontal="right" vertical="center"/>
    </xf>
    <xf numFmtId="49" fontId="5" fillId="2" borderId="0" xfId="0" applyNumberFormat="1" applyFont="1" applyFill="1" applyAlignment="1">
      <alignment horizontal="left" vertical="center"/>
    </xf>
    <xf numFmtId="49"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49" fontId="7" fillId="2" borderId="5" xfId="0" applyNumberFormat="1" applyFont="1" applyFill="1" applyBorder="1" applyAlignment="1">
      <alignment horizontal="center" vertical="center"/>
    </xf>
    <xf numFmtId="49" fontId="15"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49" fontId="3" fillId="2" borderId="5" xfId="0" applyNumberFormat="1" applyFont="1" applyFill="1" applyBorder="1" applyAlignment="1">
      <alignment horizontal="left" vertical="center" wrapText="1"/>
    </xf>
    <xf numFmtId="49" fontId="3" fillId="2" borderId="0" xfId="0" applyNumberFormat="1" applyFont="1" applyFill="1" applyAlignment="1">
      <alignment horizontal="left" vertical="top" wrapText="1"/>
    </xf>
    <xf numFmtId="0" fontId="7" fillId="2" borderId="0" xfId="0" applyFont="1" applyFill="1" applyAlignment="1">
      <alignment horizontal="left" vertical="center"/>
    </xf>
    <xf numFmtId="49" fontId="3" fillId="2" borderId="3" xfId="0" applyNumberFormat="1" applyFont="1" applyFill="1" applyBorder="1" applyAlignment="1">
      <alignment horizontal="left" vertical="center"/>
    </xf>
    <xf numFmtId="49" fontId="7" fillId="2" borderId="6" xfId="0" applyNumberFormat="1" applyFont="1" applyFill="1" applyBorder="1" applyAlignment="1">
      <alignment horizontal="left" vertical="center" wrapText="1"/>
    </xf>
    <xf numFmtId="49" fontId="7" fillId="2" borderId="6" xfId="0" applyNumberFormat="1" applyFont="1" applyFill="1" applyBorder="1" applyAlignment="1">
      <alignment horizontal="left" vertical="center"/>
    </xf>
    <xf numFmtId="0" fontId="7" fillId="2" borderId="6" xfId="0" applyFont="1" applyFill="1" applyBorder="1" applyAlignment="1">
      <alignment horizontal="left" vertical="center"/>
    </xf>
    <xf numFmtId="49" fontId="7" fillId="2" borderId="2" xfId="0" applyNumberFormat="1" applyFont="1" applyFill="1" applyBorder="1" applyAlignment="1">
      <alignment horizontal="left" vertical="center"/>
    </xf>
    <xf numFmtId="3" fontId="12" fillId="3" borderId="4" xfId="0" applyNumberFormat="1" applyFont="1" applyFill="1" applyBorder="1" applyAlignment="1">
      <alignment horizontal="center" vertical="center"/>
    </xf>
    <xf numFmtId="165" fontId="12" fillId="3" borderId="4"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4" fontId="12" fillId="3" borderId="4" xfId="0" applyNumberFormat="1" applyFont="1" applyFill="1" applyBorder="1" applyAlignment="1">
      <alignment horizontal="center" vertical="center"/>
    </xf>
    <xf numFmtId="0" fontId="12" fillId="3" borderId="4" xfId="0" applyFont="1" applyFill="1" applyBorder="1" applyAlignment="1">
      <alignment horizontal="center" vertical="center"/>
    </xf>
    <xf numFmtId="0" fontId="12" fillId="3" borderId="4" xfId="0" applyFont="1" applyFill="1" applyBorder="1" applyAlignment="1">
      <alignment horizontal="left" vertical="center"/>
    </xf>
    <xf numFmtId="49" fontId="7" fillId="2" borderId="0" xfId="0" applyNumberFormat="1" applyFont="1" applyFill="1" applyAlignment="1">
      <alignment horizontal="left"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4"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4" xfId="0" applyNumberFormat="1" applyFont="1" applyFill="1" applyBorder="1" applyAlignment="1">
      <alignment horizontal="center" vertical="center"/>
    </xf>
    <xf numFmtId="3" fontId="21" fillId="3" borderId="4" xfId="0" applyNumberFormat="1" applyFont="1" applyFill="1" applyBorder="1" applyAlignment="1">
      <alignment horizontal="right" vertical="center"/>
    </xf>
    <xf numFmtId="0" fontId="21" fillId="3" borderId="4" xfId="0" applyFont="1" applyFill="1" applyBorder="1" applyAlignment="1">
      <alignment horizontal="right" vertical="center" wrapText="1"/>
    </xf>
    <xf numFmtId="3" fontId="7" fillId="2" borderId="0" xfId="0" applyNumberFormat="1" applyFont="1" applyFill="1" applyAlignment="1">
      <alignment horizontal="right" vertical="center" wrapText="1"/>
    </xf>
    <xf numFmtId="49" fontId="6" fillId="3" borderId="4" xfId="0" applyNumberFormat="1" applyFont="1" applyFill="1" applyBorder="1" applyAlignment="1">
      <alignment horizontal="center" vertical="center" wrapText="1"/>
    </xf>
    <xf numFmtId="49" fontId="22" fillId="6" borderId="1" xfId="0" applyNumberFormat="1" applyFont="1" applyFill="1" applyBorder="1" applyAlignment="1">
      <alignment horizontal="center" vertical="center"/>
    </xf>
    <xf numFmtId="49" fontId="22" fillId="7" borderId="1"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49" fontId="22" fillId="5" borderId="1" xfId="0" applyNumberFormat="1" applyFont="1" applyFill="1" applyBorder="1" applyAlignment="1">
      <alignment horizontal="center" vertical="center"/>
    </xf>
    <xf numFmtId="0" fontId="61" fillId="0" borderId="0" xfId="3" applyFont="1" applyAlignment="1">
      <alignment horizontal="left" vertical="center" wrapText="1"/>
    </xf>
    <xf numFmtId="4" fontId="63" fillId="2" borderId="5" xfId="0" applyNumberFormat="1" applyFont="1" applyFill="1" applyBorder="1" applyAlignment="1">
      <alignment horizontal="right" vertical="center" wrapText="1"/>
    </xf>
    <xf numFmtId="4" fontId="63" fillId="2" borderId="0" xfId="0" applyNumberFormat="1" applyFont="1" applyFill="1" applyAlignment="1">
      <alignment horizontal="right" vertical="top" wrapText="1"/>
    </xf>
    <xf numFmtId="4" fontId="63" fillId="2" borderId="0" xfId="0" applyNumberFormat="1" applyFont="1" applyFill="1" applyAlignment="1">
      <alignment horizontal="right" vertical="center" wrapText="1"/>
    </xf>
    <xf numFmtId="3" fontId="63" fillId="2" borderId="0" xfId="0" applyNumberFormat="1" applyFont="1" applyFill="1" applyAlignment="1">
      <alignment horizontal="right" vertical="center" wrapText="1"/>
    </xf>
    <xf numFmtId="3" fontId="63" fillId="2" borderId="0" xfId="0" applyNumberFormat="1" applyFont="1" applyFill="1" applyAlignment="1">
      <alignment horizontal="right" vertical="center"/>
    </xf>
    <xf numFmtId="165" fontId="63" fillId="2" borderId="0" xfId="0" applyNumberFormat="1" applyFont="1" applyFill="1" applyAlignment="1">
      <alignment horizontal="right" vertical="center"/>
    </xf>
    <xf numFmtId="2" fontId="63" fillId="2" borderId="0" xfId="0" applyNumberFormat="1" applyFont="1" applyFill="1" applyAlignment="1">
      <alignment horizontal="right" vertical="center"/>
    </xf>
    <xf numFmtId="4" fontId="63" fillId="2" borderId="0" xfId="0" applyNumberFormat="1" applyFont="1" applyFill="1" applyAlignment="1">
      <alignment horizontal="right" vertical="center"/>
    </xf>
    <xf numFmtId="2" fontId="63" fillId="2" borderId="3" xfId="0" applyNumberFormat="1" applyFont="1" applyFill="1" applyBorder="1" applyAlignment="1">
      <alignment horizontal="right" vertical="center"/>
    </xf>
  </cellXfs>
  <cellStyles count="6">
    <cellStyle name="Hyperlink 2" xfId="2" xr:uid="{EC256646-16D7-44DB-9BC2-A824431C6406}"/>
    <cellStyle name="Normal" xfId="0" builtinId="0"/>
    <cellStyle name="Normal 2" xfId="1" xr:uid="{65DD4808-A60C-4AAC-B80F-BEE6043274A9}"/>
    <cellStyle name="Normal 3" xfId="3" xr:uid="{DB788FD8-F165-4981-A45A-D05DCC6FF1FD}"/>
    <cellStyle name="Percent 2" xfId="4" xr:uid="{7B9205DA-45C8-4588-8905-90AA326DAEEF}"/>
    <cellStyle name="Percent 3" xfId="5" xr:uid="{4DAB48FA-F6D8-4BEB-B9C5-8813EA1B99B3}"/>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6" Type="http://schemas.openxmlformats.org/officeDocument/2006/relationships/image" Target="../media/image19.png"/><Relationship Id="rId1" Type="http://schemas.openxmlformats.org/officeDocument/2006/relationships/image" Target="../media/image3.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5" Type="http://schemas.openxmlformats.org/officeDocument/2006/relationships/image" Target="../media/image1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6067CC2B-FDB0-46E7-B0E6-00163B6C197C}"/>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875030</xdr:colOff>
      <xdr:row>1</xdr:row>
      <xdr:rowOff>822325</xdr:rowOff>
    </xdr:to>
    <xdr:pic>
      <xdr:nvPicPr>
        <xdr:cNvPr id="10" name="Picture 26"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10463530" cy="6140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4"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5</xdr:col>
      <xdr:colOff>27940</xdr:colOff>
      <xdr:row>13</xdr:row>
      <xdr:rowOff>4419346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3059684</xdr:colOff>
      <xdr:row>15</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3249422</xdr:colOff>
      <xdr:row>17</xdr:row>
      <xdr:rowOff>4276598</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3286506</xdr:colOff>
      <xdr:row>21</xdr:row>
      <xdr:rowOff>4219194</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3067050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2894838</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2382774</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161798</xdr:colOff>
      <xdr:row>35</xdr:row>
      <xdr:rowOff>35814</xdr:rowOff>
    </xdr:from>
    <xdr:to>
      <xdr:col>4</xdr:col>
      <xdr:colOff>2477262</xdr:colOff>
      <xdr:row>35</xdr:row>
      <xdr:rowOff>3340862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247650</xdr:colOff>
      <xdr:row>37</xdr:row>
      <xdr:rowOff>35814</xdr:rowOff>
    </xdr:from>
    <xdr:to>
      <xdr:col>4</xdr:col>
      <xdr:colOff>3170174</xdr:colOff>
      <xdr:row>37</xdr:row>
      <xdr:rowOff>4391660</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171450</xdr:colOff>
      <xdr:row>40</xdr:row>
      <xdr:rowOff>35814</xdr:rowOff>
    </xdr:from>
    <xdr:to>
      <xdr:col>5</xdr:col>
      <xdr:colOff>20320</xdr:colOff>
      <xdr:row>41</xdr:row>
      <xdr:rowOff>22098</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5FE2D-AE5A-4D1B-A4ED-17496DD019B9}">
  <sheetPr>
    <tabColor rgb="FFE36E00"/>
  </sheetPr>
  <dimension ref="A1:A174"/>
  <sheetViews>
    <sheetView view="pageBreakPreview" zoomScale="60" zoomScaleNormal="60" workbookViewId="0"/>
  </sheetViews>
  <sheetFormatPr defaultColWidth="9.1796875" defaultRowHeight="14.5" x14ac:dyDescent="0.35"/>
  <cols>
    <col min="1" max="1" width="242" style="52" customWidth="1"/>
    <col min="2" max="16384" width="9.1796875" style="52"/>
  </cols>
  <sheetData>
    <row r="1" spans="1:1" ht="31" x14ac:dyDescent="0.35">
      <c r="A1" s="51" t="s">
        <v>1218</v>
      </c>
    </row>
    <row r="3" spans="1:1" ht="15" x14ac:dyDescent="0.35">
      <c r="A3" s="53"/>
    </row>
    <row r="4" spans="1:1" ht="34" x14ac:dyDescent="0.35">
      <c r="A4" s="54" t="s">
        <v>1219</v>
      </c>
    </row>
    <row r="5" spans="1:1" ht="34" x14ac:dyDescent="0.35">
      <c r="A5" s="54" t="s">
        <v>1220</v>
      </c>
    </row>
    <row r="6" spans="1:1" ht="34" x14ac:dyDescent="0.35">
      <c r="A6" s="54" t="s">
        <v>1221</v>
      </c>
    </row>
    <row r="7" spans="1:1" ht="17" x14ac:dyDescent="0.35">
      <c r="A7" s="54"/>
    </row>
    <row r="8" spans="1:1" ht="18.5" x14ac:dyDescent="0.35">
      <c r="A8" s="55" t="s">
        <v>1222</v>
      </c>
    </row>
    <row r="9" spans="1:1" ht="34" x14ac:dyDescent="0.4">
      <c r="A9" s="56" t="s">
        <v>1223</v>
      </c>
    </row>
    <row r="10" spans="1:1" ht="68" x14ac:dyDescent="0.35">
      <c r="A10" s="57" t="s">
        <v>1224</v>
      </c>
    </row>
    <row r="11" spans="1:1" ht="34" x14ac:dyDescent="0.35">
      <c r="A11" s="57" t="s">
        <v>1225</v>
      </c>
    </row>
    <row r="12" spans="1:1" ht="17" x14ac:dyDescent="0.35">
      <c r="A12" s="57" t="s">
        <v>1226</v>
      </c>
    </row>
    <row r="13" spans="1:1" ht="17" x14ac:dyDescent="0.35">
      <c r="A13" s="57" t="s">
        <v>1227</v>
      </c>
    </row>
    <row r="14" spans="1:1" ht="34" x14ac:dyDescent="0.35">
      <c r="A14" s="57" t="s">
        <v>1228</v>
      </c>
    </row>
    <row r="15" spans="1:1" ht="17" x14ac:dyDescent="0.35">
      <c r="A15" s="57"/>
    </row>
    <row r="16" spans="1:1" ht="18.5" x14ac:dyDescent="0.35">
      <c r="A16" s="55" t="s">
        <v>1229</v>
      </c>
    </row>
    <row r="17" spans="1:1" ht="17" x14ac:dyDescent="0.35">
      <c r="A17" s="58" t="s">
        <v>1230</v>
      </c>
    </row>
    <row r="18" spans="1:1" ht="34" x14ac:dyDescent="0.35">
      <c r="A18" s="59" t="s">
        <v>1231</v>
      </c>
    </row>
    <row r="19" spans="1:1" ht="34" x14ac:dyDescent="0.35">
      <c r="A19" s="59" t="s">
        <v>1232</v>
      </c>
    </row>
    <row r="20" spans="1:1" ht="51" x14ac:dyDescent="0.35">
      <c r="A20" s="59" t="s">
        <v>1233</v>
      </c>
    </row>
    <row r="21" spans="1:1" ht="85" x14ac:dyDescent="0.35">
      <c r="A21" s="59" t="s">
        <v>1234</v>
      </c>
    </row>
    <row r="22" spans="1:1" ht="51" x14ac:dyDescent="0.35">
      <c r="A22" s="59" t="s">
        <v>1235</v>
      </c>
    </row>
    <row r="23" spans="1:1" ht="34" x14ac:dyDescent="0.35">
      <c r="A23" s="59" t="s">
        <v>1236</v>
      </c>
    </row>
    <row r="24" spans="1:1" ht="17" x14ac:dyDescent="0.35">
      <c r="A24" s="59" t="s">
        <v>1237</v>
      </c>
    </row>
    <row r="25" spans="1:1" ht="17" x14ac:dyDescent="0.35">
      <c r="A25" s="58" t="s">
        <v>1238</v>
      </c>
    </row>
    <row r="26" spans="1:1" ht="51" x14ac:dyDescent="0.4">
      <c r="A26" s="60" t="s">
        <v>1239</v>
      </c>
    </row>
    <row r="27" spans="1:1" ht="17" x14ac:dyDescent="0.4">
      <c r="A27" s="60" t="s">
        <v>1240</v>
      </c>
    </row>
    <row r="28" spans="1:1" ht="17" x14ac:dyDescent="0.35">
      <c r="A28" s="58" t="s">
        <v>1241</v>
      </c>
    </row>
    <row r="29" spans="1:1" ht="34" x14ac:dyDescent="0.35">
      <c r="A29" s="59" t="s">
        <v>1242</v>
      </c>
    </row>
    <row r="30" spans="1:1" ht="34" x14ac:dyDescent="0.35">
      <c r="A30" s="59" t="s">
        <v>1243</v>
      </c>
    </row>
    <row r="31" spans="1:1" ht="34" x14ac:dyDescent="0.35">
      <c r="A31" s="59" t="s">
        <v>1244</v>
      </c>
    </row>
    <row r="32" spans="1:1" ht="34" x14ac:dyDescent="0.35">
      <c r="A32" s="59" t="s">
        <v>1245</v>
      </c>
    </row>
    <row r="33" spans="1:1" ht="17" x14ac:dyDescent="0.35">
      <c r="A33" s="59"/>
    </row>
    <row r="34" spans="1:1" ht="18.5" x14ac:dyDescent="0.35">
      <c r="A34" s="55" t="s">
        <v>1246</v>
      </c>
    </row>
    <row r="35" spans="1:1" ht="17" x14ac:dyDescent="0.35">
      <c r="A35" s="58" t="s">
        <v>1247</v>
      </c>
    </row>
    <row r="36" spans="1:1" ht="34" x14ac:dyDescent="0.35">
      <c r="A36" s="59" t="s">
        <v>1248</v>
      </c>
    </row>
    <row r="37" spans="1:1" ht="34" x14ac:dyDescent="0.35">
      <c r="A37" s="59" t="s">
        <v>1249</v>
      </c>
    </row>
    <row r="38" spans="1:1" ht="34" x14ac:dyDescent="0.35">
      <c r="A38" s="59" t="s">
        <v>1250</v>
      </c>
    </row>
    <row r="39" spans="1:1" ht="17" x14ac:dyDescent="0.35">
      <c r="A39" s="59" t="s">
        <v>1251</v>
      </c>
    </row>
    <row r="40" spans="1:1" ht="17" x14ac:dyDescent="0.35">
      <c r="A40" s="59" t="s">
        <v>1252</v>
      </c>
    </row>
    <row r="41" spans="1:1" ht="17" x14ac:dyDescent="0.35">
      <c r="A41" s="58" t="s">
        <v>1253</v>
      </c>
    </row>
    <row r="42" spans="1:1" ht="17" x14ac:dyDescent="0.35">
      <c r="A42" s="59" t="s">
        <v>1254</v>
      </c>
    </row>
    <row r="43" spans="1:1" ht="17" x14ac:dyDescent="0.4">
      <c r="A43" s="60" t="s">
        <v>1255</v>
      </c>
    </row>
    <row r="44" spans="1:1" ht="17" x14ac:dyDescent="0.35">
      <c r="A44" s="58" t="s">
        <v>1256</v>
      </c>
    </row>
    <row r="45" spans="1:1" ht="34" x14ac:dyDescent="0.4">
      <c r="A45" s="60" t="s">
        <v>1257</v>
      </c>
    </row>
    <row r="46" spans="1:1" ht="34" x14ac:dyDescent="0.35">
      <c r="A46" s="59" t="s">
        <v>1258</v>
      </c>
    </row>
    <row r="47" spans="1:1" ht="34" x14ac:dyDescent="0.35">
      <c r="A47" s="59" t="s">
        <v>1259</v>
      </c>
    </row>
    <row r="48" spans="1:1" ht="17" x14ac:dyDescent="0.35">
      <c r="A48" s="59" t="s">
        <v>1260</v>
      </c>
    </row>
    <row r="49" spans="1:1" ht="17" x14ac:dyDescent="0.4">
      <c r="A49" s="60" t="s">
        <v>1261</v>
      </c>
    </row>
    <row r="50" spans="1:1" ht="17" x14ac:dyDescent="0.35">
      <c r="A50" s="58" t="s">
        <v>1262</v>
      </c>
    </row>
    <row r="51" spans="1:1" ht="34" x14ac:dyDescent="0.4">
      <c r="A51" s="60" t="s">
        <v>1263</v>
      </c>
    </row>
    <row r="52" spans="1:1" ht="17" x14ac:dyDescent="0.35">
      <c r="A52" s="59" t="s">
        <v>1264</v>
      </c>
    </row>
    <row r="53" spans="1:1" ht="34" x14ac:dyDescent="0.4">
      <c r="A53" s="60" t="s">
        <v>1265</v>
      </c>
    </row>
    <row r="54" spans="1:1" ht="17" x14ac:dyDescent="0.35">
      <c r="A54" s="58" t="s">
        <v>1266</v>
      </c>
    </row>
    <row r="55" spans="1:1" ht="17" x14ac:dyDescent="0.4">
      <c r="A55" s="60" t="s">
        <v>1267</v>
      </c>
    </row>
    <row r="56" spans="1:1" ht="34" x14ac:dyDescent="0.35">
      <c r="A56" s="59" t="s">
        <v>1268</v>
      </c>
    </row>
    <row r="57" spans="1:1" ht="17" x14ac:dyDescent="0.35">
      <c r="A57" s="59" t="s">
        <v>1269</v>
      </c>
    </row>
    <row r="58" spans="1:1" ht="17" x14ac:dyDescent="0.35">
      <c r="A58" s="59" t="s">
        <v>1270</v>
      </c>
    </row>
    <row r="59" spans="1:1" ht="17" x14ac:dyDescent="0.35">
      <c r="A59" s="58" t="s">
        <v>1271</v>
      </c>
    </row>
    <row r="60" spans="1:1" ht="17" x14ac:dyDescent="0.35">
      <c r="A60" s="59" t="s">
        <v>1272</v>
      </c>
    </row>
    <row r="61" spans="1:1" ht="17" x14ac:dyDescent="0.35">
      <c r="A61" s="61"/>
    </row>
    <row r="62" spans="1:1" ht="18.5" x14ac:dyDescent="0.35">
      <c r="A62" s="55" t="s">
        <v>1273</v>
      </c>
    </row>
    <row r="63" spans="1:1" ht="17" x14ac:dyDescent="0.35">
      <c r="A63" s="58" t="s">
        <v>1274</v>
      </c>
    </row>
    <row r="64" spans="1:1" ht="34" x14ac:dyDescent="0.35">
      <c r="A64" s="59" t="s">
        <v>1275</v>
      </c>
    </row>
    <row r="65" spans="1:1" ht="17" x14ac:dyDescent="0.35">
      <c r="A65" s="59" t="s">
        <v>1276</v>
      </c>
    </row>
    <row r="66" spans="1:1" ht="34" x14ac:dyDescent="0.35">
      <c r="A66" s="57" t="s">
        <v>1277</v>
      </c>
    </row>
    <row r="67" spans="1:1" ht="34" x14ac:dyDescent="0.35">
      <c r="A67" s="57" t="s">
        <v>1278</v>
      </c>
    </row>
    <row r="68" spans="1:1" ht="34" x14ac:dyDescent="0.35">
      <c r="A68" s="57" t="s">
        <v>1279</v>
      </c>
    </row>
    <row r="69" spans="1:1" ht="17" x14ac:dyDescent="0.35">
      <c r="A69" s="62" t="s">
        <v>1280</v>
      </c>
    </row>
    <row r="70" spans="1:1" ht="51" x14ac:dyDescent="0.35">
      <c r="A70" s="57" t="s">
        <v>1281</v>
      </c>
    </row>
    <row r="71" spans="1:1" ht="17" x14ac:dyDescent="0.35">
      <c r="A71" s="57" t="s">
        <v>1282</v>
      </c>
    </row>
    <row r="72" spans="1:1" ht="17" x14ac:dyDescent="0.35">
      <c r="A72" s="62" t="s">
        <v>1283</v>
      </c>
    </row>
    <row r="73" spans="1:1" ht="17" x14ac:dyDescent="0.35">
      <c r="A73" s="57" t="s">
        <v>1284</v>
      </c>
    </row>
    <row r="74" spans="1:1" ht="17" x14ac:dyDescent="0.35">
      <c r="A74" s="62" t="s">
        <v>1285</v>
      </c>
    </row>
    <row r="75" spans="1:1" ht="34" x14ac:dyDescent="0.35">
      <c r="A75" s="57" t="s">
        <v>1286</v>
      </c>
    </row>
    <row r="76" spans="1:1" ht="17" x14ac:dyDescent="0.35">
      <c r="A76" s="57" t="s">
        <v>1287</v>
      </c>
    </row>
    <row r="77" spans="1:1" ht="51" x14ac:dyDescent="0.35">
      <c r="A77" s="57" t="s">
        <v>1288</v>
      </c>
    </row>
    <row r="78" spans="1:1" ht="17" x14ac:dyDescent="0.35">
      <c r="A78" s="62" t="s">
        <v>1289</v>
      </c>
    </row>
    <row r="79" spans="1:1" ht="17" x14ac:dyDescent="0.4">
      <c r="A79" s="56" t="s">
        <v>1290</v>
      </c>
    </row>
    <row r="80" spans="1:1" ht="17" x14ac:dyDescent="0.35">
      <c r="A80" s="62" t="s">
        <v>1291</v>
      </c>
    </row>
    <row r="81" spans="1:1" ht="34" x14ac:dyDescent="0.35">
      <c r="A81" s="57" t="s">
        <v>1292</v>
      </c>
    </row>
    <row r="82" spans="1:1" ht="34" x14ac:dyDescent="0.35">
      <c r="A82" s="57" t="s">
        <v>1293</v>
      </c>
    </row>
    <row r="83" spans="1:1" ht="34" x14ac:dyDescent="0.35">
      <c r="A83" s="57" t="s">
        <v>1294</v>
      </c>
    </row>
    <row r="84" spans="1:1" ht="34" x14ac:dyDescent="0.35">
      <c r="A84" s="57" t="s">
        <v>1295</v>
      </c>
    </row>
    <row r="85" spans="1:1" ht="34" x14ac:dyDescent="0.35">
      <c r="A85" s="57" t="s">
        <v>1296</v>
      </c>
    </row>
    <row r="86" spans="1:1" ht="17" x14ac:dyDescent="0.35">
      <c r="A86" s="62" t="s">
        <v>1297</v>
      </c>
    </row>
    <row r="87" spans="1:1" ht="17" x14ac:dyDescent="0.35">
      <c r="A87" s="57" t="s">
        <v>1298</v>
      </c>
    </row>
    <row r="88" spans="1:1" ht="34" x14ac:dyDescent="0.35">
      <c r="A88" s="57" t="s">
        <v>1299</v>
      </c>
    </row>
    <row r="89" spans="1:1" ht="17" x14ac:dyDescent="0.35">
      <c r="A89" s="62" t="s">
        <v>1300</v>
      </c>
    </row>
    <row r="90" spans="1:1" ht="34" x14ac:dyDescent="0.35">
      <c r="A90" s="57" t="s">
        <v>1301</v>
      </c>
    </row>
    <row r="91" spans="1:1" ht="17" x14ac:dyDescent="0.35">
      <c r="A91" s="62" t="s">
        <v>1302</v>
      </c>
    </row>
    <row r="92" spans="1:1" ht="17" x14ac:dyDescent="0.4">
      <c r="A92" s="56" t="s">
        <v>1303</v>
      </c>
    </row>
    <row r="93" spans="1:1" ht="17" x14ac:dyDescent="0.35">
      <c r="A93" s="57" t="s">
        <v>1304</v>
      </c>
    </row>
    <row r="94" spans="1:1" ht="17" x14ac:dyDescent="0.35">
      <c r="A94" s="57"/>
    </row>
    <row r="95" spans="1:1" ht="18.5" x14ac:dyDescent="0.35">
      <c r="A95" s="55" t="s">
        <v>1305</v>
      </c>
    </row>
    <row r="96" spans="1:1" ht="34" x14ac:dyDescent="0.4">
      <c r="A96" s="56" t="s">
        <v>1306</v>
      </c>
    </row>
    <row r="97" spans="1:1" ht="17" x14ac:dyDescent="0.4">
      <c r="A97" s="56" t="s">
        <v>1307</v>
      </c>
    </row>
    <row r="98" spans="1:1" ht="17" x14ac:dyDescent="0.35">
      <c r="A98" s="62" t="s">
        <v>1308</v>
      </c>
    </row>
    <row r="99" spans="1:1" ht="17" x14ac:dyDescent="0.35">
      <c r="A99" s="54" t="s">
        <v>1309</v>
      </c>
    </row>
    <row r="100" spans="1:1" ht="17" x14ac:dyDescent="0.35">
      <c r="A100" s="57" t="s">
        <v>1310</v>
      </c>
    </row>
    <row r="101" spans="1:1" ht="17" x14ac:dyDescent="0.35">
      <c r="A101" s="57" t="s">
        <v>1311</v>
      </c>
    </row>
    <row r="102" spans="1:1" ht="17" x14ac:dyDescent="0.35">
      <c r="A102" s="57" t="s">
        <v>1312</v>
      </c>
    </row>
    <row r="103" spans="1:1" ht="17" x14ac:dyDescent="0.35">
      <c r="A103" s="57" t="s">
        <v>1313</v>
      </c>
    </row>
    <row r="104" spans="1:1" ht="34" x14ac:dyDescent="0.35">
      <c r="A104" s="57" t="s">
        <v>1314</v>
      </c>
    </row>
    <row r="105" spans="1:1" ht="17" x14ac:dyDescent="0.35">
      <c r="A105" s="54" t="s">
        <v>1315</v>
      </c>
    </row>
    <row r="106" spans="1:1" ht="17" x14ac:dyDescent="0.35">
      <c r="A106" s="57" t="s">
        <v>1316</v>
      </c>
    </row>
    <row r="107" spans="1:1" ht="17" x14ac:dyDescent="0.35">
      <c r="A107" s="57" t="s">
        <v>1317</v>
      </c>
    </row>
    <row r="108" spans="1:1" ht="17" x14ac:dyDescent="0.35">
      <c r="A108" s="57" t="s">
        <v>1318</v>
      </c>
    </row>
    <row r="109" spans="1:1" ht="17" x14ac:dyDescent="0.35">
      <c r="A109" s="57" t="s">
        <v>1319</v>
      </c>
    </row>
    <row r="110" spans="1:1" ht="17" x14ac:dyDescent="0.35">
      <c r="A110" s="57" t="s">
        <v>1320</v>
      </c>
    </row>
    <row r="111" spans="1:1" ht="17" x14ac:dyDescent="0.35">
      <c r="A111" s="57" t="s">
        <v>1321</v>
      </c>
    </row>
    <row r="112" spans="1:1" ht="17" x14ac:dyDescent="0.35">
      <c r="A112" s="62" t="s">
        <v>1322</v>
      </c>
    </row>
    <row r="113" spans="1:1" ht="17" x14ac:dyDescent="0.35">
      <c r="A113" s="57" t="s">
        <v>1323</v>
      </c>
    </row>
    <row r="114" spans="1:1" ht="17" x14ac:dyDescent="0.35">
      <c r="A114" s="54" t="s">
        <v>1324</v>
      </c>
    </row>
    <row r="115" spans="1:1" ht="17" x14ac:dyDescent="0.35">
      <c r="A115" s="57" t="s">
        <v>1325</v>
      </c>
    </row>
    <row r="116" spans="1:1" ht="17" x14ac:dyDescent="0.35">
      <c r="A116" s="57" t="s">
        <v>1326</v>
      </c>
    </row>
    <row r="117" spans="1:1" ht="17" x14ac:dyDescent="0.35">
      <c r="A117" s="54" t="s">
        <v>1327</v>
      </c>
    </row>
    <row r="118" spans="1:1" ht="17" x14ac:dyDescent="0.35">
      <c r="A118" s="57" t="s">
        <v>1328</v>
      </c>
    </row>
    <row r="119" spans="1:1" ht="17" x14ac:dyDescent="0.35">
      <c r="A119" s="57" t="s">
        <v>1329</v>
      </c>
    </row>
    <row r="120" spans="1:1" ht="17" x14ac:dyDescent="0.35">
      <c r="A120" s="57" t="s">
        <v>1330</v>
      </c>
    </row>
    <row r="121" spans="1:1" ht="17" x14ac:dyDescent="0.35">
      <c r="A121" s="62" t="s">
        <v>1331</v>
      </c>
    </row>
    <row r="122" spans="1:1" ht="17" x14ac:dyDescent="0.35">
      <c r="A122" s="54" t="s">
        <v>1332</v>
      </c>
    </row>
    <row r="123" spans="1:1" ht="17" x14ac:dyDescent="0.35">
      <c r="A123" s="54" t="s">
        <v>1333</v>
      </c>
    </row>
    <row r="124" spans="1:1" ht="17" x14ac:dyDescent="0.35">
      <c r="A124" s="57" t="s">
        <v>1334</v>
      </c>
    </row>
    <row r="125" spans="1:1" ht="17" x14ac:dyDescent="0.35">
      <c r="A125" s="57" t="s">
        <v>1335</v>
      </c>
    </row>
    <row r="126" spans="1:1" ht="17" x14ac:dyDescent="0.35">
      <c r="A126" s="57" t="s">
        <v>1336</v>
      </c>
    </row>
    <row r="127" spans="1:1" ht="17" x14ac:dyDescent="0.35">
      <c r="A127" s="57" t="s">
        <v>1337</v>
      </c>
    </row>
    <row r="128" spans="1:1" ht="17" x14ac:dyDescent="0.35">
      <c r="A128" s="57" t="s">
        <v>1338</v>
      </c>
    </row>
    <row r="129" spans="1:1" ht="17" x14ac:dyDescent="0.35">
      <c r="A129" s="62" t="s">
        <v>1339</v>
      </c>
    </row>
    <row r="130" spans="1:1" ht="34" x14ac:dyDescent="0.35">
      <c r="A130" s="57" t="s">
        <v>1340</v>
      </c>
    </row>
    <row r="131" spans="1:1" ht="68" x14ac:dyDescent="0.35">
      <c r="A131" s="57" t="s">
        <v>1341</v>
      </c>
    </row>
    <row r="132" spans="1:1" ht="34" x14ac:dyDescent="0.35">
      <c r="A132" s="57" t="s">
        <v>1342</v>
      </c>
    </row>
    <row r="133" spans="1:1" ht="17" x14ac:dyDescent="0.35">
      <c r="A133" s="62" t="s">
        <v>1343</v>
      </c>
    </row>
    <row r="134" spans="1:1" ht="34" x14ac:dyDescent="0.35">
      <c r="A134" s="54" t="s">
        <v>1344</v>
      </c>
    </row>
    <row r="135" spans="1:1" ht="17" x14ac:dyDescent="0.35">
      <c r="A135" s="54"/>
    </row>
    <row r="136" spans="1:1" ht="18.5" x14ac:dyDescent="0.35">
      <c r="A136" s="55" t="s">
        <v>1345</v>
      </c>
    </row>
    <row r="137" spans="1:1" ht="17" x14ac:dyDescent="0.35">
      <c r="A137" s="57" t="s">
        <v>1346</v>
      </c>
    </row>
    <row r="138" spans="1:1" ht="34" x14ac:dyDescent="0.35">
      <c r="A138" s="59" t="s">
        <v>1347</v>
      </c>
    </row>
    <row r="139" spans="1:1" ht="34" x14ac:dyDescent="0.35">
      <c r="A139" s="59" t="s">
        <v>1348</v>
      </c>
    </row>
    <row r="140" spans="1:1" ht="17" x14ac:dyDescent="0.35">
      <c r="A140" s="58" t="s">
        <v>1349</v>
      </c>
    </row>
    <row r="141" spans="1:1" ht="17" x14ac:dyDescent="0.35">
      <c r="A141" s="63" t="s">
        <v>1350</v>
      </c>
    </row>
    <row r="142" spans="1:1" ht="34" x14ac:dyDescent="0.4">
      <c r="A142" s="60" t="s">
        <v>1351</v>
      </c>
    </row>
    <row r="143" spans="1:1" ht="17" x14ac:dyDescent="0.35">
      <c r="A143" s="59" t="s">
        <v>1352</v>
      </c>
    </row>
    <row r="144" spans="1:1" ht="17" x14ac:dyDescent="0.35">
      <c r="A144" s="59" t="s">
        <v>1353</v>
      </c>
    </row>
    <row r="145" spans="1:1" ht="17" x14ac:dyDescent="0.35">
      <c r="A145" s="63" t="s">
        <v>1354</v>
      </c>
    </row>
    <row r="146" spans="1:1" ht="17" x14ac:dyDescent="0.35">
      <c r="A146" s="58" t="s">
        <v>1355</v>
      </c>
    </row>
    <row r="147" spans="1:1" ht="17" x14ac:dyDescent="0.35">
      <c r="A147" s="63" t="s">
        <v>1356</v>
      </c>
    </row>
    <row r="148" spans="1:1" ht="17" x14ac:dyDescent="0.35">
      <c r="A148" s="59" t="s">
        <v>1357</v>
      </c>
    </row>
    <row r="149" spans="1:1" ht="17" x14ac:dyDescent="0.35">
      <c r="A149" s="59" t="s">
        <v>1358</v>
      </c>
    </row>
    <row r="150" spans="1:1" ht="17" x14ac:dyDescent="0.35">
      <c r="A150" s="59" t="s">
        <v>1359</v>
      </c>
    </row>
    <row r="151" spans="1:1" ht="34" x14ac:dyDescent="0.35">
      <c r="A151" s="63" t="s">
        <v>1360</v>
      </c>
    </row>
    <row r="152" spans="1:1" ht="17" x14ac:dyDescent="0.35">
      <c r="A152" s="58" t="s">
        <v>1361</v>
      </c>
    </row>
    <row r="153" spans="1:1" ht="17" x14ac:dyDescent="0.35">
      <c r="A153" s="59" t="s">
        <v>1362</v>
      </c>
    </row>
    <row r="154" spans="1:1" ht="17" x14ac:dyDescent="0.35">
      <c r="A154" s="59" t="s">
        <v>1363</v>
      </c>
    </row>
    <row r="155" spans="1:1" ht="17" x14ac:dyDescent="0.35">
      <c r="A155" s="59" t="s">
        <v>1364</v>
      </c>
    </row>
    <row r="156" spans="1:1" ht="17" x14ac:dyDescent="0.35">
      <c r="A156" s="59" t="s">
        <v>1365</v>
      </c>
    </row>
    <row r="157" spans="1:1" ht="34" x14ac:dyDescent="0.35">
      <c r="A157" s="59" t="s">
        <v>1366</v>
      </c>
    </row>
    <row r="158" spans="1:1" ht="34" x14ac:dyDescent="0.35">
      <c r="A158" s="59" t="s">
        <v>1367</v>
      </c>
    </row>
    <row r="159" spans="1:1" ht="17" x14ac:dyDescent="0.35">
      <c r="A159" s="58" t="s">
        <v>1368</v>
      </c>
    </row>
    <row r="160" spans="1:1" ht="34" x14ac:dyDescent="0.35">
      <c r="A160" s="59" t="s">
        <v>1369</v>
      </c>
    </row>
    <row r="161" spans="1:1" ht="34" x14ac:dyDescent="0.35">
      <c r="A161" s="59" t="s">
        <v>1370</v>
      </c>
    </row>
    <row r="162" spans="1:1" ht="17" x14ac:dyDescent="0.35">
      <c r="A162" s="59" t="s">
        <v>1371</v>
      </c>
    </row>
    <row r="163" spans="1:1" ht="17" x14ac:dyDescent="0.35">
      <c r="A163" s="58" t="s">
        <v>1372</v>
      </c>
    </row>
    <row r="164" spans="1:1" ht="34" x14ac:dyDescent="0.4">
      <c r="A164" s="60" t="s">
        <v>1373</v>
      </c>
    </row>
    <row r="165" spans="1:1" ht="34" x14ac:dyDescent="0.35">
      <c r="A165" s="59" t="s">
        <v>1374</v>
      </c>
    </row>
    <row r="166" spans="1:1" ht="17" x14ac:dyDescent="0.35">
      <c r="A166" s="58" t="s">
        <v>1375</v>
      </c>
    </row>
    <row r="167" spans="1:1" ht="17" x14ac:dyDescent="0.35">
      <c r="A167" s="59" t="s">
        <v>1376</v>
      </c>
    </row>
    <row r="168" spans="1:1" ht="17" x14ac:dyDescent="0.35">
      <c r="A168" s="58" t="s">
        <v>1377</v>
      </c>
    </row>
    <row r="169" spans="1:1" ht="17" x14ac:dyDescent="0.4">
      <c r="A169" s="60" t="s">
        <v>1378</v>
      </c>
    </row>
    <row r="170" spans="1:1" ht="17" x14ac:dyDescent="0.4">
      <c r="A170" s="60"/>
    </row>
    <row r="171" spans="1:1" ht="17" x14ac:dyDescent="0.4">
      <c r="A171" s="60"/>
    </row>
    <row r="172" spans="1:1" ht="17" x14ac:dyDescent="0.4">
      <c r="A172" s="60"/>
    </row>
    <row r="173" spans="1:1" ht="17" x14ac:dyDescent="0.4">
      <c r="A173" s="60"/>
    </row>
    <row r="174" spans="1:1" ht="17" x14ac:dyDescent="0.4">
      <c r="A174" s="60"/>
    </row>
  </sheetData>
  <pageMargins left="0.70866141732283472" right="0.70866141732283472" top="0.74803149606299213" bottom="0.74803149606299213" header="0.31496062992125984" footer="0.31496062992125984"/>
  <pageSetup paperSize="9" scale="37" fitToHeight="0" orientation="landscape" r:id="rId1"/>
  <headerFooter>
    <oddHeader>&amp;R&amp;G</oddHeader>
    <oddFooter>&amp;R&amp;1#&amp;"Calibri"&amp;10&amp;K0000FFClassification : Internal</oddFooter>
  </headerFooter>
  <rowBreaks count="3" manualBreakCount="3">
    <brk id="14" man="1"/>
    <brk id="61" man="1"/>
    <brk id="120"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F68"/>
  <sheetViews>
    <sheetView tabSelected="1" view="pageBreakPreview" topLeftCell="A4" zoomScale="145" zoomScaleNormal="100" zoomScaleSheetLayoutView="145" workbookViewId="0">
      <selection activeCell="AF13" sqref="AF13"/>
    </sheetView>
  </sheetViews>
  <sheetFormatPr defaultRowHeight="12.5" x14ac:dyDescent="0.25"/>
  <cols>
    <col min="1" max="1" width="0.453125" customWidth="1"/>
    <col min="2" max="2" width="6.54296875" customWidth="1"/>
    <col min="3" max="3" width="10" customWidth="1"/>
    <col min="4" max="4" width="8" customWidth="1"/>
    <col min="5" max="5" width="6.1796875" customWidth="1"/>
    <col min="6" max="6" width="7.7265625" customWidth="1"/>
    <col min="7" max="7" width="6.26953125" customWidth="1"/>
    <col min="8" max="8" width="5.26953125" customWidth="1"/>
    <col min="9" max="9" width="1.81640625" customWidth="1"/>
    <col min="10" max="10" width="1.453125" customWidth="1"/>
    <col min="11" max="11" width="0.453125" customWidth="1"/>
    <col min="12" max="12" width="1.81640625" customWidth="1"/>
    <col min="13" max="13" width="0.7265625" customWidth="1"/>
    <col min="14" max="14" width="1.26953125" customWidth="1"/>
    <col min="15" max="15" width="1" customWidth="1"/>
    <col min="16" max="16" width="0.453125" customWidth="1"/>
    <col min="17" max="17" width="0.26953125" customWidth="1"/>
    <col min="18" max="18" width="0.7265625" customWidth="1"/>
    <col min="19" max="19" width="0.54296875" customWidth="1"/>
    <col min="20" max="20" width="0.7265625" customWidth="1"/>
    <col min="21" max="21" width="0.26953125" customWidth="1"/>
    <col min="22" max="22" width="0.453125" customWidth="1"/>
    <col min="23" max="23" width="2" customWidth="1"/>
    <col min="24" max="24" width="2.26953125" customWidth="1"/>
    <col min="25" max="25" width="2.81640625" customWidth="1"/>
    <col min="26" max="27" width="0.26953125" customWidth="1"/>
    <col min="28" max="28" width="4.1796875" customWidth="1"/>
    <col min="29" max="30" width="0.26953125" customWidth="1"/>
    <col min="31" max="31" width="4.453125" customWidth="1"/>
    <col min="32" max="32" width="14.7265625" customWidth="1"/>
    <col min="33" max="33" width="4.7265625" customWidth="1"/>
  </cols>
  <sheetData>
    <row r="1" spans="2:30" s="1" customFormat="1" ht="9" customHeight="1" x14ac:dyDescent="0.2">
      <c r="B1" s="203"/>
      <c r="C1" s="203"/>
    </row>
    <row r="2" spans="2:30" s="1" customFormat="1" ht="22.9" customHeight="1" x14ac:dyDescent="0.2">
      <c r="B2" s="203"/>
      <c r="C2" s="203"/>
      <c r="F2" s="208" t="s">
        <v>907</v>
      </c>
      <c r="G2" s="208"/>
      <c r="H2" s="208"/>
      <c r="I2" s="208"/>
      <c r="J2" s="208"/>
      <c r="K2" s="208"/>
      <c r="L2" s="208"/>
      <c r="M2" s="208"/>
      <c r="N2" s="208"/>
      <c r="O2" s="208"/>
      <c r="P2" s="208"/>
      <c r="Q2" s="208"/>
      <c r="R2" s="208"/>
      <c r="S2" s="208"/>
      <c r="T2" s="208"/>
      <c r="U2" s="208"/>
      <c r="V2" s="208"/>
      <c r="W2" s="208"/>
      <c r="X2" s="208"/>
      <c r="Y2" s="208"/>
      <c r="Z2" s="208"/>
      <c r="AA2" s="208"/>
      <c r="AB2" s="208"/>
      <c r="AC2" s="208"/>
      <c r="AD2" s="208"/>
    </row>
    <row r="3" spans="2:30" s="1" customFormat="1" ht="5.9" customHeight="1" x14ac:dyDescent="0.2">
      <c r="B3" s="203"/>
      <c r="C3" s="203"/>
    </row>
    <row r="4" spans="2:30" s="1" customFormat="1" ht="34.15" customHeight="1" x14ac:dyDescent="0.2">
      <c r="B4" s="204" t="s">
        <v>1051</v>
      </c>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row>
    <row r="5" spans="2:30" s="1" customFormat="1" ht="7" customHeight="1" x14ac:dyDescent="0.2"/>
    <row r="6" spans="2:30" s="1" customFormat="1" ht="22" customHeight="1" x14ac:dyDescent="0.2">
      <c r="B6" s="209" t="s">
        <v>1052</v>
      </c>
      <c r="E6" s="206">
        <v>44561</v>
      </c>
      <c r="F6" s="206"/>
    </row>
    <row r="7" spans="2:30" s="1" customFormat="1" ht="2.15" customHeight="1" x14ac:dyDescent="0.2">
      <c r="B7" s="209"/>
    </row>
    <row r="8" spans="2:30" s="1" customFormat="1" ht="4.4000000000000004" customHeight="1" x14ac:dyDescent="0.2"/>
    <row r="9" spans="2:30" s="1" customFormat="1" ht="19.149999999999999" customHeight="1" x14ac:dyDescent="0.2">
      <c r="B9" s="215" t="s">
        <v>1053</v>
      </c>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row>
    <row r="10" spans="2:30" s="1" customFormat="1" ht="11.15" customHeight="1" x14ac:dyDescent="0.2"/>
    <row r="11" spans="2:30" s="1" customFormat="1" ht="18.25" customHeight="1" x14ac:dyDescent="0.2">
      <c r="C11" s="218" t="s">
        <v>1054</v>
      </c>
      <c r="D11" s="218"/>
      <c r="E11" s="218"/>
      <c r="F11" s="218"/>
      <c r="G11" s="218"/>
      <c r="H11" s="218"/>
      <c r="I11" s="218"/>
      <c r="J11" s="218"/>
      <c r="K11" s="218"/>
      <c r="L11" s="218"/>
      <c r="M11" s="218"/>
      <c r="N11" s="218"/>
      <c r="O11" s="218"/>
      <c r="P11" s="218"/>
      <c r="Q11" s="218"/>
      <c r="R11" s="218"/>
      <c r="S11" s="218"/>
      <c r="T11" s="218"/>
    </row>
    <row r="12" spans="2:30" s="1" customFormat="1" ht="9.65" customHeight="1" x14ac:dyDescent="0.2"/>
    <row r="13" spans="2:30" s="1" customFormat="1" ht="27.25" customHeight="1" x14ac:dyDescent="0.2">
      <c r="C13" s="234" t="s">
        <v>1020</v>
      </c>
      <c r="D13" s="234"/>
      <c r="E13" s="234"/>
      <c r="F13" s="234"/>
      <c r="G13" s="234"/>
      <c r="H13" s="234"/>
      <c r="I13" s="234"/>
      <c r="J13" s="234"/>
      <c r="K13" s="234"/>
      <c r="L13" s="234"/>
      <c r="M13" s="234"/>
      <c r="N13" s="234"/>
      <c r="O13" s="234"/>
      <c r="P13" s="234"/>
      <c r="Q13" s="234"/>
      <c r="R13" s="234"/>
      <c r="S13" s="263">
        <v>15228995313.0298</v>
      </c>
      <c r="T13" s="263"/>
      <c r="U13" s="263"/>
      <c r="V13" s="263"/>
      <c r="W13" s="263"/>
      <c r="X13" s="263"/>
      <c r="Y13" s="263"/>
      <c r="Z13" s="263"/>
      <c r="AA13" s="263"/>
      <c r="AB13" s="263"/>
      <c r="AC13" s="263"/>
    </row>
    <row r="14" spans="2:30" s="1" customFormat="1" ht="14.9" customHeight="1" x14ac:dyDescent="0.2">
      <c r="C14" s="235" t="s">
        <v>1021</v>
      </c>
      <c r="D14" s="235"/>
      <c r="E14" s="235"/>
      <c r="F14" s="235"/>
      <c r="G14" s="235"/>
      <c r="H14" s="235"/>
      <c r="I14" s="235"/>
      <c r="J14" s="235"/>
      <c r="K14" s="235"/>
      <c r="L14" s="235"/>
      <c r="M14" s="235"/>
      <c r="N14" s="235"/>
      <c r="O14" s="235"/>
      <c r="P14" s="235"/>
      <c r="Q14" s="235"/>
      <c r="R14" s="235"/>
      <c r="S14" s="264">
        <v>15228995313.0298</v>
      </c>
      <c r="T14" s="264"/>
      <c r="U14" s="264"/>
      <c r="V14" s="264"/>
      <c r="W14" s="264"/>
      <c r="X14" s="264"/>
      <c r="Y14" s="264"/>
      <c r="Z14" s="264"/>
      <c r="AA14" s="264"/>
      <c r="AB14" s="264"/>
      <c r="AC14" s="264"/>
    </row>
    <row r="15" spans="2:30" s="1" customFormat="1" ht="14.9" customHeight="1" x14ac:dyDescent="0.2">
      <c r="C15" s="207" t="s">
        <v>1022</v>
      </c>
      <c r="D15" s="207"/>
      <c r="E15" s="207"/>
      <c r="F15" s="207"/>
      <c r="G15" s="207"/>
      <c r="H15" s="207"/>
      <c r="I15" s="207"/>
      <c r="J15" s="207"/>
      <c r="K15" s="207"/>
      <c r="L15" s="207"/>
      <c r="M15" s="207"/>
      <c r="N15" s="207"/>
      <c r="O15" s="207"/>
      <c r="P15" s="207"/>
      <c r="Q15" s="207"/>
      <c r="R15" s="207"/>
      <c r="S15" s="265">
        <v>2042637707.1099999</v>
      </c>
      <c r="T15" s="265"/>
      <c r="U15" s="265"/>
      <c r="V15" s="265"/>
      <c r="W15" s="265"/>
      <c r="X15" s="265"/>
      <c r="Y15" s="265"/>
      <c r="Z15" s="265"/>
      <c r="AA15" s="265"/>
      <c r="AB15" s="265"/>
      <c r="AC15" s="265"/>
    </row>
    <row r="16" spans="2:30" s="1" customFormat="1" ht="14.9" customHeight="1" x14ac:dyDescent="0.2">
      <c r="C16" s="207" t="s">
        <v>455</v>
      </c>
      <c r="D16" s="207"/>
      <c r="E16" s="207"/>
      <c r="F16" s="207"/>
      <c r="G16" s="207"/>
      <c r="H16" s="207"/>
      <c r="I16" s="207"/>
      <c r="J16" s="207"/>
      <c r="K16" s="207"/>
      <c r="L16" s="207"/>
      <c r="M16" s="207"/>
      <c r="N16" s="207"/>
      <c r="O16" s="207"/>
      <c r="P16" s="207"/>
      <c r="Q16" s="207"/>
      <c r="R16" s="207"/>
      <c r="S16" s="266">
        <v>108070</v>
      </c>
      <c r="T16" s="266"/>
      <c r="U16" s="266"/>
      <c r="V16" s="266"/>
      <c r="W16" s="266"/>
      <c r="X16" s="266"/>
      <c r="Y16" s="266"/>
      <c r="Z16" s="266"/>
      <c r="AA16" s="266"/>
      <c r="AB16" s="266"/>
      <c r="AC16" s="266"/>
    </row>
    <row r="17" spans="3:29" s="1" customFormat="1" ht="14.9" customHeight="1" x14ac:dyDescent="0.2">
      <c r="C17" s="207" t="s">
        <v>1023</v>
      </c>
      <c r="D17" s="207"/>
      <c r="E17" s="207"/>
      <c r="F17" s="207"/>
      <c r="G17" s="207"/>
      <c r="H17" s="207"/>
      <c r="I17" s="207"/>
      <c r="J17" s="207"/>
      <c r="K17" s="207"/>
      <c r="L17" s="207"/>
      <c r="M17" s="207"/>
      <c r="N17" s="207"/>
      <c r="O17" s="207"/>
      <c r="P17" s="207"/>
      <c r="Q17" s="207"/>
      <c r="R17" s="207"/>
      <c r="S17" s="266">
        <v>225664</v>
      </c>
      <c r="T17" s="266"/>
      <c r="U17" s="266"/>
      <c r="V17" s="266"/>
      <c r="W17" s="266"/>
      <c r="X17" s="266"/>
      <c r="Y17" s="266"/>
      <c r="Z17" s="266"/>
      <c r="AA17" s="266"/>
      <c r="AB17" s="266"/>
      <c r="AC17" s="266"/>
    </row>
    <row r="18" spans="3:29" s="1" customFormat="1" ht="2.65" customHeight="1" x14ac:dyDescent="0.2"/>
    <row r="19" spans="3:29" s="1" customFormat="1" ht="14.9" customHeight="1" x14ac:dyDescent="0.2">
      <c r="C19" s="198" t="s">
        <v>1024</v>
      </c>
      <c r="D19" s="198"/>
      <c r="E19" s="198"/>
      <c r="F19" s="198"/>
      <c r="G19" s="198"/>
      <c r="H19" s="198"/>
      <c r="I19" s="198"/>
      <c r="J19" s="198"/>
      <c r="K19" s="198"/>
      <c r="L19" s="198"/>
      <c r="M19" s="198"/>
      <c r="N19" s="198"/>
      <c r="O19" s="198"/>
      <c r="P19" s="198"/>
      <c r="Q19" s="198"/>
      <c r="R19" s="267">
        <v>140917.88019829799</v>
      </c>
      <c r="S19" s="267"/>
      <c r="T19" s="267"/>
      <c r="U19" s="267"/>
      <c r="V19" s="267"/>
      <c r="W19" s="267"/>
      <c r="X19" s="267"/>
      <c r="Y19" s="267"/>
      <c r="Z19" s="267"/>
      <c r="AA19" s="267"/>
      <c r="AB19" s="267"/>
      <c r="AC19" s="267"/>
    </row>
    <row r="20" spans="3:29" s="1" customFormat="1" ht="2.65" customHeight="1" x14ac:dyDescent="0.2"/>
    <row r="21" spans="3:29" s="1" customFormat="1" ht="14.9" customHeight="1" x14ac:dyDescent="0.2">
      <c r="C21" s="198" t="s">
        <v>1025</v>
      </c>
      <c r="D21" s="198"/>
      <c r="E21" s="198"/>
      <c r="F21" s="198"/>
      <c r="G21" s="198"/>
      <c r="H21" s="198"/>
      <c r="I21" s="198"/>
      <c r="J21" s="198"/>
      <c r="K21" s="198"/>
      <c r="L21" s="198"/>
      <c r="M21" s="198"/>
      <c r="N21" s="198"/>
      <c r="O21" s="198"/>
      <c r="P21" s="198"/>
      <c r="Q21" s="198"/>
      <c r="R21" s="267">
        <v>67485.267091914604</v>
      </c>
      <c r="S21" s="267"/>
      <c r="T21" s="267"/>
      <c r="U21" s="267"/>
      <c r="V21" s="267"/>
      <c r="W21" s="267"/>
      <c r="X21" s="267"/>
      <c r="Y21" s="267"/>
      <c r="Z21" s="267"/>
      <c r="AA21" s="267"/>
      <c r="AB21" s="267"/>
      <c r="AC21" s="267"/>
    </row>
    <row r="22" spans="3:29" s="1" customFormat="1" ht="2.65" customHeight="1" x14ac:dyDescent="0.2"/>
    <row r="23" spans="3:29" s="1" customFormat="1" ht="14.9" customHeight="1" x14ac:dyDescent="0.2">
      <c r="C23" s="198" t="s">
        <v>1026</v>
      </c>
      <c r="D23" s="198"/>
      <c r="E23" s="198"/>
      <c r="F23" s="198"/>
      <c r="G23" s="198"/>
      <c r="H23" s="198"/>
      <c r="I23" s="198"/>
      <c r="J23" s="268">
        <v>0.52306255841563298</v>
      </c>
      <c r="K23" s="268"/>
      <c r="L23" s="268"/>
      <c r="M23" s="268"/>
      <c r="N23" s="268"/>
      <c r="O23" s="268"/>
      <c r="P23" s="268"/>
      <c r="Q23" s="268"/>
      <c r="R23" s="268"/>
      <c r="S23" s="268"/>
      <c r="T23" s="268"/>
      <c r="U23" s="268"/>
      <c r="V23" s="268"/>
      <c r="W23" s="268"/>
      <c r="X23" s="268"/>
      <c r="Y23" s="268"/>
      <c r="Z23" s="268"/>
      <c r="AA23" s="268"/>
      <c r="AB23" s="268"/>
      <c r="AC23" s="268"/>
    </row>
    <row r="24" spans="3:29" s="1" customFormat="1" ht="2.65" customHeight="1" x14ac:dyDescent="0.2"/>
    <row r="25" spans="3:29" s="1" customFormat="1" ht="14.9" customHeight="1" x14ac:dyDescent="0.2">
      <c r="C25" s="198" t="s">
        <v>1027</v>
      </c>
      <c r="D25" s="198"/>
      <c r="E25" s="198"/>
      <c r="F25" s="198"/>
      <c r="G25" s="198"/>
      <c r="H25" s="269">
        <v>3.7419267586216098</v>
      </c>
      <c r="I25" s="269"/>
      <c r="J25" s="269"/>
      <c r="K25" s="269"/>
      <c r="L25" s="269"/>
      <c r="M25" s="269"/>
      <c r="N25" s="269"/>
      <c r="O25" s="269"/>
      <c r="P25" s="269"/>
      <c r="Q25" s="269"/>
      <c r="R25" s="269"/>
      <c r="S25" s="269"/>
      <c r="T25" s="269"/>
      <c r="U25" s="269"/>
      <c r="V25" s="269"/>
      <c r="W25" s="269"/>
      <c r="X25" s="269"/>
      <c r="Y25" s="269"/>
      <c r="Z25" s="269"/>
      <c r="AA25" s="269"/>
      <c r="AB25" s="269"/>
      <c r="AC25" s="269"/>
    </row>
    <row r="26" spans="3:29" s="1" customFormat="1" ht="2.65" customHeight="1" x14ac:dyDescent="0.2"/>
    <row r="27" spans="3:29" s="1" customFormat="1" ht="14.9" customHeight="1" x14ac:dyDescent="0.2">
      <c r="C27" s="198" t="s">
        <v>1028</v>
      </c>
      <c r="D27" s="198"/>
      <c r="E27" s="198"/>
      <c r="F27" s="198"/>
      <c r="G27" s="198"/>
      <c r="H27" s="198"/>
      <c r="I27" s="198"/>
      <c r="J27" s="198"/>
      <c r="K27" s="198"/>
      <c r="L27" s="198"/>
      <c r="M27" s="270">
        <v>14.948193062893701</v>
      </c>
      <c r="N27" s="270"/>
      <c r="O27" s="270"/>
      <c r="P27" s="270"/>
      <c r="Q27" s="270"/>
      <c r="R27" s="270"/>
      <c r="S27" s="270"/>
      <c r="T27" s="270"/>
      <c r="U27" s="270"/>
      <c r="V27" s="270"/>
      <c r="W27" s="270"/>
      <c r="X27" s="270"/>
      <c r="Y27" s="270"/>
      <c r="Z27" s="270"/>
      <c r="AA27" s="270"/>
      <c r="AB27" s="270"/>
      <c r="AC27" s="270"/>
    </row>
    <row r="28" spans="3:29" s="1" customFormat="1" ht="2.65" customHeight="1" x14ac:dyDescent="0.2"/>
    <row r="29" spans="3:29" s="1" customFormat="1" ht="14.9" customHeight="1" x14ac:dyDescent="0.2">
      <c r="C29" s="198" t="s">
        <v>1029</v>
      </c>
      <c r="D29" s="198"/>
      <c r="E29" s="198"/>
      <c r="F29" s="198"/>
      <c r="G29" s="198"/>
      <c r="H29" s="198"/>
      <c r="I29" s="198"/>
      <c r="J29" s="270">
        <v>18.6901112340888</v>
      </c>
      <c r="K29" s="270"/>
      <c r="L29" s="270"/>
      <c r="M29" s="270"/>
      <c r="N29" s="270"/>
      <c r="O29" s="270"/>
      <c r="P29" s="270"/>
      <c r="Q29" s="270"/>
      <c r="R29" s="270"/>
      <c r="S29" s="270"/>
      <c r="T29" s="270"/>
      <c r="U29" s="270"/>
      <c r="V29" s="270"/>
      <c r="W29" s="270"/>
      <c r="X29" s="270"/>
      <c r="Y29" s="270"/>
      <c r="Z29" s="270"/>
      <c r="AA29" s="270"/>
      <c r="AB29" s="270"/>
    </row>
    <row r="30" spans="3:29" s="1" customFormat="1" ht="2.65" customHeight="1" x14ac:dyDescent="0.2"/>
    <row r="31" spans="3:29" s="1" customFormat="1" ht="13.4" customHeight="1" x14ac:dyDescent="0.2">
      <c r="C31" s="198" t="s">
        <v>1030</v>
      </c>
      <c r="D31" s="198"/>
      <c r="E31" s="198"/>
      <c r="F31" s="198"/>
      <c r="G31" s="198"/>
      <c r="H31" s="198"/>
      <c r="I31" s="198"/>
      <c r="J31" s="198"/>
      <c r="K31" s="198"/>
      <c r="L31" s="198"/>
      <c r="M31" s="198"/>
      <c r="N31" s="198"/>
      <c r="O31" s="198"/>
      <c r="P31" s="198"/>
      <c r="Q31" s="268">
        <v>0.83027076660937404</v>
      </c>
      <c r="R31" s="268"/>
      <c r="S31" s="268"/>
      <c r="T31" s="268"/>
      <c r="U31" s="268"/>
      <c r="V31" s="268"/>
      <c r="W31" s="268"/>
      <c r="X31" s="268"/>
      <c r="Y31" s="268"/>
      <c r="Z31" s="268"/>
      <c r="AA31" s="268"/>
      <c r="AB31" s="268"/>
      <c r="AC31" s="268"/>
    </row>
    <row r="32" spans="3:29" s="1" customFormat="1" ht="4.4000000000000004" customHeight="1" x14ac:dyDescent="0.2">
      <c r="C32" s="236"/>
      <c r="D32" s="236"/>
      <c r="E32" s="236"/>
      <c r="F32" s="236"/>
      <c r="G32" s="236"/>
      <c r="H32" s="236"/>
      <c r="I32" s="236"/>
      <c r="J32" s="236"/>
      <c r="K32" s="236"/>
      <c r="L32" s="236"/>
      <c r="M32" s="236"/>
      <c r="N32" s="236"/>
      <c r="O32" s="236"/>
      <c r="P32" s="236"/>
      <c r="Q32" s="220"/>
      <c r="R32" s="220"/>
      <c r="S32" s="220"/>
      <c r="T32" s="220"/>
      <c r="U32" s="220"/>
      <c r="V32" s="220"/>
      <c r="W32" s="220"/>
      <c r="X32" s="220"/>
      <c r="Y32" s="220"/>
      <c r="Z32" s="220"/>
      <c r="AA32" s="220"/>
      <c r="AB32" s="220"/>
      <c r="AC32" s="220"/>
    </row>
    <row r="33" spans="2:29" s="1" customFormat="1" ht="13.4" customHeight="1" x14ac:dyDescent="0.2">
      <c r="C33" s="198" t="s">
        <v>1031</v>
      </c>
      <c r="D33" s="198"/>
      <c r="E33" s="198"/>
      <c r="F33" s="198"/>
      <c r="G33" s="198"/>
      <c r="H33" s="198"/>
      <c r="I33" s="198"/>
      <c r="J33" s="198"/>
      <c r="K33" s="198"/>
      <c r="L33" s="198"/>
      <c r="M33" s="198"/>
      <c r="N33" s="198"/>
      <c r="O33" s="198"/>
      <c r="P33" s="198"/>
      <c r="Q33" s="268">
        <v>0.16972923339062601</v>
      </c>
      <c r="R33" s="268"/>
      <c r="S33" s="268"/>
      <c r="T33" s="268"/>
      <c r="U33" s="268"/>
      <c r="V33" s="268"/>
      <c r="W33" s="268"/>
      <c r="X33" s="268"/>
      <c r="Y33" s="268"/>
      <c r="Z33" s="268"/>
      <c r="AA33" s="268"/>
      <c r="AB33" s="268"/>
      <c r="AC33" s="268"/>
    </row>
    <row r="34" spans="2:29" s="1" customFormat="1" ht="4.4000000000000004" customHeight="1" x14ac:dyDescent="0.2">
      <c r="C34" s="236"/>
      <c r="D34" s="236"/>
      <c r="E34" s="236"/>
      <c r="F34" s="236"/>
      <c r="G34" s="236"/>
      <c r="H34" s="236"/>
      <c r="I34" s="236"/>
      <c r="J34" s="236"/>
      <c r="K34" s="236"/>
      <c r="L34" s="236"/>
      <c r="M34" s="236"/>
      <c r="N34" s="236"/>
      <c r="O34" s="236"/>
      <c r="P34" s="236"/>
      <c r="Q34" s="220"/>
      <c r="R34" s="220"/>
      <c r="S34" s="220"/>
      <c r="T34" s="220"/>
      <c r="U34" s="220"/>
      <c r="V34" s="220"/>
      <c r="W34" s="220"/>
      <c r="X34" s="220"/>
      <c r="Y34" s="220"/>
      <c r="Z34" s="220"/>
      <c r="AA34" s="220"/>
      <c r="AB34" s="220"/>
      <c r="AC34" s="220"/>
    </row>
    <row r="35" spans="2:29" s="1" customFormat="1" ht="14.9" customHeight="1" x14ac:dyDescent="0.2">
      <c r="C35" s="198" t="s">
        <v>1032</v>
      </c>
      <c r="D35" s="198"/>
      <c r="E35" s="198"/>
      <c r="F35" s="198"/>
      <c r="G35" s="198"/>
      <c r="H35" s="198"/>
      <c r="I35" s="198"/>
      <c r="J35" s="198"/>
      <c r="K35" s="198"/>
      <c r="L35" s="198"/>
      <c r="M35" s="198"/>
      <c r="N35" s="198"/>
      <c r="O35" s="198"/>
      <c r="P35" s="198"/>
      <c r="Q35" s="198"/>
      <c r="R35" s="268">
        <v>1.67671126229334E-2</v>
      </c>
      <c r="S35" s="268"/>
      <c r="T35" s="268"/>
      <c r="U35" s="268"/>
      <c r="V35" s="268"/>
      <c r="W35" s="268"/>
      <c r="X35" s="268"/>
      <c r="Y35" s="268"/>
      <c r="Z35" s="268"/>
      <c r="AA35" s="268"/>
      <c r="AB35" s="268"/>
      <c r="AC35" s="268"/>
    </row>
    <row r="36" spans="2:29" s="1" customFormat="1" ht="2.65" customHeight="1" x14ac:dyDescent="0.2"/>
    <row r="37" spans="2:29" s="1" customFormat="1" ht="14.9" customHeight="1" x14ac:dyDescent="0.2">
      <c r="C37" s="198" t="s">
        <v>1033</v>
      </c>
      <c r="D37" s="198"/>
      <c r="E37" s="198"/>
      <c r="F37" s="198"/>
      <c r="G37" s="198"/>
      <c r="H37" s="198"/>
      <c r="I37" s="198"/>
      <c r="J37" s="198"/>
      <c r="K37" s="198"/>
      <c r="L37" s="198"/>
      <c r="M37" s="198"/>
      <c r="N37" s="198"/>
      <c r="O37" s="268">
        <v>1.72359445894666E-2</v>
      </c>
      <c r="P37" s="268"/>
      <c r="Q37" s="268"/>
      <c r="R37" s="268"/>
      <c r="S37" s="268"/>
      <c r="T37" s="268"/>
      <c r="U37" s="268"/>
      <c r="V37" s="268"/>
      <c r="W37" s="268"/>
      <c r="X37" s="268"/>
      <c r="Y37" s="268"/>
      <c r="Z37" s="268"/>
      <c r="AA37" s="268"/>
      <c r="AB37" s="268"/>
    </row>
    <row r="38" spans="2:29" s="1" customFormat="1" ht="2.65" customHeight="1" x14ac:dyDescent="0.2"/>
    <row r="39" spans="2:29" s="1" customFormat="1" ht="14.9" customHeight="1" x14ac:dyDescent="0.2">
      <c r="C39" s="198" t="s">
        <v>1034</v>
      </c>
      <c r="D39" s="198"/>
      <c r="E39" s="198"/>
      <c r="F39" s="198"/>
      <c r="G39" s="198"/>
      <c r="H39" s="198"/>
      <c r="I39" s="198"/>
      <c r="J39" s="198"/>
      <c r="K39" s="198"/>
      <c r="L39" s="198"/>
      <c r="M39" s="198"/>
      <c r="N39" s="198"/>
      <c r="O39" s="268">
        <v>1.44737099574734E-2</v>
      </c>
      <c r="P39" s="268"/>
      <c r="Q39" s="268"/>
      <c r="R39" s="268"/>
      <c r="S39" s="268"/>
      <c r="T39" s="268"/>
      <c r="U39" s="268"/>
      <c r="V39" s="268"/>
      <c r="W39" s="268"/>
      <c r="X39" s="268"/>
      <c r="Y39" s="268"/>
      <c r="Z39" s="268"/>
      <c r="AA39" s="268"/>
      <c r="AB39" s="268"/>
    </row>
    <row r="40" spans="2:29" s="1" customFormat="1" ht="2.65" customHeight="1" x14ac:dyDescent="0.2"/>
    <row r="41" spans="2:29" s="1" customFormat="1" ht="14.9" customHeight="1" x14ac:dyDescent="0.2">
      <c r="C41" s="198" t="s">
        <v>1035</v>
      </c>
      <c r="D41" s="198"/>
      <c r="E41" s="198"/>
      <c r="F41" s="198"/>
      <c r="G41" s="198"/>
      <c r="H41" s="198"/>
      <c r="I41" s="198"/>
      <c r="J41" s="198"/>
      <c r="K41" s="198"/>
      <c r="L41" s="198"/>
      <c r="M41" s="198"/>
      <c r="N41" s="198"/>
      <c r="O41" s="198"/>
      <c r="P41" s="198"/>
      <c r="Q41" s="269">
        <v>7.7889741572615501</v>
      </c>
      <c r="R41" s="269"/>
      <c r="S41" s="269"/>
      <c r="T41" s="269"/>
      <c r="U41" s="269"/>
      <c r="V41" s="269"/>
      <c r="W41" s="269"/>
      <c r="X41" s="269"/>
      <c r="Y41" s="269"/>
      <c r="Z41" s="269"/>
      <c r="AA41" s="269"/>
      <c r="AB41" s="269"/>
    </row>
    <row r="42" spans="2:29" s="1" customFormat="1" ht="2.65" customHeight="1" x14ac:dyDescent="0.2"/>
    <row r="43" spans="2:29" s="1" customFormat="1" ht="14.9" customHeight="1" x14ac:dyDescent="0.2">
      <c r="C43" s="237" t="s">
        <v>1036</v>
      </c>
      <c r="D43" s="237"/>
      <c r="E43" s="237"/>
      <c r="F43" s="237"/>
      <c r="G43" s="237"/>
      <c r="H43" s="237"/>
      <c r="I43" s="237"/>
      <c r="J43" s="237"/>
      <c r="K43" s="237"/>
      <c r="L43" s="237"/>
      <c r="M43" s="237"/>
      <c r="N43" s="237"/>
      <c r="O43" s="237"/>
      <c r="P43" s="237"/>
      <c r="Q43" s="271">
        <v>6.6923325128866198</v>
      </c>
      <c r="R43" s="271"/>
      <c r="S43" s="271"/>
      <c r="T43" s="271"/>
      <c r="U43" s="271"/>
      <c r="V43" s="271"/>
      <c r="W43" s="271"/>
      <c r="X43" s="271"/>
      <c r="Y43" s="271"/>
      <c r="Z43" s="271"/>
      <c r="AA43" s="271"/>
      <c r="AB43" s="271"/>
    </row>
    <row r="44" spans="2:29" s="1" customFormat="1" ht="2.15" customHeight="1" x14ac:dyDescent="0.2"/>
    <row r="45" spans="2:29" s="1" customFormat="1" ht="19.149999999999999" customHeight="1" x14ac:dyDescent="0.2">
      <c r="B45" s="215" t="s">
        <v>1055</v>
      </c>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row>
    <row r="46" spans="2:29" s="1" customFormat="1" ht="7.9" customHeight="1" x14ac:dyDescent="0.2"/>
    <row r="47" spans="2:29" s="1" customFormat="1" ht="13.4" customHeight="1" x14ac:dyDescent="0.2">
      <c r="C47" s="198" t="s">
        <v>1056</v>
      </c>
      <c r="D47" s="198"/>
      <c r="E47" s="198"/>
      <c r="F47" s="198"/>
      <c r="G47" s="198"/>
      <c r="H47" s="198"/>
      <c r="I47" s="198"/>
      <c r="J47" s="198"/>
      <c r="K47" s="198"/>
      <c r="L47" s="198"/>
      <c r="M47" s="198"/>
      <c r="N47" s="198"/>
      <c r="O47" s="198"/>
      <c r="P47" s="198"/>
      <c r="Q47" s="198"/>
      <c r="R47" s="198"/>
      <c r="S47" s="198"/>
      <c r="T47" s="198"/>
      <c r="V47" s="267">
        <v>685566304.99000001</v>
      </c>
      <c r="W47" s="267"/>
      <c r="X47" s="267"/>
      <c r="Y47" s="267"/>
      <c r="Z47" s="267"/>
      <c r="AA47" s="267"/>
      <c r="AB47" s="267"/>
    </row>
    <row r="48" spans="2:29" s="1" customFormat="1" ht="9" customHeight="1" x14ac:dyDescent="0.2"/>
    <row r="49" spans="2:32" s="1" customFormat="1" ht="19.149999999999999" customHeight="1" x14ac:dyDescent="0.2">
      <c r="B49" s="215" t="s">
        <v>1057</v>
      </c>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row>
    <row r="50" spans="2:32" s="1" customFormat="1" ht="11.15" customHeight="1" x14ac:dyDescent="0.2"/>
    <row r="51" spans="2:32" s="1" customFormat="1" ht="13.4" customHeight="1" x14ac:dyDescent="0.2">
      <c r="B51" s="240"/>
      <c r="C51" s="240"/>
      <c r="D51" s="230" t="s">
        <v>1037</v>
      </c>
      <c r="E51" s="230"/>
      <c r="F51" s="230" t="s">
        <v>1037</v>
      </c>
      <c r="G51" s="230"/>
      <c r="H51" s="230" t="s">
        <v>1037</v>
      </c>
      <c r="I51" s="230"/>
      <c r="J51" s="230"/>
      <c r="K51" s="230"/>
      <c r="L51" s="230"/>
      <c r="M51" s="230"/>
      <c r="N51" s="230" t="s">
        <v>1037</v>
      </c>
      <c r="O51" s="230"/>
      <c r="P51" s="230"/>
      <c r="Q51" s="230"/>
      <c r="R51" s="230"/>
      <c r="S51" s="230"/>
      <c r="T51" s="230"/>
      <c r="U51" s="230"/>
      <c r="V51" s="230"/>
      <c r="W51" s="230"/>
      <c r="X51" s="230"/>
      <c r="Y51" s="230" t="s">
        <v>1037</v>
      </c>
      <c r="Z51" s="230"/>
      <c r="AA51" s="230"/>
      <c r="AB51" s="230"/>
      <c r="AC51" s="230"/>
      <c r="AD51" s="230"/>
      <c r="AE51" s="230"/>
      <c r="AF51" s="29" t="s">
        <v>1037</v>
      </c>
    </row>
    <row r="52" spans="2:32" s="1" customFormat="1" ht="10.75" customHeight="1" x14ac:dyDescent="0.2">
      <c r="B52" s="241" t="s">
        <v>912</v>
      </c>
      <c r="C52" s="241"/>
      <c r="D52" s="231" t="s">
        <v>1038</v>
      </c>
      <c r="E52" s="231"/>
      <c r="F52" s="231" t="s">
        <v>1038</v>
      </c>
      <c r="G52" s="231"/>
      <c r="H52" s="231" t="s">
        <v>1038</v>
      </c>
      <c r="I52" s="231"/>
      <c r="J52" s="231"/>
      <c r="K52" s="231"/>
      <c r="L52" s="231"/>
      <c r="M52" s="231"/>
      <c r="N52" s="231" t="s">
        <v>1038</v>
      </c>
      <c r="O52" s="231"/>
      <c r="P52" s="231"/>
      <c r="Q52" s="231"/>
      <c r="R52" s="231"/>
      <c r="S52" s="231"/>
      <c r="T52" s="231"/>
      <c r="U52" s="231"/>
      <c r="V52" s="231"/>
      <c r="W52" s="231"/>
      <c r="X52" s="231"/>
      <c r="Y52" s="231" t="s">
        <v>1039</v>
      </c>
      <c r="Z52" s="231"/>
      <c r="AA52" s="231"/>
      <c r="AB52" s="231"/>
      <c r="AC52" s="231"/>
      <c r="AD52" s="231"/>
      <c r="AE52" s="231"/>
      <c r="AF52" s="30" t="s">
        <v>1039</v>
      </c>
    </row>
    <row r="53" spans="2:32" s="1" customFormat="1" ht="14.5" customHeight="1" x14ac:dyDescent="0.2">
      <c r="B53" s="239" t="s">
        <v>10</v>
      </c>
      <c r="C53" s="239"/>
      <c r="D53" s="228" t="s">
        <v>1040</v>
      </c>
      <c r="E53" s="228"/>
      <c r="F53" s="228" t="s">
        <v>1040</v>
      </c>
      <c r="G53" s="228"/>
      <c r="H53" s="228" t="s">
        <v>1040</v>
      </c>
      <c r="I53" s="228"/>
      <c r="J53" s="228"/>
      <c r="K53" s="228"/>
      <c r="L53" s="228"/>
      <c r="M53" s="228"/>
      <c r="N53" s="228" t="s">
        <v>1040</v>
      </c>
      <c r="O53" s="228"/>
      <c r="P53" s="228"/>
      <c r="Q53" s="228"/>
      <c r="R53" s="228"/>
      <c r="S53" s="228"/>
      <c r="T53" s="228"/>
      <c r="U53" s="228"/>
      <c r="V53" s="228"/>
      <c r="W53" s="228"/>
      <c r="X53" s="228"/>
      <c r="Y53" s="228" t="s">
        <v>1040</v>
      </c>
      <c r="Z53" s="228"/>
      <c r="AA53" s="228"/>
      <c r="AB53" s="228"/>
      <c r="AC53" s="228"/>
      <c r="AD53" s="228"/>
      <c r="AE53" s="228"/>
      <c r="AF53" s="12" t="s">
        <v>1040</v>
      </c>
    </row>
    <row r="54" spans="2:32" s="1" customFormat="1" ht="12.75" customHeight="1" x14ac:dyDescent="0.2">
      <c r="B54" s="238" t="s">
        <v>911</v>
      </c>
      <c r="C54" s="238"/>
      <c r="D54" s="232" t="s">
        <v>1041</v>
      </c>
      <c r="E54" s="232"/>
      <c r="F54" s="232" t="s">
        <v>1041</v>
      </c>
      <c r="G54" s="232"/>
      <c r="H54" s="232" t="s">
        <v>1041</v>
      </c>
      <c r="I54" s="232"/>
      <c r="J54" s="232"/>
      <c r="K54" s="232"/>
      <c r="L54" s="232"/>
      <c r="M54" s="232"/>
      <c r="N54" s="232" t="s">
        <v>1041</v>
      </c>
      <c r="O54" s="232"/>
      <c r="P54" s="232"/>
      <c r="Q54" s="232"/>
      <c r="R54" s="232"/>
      <c r="S54" s="232"/>
      <c r="T54" s="232"/>
      <c r="U54" s="232"/>
      <c r="V54" s="232"/>
      <c r="W54" s="232"/>
      <c r="X54" s="232"/>
      <c r="Y54" s="232" t="s">
        <v>1042</v>
      </c>
      <c r="Z54" s="232"/>
      <c r="AA54" s="232"/>
      <c r="AB54" s="232"/>
      <c r="AC54" s="232"/>
      <c r="AD54" s="232"/>
      <c r="AE54" s="232"/>
      <c r="AF54" s="31" t="s">
        <v>1042</v>
      </c>
    </row>
    <row r="55" spans="2:32" s="1" customFormat="1" ht="12.75" customHeight="1" x14ac:dyDescent="0.2">
      <c r="B55" s="239" t="s">
        <v>916</v>
      </c>
      <c r="C55" s="239"/>
      <c r="D55" s="228" t="s">
        <v>1</v>
      </c>
      <c r="E55" s="228"/>
      <c r="F55" s="228" t="s">
        <v>1</v>
      </c>
      <c r="G55" s="228"/>
      <c r="H55" s="228" t="s">
        <v>1</v>
      </c>
      <c r="I55" s="228"/>
      <c r="J55" s="228"/>
      <c r="K55" s="228"/>
      <c r="L55" s="228"/>
      <c r="M55" s="228"/>
      <c r="N55" s="228" t="s">
        <v>1</v>
      </c>
      <c r="O55" s="228"/>
      <c r="P55" s="228"/>
      <c r="Q55" s="228"/>
      <c r="R55" s="228"/>
      <c r="S55" s="228"/>
      <c r="T55" s="228"/>
      <c r="U55" s="228"/>
      <c r="V55" s="228"/>
      <c r="W55" s="228"/>
      <c r="X55" s="228"/>
      <c r="Y55" s="228" t="s">
        <v>1</v>
      </c>
      <c r="Z55" s="228"/>
      <c r="AA55" s="228"/>
      <c r="AB55" s="228"/>
      <c r="AC55" s="228"/>
      <c r="AD55" s="228"/>
      <c r="AE55" s="228"/>
      <c r="AF55" s="12" t="s">
        <v>1</v>
      </c>
    </row>
    <row r="56" spans="2:32" s="1" customFormat="1" ht="12.75" customHeight="1" x14ac:dyDescent="0.2">
      <c r="B56" s="238" t="s">
        <v>1043</v>
      </c>
      <c r="C56" s="238"/>
      <c r="D56" s="233">
        <v>5000000</v>
      </c>
      <c r="E56" s="233"/>
      <c r="F56" s="233">
        <v>5000000</v>
      </c>
      <c r="G56" s="233"/>
      <c r="H56" s="233">
        <v>10000000</v>
      </c>
      <c r="I56" s="233"/>
      <c r="J56" s="233"/>
      <c r="K56" s="233"/>
      <c r="L56" s="233"/>
      <c r="M56" s="233"/>
      <c r="N56" s="233">
        <v>25000000</v>
      </c>
      <c r="O56" s="233"/>
      <c r="P56" s="233"/>
      <c r="Q56" s="233"/>
      <c r="R56" s="233"/>
      <c r="S56" s="233"/>
      <c r="T56" s="233"/>
      <c r="U56" s="233"/>
      <c r="V56" s="233"/>
      <c r="W56" s="233"/>
      <c r="X56" s="233"/>
      <c r="Y56" s="233">
        <v>11500000</v>
      </c>
      <c r="Z56" s="233"/>
      <c r="AA56" s="233"/>
      <c r="AB56" s="233"/>
      <c r="AC56" s="233"/>
      <c r="AD56" s="233"/>
      <c r="AE56" s="233"/>
      <c r="AF56" s="13">
        <v>35000000</v>
      </c>
    </row>
    <row r="57" spans="2:32" s="1" customFormat="1" ht="12.75" customHeight="1" x14ac:dyDescent="0.2">
      <c r="B57" s="238" t="s">
        <v>914</v>
      </c>
      <c r="C57" s="238"/>
      <c r="D57" s="211">
        <v>43483</v>
      </c>
      <c r="E57" s="211"/>
      <c r="F57" s="211">
        <v>43497</v>
      </c>
      <c r="G57" s="211"/>
      <c r="H57" s="211">
        <v>43489</v>
      </c>
      <c r="I57" s="211"/>
      <c r="J57" s="211"/>
      <c r="K57" s="211"/>
      <c r="L57" s="211"/>
      <c r="M57" s="211"/>
      <c r="N57" s="211">
        <v>43490</v>
      </c>
      <c r="O57" s="211"/>
      <c r="P57" s="211"/>
      <c r="Q57" s="211"/>
      <c r="R57" s="211"/>
      <c r="S57" s="211"/>
      <c r="T57" s="211"/>
      <c r="U57" s="211"/>
      <c r="V57" s="211"/>
      <c r="W57" s="211"/>
      <c r="X57" s="211"/>
      <c r="Y57" s="211">
        <v>43928</v>
      </c>
      <c r="Z57" s="211"/>
      <c r="AA57" s="211"/>
      <c r="AB57" s="211"/>
      <c r="AC57" s="211"/>
      <c r="AD57" s="211"/>
      <c r="AE57" s="211"/>
      <c r="AF57" s="14">
        <v>43955</v>
      </c>
    </row>
    <row r="58" spans="2:32" s="1" customFormat="1" ht="12.75" customHeight="1" x14ac:dyDescent="0.2">
      <c r="B58" s="238" t="s">
        <v>915</v>
      </c>
      <c r="C58" s="238"/>
      <c r="D58" s="211">
        <v>46560</v>
      </c>
      <c r="E58" s="211"/>
      <c r="F58" s="211">
        <v>46560</v>
      </c>
      <c r="G58" s="211"/>
      <c r="H58" s="211">
        <v>46560</v>
      </c>
      <c r="I58" s="211"/>
      <c r="J58" s="211"/>
      <c r="K58" s="211"/>
      <c r="L58" s="211"/>
      <c r="M58" s="211"/>
      <c r="N58" s="211">
        <v>46560</v>
      </c>
      <c r="O58" s="211"/>
      <c r="P58" s="211"/>
      <c r="Q58" s="211"/>
      <c r="R58" s="211"/>
      <c r="S58" s="211"/>
      <c r="T58" s="211"/>
      <c r="U58" s="211"/>
      <c r="V58" s="211"/>
      <c r="W58" s="211"/>
      <c r="X58" s="211"/>
      <c r="Y58" s="211">
        <v>46682</v>
      </c>
      <c r="Z58" s="211"/>
      <c r="AA58" s="211"/>
      <c r="AB58" s="211"/>
      <c r="AC58" s="211"/>
      <c r="AD58" s="211"/>
      <c r="AE58" s="211"/>
      <c r="AF58" s="14">
        <v>46682</v>
      </c>
    </row>
    <row r="59" spans="2:32" s="1" customFormat="1" ht="12.75" customHeight="1" x14ac:dyDescent="0.2">
      <c r="B59" s="238" t="s">
        <v>917</v>
      </c>
      <c r="C59" s="238"/>
      <c r="D59" s="228" t="s">
        <v>1044</v>
      </c>
      <c r="E59" s="228"/>
      <c r="F59" s="228" t="s">
        <v>1044</v>
      </c>
      <c r="G59" s="228"/>
      <c r="H59" s="228" t="s">
        <v>1044</v>
      </c>
      <c r="I59" s="228"/>
      <c r="J59" s="228"/>
      <c r="K59" s="228"/>
      <c r="L59" s="228"/>
      <c r="M59" s="228"/>
      <c r="N59" s="228" t="s">
        <v>1044</v>
      </c>
      <c r="O59" s="228"/>
      <c r="P59" s="228"/>
      <c r="Q59" s="228"/>
      <c r="R59" s="228"/>
      <c r="S59" s="228"/>
      <c r="T59" s="228"/>
      <c r="U59" s="228"/>
      <c r="V59" s="228"/>
      <c r="W59" s="228"/>
      <c r="X59" s="228"/>
      <c r="Y59" s="228" t="s">
        <v>1044</v>
      </c>
      <c r="Z59" s="228"/>
      <c r="AA59" s="228"/>
      <c r="AB59" s="228"/>
      <c r="AC59" s="228"/>
      <c r="AD59" s="228"/>
      <c r="AE59" s="228"/>
      <c r="AF59" s="12" t="s">
        <v>1044</v>
      </c>
    </row>
    <row r="60" spans="2:32" s="1" customFormat="1" ht="12.75" customHeight="1" x14ac:dyDescent="0.2">
      <c r="B60" s="239" t="s">
        <v>918</v>
      </c>
      <c r="C60" s="239"/>
      <c r="D60" s="229">
        <v>8.0000000000000002E-3</v>
      </c>
      <c r="E60" s="229"/>
      <c r="F60" s="229">
        <v>8.0000000000000002E-3</v>
      </c>
      <c r="G60" s="229"/>
      <c r="H60" s="229">
        <v>8.0000000000000002E-3</v>
      </c>
      <c r="I60" s="229"/>
      <c r="J60" s="229"/>
      <c r="K60" s="229"/>
      <c r="L60" s="229"/>
      <c r="M60" s="229"/>
      <c r="N60" s="229">
        <v>8.0000000000000002E-3</v>
      </c>
      <c r="O60" s="229"/>
      <c r="P60" s="229"/>
      <c r="Q60" s="229"/>
      <c r="R60" s="229"/>
      <c r="S60" s="229"/>
      <c r="T60" s="229"/>
      <c r="U60" s="229"/>
      <c r="V60" s="229"/>
      <c r="W60" s="229"/>
      <c r="X60" s="229"/>
      <c r="Y60" s="229">
        <v>0</v>
      </c>
      <c r="Z60" s="229"/>
      <c r="AA60" s="229"/>
      <c r="AB60" s="229"/>
      <c r="AC60" s="229"/>
      <c r="AD60" s="229"/>
      <c r="AE60" s="229"/>
      <c r="AF60" s="15">
        <v>0</v>
      </c>
    </row>
    <row r="61" spans="2:32" s="1" customFormat="1" ht="12.25" customHeight="1" x14ac:dyDescent="0.2">
      <c r="B61" s="239" t="s">
        <v>1045</v>
      </c>
      <c r="C61" s="239"/>
      <c r="D61" s="228" t="s">
        <v>1046</v>
      </c>
      <c r="E61" s="228"/>
      <c r="F61" s="228" t="s">
        <v>1046</v>
      </c>
      <c r="G61" s="228"/>
      <c r="H61" s="228" t="s">
        <v>1046</v>
      </c>
      <c r="I61" s="228"/>
      <c r="J61" s="228"/>
      <c r="K61" s="228"/>
      <c r="L61" s="228"/>
      <c r="M61" s="228"/>
      <c r="N61" s="228" t="s">
        <v>1046</v>
      </c>
      <c r="O61" s="228"/>
      <c r="P61" s="228"/>
      <c r="Q61" s="228"/>
      <c r="R61" s="228"/>
      <c r="S61" s="228"/>
      <c r="T61" s="228"/>
      <c r="U61" s="228"/>
      <c r="V61" s="228"/>
      <c r="W61" s="228"/>
      <c r="X61" s="228"/>
      <c r="Y61" s="228" t="s">
        <v>1046</v>
      </c>
      <c r="Z61" s="228"/>
      <c r="AA61" s="228"/>
      <c r="AB61" s="228"/>
      <c r="AC61" s="228"/>
      <c r="AD61" s="228"/>
      <c r="AE61" s="228"/>
      <c r="AF61" s="12" t="s">
        <v>1046</v>
      </c>
    </row>
    <row r="62" spans="2:32" s="1" customFormat="1" ht="10.75" customHeight="1" x14ac:dyDescent="0.2">
      <c r="B62" s="239" t="s">
        <v>1047</v>
      </c>
      <c r="C62" s="239"/>
      <c r="D62" s="228" t="s">
        <v>1048</v>
      </c>
      <c r="E62" s="228"/>
      <c r="F62" s="228" t="s">
        <v>1048</v>
      </c>
      <c r="G62" s="228"/>
      <c r="H62" s="228" t="s">
        <v>1048</v>
      </c>
      <c r="I62" s="228"/>
      <c r="J62" s="228"/>
      <c r="K62" s="228"/>
      <c r="L62" s="228"/>
      <c r="M62" s="228"/>
      <c r="N62" s="228" t="s">
        <v>1048</v>
      </c>
      <c r="O62" s="228"/>
      <c r="P62" s="228"/>
      <c r="Q62" s="228"/>
      <c r="R62" s="228"/>
      <c r="S62" s="228"/>
      <c r="T62" s="228"/>
      <c r="U62" s="228"/>
      <c r="V62" s="228"/>
      <c r="W62" s="228"/>
      <c r="X62" s="228"/>
      <c r="Y62" s="228" t="s">
        <v>1048</v>
      </c>
      <c r="Z62" s="228"/>
      <c r="AA62" s="228"/>
      <c r="AB62" s="228"/>
      <c r="AC62" s="228"/>
      <c r="AD62" s="228"/>
      <c r="AE62" s="228"/>
      <c r="AF62" s="12" t="s">
        <v>1048</v>
      </c>
    </row>
    <row r="63" spans="2:32" s="1" customFormat="1" ht="14.9" customHeight="1" x14ac:dyDescent="0.2">
      <c r="B63" s="239" t="s">
        <v>1049</v>
      </c>
      <c r="C63" s="239"/>
      <c r="D63" s="228" t="s">
        <v>1050</v>
      </c>
      <c r="E63" s="228"/>
      <c r="F63" s="228" t="s">
        <v>1050</v>
      </c>
      <c r="G63" s="228"/>
      <c r="H63" s="228" t="s">
        <v>1050</v>
      </c>
      <c r="I63" s="228"/>
      <c r="J63" s="228"/>
      <c r="K63" s="228"/>
      <c r="L63" s="228"/>
      <c r="M63" s="228"/>
      <c r="N63" s="228" t="s">
        <v>1050</v>
      </c>
      <c r="O63" s="228"/>
      <c r="P63" s="228"/>
      <c r="Q63" s="228"/>
      <c r="R63" s="228"/>
      <c r="S63" s="228"/>
      <c r="T63" s="228"/>
      <c r="U63" s="228"/>
      <c r="V63" s="228"/>
      <c r="W63" s="228"/>
      <c r="X63" s="228"/>
      <c r="Y63" s="228" t="s">
        <v>1050</v>
      </c>
      <c r="Z63" s="228"/>
      <c r="AA63" s="228"/>
      <c r="AB63" s="228"/>
      <c r="AC63" s="228"/>
      <c r="AD63" s="228"/>
      <c r="AE63" s="228"/>
      <c r="AF63" s="12" t="s">
        <v>1050</v>
      </c>
    </row>
    <row r="64" spans="2:32" s="1" customFormat="1" ht="18.25" customHeight="1" x14ac:dyDescent="0.2"/>
    <row r="65" spans="2:28" s="1" customFormat="1" ht="19.149999999999999" customHeight="1" x14ac:dyDescent="0.2">
      <c r="B65" s="215" t="s">
        <v>1058</v>
      </c>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row>
    <row r="66" spans="2:28" s="1" customFormat="1" ht="5.9" customHeight="1" x14ac:dyDescent="0.2"/>
    <row r="67" spans="2:28" s="1" customFormat="1" ht="19.149999999999999" customHeight="1" x14ac:dyDescent="0.2">
      <c r="B67" s="8" t="s">
        <v>1059</v>
      </c>
    </row>
    <row r="68" spans="2:28" s="1" customFormat="1" ht="28.75" customHeight="1" x14ac:dyDescent="0.2"/>
  </sheetData>
  <mergeCells count="130">
    <mergeCell ref="B1:C3"/>
    <mergeCell ref="B4:AB4"/>
    <mergeCell ref="B45:AB45"/>
    <mergeCell ref="B49:AB49"/>
    <mergeCell ref="B51:C51"/>
    <mergeCell ref="B52:C52"/>
    <mergeCell ref="B53:C53"/>
    <mergeCell ref="B54:C54"/>
    <mergeCell ref="B55:C55"/>
    <mergeCell ref="D51:E51"/>
    <mergeCell ref="D52:E52"/>
    <mergeCell ref="D53:E53"/>
    <mergeCell ref="D54:E54"/>
    <mergeCell ref="D55:E55"/>
    <mergeCell ref="F2:AD2"/>
    <mergeCell ref="H25:AC25"/>
    <mergeCell ref="H51:M51"/>
    <mergeCell ref="H52:M52"/>
    <mergeCell ref="H53:M53"/>
    <mergeCell ref="H54:M54"/>
    <mergeCell ref="H55:M55"/>
    <mergeCell ref="O37:AB37"/>
    <mergeCell ref="O39:AB39"/>
    <mergeCell ref="Q31:AC31"/>
    <mergeCell ref="B56:C56"/>
    <mergeCell ref="B57:C57"/>
    <mergeCell ref="B58:C58"/>
    <mergeCell ref="B59:C59"/>
    <mergeCell ref="B6:B7"/>
    <mergeCell ref="B60:C60"/>
    <mergeCell ref="B61:C61"/>
    <mergeCell ref="B62:C62"/>
    <mergeCell ref="B63:C63"/>
    <mergeCell ref="B65:AB65"/>
    <mergeCell ref="B9:AB9"/>
    <mergeCell ref="C11:T11"/>
    <mergeCell ref="C13:R13"/>
    <mergeCell ref="C14:R14"/>
    <mergeCell ref="C15:R15"/>
    <mergeCell ref="C16:R16"/>
    <mergeCell ref="C17:R17"/>
    <mergeCell ref="C19:Q19"/>
    <mergeCell ref="C21:Q21"/>
    <mergeCell ref="C23:I23"/>
    <mergeCell ref="C25:G25"/>
    <mergeCell ref="C27:L27"/>
    <mergeCell ref="C29:I29"/>
    <mergeCell ref="C31:P31"/>
    <mergeCell ref="C32:P32"/>
    <mergeCell ref="C33:P33"/>
    <mergeCell ref="C34:P34"/>
    <mergeCell ref="C35:Q35"/>
    <mergeCell ref="C37:N37"/>
    <mergeCell ref="C39:N39"/>
    <mergeCell ref="C41:P41"/>
    <mergeCell ref="C43:P43"/>
    <mergeCell ref="C47:T47"/>
    <mergeCell ref="D56:E56"/>
    <mergeCell ref="D57:E57"/>
    <mergeCell ref="D58:E58"/>
    <mergeCell ref="D59:E59"/>
    <mergeCell ref="D60:E60"/>
    <mergeCell ref="D61:E61"/>
    <mergeCell ref="D62:E62"/>
    <mergeCell ref="D63:E63"/>
    <mergeCell ref="E6:F6"/>
    <mergeCell ref="F51:G51"/>
    <mergeCell ref="F52:G52"/>
    <mergeCell ref="F53:G53"/>
    <mergeCell ref="F54:G54"/>
    <mergeCell ref="F55:G55"/>
    <mergeCell ref="F56:G56"/>
    <mergeCell ref="F57:G57"/>
    <mergeCell ref="F58:G58"/>
    <mergeCell ref="F59:G59"/>
    <mergeCell ref="F60:G60"/>
    <mergeCell ref="F61:G61"/>
    <mergeCell ref="F62:G62"/>
    <mergeCell ref="F63:G63"/>
    <mergeCell ref="H56:M56"/>
    <mergeCell ref="H57:M57"/>
    <mergeCell ref="H58:M58"/>
    <mergeCell ref="H59:M59"/>
    <mergeCell ref="H60:M60"/>
    <mergeCell ref="H61:M61"/>
    <mergeCell ref="H62:M62"/>
    <mergeCell ref="H63:M63"/>
    <mergeCell ref="J23:AC23"/>
    <mergeCell ref="J29:AB29"/>
    <mergeCell ref="M27:AC27"/>
    <mergeCell ref="N51:X51"/>
    <mergeCell ref="N52:X52"/>
    <mergeCell ref="N53:X53"/>
    <mergeCell ref="N54:X54"/>
    <mergeCell ref="N55:X55"/>
    <mergeCell ref="N56:X56"/>
    <mergeCell ref="N57:X57"/>
    <mergeCell ref="N58:X58"/>
    <mergeCell ref="N59:X59"/>
    <mergeCell ref="N60:X60"/>
    <mergeCell ref="N61:X61"/>
    <mergeCell ref="N62:X62"/>
    <mergeCell ref="N63:X63"/>
    <mergeCell ref="Q32:AC32"/>
    <mergeCell ref="Q33:AC33"/>
    <mergeCell ref="Q34:AC34"/>
    <mergeCell ref="Q41:AB41"/>
    <mergeCell ref="Q43:AB43"/>
    <mergeCell ref="R19:AC19"/>
    <mergeCell ref="R21:AC21"/>
    <mergeCell ref="R35:AC35"/>
    <mergeCell ref="S13:AC13"/>
    <mergeCell ref="S14:AC14"/>
    <mergeCell ref="S15:AC15"/>
    <mergeCell ref="S16:AC16"/>
    <mergeCell ref="S17:AC17"/>
    <mergeCell ref="Y59:AE59"/>
    <mergeCell ref="Y60:AE60"/>
    <mergeCell ref="Y61:AE61"/>
    <mergeCell ref="Y62:AE62"/>
    <mergeCell ref="Y63:AE63"/>
    <mergeCell ref="V47:AB47"/>
    <mergeCell ref="Y51:AE51"/>
    <mergeCell ref="Y52:AE52"/>
    <mergeCell ref="Y53:AE53"/>
    <mergeCell ref="Y54:AE54"/>
    <mergeCell ref="Y55:AE55"/>
    <mergeCell ref="Y56:AE56"/>
    <mergeCell ref="Y57:AE57"/>
    <mergeCell ref="Y58:AE58"/>
  </mergeCells>
  <pageMargins left="0.7" right="0.7" top="0.75" bottom="0.75" header="0.3" footer="0.3"/>
  <pageSetup paperSize="9" scale="91" orientation="portrait" r:id="rId1"/>
  <headerFooter alignWithMargins="0">
    <oddFooter>&amp;R&amp;1#&amp;"Calibri"&amp;10&amp;K0000FFClassification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330"/>
  <sheetViews>
    <sheetView view="pageBreakPreview" zoomScale="106" zoomScaleNormal="100" zoomScaleSheetLayoutView="106" workbookViewId="0"/>
  </sheetViews>
  <sheetFormatPr defaultRowHeight="12.5" x14ac:dyDescent="0.25"/>
  <cols>
    <col min="1" max="1" width="0.7265625" customWidth="1"/>
    <col min="2" max="2" width="11.7265625" customWidth="1"/>
    <col min="3" max="3" width="0.453125" customWidth="1"/>
    <col min="4" max="4" width="0.7265625" customWidth="1"/>
    <col min="5" max="6" width="0.26953125" customWidth="1"/>
    <col min="7" max="8" width="0.54296875" customWidth="1"/>
    <col min="9" max="9" width="0.7265625" customWidth="1"/>
    <col min="10" max="10" width="0.453125" customWidth="1"/>
    <col min="11" max="11" width="6" customWidth="1"/>
    <col min="12" max="12" width="7.453125" customWidth="1"/>
    <col min="13" max="13" width="0.453125" customWidth="1"/>
    <col min="14" max="14" width="0.7265625" customWidth="1"/>
    <col min="15" max="16" width="0.26953125" customWidth="1"/>
    <col min="17" max="18" width="0.54296875" customWidth="1"/>
    <col min="19" max="20" width="0.7265625" customWidth="1"/>
    <col min="21" max="21" width="7.453125" customWidth="1"/>
    <col min="22" max="22" width="0.453125" customWidth="1"/>
    <col min="23" max="23" width="0.7265625" customWidth="1"/>
    <col min="24" max="25" width="0.26953125" customWidth="1"/>
    <col min="26" max="27" width="0.54296875" customWidth="1"/>
    <col min="28" max="28" width="0.7265625" customWidth="1"/>
    <col min="29" max="29" width="15.26953125" customWidth="1"/>
    <col min="30" max="31" width="0.453125" customWidth="1"/>
    <col min="32" max="33" width="0.26953125" customWidth="1"/>
    <col min="34" max="34" width="0.1796875" customWidth="1"/>
    <col min="35" max="35" width="0.54296875" customWidth="1"/>
    <col min="36" max="36" width="0.26953125" customWidth="1"/>
    <col min="37" max="37" width="1" customWidth="1"/>
    <col min="38" max="38" width="9" customWidth="1"/>
    <col min="39" max="40" width="0.26953125" customWidth="1"/>
    <col min="41" max="41" width="0.7265625" customWidth="1"/>
    <col min="42" max="42" width="0.26953125" customWidth="1"/>
    <col min="43" max="43" width="4.7265625" customWidth="1"/>
  </cols>
  <sheetData>
    <row r="1" spans="2:41" s="1" customFormat="1" ht="9" customHeight="1" x14ac:dyDescent="0.2">
      <c r="B1" s="203"/>
      <c r="C1" s="203"/>
      <c r="D1" s="203"/>
      <c r="E1" s="203"/>
      <c r="F1" s="203"/>
      <c r="G1" s="203"/>
      <c r="H1" s="203"/>
      <c r="I1" s="203"/>
      <c r="J1" s="203"/>
      <c r="K1" s="203"/>
    </row>
    <row r="2" spans="2:41" s="1" customFormat="1" ht="22.9" customHeight="1" x14ac:dyDescent="0.2">
      <c r="B2" s="203"/>
      <c r="C2" s="203"/>
      <c r="D2" s="203"/>
      <c r="E2" s="203"/>
      <c r="F2" s="203"/>
      <c r="G2" s="203"/>
      <c r="H2" s="203"/>
      <c r="I2" s="203"/>
      <c r="J2" s="203"/>
      <c r="K2" s="203"/>
      <c r="L2" s="208" t="s">
        <v>907</v>
      </c>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row>
    <row r="3" spans="2:41" s="1" customFormat="1" ht="6.4" customHeight="1" x14ac:dyDescent="0.2">
      <c r="B3" s="203"/>
      <c r="C3" s="203"/>
      <c r="D3" s="203"/>
      <c r="E3" s="203"/>
      <c r="F3" s="203"/>
      <c r="G3" s="203"/>
      <c r="H3" s="203"/>
      <c r="I3" s="203"/>
      <c r="J3" s="203"/>
      <c r="K3" s="203"/>
    </row>
    <row r="4" spans="2:41" s="1" customFormat="1" ht="2.65" customHeight="1" x14ac:dyDescent="0.2"/>
    <row r="5" spans="2:41" s="1" customFormat="1" ht="33" customHeight="1" x14ac:dyDescent="0.2">
      <c r="B5" s="204" t="s">
        <v>1182</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row>
    <row r="6" spans="2:41" s="1" customFormat="1" ht="7" customHeight="1" x14ac:dyDescent="0.2"/>
    <row r="7" spans="2:41" s="1" customFormat="1" ht="2.65" customHeight="1" x14ac:dyDescent="0.2">
      <c r="B7" s="209" t="s">
        <v>1052</v>
      </c>
      <c r="C7" s="209"/>
      <c r="D7" s="209"/>
      <c r="E7" s="209"/>
      <c r="F7" s="209"/>
      <c r="G7" s="209"/>
      <c r="H7" s="209"/>
      <c r="I7" s="209"/>
      <c r="J7" s="209"/>
    </row>
    <row r="8" spans="2:41" s="1" customFormat="1" ht="21.4" customHeight="1" x14ac:dyDescent="0.2">
      <c r="B8" s="209"/>
      <c r="C8" s="209"/>
      <c r="D8" s="209"/>
      <c r="E8" s="209"/>
      <c r="F8" s="209"/>
      <c r="G8" s="209"/>
      <c r="H8" s="209"/>
      <c r="I8" s="209"/>
      <c r="J8" s="209"/>
      <c r="L8" s="206">
        <v>44561</v>
      </c>
      <c r="M8" s="206"/>
      <c r="N8" s="206"/>
      <c r="O8" s="206"/>
      <c r="P8" s="206"/>
      <c r="Q8" s="206"/>
      <c r="R8" s="206"/>
      <c r="S8" s="206"/>
      <c r="T8" s="206"/>
    </row>
    <row r="9" spans="2:41" s="1" customFormat="1" ht="5.25" customHeight="1" x14ac:dyDescent="0.2">
      <c r="B9" s="209"/>
      <c r="C9" s="209"/>
      <c r="D9" s="209"/>
      <c r="E9" s="209"/>
      <c r="F9" s="209"/>
      <c r="G9" s="209"/>
      <c r="H9" s="209"/>
      <c r="I9" s="209"/>
      <c r="J9" s="209"/>
    </row>
    <row r="10" spans="2:41" s="1" customFormat="1" ht="2.15" customHeight="1" x14ac:dyDescent="0.2"/>
    <row r="11" spans="2:41" s="1" customFormat="1" ht="19.149999999999999" customHeight="1" x14ac:dyDescent="0.2">
      <c r="B11" s="215" t="s">
        <v>1183</v>
      </c>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row>
    <row r="12" spans="2:41" s="1" customFormat="1" ht="5.25" customHeight="1" x14ac:dyDescent="0.2"/>
    <row r="13" spans="2:41" s="1" customFormat="1" ht="14.9" customHeight="1" x14ac:dyDescent="0.2">
      <c r="B13" s="247"/>
      <c r="C13" s="247"/>
      <c r="D13" s="247"/>
      <c r="E13" s="247"/>
      <c r="F13" s="247"/>
      <c r="G13" s="247"/>
      <c r="H13" s="247"/>
      <c r="I13" s="247"/>
      <c r="J13" s="213" t="s">
        <v>1060</v>
      </c>
      <c r="K13" s="213"/>
      <c r="L13" s="213"/>
      <c r="M13" s="213"/>
      <c r="N13" s="213"/>
      <c r="O13" s="213"/>
      <c r="P13" s="213"/>
      <c r="Q13" s="213"/>
      <c r="R13" s="213"/>
      <c r="S13" s="213"/>
      <c r="T13" s="213" t="s">
        <v>1061</v>
      </c>
      <c r="U13" s="213"/>
      <c r="V13" s="213"/>
      <c r="W13" s="213"/>
      <c r="X13" s="213"/>
      <c r="Y13" s="213"/>
      <c r="Z13" s="213"/>
      <c r="AA13" s="213"/>
      <c r="AB13" s="213"/>
      <c r="AC13" s="213" t="s">
        <v>1062</v>
      </c>
      <c r="AD13" s="213"/>
      <c r="AE13" s="213"/>
      <c r="AF13" s="213"/>
      <c r="AG13" s="213"/>
      <c r="AH13" s="213"/>
      <c r="AI13" s="213"/>
      <c r="AJ13" s="213"/>
      <c r="AK13" s="213"/>
      <c r="AL13" s="10" t="s">
        <v>1061</v>
      </c>
    </row>
    <row r="14" spans="2:41" s="1" customFormat="1" ht="12.25" customHeight="1" x14ac:dyDescent="0.2">
      <c r="B14" s="248" t="s">
        <v>559</v>
      </c>
      <c r="C14" s="248"/>
      <c r="D14" s="248"/>
      <c r="E14" s="248"/>
      <c r="F14" s="248"/>
      <c r="G14" s="248"/>
      <c r="H14" s="248"/>
      <c r="I14" s="248"/>
      <c r="J14" s="244">
        <v>2383421249.4000001</v>
      </c>
      <c r="K14" s="244"/>
      <c r="L14" s="244"/>
      <c r="M14" s="244"/>
      <c r="N14" s="244"/>
      <c r="O14" s="244"/>
      <c r="P14" s="244"/>
      <c r="Q14" s="244"/>
      <c r="R14" s="244"/>
      <c r="S14" s="244"/>
      <c r="T14" s="229">
        <v>0.15650548183967999</v>
      </c>
      <c r="U14" s="229"/>
      <c r="V14" s="229"/>
      <c r="W14" s="229"/>
      <c r="X14" s="229"/>
      <c r="Y14" s="229"/>
      <c r="Z14" s="229"/>
      <c r="AA14" s="229"/>
      <c r="AB14" s="229"/>
      <c r="AC14" s="233">
        <v>34583</v>
      </c>
      <c r="AD14" s="233"/>
      <c r="AE14" s="233"/>
      <c r="AF14" s="233"/>
      <c r="AG14" s="233"/>
      <c r="AH14" s="233"/>
      <c r="AI14" s="233"/>
      <c r="AJ14" s="233"/>
      <c r="AK14" s="233"/>
      <c r="AL14" s="15">
        <v>0.15324996454906401</v>
      </c>
    </row>
    <row r="15" spans="2:41" s="1" customFormat="1" ht="12.25" customHeight="1" x14ac:dyDescent="0.2">
      <c r="B15" s="248" t="s">
        <v>563</v>
      </c>
      <c r="C15" s="248"/>
      <c r="D15" s="248"/>
      <c r="E15" s="248"/>
      <c r="F15" s="248"/>
      <c r="G15" s="248"/>
      <c r="H15" s="248"/>
      <c r="I15" s="248"/>
      <c r="J15" s="244">
        <v>2344762367.6199999</v>
      </c>
      <c r="K15" s="244"/>
      <c r="L15" s="244"/>
      <c r="M15" s="244"/>
      <c r="N15" s="244"/>
      <c r="O15" s="244"/>
      <c r="P15" s="244"/>
      <c r="Q15" s="244"/>
      <c r="R15" s="244"/>
      <c r="S15" s="244"/>
      <c r="T15" s="229">
        <v>0.153966976771856</v>
      </c>
      <c r="U15" s="229"/>
      <c r="V15" s="229"/>
      <c r="W15" s="229"/>
      <c r="X15" s="229"/>
      <c r="Y15" s="229"/>
      <c r="Z15" s="229"/>
      <c r="AA15" s="229"/>
      <c r="AB15" s="229"/>
      <c r="AC15" s="233">
        <v>36448</v>
      </c>
      <c r="AD15" s="233"/>
      <c r="AE15" s="233"/>
      <c r="AF15" s="233"/>
      <c r="AG15" s="233"/>
      <c r="AH15" s="233"/>
      <c r="AI15" s="233"/>
      <c r="AJ15" s="233"/>
      <c r="AK15" s="233"/>
      <c r="AL15" s="15">
        <v>0.16151446398184899</v>
      </c>
    </row>
    <row r="16" spans="2:41" s="1" customFormat="1" ht="12.25" customHeight="1" x14ac:dyDescent="0.2">
      <c r="B16" s="248" t="s">
        <v>561</v>
      </c>
      <c r="C16" s="248"/>
      <c r="D16" s="248"/>
      <c r="E16" s="248"/>
      <c r="F16" s="248"/>
      <c r="G16" s="248"/>
      <c r="H16" s="248"/>
      <c r="I16" s="248"/>
      <c r="J16" s="244">
        <v>2181202851.77002</v>
      </c>
      <c r="K16" s="244"/>
      <c r="L16" s="244"/>
      <c r="M16" s="244"/>
      <c r="N16" s="244"/>
      <c r="O16" s="244"/>
      <c r="P16" s="244"/>
      <c r="Q16" s="244"/>
      <c r="R16" s="244"/>
      <c r="S16" s="244"/>
      <c r="T16" s="229">
        <v>0.14322696979910199</v>
      </c>
      <c r="U16" s="229"/>
      <c r="V16" s="229"/>
      <c r="W16" s="229"/>
      <c r="X16" s="229"/>
      <c r="Y16" s="229"/>
      <c r="Z16" s="229"/>
      <c r="AA16" s="229"/>
      <c r="AB16" s="229"/>
      <c r="AC16" s="233">
        <v>30952</v>
      </c>
      <c r="AD16" s="233"/>
      <c r="AE16" s="233"/>
      <c r="AF16" s="233"/>
      <c r="AG16" s="233"/>
      <c r="AH16" s="233"/>
      <c r="AI16" s="233"/>
      <c r="AJ16" s="233"/>
      <c r="AK16" s="233"/>
      <c r="AL16" s="15">
        <v>0.13715967101531501</v>
      </c>
    </row>
    <row r="17" spans="2:41" s="1" customFormat="1" ht="12.25" customHeight="1" x14ac:dyDescent="0.2">
      <c r="B17" s="248" t="s">
        <v>567</v>
      </c>
      <c r="C17" s="248"/>
      <c r="D17" s="248"/>
      <c r="E17" s="248"/>
      <c r="F17" s="248"/>
      <c r="G17" s="248"/>
      <c r="H17" s="248"/>
      <c r="I17" s="248"/>
      <c r="J17" s="244">
        <v>1671083890.6400001</v>
      </c>
      <c r="K17" s="244"/>
      <c r="L17" s="244"/>
      <c r="M17" s="244"/>
      <c r="N17" s="244"/>
      <c r="O17" s="244"/>
      <c r="P17" s="244"/>
      <c r="Q17" s="244"/>
      <c r="R17" s="244"/>
      <c r="S17" s="244"/>
      <c r="T17" s="229">
        <v>0.109730409412512</v>
      </c>
      <c r="U17" s="229"/>
      <c r="V17" s="229"/>
      <c r="W17" s="229"/>
      <c r="X17" s="229"/>
      <c r="Y17" s="229"/>
      <c r="Z17" s="229"/>
      <c r="AA17" s="229"/>
      <c r="AB17" s="229"/>
      <c r="AC17" s="233">
        <v>27830</v>
      </c>
      <c r="AD17" s="233"/>
      <c r="AE17" s="233"/>
      <c r="AF17" s="233"/>
      <c r="AG17" s="233"/>
      <c r="AH17" s="233"/>
      <c r="AI17" s="233"/>
      <c r="AJ17" s="233"/>
      <c r="AK17" s="233"/>
      <c r="AL17" s="15">
        <v>0.123324943278503</v>
      </c>
    </row>
    <row r="18" spans="2:41" s="1" customFormat="1" ht="12.25" customHeight="1" x14ac:dyDescent="0.2">
      <c r="B18" s="248" t="s">
        <v>565</v>
      </c>
      <c r="C18" s="248"/>
      <c r="D18" s="248"/>
      <c r="E18" s="248"/>
      <c r="F18" s="248"/>
      <c r="G18" s="248"/>
      <c r="H18" s="248"/>
      <c r="I18" s="248"/>
      <c r="J18" s="244">
        <v>1317012883.8800001</v>
      </c>
      <c r="K18" s="244"/>
      <c r="L18" s="244"/>
      <c r="M18" s="244"/>
      <c r="N18" s="244"/>
      <c r="O18" s="244"/>
      <c r="P18" s="244"/>
      <c r="Q18" s="244"/>
      <c r="R18" s="244"/>
      <c r="S18" s="244"/>
      <c r="T18" s="229">
        <v>8.6480615221751295E-2</v>
      </c>
      <c r="U18" s="229"/>
      <c r="V18" s="229"/>
      <c r="W18" s="229"/>
      <c r="X18" s="229"/>
      <c r="Y18" s="229"/>
      <c r="Z18" s="229"/>
      <c r="AA18" s="229"/>
      <c r="AB18" s="229"/>
      <c r="AC18" s="233">
        <v>12645</v>
      </c>
      <c r="AD18" s="233"/>
      <c r="AE18" s="233"/>
      <c r="AF18" s="233"/>
      <c r="AG18" s="233"/>
      <c r="AH18" s="233"/>
      <c r="AI18" s="233"/>
      <c r="AJ18" s="233"/>
      <c r="AK18" s="233"/>
      <c r="AL18" s="15">
        <v>5.6034635564378897E-2</v>
      </c>
    </row>
    <row r="19" spans="2:41" s="1" customFormat="1" ht="12.25" customHeight="1" x14ac:dyDescent="0.2">
      <c r="B19" s="248" t="s">
        <v>569</v>
      </c>
      <c r="C19" s="248"/>
      <c r="D19" s="248"/>
      <c r="E19" s="248"/>
      <c r="F19" s="248"/>
      <c r="G19" s="248"/>
      <c r="H19" s="248"/>
      <c r="I19" s="248"/>
      <c r="J19" s="244">
        <v>1233963147.3299999</v>
      </c>
      <c r="K19" s="244"/>
      <c r="L19" s="244"/>
      <c r="M19" s="244"/>
      <c r="N19" s="244"/>
      <c r="O19" s="244"/>
      <c r="P19" s="244"/>
      <c r="Q19" s="244"/>
      <c r="R19" s="244"/>
      <c r="S19" s="244"/>
      <c r="T19" s="229">
        <v>8.1027219587769705E-2</v>
      </c>
      <c r="U19" s="229"/>
      <c r="V19" s="229"/>
      <c r="W19" s="229"/>
      <c r="X19" s="229"/>
      <c r="Y19" s="229"/>
      <c r="Z19" s="229"/>
      <c r="AA19" s="229"/>
      <c r="AB19" s="229"/>
      <c r="AC19" s="233">
        <v>21249</v>
      </c>
      <c r="AD19" s="233"/>
      <c r="AE19" s="233"/>
      <c r="AF19" s="233"/>
      <c r="AG19" s="233"/>
      <c r="AH19" s="233"/>
      <c r="AI19" s="233"/>
      <c r="AJ19" s="233"/>
      <c r="AK19" s="233"/>
      <c r="AL19" s="15">
        <v>9.4162117129892198E-2</v>
      </c>
    </row>
    <row r="20" spans="2:41" s="1" customFormat="1" ht="12.25" customHeight="1" x14ac:dyDescent="0.2">
      <c r="B20" s="248" t="s">
        <v>571</v>
      </c>
      <c r="C20" s="248"/>
      <c r="D20" s="248"/>
      <c r="E20" s="248"/>
      <c r="F20" s="248"/>
      <c r="G20" s="248"/>
      <c r="H20" s="248"/>
      <c r="I20" s="248"/>
      <c r="J20" s="244">
        <v>1132174592.8599999</v>
      </c>
      <c r="K20" s="244"/>
      <c r="L20" s="244"/>
      <c r="M20" s="244"/>
      <c r="N20" s="244"/>
      <c r="O20" s="244"/>
      <c r="P20" s="244"/>
      <c r="Q20" s="244"/>
      <c r="R20" s="244"/>
      <c r="S20" s="244"/>
      <c r="T20" s="229">
        <v>7.4343354212690796E-2</v>
      </c>
      <c r="U20" s="229"/>
      <c r="V20" s="229"/>
      <c r="W20" s="229"/>
      <c r="X20" s="229"/>
      <c r="Y20" s="229"/>
      <c r="Z20" s="229"/>
      <c r="AA20" s="229"/>
      <c r="AB20" s="229"/>
      <c r="AC20" s="233">
        <v>17671</v>
      </c>
      <c r="AD20" s="233"/>
      <c r="AE20" s="233"/>
      <c r="AF20" s="233"/>
      <c r="AG20" s="233"/>
      <c r="AH20" s="233"/>
      <c r="AI20" s="233"/>
      <c r="AJ20" s="233"/>
      <c r="AK20" s="233"/>
      <c r="AL20" s="15">
        <v>7.83066860465116E-2</v>
      </c>
    </row>
    <row r="21" spans="2:41" s="1" customFormat="1" ht="12.25" customHeight="1" x14ac:dyDescent="0.2">
      <c r="B21" s="248" t="s">
        <v>573</v>
      </c>
      <c r="C21" s="248"/>
      <c r="D21" s="248"/>
      <c r="E21" s="248"/>
      <c r="F21" s="248"/>
      <c r="G21" s="248"/>
      <c r="H21" s="248"/>
      <c r="I21" s="248"/>
      <c r="J21" s="244">
        <v>1065675398</v>
      </c>
      <c r="K21" s="244"/>
      <c r="L21" s="244"/>
      <c r="M21" s="244"/>
      <c r="N21" s="244"/>
      <c r="O21" s="244"/>
      <c r="P21" s="244"/>
      <c r="Q21" s="244"/>
      <c r="R21" s="244"/>
      <c r="S21" s="244"/>
      <c r="T21" s="229">
        <v>6.99767368821895E-2</v>
      </c>
      <c r="U21" s="229"/>
      <c r="V21" s="229"/>
      <c r="W21" s="229"/>
      <c r="X21" s="229"/>
      <c r="Y21" s="229"/>
      <c r="Z21" s="229"/>
      <c r="AA21" s="229"/>
      <c r="AB21" s="229"/>
      <c r="AC21" s="233">
        <v>17255</v>
      </c>
      <c r="AD21" s="233"/>
      <c r="AE21" s="233"/>
      <c r="AF21" s="233"/>
      <c r="AG21" s="233"/>
      <c r="AH21" s="233"/>
      <c r="AI21" s="233"/>
      <c r="AJ21" s="233"/>
      <c r="AK21" s="233"/>
      <c r="AL21" s="15">
        <v>7.6463237379466795E-2</v>
      </c>
    </row>
    <row r="22" spans="2:41" s="1" customFormat="1" ht="12.25" customHeight="1" x14ac:dyDescent="0.2">
      <c r="B22" s="248" t="s">
        <v>575</v>
      </c>
      <c r="C22" s="248"/>
      <c r="D22" s="248"/>
      <c r="E22" s="248"/>
      <c r="F22" s="248"/>
      <c r="G22" s="248"/>
      <c r="H22" s="248"/>
      <c r="I22" s="248"/>
      <c r="J22" s="244">
        <v>782887377.17000103</v>
      </c>
      <c r="K22" s="244"/>
      <c r="L22" s="244"/>
      <c r="M22" s="244"/>
      <c r="N22" s="244"/>
      <c r="O22" s="244"/>
      <c r="P22" s="244"/>
      <c r="Q22" s="244"/>
      <c r="R22" s="244"/>
      <c r="S22" s="244"/>
      <c r="T22" s="229">
        <v>5.1407683900208299E-2</v>
      </c>
      <c r="U22" s="229"/>
      <c r="V22" s="229"/>
      <c r="W22" s="229"/>
      <c r="X22" s="229"/>
      <c r="Y22" s="229"/>
      <c r="Z22" s="229"/>
      <c r="AA22" s="229"/>
      <c r="AB22" s="229"/>
      <c r="AC22" s="233">
        <v>9589</v>
      </c>
      <c r="AD22" s="233"/>
      <c r="AE22" s="233"/>
      <c r="AF22" s="233"/>
      <c r="AG22" s="233"/>
      <c r="AH22" s="233"/>
      <c r="AI22" s="233"/>
      <c r="AJ22" s="233"/>
      <c r="AK22" s="233"/>
      <c r="AL22" s="15">
        <v>4.2492378048780498E-2</v>
      </c>
    </row>
    <row r="23" spans="2:41" s="1" customFormat="1" ht="12.25" customHeight="1" x14ac:dyDescent="0.2">
      <c r="B23" s="248" t="s">
        <v>577</v>
      </c>
      <c r="C23" s="248"/>
      <c r="D23" s="248"/>
      <c r="E23" s="248"/>
      <c r="F23" s="248"/>
      <c r="G23" s="248"/>
      <c r="H23" s="248"/>
      <c r="I23" s="248"/>
      <c r="J23" s="244">
        <v>660780160.74000299</v>
      </c>
      <c r="K23" s="244"/>
      <c r="L23" s="244"/>
      <c r="M23" s="244"/>
      <c r="N23" s="244"/>
      <c r="O23" s="244"/>
      <c r="P23" s="244"/>
      <c r="Q23" s="244"/>
      <c r="R23" s="244"/>
      <c r="S23" s="244"/>
      <c r="T23" s="229">
        <v>4.3389609567653899E-2</v>
      </c>
      <c r="U23" s="229"/>
      <c r="V23" s="229"/>
      <c r="W23" s="229"/>
      <c r="X23" s="229"/>
      <c r="Y23" s="229"/>
      <c r="Z23" s="229"/>
      <c r="AA23" s="229"/>
      <c r="AB23" s="229"/>
      <c r="AC23" s="233">
        <v>10496</v>
      </c>
      <c r="AD23" s="233"/>
      <c r="AE23" s="233"/>
      <c r="AF23" s="233"/>
      <c r="AG23" s="233"/>
      <c r="AH23" s="233"/>
      <c r="AI23" s="233"/>
      <c r="AJ23" s="233"/>
      <c r="AK23" s="233"/>
      <c r="AL23" s="15">
        <v>4.6511627906976702E-2</v>
      </c>
    </row>
    <row r="24" spans="2:41" s="1" customFormat="1" ht="12.25" customHeight="1" x14ac:dyDescent="0.2">
      <c r="B24" s="248" t="s">
        <v>511</v>
      </c>
      <c r="C24" s="248"/>
      <c r="D24" s="248"/>
      <c r="E24" s="248"/>
      <c r="F24" s="248"/>
      <c r="G24" s="248"/>
      <c r="H24" s="248"/>
      <c r="I24" s="248"/>
      <c r="J24" s="244">
        <v>415645833.14999998</v>
      </c>
      <c r="K24" s="244"/>
      <c r="L24" s="244"/>
      <c r="M24" s="244"/>
      <c r="N24" s="244"/>
      <c r="O24" s="244"/>
      <c r="P24" s="244"/>
      <c r="Q24" s="244"/>
      <c r="R24" s="244"/>
      <c r="S24" s="244"/>
      <c r="T24" s="229">
        <v>2.7293056738573601E-2</v>
      </c>
      <c r="U24" s="229"/>
      <c r="V24" s="229"/>
      <c r="W24" s="229"/>
      <c r="X24" s="229"/>
      <c r="Y24" s="229"/>
      <c r="Z24" s="229"/>
      <c r="AA24" s="229"/>
      <c r="AB24" s="229"/>
      <c r="AC24" s="233">
        <v>6224</v>
      </c>
      <c r="AD24" s="233"/>
      <c r="AE24" s="233"/>
      <c r="AF24" s="233"/>
      <c r="AG24" s="233"/>
      <c r="AH24" s="233"/>
      <c r="AI24" s="233"/>
      <c r="AJ24" s="233"/>
      <c r="AK24" s="233"/>
      <c r="AL24" s="15">
        <v>2.75808281338627E-2</v>
      </c>
    </row>
    <row r="25" spans="2:41" s="1" customFormat="1" ht="12.25" customHeight="1" x14ac:dyDescent="0.2">
      <c r="B25" s="248" t="s">
        <v>65</v>
      </c>
      <c r="C25" s="248"/>
      <c r="D25" s="248"/>
      <c r="E25" s="248"/>
      <c r="F25" s="248"/>
      <c r="G25" s="248"/>
      <c r="H25" s="248"/>
      <c r="I25" s="248"/>
      <c r="J25" s="244">
        <v>40385560.469999999</v>
      </c>
      <c r="K25" s="244"/>
      <c r="L25" s="244"/>
      <c r="M25" s="244"/>
      <c r="N25" s="244"/>
      <c r="O25" s="244"/>
      <c r="P25" s="244"/>
      <c r="Q25" s="244"/>
      <c r="R25" s="244"/>
      <c r="S25" s="244"/>
      <c r="T25" s="229">
        <v>2.6518860660129E-3</v>
      </c>
      <c r="U25" s="229"/>
      <c r="V25" s="229"/>
      <c r="W25" s="229"/>
      <c r="X25" s="229"/>
      <c r="Y25" s="229"/>
      <c r="Z25" s="229"/>
      <c r="AA25" s="229"/>
      <c r="AB25" s="229"/>
      <c r="AC25" s="233">
        <v>722</v>
      </c>
      <c r="AD25" s="233"/>
      <c r="AE25" s="233"/>
      <c r="AF25" s="233"/>
      <c r="AG25" s="233"/>
      <c r="AH25" s="233"/>
      <c r="AI25" s="233"/>
      <c r="AJ25" s="233"/>
      <c r="AK25" s="233"/>
      <c r="AL25" s="15">
        <v>3.1994469653998901E-3</v>
      </c>
    </row>
    <row r="26" spans="2:41" s="1" customFormat="1" ht="13.4" customHeight="1" x14ac:dyDescent="0.2">
      <c r="B26" s="247"/>
      <c r="C26" s="247"/>
      <c r="D26" s="247"/>
      <c r="E26" s="247"/>
      <c r="F26" s="247"/>
      <c r="G26" s="247"/>
      <c r="H26" s="247"/>
      <c r="I26" s="247"/>
      <c r="J26" s="245">
        <v>15228995313.030001</v>
      </c>
      <c r="K26" s="245"/>
      <c r="L26" s="245"/>
      <c r="M26" s="245"/>
      <c r="N26" s="245"/>
      <c r="O26" s="245"/>
      <c r="P26" s="245"/>
      <c r="Q26" s="245"/>
      <c r="R26" s="245"/>
      <c r="S26" s="245"/>
      <c r="T26" s="243">
        <v>1</v>
      </c>
      <c r="U26" s="243"/>
      <c r="V26" s="243"/>
      <c r="W26" s="243"/>
      <c r="X26" s="243"/>
      <c r="Y26" s="243"/>
      <c r="Z26" s="243"/>
      <c r="AA26" s="243"/>
      <c r="AB26" s="243"/>
      <c r="AC26" s="242">
        <v>225664</v>
      </c>
      <c r="AD26" s="242"/>
      <c r="AE26" s="242"/>
      <c r="AF26" s="242"/>
      <c r="AG26" s="242"/>
      <c r="AH26" s="242"/>
      <c r="AI26" s="242"/>
      <c r="AJ26" s="242"/>
      <c r="AK26" s="242"/>
      <c r="AL26" s="32">
        <v>1</v>
      </c>
    </row>
    <row r="27" spans="2:41" s="1" customFormat="1" ht="9" customHeight="1" x14ac:dyDescent="0.2"/>
    <row r="28" spans="2:41" s="1" customFormat="1" ht="19.149999999999999" customHeight="1" x14ac:dyDescent="0.2">
      <c r="B28" s="215" t="s">
        <v>1184</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row>
    <row r="29" spans="2:41" s="1" customFormat="1" ht="7.9" customHeight="1" x14ac:dyDescent="0.2"/>
    <row r="30" spans="2:41" s="1" customFormat="1" ht="13.4" customHeight="1" x14ac:dyDescent="0.2">
      <c r="B30" s="213" t="s">
        <v>1063</v>
      </c>
      <c r="C30" s="213"/>
      <c r="D30" s="213"/>
      <c r="E30" s="213"/>
      <c r="F30" s="213"/>
      <c r="G30" s="213"/>
      <c r="H30" s="213"/>
      <c r="I30" s="213"/>
      <c r="J30" s="213" t="s">
        <v>1060</v>
      </c>
      <c r="K30" s="213"/>
      <c r="L30" s="213"/>
      <c r="M30" s="213"/>
      <c r="N30" s="213"/>
      <c r="O30" s="213"/>
      <c r="P30" s="213"/>
      <c r="Q30" s="213"/>
      <c r="R30" s="213"/>
      <c r="S30" s="213"/>
      <c r="T30" s="213" t="s">
        <v>1061</v>
      </c>
      <c r="U30" s="213"/>
      <c r="V30" s="213"/>
      <c r="W30" s="213"/>
      <c r="X30" s="213"/>
      <c r="Y30" s="213"/>
      <c r="Z30" s="213"/>
      <c r="AA30" s="213"/>
      <c r="AB30" s="213"/>
      <c r="AC30" s="213" t="s">
        <v>1062</v>
      </c>
      <c r="AD30" s="213"/>
      <c r="AE30" s="213"/>
      <c r="AF30" s="213"/>
      <c r="AG30" s="213"/>
      <c r="AH30" s="213"/>
      <c r="AI30" s="213"/>
      <c r="AJ30" s="213"/>
      <c r="AK30" s="213" t="s">
        <v>1061</v>
      </c>
      <c r="AL30" s="213"/>
    </row>
    <row r="31" spans="2:41" s="1" customFormat="1" ht="12.75" customHeight="1" x14ac:dyDescent="0.2">
      <c r="B31" s="228" t="s">
        <v>1064</v>
      </c>
      <c r="C31" s="228"/>
      <c r="D31" s="228"/>
      <c r="E31" s="228"/>
      <c r="F31" s="228"/>
      <c r="G31" s="228"/>
      <c r="H31" s="228"/>
      <c r="I31" s="228"/>
      <c r="J31" s="244">
        <v>847192699.76000202</v>
      </c>
      <c r="K31" s="244"/>
      <c r="L31" s="244"/>
      <c r="M31" s="244"/>
      <c r="N31" s="244"/>
      <c r="O31" s="244"/>
      <c r="P31" s="244"/>
      <c r="Q31" s="244"/>
      <c r="R31" s="244"/>
      <c r="S31" s="244"/>
      <c r="T31" s="229">
        <v>5.5630242333526599E-2</v>
      </c>
      <c r="U31" s="229"/>
      <c r="V31" s="229"/>
      <c r="W31" s="229"/>
      <c r="X31" s="229"/>
      <c r="Y31" s="229"/>
      <c r="Z31" s="229"/>
      <c r="AA31" s="229"/>
      <c r="AB31" s="229"/>
      <c r="AC31" s="233">
        <v>8062</v>
      </c>
      <c r="AD31" s="233"/>
      <c r="AE31" s="233"/>
      <c r="AF31" s="233"/>
      <c r="AG31" s="233"/>
      <c r="AH31" s="233"/>
      <c r="AI31" s="233"/>
      <c r="AJ31" s="233"/>
      <c r="AK31" s="229">
        <v>3.5725680657969397E-2</v>
      </c>
      <c r="AL31" s="229"/>
    </row>
    <row r="32" spans="2:41" s="1" customFormat="1" ht="12.75" customHeight="1" x14ac:dyDescent="0.2">
      <c r="B32" s="228" t="s">
        <v>1065</v>
      </c>
      <c r="C32" s="228"/>
      <c r="D32" s="228"/>
      <c r="E32" s="228"/>
      <c r="F32" s="228"/>
      <c r="G32" s="228"/>
      <c r="H32" s="228"/>
      <c r="I32" s="228"/>
      <c r="J32" s="244">
        <v>2571679042.6100001</v>
      </c>
      <c r="K32" s="244"/>
      <c r="L32" s="244"/>
      <c r="M32" s="244"/>
      <c r="N32" s="244"/>
      <c r="O32" s="244"/>
      <c r="P32" s="244"/>
      <c r="Q32" s="244"/>
      <c r="R32" s="244"/>
      <c r="S32" s="244"/>
      <c r="T32" s="229">
        <v>0.16886728177069299</v>
      </c>
      <c r="U32" s="229"/>
      <c r="V32" s="229"/>
      <c r="W32" s="229"/>
      <c r="X32" s="229"/>
      <c r="Y32" s="229"/>
      <c r="Z32" s="229"/>
      <c r="AA32" s="229"/>
      <c r="AB32" s="229"/>
      <c r="AC32" s="233">
        <v>27540</v>
      </c>
      <c r="AD32" s="233"/>
      <c r="AE32" s="233"/>
      <c r="AF32" s="233"/>
      <c r="AG32" s="233"/>
      <c r="AH32" s="233"/>
      <c r="AI32" s="233"/>
      <c r="AJ32" s="233"/>
      <c r="AK32" s="229">
        <v>0.122039846851957</v>
      </c>
      <c r="AL32" s="229"/>
    </row>
    <row r="33" spans="2:38" s="1" customFormat="1" ht="12.75" customHeight="1" x14ac:dyDescent="0.2">
      <c r="B33" s="228" t="s">
        <v>1066</v>
      </c>
      <c r="C33" s="228"/>
      <c r="D33" s="228"/>
      <c r="E33" s="228"/>
      <c r="F33" s="228"/>
      <c r="G33" s="228"/>
      <c r="H33" s="228"/>
      <c r="I33" s="228"/>
      <c r="J33" s="244">
        <v>4377938530.2600298</v>
      </c>
      <c r="K33" s="244"/>
      <c r="L33" s="244"/>
      <c r="M33" s="244"/>
      <c r="N33" s="244"/>
      <c r="O33" s="244"/>
      <c r="P33" s="244"/>
      <c r="Q33" s="244"/>
      <c r="R33" s="244"/>
      <c r="S33" s="244"/>
      <c r="T33" s="229">
        <v>0.28747389044858601</v>
      </c>
      <c r="U33" s="229"/>
      <c r="V33" s="229"/>
      <c r="W33" s="229"/>
      <c r="X33" s="229"/>
      <c r="Y33" s="229"/>
      <c r="Z33" s="229"/>
      <c r="AA33" s="229"/>
      <c r="AB33" s="229"/>
      <c r="AC33" s="233">
        <v>51817</v>
      </c>
      <c r="AD33" s="233"/>
      <c r="AE33" s="233"/>
      <c r="AF33" s="233"/>
      <c r="AG33" s="233"/>
      <c r="AH33" s="233"/>
      <c r="AI33" s="233"/>
      <c r="AJ33" s="233"/>
      <c r="AK33" s="229">
        <v>0.22962014322178101</v>
      </c>
      <c r="AL33" s="229"/>
    </row>
    <row r="34" spans="2:38" s="1" customFormat="1" ht="12.75" customHeight="1" x14ac:dyDescent="0.2">
      <c r="B34" s="228" t="s">
        <v>1067</v>
      </c>
      <c r="C34" s="228"/>
      <c r="D34" s="228"/>
      <c r="E34" s="228"/>
      <c r="F34" s="228"/>
      <c r="G34" s="228"/>
      <c r="H34" s="228"/>
      <c r="I34" s="228"/>
      <c r="J34" s="244">
        <v>2184821835.3200002</v>
      </c>
      <c r="K34" s="244"/>
      <c r="L34" s="244"/>
      <c r="M34" s="244"/>
      <c r="N34" s="244"/>
      <c r="O34" s="244"/>
      <c r="P34" s="244"/>
      <c r="Q34" s="244"/>
      <c r="R34" s="244"/>
      <c r="S34" s="244"/>
      <c r="T34" s="229">
        <v>0.14346460750767001</v>
      </c>
      <c r="U34" s="229"/>
      <c r="V34" s="229"/>
      <c r="W34" s="229"/>
      <c r="X34" s="229"/>
      <c r="Y34" s="229"/>
      <c r="Z34" s="229"/>
      <c r="AA34" s="229"/>
      <c r="AB34" s="229"/>
      <c r="AC34" s="233">
        <v>29763</v>
      </c>
      <c r="AD34" s="233"/>
      <c r="AE34" s="233"/>
      <c r="AF34" s="233"/>
      <c r="AG34" s="233"/>
      <c r="AH34" s="233"/>
      <c r="AI34" s="233"/>
      <c r="AJ34" s="233"/>
      <c r="AK34" s="229">
        <v>0.131890775666478</v>
      </c>
      <c r="AL34" s="229"/>
    </row>
    <row r="35" spans="2:38" s="1" customFormat="1" ht="12.75" customHeight="1" x14ac:dyDescent="0.2">
      <c r="B35" s="228" t="s">
        <v>1068</v>
      </c>
      <c r="C35" s="228"/>
      <c r="D35" s="228"/>
      <c r="E35" s="228"/>
      <c r="F35" s="228"/>
      <c r="G35" s="228"/>
      <c r="H35" s="228"/>
      <c r="I35" s="228"/>
      <c r="J35" s="244">
        <v>1370863610.1900101</v>
      </c>
      <c r="K35" s="244"/>
      <c r="L35" s="244"/>
      <c r="M35" s="244"/>
      <c r="N35" s="244"/>
      <c r="O35" s="244"/>
      <c r="P35" s="244"/>
      <c r="Q35" s="244"/>
      <c r="R35" s="244"/>
      <c r="S35" s="244"/>
      <c r="T35" s="229">
        <v>9.0016680812626093E-2</v>
      </c>
      <c r="U35" s="229"/>
      <c r="V35" s="229"/>
      <c r="W35" s="229"/>
      <c r="X35" s="229"/>
      <c r="Y35" s="229"/>
      <c r="Z35" s="229"/>
      <c r="AA35" s="229"/>
      <c r="AB35" s="229"/>
      <c r="AC35" s="233">
        <v>20197</v>
      </c>
      <c r="AD35" s="233"/>
      <c r="AE35" s="233"/>
      <c r="AF35" s="233"/>
      <c r="AG35" s="233"/>
      <c r="AH35" s="233"/>
      <c r="AI35" s="233"/>
      <c r="AJ35" s="233"/>
      <c r="AK35" s="229">
        <v>8.9500319058423095E-2</v>
      </c>
      <c r="AL35" s="229"/>
    </row>
    <row r="36" spans="2:38" s="1" customFormat="1" ht="12.75" customHeight="1" x14ac:dyDescent="0.2">
      <c r="B36" s="228" t="s">
        <v>1069</v>
      </c>
      <c r="C36" s="228"/>
      <c r="D36" s="228"/>
      <c r="E36" s="228"/>
      <c r="F36" s="228"/>
      <c r="G36" s="228"/>
      <c r="H36" s="228"/>
      <c r="I36" s="228"/>
      <c r="J36" s="244">
        <v>1849463618.02002</v>
      </c>
      <c r="K36" s="244"/>
      <c r="L36" s="244"/>
      <c r="M36" s="244"/>
      <c r="N36" s="244"/>
      <c r="O36" s="244"/>
      <c r="P36" s="244"/>
      <c r="Q36" s="244"/>
      <c r="R36" s="244"/>
      <c r="S36" s="244"/>
      <c r="T36" s="229">
        <v>0.12144357391965301</v>
      </c>
      <c r="U36" s="229"/>
      <c r="V36" s="229"/>
      <c r="W36" s="229"/>
      <c r="X36" s="229"/>
      <c r="Y36" s="229"/>
      <c r="Z36" s="229"/>
      <c r="AA36" s="229"/>
      <c r="AB36" s="229"/>
      <c r="AC36" s="233">
        <v>33879</v>
      </c>
      <c r="AD36" s="233"/>
      <c r="AE36" s="233"/>
      <c r="AF36" s="233"/>
      <c r="AG36" s="233"/>
      <c r="AH36" s="233"/>
      <c r="AI36" s="233"/>
      <c r="AJ36" s="233"/>
      <c r="AK36" s="229">
        <v>0.15013028218944999</v>
      </c>
      <c r="AL36" s="229"/>
    </row>
    <row r="37" spans="2:38" s="1" customFormat="1" ht="12.75" customHeight="1" x14ac:dyDescent="0.2">
      <c r="B37" s="228" t="s">
        <v>1070</v>
      </c>
      <c r="C37" s="228"/>
      <c r="D37" s="228"/>
      <c r="E37" s="228"/>
      <c r="F37" s="228"/>
      <c r="G37" s="228"/>
      <c r="H37" s="228"/>
      <c r="I37" s="228"/>
      <c r="J37" s="244">
        <v>875109248.88999701</v>
      </c>
      <c r="K37" s="244"/>
      <c r="L37" s="244"/>
      <c r="M37" s="244"/>
      <c r="N37" s="244"/>
      <c r="O37" s="244"/>
      <c r="P37" s="244"/>
      <c r="Q37" s="244"/>
      <c r="R37" s="244"/>
      <c r="S37" s="244"/>
      <c r="T37" s="229">
        <v>5.7463360576468697E-2</v>
      </c>
      <c r="U37" s="229"/>
      <c r="V37" s="229"/>
      <c r="W37" s="229"/>
      <c r="X37" s="229"/>
      <c r="Y37" s="229"/>
      <c r="Z37" s="229"/>
      <c r="AA37" s="229"/>
      <c r="AB37" s="229"/>
      <c r="AC37" s="233">
        <v>18481</v>
      </c>
      <c r="AD37" s="233"/>
      <c r="AE37" s="233"/>
      <c r="AF37" s="233"/>
      <c r="AG37" s="233"/>
      <c r="AH37" s="233"/>
      <c r="AI37" s="233"/>
      <c r="AJ37" s="233"/>
      <c r="AK37" s="229">
        <v>8.1896093306863302E-2</v>
      </c>
      <c r="AL37" s="229"/>
    </row>
    <row r="38" spans="2:38" s="1" customFormat="1" ht="12.75" customHeight="1" x14ac:dyDescent="0.2">
      <c r="B38" s="228" t="s">
        <v>1071</v>
      </c>
      <c r="C38" s="228"/>
      <c r="D38" s="228"/>
      <c r="E38" s="228"/>
      <c r="F38" s="228"/>
      <c r="G38" s="228"/>
      <c r="H38" s="228"/>
      <c r="I38" s="228"/>
      <c r="J38" s="244">
        <v>216542350.59999999</v>
      </c>
      <c r="K38" s="244"/>
      <c r="L38" s="244"/>
      <c r="M38" s="244"/>
      <c r="N38" s="244"/>
      <c r="O38" s="244"/>
      <c r="P38" s="244"/>
      <c r="Q38" s="244"/>
      <c r="R38" s="244"/>
      <c r="S38" s="244"/>
      <c r="T38" s="229">
        <v>1.42190831469181E-2</v>
      </c>
      <c r="U38" s="229"/>
      <c r="V38" s="229"/>
      <c r="W38" s="229"/>
      <c r="X38" s="229"/>
      <c r="Y38" s="229"/>
      <c r="Z38" s="229"/>
      <c r="AA38" s="229"/>
      <c r="AB38" s="229"/>
      <c r="AC38" s="233">
        <v>5000</v>
      </c>
      <c r="AD38" s="233"/>
      <c r="AE38" s="233"/>
      <c r="AF38" s="233"/>
      <c r="AG38" s="233"/>
      <c r="AH38" s="233"/>
      <c r="AI38" s="233"/>
      <c r="AJ38" s="233"/>
      <c r="AK38" s="229">
        <v>2.2156834940442401E-2</v>
      </c>
      <c r="AL38" s="229"/>
    </row>
    <row r="39" spans="2:38" s="1" customFormat="1" ht="12.75" customHeight="1" x14ac:dyDescent="0.2">
      <c r="B39" s="228" t="s">
        <v>1072</v>
      </c>
      <c r="C39" s="228"/>
      <c r="D39" s="228"/>
      <c r="E39" s="228"/>
      <c r="F39" s="228"/>
      <c r="G39" s="228"/>
      <c r="H39" s="228"/>
      <c r="I39" s="228"/>
      <c r="J39" s="244">
        <v>85398945.470000103</v>
      </c>
      <c r="K39" s="244"/>
      <c r="L39" s="244"/>
      <c r="M39" s="244"/>
      <c r="N39" s="244"/>
      <c r="O39" s="244"/>
      <c r="P39" s="244"/>
      <c r="Q39" s="244"/>
      <c r="R39" s="244"/>
      <c r="S39" s="244"/>
      <c r="T39" s="229">
        <v>5.6076545901181099E-3</v>
      </c>
      <c r="U39" s="229"/>
      <c r="V39" s="229"/>
      <c r="W39" s="229"/>
      <c r="X39" s="229"/>
      <c r="Y39" s="229"/>
      <c r="Z39" s="229"/>
      <c r="AA39" s="229"/>
      <c r="AB39" s="229"/>
      <c r="AC39" s="233">
        <v>2233</v>
      </c>
      <c r="AD39" s="233"/>
      <c r="AE39" s="233"/>
      <c r="AF39" s="233"/>
      <c r="AG39" s="233"/>
      <c r="AH39" s="233"/>
      <c r="AI39" s="233"/>
      <c r="AJ39" s="233"/>
      <c r="AK39" s="229">
        <v>9.8952424844015903E-3</v>
      </c>
      <c r="AL39" s="229"/>
    </row>
    <row r="40" spans="2:38" s="1" customFormat="1" ht="12.75" customHeight="1" x14ac:dyDescent="0.2">
      <c r="B40" s="228" t="s">
        <v>1073</v>
      </c>
      <c r="C40" s="228"/>
      <c r="D40" s="228"/>
      <c r="E40" s="228"/>
      <c r="F40" s="228"/>
      <c r="G40" s="228"/>
      <c r="H40" s="228"/>
      <c r="I40" s="228"/>
      <c r="J40" s="244">
        <v>50502408.590000004</v>
      </c>
      <c r="K40" s="244"/>
      <c r="L40" s="244"/>
      <c r="M40" s="244"/>
      <c r="N40" s="244"/>
      <c r="O40" s="244"/>
      <c r="P40" s="244"/>
      <c r="Q40" s="244"/>
      <c r="R40" s="244"/>
      <c r="S40" s="244"/>
      <c r="T40" s="229">
        <v>3.3162009411605601E-3</v>
      </c>
      <c r="U40" s="229"/>
      <c r="V40" s="229"/>
      <c r="W40" s="229"/>
      <c r="X40" s="229"/>
      <c r="Y40" s="229"/>
      <c r="Z40" s="229"/>
      <c r="AA40" s="229"/>
      <c r="AB40" s="229"/>
      <c r="AC40" s="233">
        <v>1728</v>
      </c>
      <c r="AD40" s="233"/>
      <c r="AE40" s="233"/>
      <c r="AF40" s="233"/>
      <c r="AG40" s="233"/>
      <c r="AH40" s="233"/>
      <c r="AI40" s="233"/>
      <c r="AJ40" s="233"/>
      <c r="AK40" s="229">
        <v>7.6574021554168996E-3</v>
      </c>
      <c r="AL40" s="229"/>
    </row>
    <row r="41" spans="2:38" s="1" customFormat="1" ht="12.75" customHeight="1" x14ac:dyDescent="0.2">
      <c r="B41" s="228" t="s">
        <v>1074</v>
      </c>
      <c r="C41" s="228"/>
      <c r="D41" s="228"/>
      <c r="E41" s="228"/>
      <c r="F41" s="228"/>
      <c r="G41" s="228"/>
      <c r="H41" s="228"/>
      <c r="I41" s="228"/>
      <c r="J41" s="244">
        <v>172801214.63</v>
      </c>
      <c r="K41" s="244"/>
      <c r="L41" s="244"/>
      <c r="M41" s="244"/>
      <c r="N41" s="244"/>
      <c r="O41" s="244"/>
      <c r="P41" s="244"/>
      <c r="Q41" s="244"/>
      <c r="R41" s="244"/>
      <c r="S41" s="244"/>
      <c r="T41" s="229">
        <v>1.13468558547752E-2</v>
      </c>
      <c r="U41" s="229"/>
      <c r="V41" s="229"/>
      <c r="W41" s="229"/>
      <c r="X41" s="229"/>
      <c r="Y41" s="229"/>
      <c r="Z41" s="229"/>
      <c r="AA41" s="229"/>
      <c r="AB41" s="229"/>
      <c r="AC41" s="233">
        <v>8461</v>
      </c>
      <c r="AD41" s="233"/>
      <c r="AE41" s="233"/>
      <c r="AF41" s="233"/>
      <c r="AG41" s="233"/>
      <c r="AH41" s="233"/>
      <c r="AI41" s="233"/>
      <c r="AJ41" s="233"/>
      <c r="AK41" s="229">
        <v>3.7493796086216703E-2</v>
      </c>
      <c r="AL41" s="229"/>
    </row>
    <row r="42" spans="2:38" s="1" customFormat="1" ht="12.75" customHeight="1" x14ac:dyDescent="0.2">
      <c r="B42" s="228" t="s">
        <v>1075</v>
      </c>
      <c r="C42" s="228"/>
      <c r="D42" s="228"/>
      <c r="E42" s="228"/>
      <c r="F42" s="228"/>
      <c r="G42" s="228"/>
      <c r="H42" s="228"/>
      <c r="I42" s="228"/>
      <c r="J42" s="244">
        <v>282659055.01999998</v>
      </c>
      <c r="K42" s="244"/>
      <c r="L42" s="244"/>
      <c r="M42" s="244"/>
      <c r="N42" s="244"/>
      <c r="O42" s="244"/>
      <c r="P42" s="244"/>
      <c r="Q42" s="244"/>
      <c r="R42" s="244"/>
      <c r="S42" s="244"/>
      <c r="T42" s="229">
        <v>1.85605845434961E-2</v>
      </c>
      <c r="U42" s="229"/>
      <c r="V42" s="229"/>
      <c r="W42" s="229"/>
      <c r="X42" s="229"/>
      <c r="Y42" s="229"/>
      <c r="Z42" s="229"/>
      <c r="AA42" s="229"/>
      <c r="AB42" s="229"/>
      <c r="AC42" s="233">
        <v>6695</v>
      </c>
      <c r="AD42" s="233"/>
      <c r="AE42" s="233"/>
      <c r="AF42" s="233"/>
      <c r="AG42" s="233"/>
      <c r="AH42" s="233"/>
      <c r="AI42" s="233"/>
      <c r="AJ42" s="233"/>
      <c r="AK42" s="229">
        <v>2.96680019852524E-2</v>
      </c>
      <c r="AL42" s="229"/>
    </row>
    <row r="43" spans="2:38" s="1" customFormat="1" ht="12.75" customHeight="1" x14ac:dyDescent="0.2">
      <c r="B43" s="228" t="s">
        <v>1076</v>
      </c>
      <c r="C43" s="228"/>
      <c r="D43" s="228"/>
      <c r="E43" s="228"/>
      <c r="F43" s="228"/>
      <c r="G43" s="228"/>
      <c r="H43" s="228"/>
      <c r="I43" s="228"/>
      <c r="J43" s="244">
        <v>164520623.88</v>
      </c>
      <c r="K43" s="244"/>
      <c r="L43" s="244"/>
      <c r="M43" s="244"/>
      <c r="N43" s="244"/>
      <c r="O43" s="244"/>
      <c r="P43" s="244"/>
      <c r="Q43" s="244"/>
      <c r="R43" s="244"/>
      <c r="S43" s="244"/>
      <c r="T43" s="229">
        <v>1.08031173756574E-2</v>
      </c>
      <c r="U43" s="229"/>
      <c r="V43" s="229"/>
      <c r="W43" s="229"/>
      <c r="X43" s="229"/>
      <c r="Y43" s="229"/>
      <c r="Z43" s="229"/>
      <c r="AA43" s="229"/>
      <c r="AB43" s="229"/>
      <c r="AC43" s="233">
        <v>4024</v>
      </c>
      <c r="AD43" s="233"/>
      <c r="AE43" s="233"/>
      <c r="AF43" s="233"/>
      <c r="AG43" s="233"/>
      <c r="AH43" s="233"/>
      <c r="AI43" s="233"/>
      <c r="AJ43" s="233"/>
      <c r="AK43" s="229">
        <v>1.78318207600681E-2</v>
      </c>
      <c r="AL43" s="229"/>
    </row>
    <row r="44" spans="2:38" s="1" customFormat="1" ht="12.75" customHeight="1" x14ac:dyDescent="0.2">
      <c r="B44" s="228" t="s">
        <v>1077</v>
      </c>
      <c r="C44" s="228"/>
      <c r="D44" s="228"/>
      <c r="E44" s="228"/>
      <c r="F44" s="228"/>
      <c r="G44" s="228"/>
      <c r="H44" s="228"/>
      <c r="I44" s="228"/>
      <c r="J44" s="244">
        <v>20175713.77</v>
      </c>
      <c r="K44" s="244"/>
      <c r="L44" s="244"/>
      <c r="M44" s="244"/>
      <c r="N44" s="244"/>
      <c r="O44" s="244"/>
      <c r="P44" s="244"/>
      <c r="Q44" s="244"/>
      <c r="R44" s="244"/>
      <c r="S44" s="244"/>
      <c r="T44" s="229">
        <v>1.3248223770045799E-3</v>
      </c>
      <c r="U44" s="229"/>
      <c r="V44" s="229"/>
      <c r="W44" s="229"/>
      <c r="X44" s="229"/>
      <c r="Y44" s="229"/>
      <c r="Z44" s="229"/>
      <c r="AA44" s="229"/>
      <c r="AB44" s="229"/>
      <c r="AC44" s="233">
        <v>612</v>
      </c>
      <c r="AD44" s="233"/>
      <c r="AE44" s="233"/>
      <c r="AF44" s="233"/>
      <c r="AG44" s="233"/>
      <c r="AH44" s="233"/>
      <c r="AI44" s="233"/>
      <c r="AJ44" s="233"/>
      <c r="AK44" s="229">
        <v>2.71199659671015E-3</v>
      </c>
      <c r="AL44" s="229"/>
    </row>
    <row r="45" spans="2:38" s="1" customFormat="1" ht="12.75" customHeight="1" x14ac:dyDescent="0.2">
      <c r="B45" s="228" t="s">
        <v>1078</v>
      </c>
      <c r="C45" s="228"/>
      <c r="D45" s="228"/>
      <c r="E45" s="228"/>
      <c r="F45" s="228"/>
      <c r="G45" s="228"/>
      <c r="H45" s="228"/>
      <c r="I45" s="228"/>
      <c r="J45" s="244">
        <v>16969474.969999999</v>
      </c>
      <c r="K45" s="244"/>
      <c r="L45" s="244"/>
      <c r="M45" s="244"/>
      <c r="N45" s="244"/>
      <c r="O45" s="244"/>
      <c r="P45" s="244"/>
      <c r="Q45" s="244"/>
      <c r="R45" s="244"/>
      <c r="S45" s="244"/>
      <c r="T45" s="229">
        <v>1.1142872278305E-3</v>
      </c>
      <c r="U45" s="229"/>
      <c r="V45" s="229"/>
      <c r="W45" s="229"/>
      <c r="X45" s="229"/>
      <c r="Y45" s="229"/>
      <c r="Z45" s="229"/>
      <c r="AA45" s="229"/>
      <c r="AB45" s="229"/>
      <c r="AC45" s="233">
        <v>419</v>
      </c>
      <c r="AD45" s="233"/>
      <c r="AE45" s="233"/>
      <c r="AF45" s="233"/>
      <c r="AG45" s="233"/>
      <c r="AH45" s="233"/>
      <c r="AI45" s="233"/>
      <c r="AJ45" s="233"/>
      <c r="AK45" s="229">
        <v>1.8567427680090799E-3</v>
      </c>
      <c r="AL45" s="229"/>
    </row>
    <row r="46" spans="2:38" s="1" customFormat="1" ht="12.75" customHeight="1" x14ac:dyDescent="0.2">
      <c r="B46" s="228" t="s">
        <v>1079</v>
      </c>
      <c r="C46" s="228"/>
      <c r="D46" s="228"/>
      <c r="E46" s="228"/>
      <c r="F46" s="228"/>
      <c r="G46" s="228"/>
      <c r="H46" s="228"/>
      <c r="I46" s="228"/>
      <c r="J46" s="244">
        <v>22426936.84</v>
      </c>
      <c r="K46" s="244"/>
      <c r="L46" s="244"/>
      <c r="M46" s="244"/>
      <c r="N46" s="244"/>
      <c r="O46" s="244"/>
      <c r="P46" s="244"/>
      <c r="Q46" s="244"/>
      <c r="R46" s="244"/>
      <c r="S46" s="244"/>
      <c r="T46" s="229">
        <v>1.47264716936457E-3</v>
      </c>
      <c r="U46" s="229"/>
      <c r="V46" s="229"/>
      <c r="W46" s="229"/>
      <c r="X46" s="229"/>
      <c r="Y46" s="229"/>
      <c r="Z46" s="229"/>
      <c r="AA46" s="229"/>
      <c r="AB46" s="229"/>
      <c r="AC46" s="233">
        <v>697</v>
      </c>
      <c r="AD46" s="233"/>
      <c r="AE46" s="233"/>
      <c r="AF46" s="233"/>
      <c r="AG46" s="233"/>
      <c r="AH46" s="233"/>
      <c r="AI46" s="233"/>
      <c r="AJ46" s="233"/>
      <c r="AK46" s="229">
        <v>3.0886627906976699E-3</v>
      </c>
      <c r="AL46" s="229"/>
    </row>
    <row r="47" spans="2:38" s="1" customFormat="1" ht="12.75" customHeight="1" x14ac:dyDescent="0.2">
      <c r="B47" s="228" t="s">
        <v>1080</v>
      </c>
      <c r="C47" s="228"/>
      <c r="D47" s="228"/>
      <c r="E47" s="228"/>
      <c r="F47" s="228"/>
      <c r="G47" s="228"/>
      <c r="H47" s="228"/>
      <c r="I47" s="228"/>
      <c r="J47" s="244">
        <v>70603036.099999994</v>
      </c>
      <c r="K47" s="244"/>
      <c r="L47" s="244"/>
      <c r="M47" s="244"/>
      <c r="N47" s="244"/>
      <c r="O47" s="244"/>
      <c r="P47" s="244"/>
      <c r="Q47" s="244"/>
      <c r="R47" s="244"/>
      <c r="S47" s="244"/>
      <c r="T47" s="229">
        <v>4.6360928379557296E-3</v>
      </c>
      <c r="U47" s="229"/>
      <c r="V47" s="229"/>
      <c r="W47" s="229"/>
      <c r="X47" s="229"/>
      <c r="Y47" s="229"/>
      <c r="Z47" s="229"/>
      <c r="AA47" s="229"/>
      <c r="AB47" s="229"/>
      <c r="AC47" s="233">
        <v>2603</v>
      </c>
      <c r="AD47" s="233"/>
      <c r="AE47" s="233"/>
      <c r="AF47" s="233"/>
      <c r="AG47" s="233"/>
      <c r="AH47" s="233"/>
      <c r="AI47" s="233"/>
      <c r="AJ47" s="233"/>
      <c r="AK47" s="229">
        <v>1.15348482699943E-2</v>
      </c>
      <c r="AL47" s="229"/>
    </row>
    <row r="48" spans="2:38" s="1" customFormat="1" ht="12.75" customHeight="1" x14ac:dyDescent="0.2">
      <c r="B48" s="228" t="s">
        <v>1081</v>
      </c>
      <c r="C48" s="228"/>
      <c r="D48" s="228"/>
      <c r="E48" s="228"/>
      <c r="F48" s="228"/>
      <c r="G48" s="228"/>
      <c r="H48" s="228"/>
      <c r="I48" s="228"/>
      <c r="J48" s="244">
        <v>31058741.879999898</v>
      </c>
      <c r="K48" s="244"/>
      <c r="L48" s="244"/>
      <c r="M48" s="244"/>
      <c r="N48" s="244"/>
      <c r="O48" s="244"/>
      <c r="P48" s="244"/>
      <c r="Q48" s="244"/>
      <c r="R48" s="244"/>
      <c r="S48" s="244"/>
      <c r="T48" s="229">
        <v>2.0394478586138799E-3</v>
      </c>
      <c r="U48" s="229"/>
      <c r="V48" s="229"/>
      <c r="W48" s="229"/>
      <c r="X48" s="229"/>
      <c r="Y48" s="229"/>
      <c r="Z48" s="229"/>
      <c r="AA48" s="229"/>
      <c r="AB48" s="229"/>
      <c r="AC48" s="233">
        <v>1864</v>
      </c>
      <c r="AD48" s="233"/>
      <c r="AE48" s="233"/>
      <c r="AF48" s="233"/>
      <c r="AG48" s="233"/>
      <c r="AH48" s="233"/>
      <c r="AI48" s="233"/>
      <c r="AJ48" s="233"/>
      <c r="AK48" s="229">
        <v>8.2600680657969397E-3</v>
      </c>
      <c r="AL48" s="229"/>
    </row>
    <row r="49" spans="2:41" s="1" customFormat="1" ht="12.75" customHeight="1" x14ac:dyDescent="0.2">
      <c r="B49" s="228" t="s">
        <v>1082</v>
      </c>
      <c r="C49" s="228"/>
      <c r="D49" s="228"/>
      <c r="E49" s="228"/>
      <c r="F49" s="228"/>
      <c r="G49" s="228"/>
      <c r="H49" s="228"/>
      <c r="I49" s="228"/>
      <c r="J49" s="244">
        <v>12374172.09</v>
      </c>
      <c r="K49" s="244"/>
      <c r="L49" s="244"/>
      <c r="M49" s="244"/>
      <c r="N49" s="244"/>
      <c r="O49" s="244"/>
      <c r="P49" s="244"/>
      <c r="Q49" s="244"/>
      <c r="R49" s="244"/>
      <c r="S49" s="244"/>
      <c r="T49" s="229">
        <v>8.1254027830795497E-4</v>
      </c>
      <c r="U49" s="229"/>
      <c r="V49" s="229"/>
      <c r="W49" s="229"/>
      <c r="X49" s="229"/>
      <c r="Y49" s="229"/>
      <c r="Z49" s="229"/>
      <c r="AA49" s="229"/>
      <c r="AB49" s="229"/>
      <c r="AC49" s="233">
        <v>1184</v>
      </c>
      <c r="AD49" s="233"/>
      <c r="AE49" s="233"/>
      <c r="AF49" s="233"/>
      <c r="AG49" s="233"/>
      <c r="AH49" s="233"/>
      <c r="AI49" s="233"/>
      <c r="AJ49" s="233"/>
      <c r="AK49" s="229">
        <v>5.2467385138967697E-3</v>
      </c>
      <c r="AL49" s="229"/>
    </row>
    <row r="50" spans="2:41" s="1" customFormat="1" ht="12.75" customHeight="1" x14ac:dyDescent="0.2">
      <c r="B50" s="228" t="s">
        <v>1083</v>
      </c>
      <c r="C50" s="228"/>
      <c r="D50" s="228"/>
      <c r="E50" s="228"/>
      <c r="F50" s="228"/>
      <c r="G50" s="228"/>
      <c r="H50" s="228"/>
      <c r="I50" s="228"/>
      <c r="J50" s="244">
        <v>2940743.01</v>
      </c>
      <c r="K50" s="244"/>
      <c r="L50" s="244"/>
      <c r="M50" s="244"/>
      <c r="N50" s="244"/>
      <c r="O50" s="244"/>
      <c r="P50" s="244"/>
      <c r="Q50" s="244"/>
      <c r="R50" s="244"/>
      <c r="S50" s="244"/>
      <c r="T50" s="229">
        <v>1.93101576929627E-4</v>
      </c>
      <c r="U50" s="229"/>
      <c r="V50" s="229"/>
      <c r="W50" s="229"/>
      <c r="X50" s="229"/>
      <c r="Y50" s="229"/>
      <c r="Z50" s="229"/>
      <c r="AA50" s="229"/>
      <c r="AB50" s="229"/>
      <c r="AC50" s="233">
        <v>161</v>
      </c>
      <c r="AD50" s="233"/>
      <c r="AE50" s="233"/>
      <c r="AF50" s="233"/>
      <c r="AG50" s="233"/>
      <c r="AH50" s="233"/>
      <c r="AI50" s="233"/>
      <c r="AJ50" s="233"/>
      <c r="AK50" s="229">
        <v>7.1345008508224596E-4</v>
      </c>
      <c r="AL50" s="229"/>
    </row>
    <row r="51" spans="2:41" s="1" customFormat="1" ht="12.75" customHeight="1" x14ac:dyDescent="0.2">
      <c r="B51" s="228" t="s">
        <v>1084</v>
      </c>
      <c r="C51" s="228"/>
      <c r="D51" s="228"/>
      <c r="E51" s="228"/>
      <c r="F51" s="228"/>
      <c r="G51" s="228"/>
      <c r="H51" s="228"/>
      <c r="I51" s="228"/>
      <c r="J51" s="244">
        <v>387893.24</v>
      </c>
      <c r="K51" s="244"/>
      <c r="L51" s="244"/>
      <c r="M51" s="244"/>
      <c r="N51" s="244"/>
      <c r="O51" s="244"/>
      <c r="P51" s="244"/>
      <c r="Q51" s="244"/>
      <c r="R51" s="244"/>
      <c r="S51" s="244"/>
      <c r="T51" s="229">
        <v>2.5470704536110501E-5</v>
      </c>
      <c r="U51" s="229"/>
      <c r="V51" s="229"/>
      <c r="W51" s="229"/>
      <c r="X51" s="229"/>
      <c r="Y51" s="229"/>
      <c r="Z51" s="229"/>
      <c r="AA51" s="229"/>
      <c r="AB51" s="229"/>
      <c r="AC51" s="233">
        <v>39</v>
      </c>
      <c r="AD51" s="233"/>
      <c r="AE51" s="233"/>
      <c r="AF51" s="233"/>
      <c r="AG51" s="233"/>
      <c r="AH51" s="233"/>
      <c r="AI51" s="233"/>
      <c r="AJ51" s="233"/>
      <c r="AK51" s="229">
        <v>1.7282331253545101E-4</v>
      </c>
      <c r="AL51" s="229"/>
    </row>
    <row r="52" spans="2:41" s="1" customFormat="1" ht="12.75" customHeight="1" x14ac:dyDescent="0.2">
      <c r="B52" s="228" t="s">
        <v>1085</v>
      </c>
      <c r="C52" s="228"/>
      <c r="D52" s="228"/>
      <c r="E52" s="228"/>
      <c r="F52" s="228"/>
      <c r="G52" s="228"/>
      <c r="H52" s="228"/>
      <c r="I52" s="228"/>
      <c r="J52" s="244">
        <v>663191.36</v>
      </c>
      <c r="K52" s="244"/>
      <c r="L52" s="244"/>
      <c r="M52" s="244"/>
      <c r="N52" s="244"/>
      <c r="O52" s="244"/>
      <c r="P52" s="244"/>
      <c r="Q52" s="244"/>
      <c r="R52" s="244"/>
      <c r="S52" s="244"/>
      <c r="T52" s="229">
        <v>4.3547939070712598E-5</v>
      </c>
      <c r="U52" s="229"/>
      <c r="V52" s="229"/>
      <c r="W52" s="229"/>
      <c r="X52" s="229"/>
      <c r="Y52" s="229"/>
      <c r="Z52" s="229"/>
      <c r="AA52" s="229"/>
      <c r="AB52" s="229"/>
      <c r="AC52" s="233">
        <v>44</v>
      </c>
      <c r="AD52" s="233"/>
      <c r="AE52" s="233"/>
      <c r="AF52" s="233"/>
      <c r="AG52" s="233"/>
      <c r="AH52" s="233"/>
      <c r="AI52" s="233"/>
      <c r="AJ52" s="233"/>
      <c r="AK52" s="229">
        <v>1.94980147475893E-4</v>
      </c>
      <c r="AL52" s="229"/>
    </row>
    <row r="53" spans="2:41" s="1" customFormat="1" ht="12.75" customHeight="1" x14ac:dyDescent="0.2">
      <c r="B53" s="228" t="s">
        <v>1086</v>
      </c>
      <c r="C53" s="228"/>
      <c r="D53" s="228"/>
      <c r="E53" s="228"/>
      <c r="F53" s="228"/>
      <c r="G53" s="228"/>
      <c r="H53" s="228"/>
      <c r="I53" s="228"/>
      <c r="J53" s="244">
        <v>1322586.1100000001</v>
      </c>
      <c r="K53" s="244"/>
      <c r="L53" s="244"/>
      <c r="M53" s="244"/>
      <c r="N53" s="244"/>
      <c r="O53" s="244"/>
      <c r="P53" s="244"/>
      <c r="Q53" s="244"/>
      <c r="R53" s="244"/>
      <c r="S53" s="244"/>
      <c r="T53" s="229">
        <v>8.6846576731715501E-5</v>
      </c>
      <c r="U53" s="229"/>
      <c r="V53" s="229"/>
      <c r="W53" s="229"/>
      <c r="X53" s="229"/>
      <c r="Y53" s="229"/>
      <c r="Z53" s="229"/>
      <c r="AA53" s="229"/>
      <c r="AB53" s="229"/>
      <c r="AC53" s="233">
        <v>105</v>
      </c>
      <c r="AD53" s="233"/>
      <c r="AE53" s="233"/>
      <c r="AF53" s="233"/>
      <c r="AG53" s="233"/>
      <c r="AH53" s="233"/>
      <c r="AI53" s="233"/>
      <c r="AJ53" s="233"/>
      <c r="AK53" s="229">
        <v>4.65293533749291E-4</v>
      </c>
      <c r="AL53" s="229"/>
    </row>
    <row r="54" spans="2:41" s="1" customFormat="1" ht="12.75" customHeight="1" x14ac:dyDescent="0.2">
      <c r="B54" s="228" t="s">
        <v>1087</v>
      </c>
      <c r="C54" s="228"/>
      <c r="D54" s="228"/>
      <c r="E54" s="228"/>
      <c r="F54" s="228"/>
      <c r="G54" s="228"/>
      <c r="H54" s="228"/>
      <c r="I54" s="228"/>
      <c r="J54" s="244">
        <v>179093.27</v>
      </c>
      <c r="K54" s="244"/>
      <c r="L54" s="244"/>
      <c r="M54" s="244"/>
      <c r="N54" s="244"/>
      <c r="O54" s="244"/>
      <c r="P54" s="244"/>
      <c r="Q54" s="244"/>
      <c r="R54" s="244"/>
      <c r="S54" s="244"/>
      <c r="T54" s="229">
        <v>1.1760018722099599E-5</v>
      </c>
      <c r="U54" s="229"/>
      <c r="V54" s="229"/>
      <c r="W54" s="229"/>
      <c r="X54" s="229"/>
      <c r="Y54" s="229"/>
      <c r="Z54" s="229"/>
      <c r="AA54" s="229"/>
      <c r="AB54" s="229"/>
      <c r="AC54" s="233">
        <v>19</v>
      </c>
      <c r="AD54" s="233"/>
      <c r="AE54" s="233"/>
      <c r="AF54" s="233"/>
      <c r="AG54" s="233"/>
      <c r="AH54" s="233"/>
      <c r="AI54" s="233"/>
      <c r="AJ54" s="233"/>
      <c r="AK54" s="229">
        <v>8.4195972773681204E-5</v>
      </c>
      <c r="AL54" s="229"/>
    </row>
    <row r="55" spans="2:41" s="1" customFormat="1" ht="12.75" customHeight="1" x14ac:dyDescent="0.2">
      <c r="B55" s="228" t="s">
        <v>1088</v>
      </c>
      <c r="C55" s="228"/>
      <c r="D55" s="228"/>
      <c r="E55" s="228"/>
      <c r="F55" s="228"/>
      <c r="G55" s="228"/>
      <c r="H55" s="228"/>
      <c r="I55" s="228"/>
      <c r="J55" s="244">
        <v>215616.58</v>
      </c>
      <c r="K55" s="244"/>
      <c r="L55" s="244"/>
      <c r="M55" s="244"/>
      <c r="N55" s="244"/>
      <c r="O55" s="244"/>
      <c r="P55" s="244"/>
      <c r="Q55" s="244"/>
      <c r="R55" s="244"/>
      <c r="S55" s="244"/>
      <c r="T55" s="229">
        <v>1.41582931485649E-5</v>
      </c>
      <c r="U55" s="229"/>
      <c r="V55" s="229"/>
      <c r="W55" s="229"/>
      <c r="X55" s="229"/>
      <c r="Y55" s="229"/>
      <c r="Z55" s="229"/>
      <c r="AA55" s="229"/>
      <c r="AB55" s="229"/>
      <c r="AC55" s="233">
        <v>19</v>
      </c>
      <c r="AD55" s="233"/>
      <c r="AE55" s="233"/>
      <c r="AF55" s="233"/>
      <c r="AG55" s="233"/>
      <c r="AH55" s="233"/>
      <c r="AI55" s="233"/>
      <c r="AJ55" s="233"/>
      <c r="AK55" s="229">
        <v>8.4195972773681204E-5</v>
      </c>
      <c r="AL55" s="229"/>
    </row>
    <row r="56" spans="2:41" s="1" customFormat="1" ht="12.75" customHeight="1" x14ac:dyDescent="0.2">
      <c r="B56" s="228" t="s">
        <v>1089</v>
      </c>
      <c r="C56" s="228"/>
      <c r="D56" s="228"/>
      <c r="E56" s="228"/>
      <c r="F56" s="228"/>
      <c r="G56" s="228"/>
      <c r="H56" s="228"/>
      <c r="I56" s="228"/>
      <c r="J56" s="244">
        <v>83093.91</v>
      </c>
      <c r="K56" s="244"/>
      <c r="L56" s="244"/>
      <c r="M56" s="244"/>
      <c r="N56" s="244"/>
      <c r="O56" s="244"/>
      <c r="P56" s="244"/>
      <c r="Q56" s="244"/>
      <c r="R56" s="244"/>
      <c r="S56" s="244"/>
      <c r="T56" s="229">
        <v>5.4562962488342399E-6</v>
      </c>
      <c r="U56" s="229"/>
      <c r="V56" s="229"/>
      <c r="W56" s="229"/>
      <c r="X56" s="229"/>
      <c r="Y56" s="229"/>
      <c r="Z56" s="229"/>
      <c r="AA56" s="229"/>
      <c r="AB56" s="229"/>
      <c r="AC56" s="233">
        <v>6</v>
      </c>
      <c r="AD56" s="233"/>
      <c r="AE56" s="233"/>
      <c r="AF56" s="233"/>
      <c r="AG56" s="233"/>
      <c r="AH56" s="233"/>
      <c r="AI56" s="233"/>
      <c r="AJ56" s="233"/>
      <c r="AK56" s="229">
        <v>2.65882019285309E-5</v>
      </c>
      <c r="AL56" s="229"/>
    </row>
    <row r="57" spans="2:41" s="1" customFormat="1" ht="12.75" customHeight="1" x14ac:dyDescent="0.2">
      <c r="B57" s="228" t="s">
        <v>1090</v>
      </c>
      <c r="C57" s="228"/>
      <c r="D57" s="228"/>
      <c r="E57" s="228"/>
      <c r="F57" s="228"/>
      <c r="G57" s="228"/>
      <c r="H57" s="228"/>
      <c r="I57" s="228"/>
      <c r="J57" s="244">
        <v>5247.81</v>
      </c>
      <c r="K57" s="244"/>
      <c r="L57" s="244"/>
      <c r="M57" s="244"/>
      <c r="N57" s="244"/>
      <c r="O57" s="244"/>
      <c r="P57" s="244"/>
      <c r="Q57" s="244"/>
      <c r="R57" s="244"/>
      <c r="S57" s="244"/>
      <c r="T57" s="229">
        <v>3.44593316376553E-7</v>
      </c>
      <c r="U57" s="229"/>
      <c r="V57" s="229"/>
      <c r="W57" s="229"/>
      <c r="X57" s="229"/>
      <c r="Y57" s="229"/>
      <c r="Z57" s="229"/>
      <c r="AA57" s="229"/>
      <c r="AB57" s="229"/>
      <c r="AC57" s="233">
        <v>2</v>
      </c>
      <c r="AD57" s="233"/>
      <c r="AE57" s="233"/>
      <c r="AF57" s="233"/>
      <c r="AG57" s="233"/>
      <c r="AH57" s="233"/>
      <c r="AI57" s="233"/>
      <c r="AJ57" s="233"/>
      <c r="AK57" s="229">
        <v>8.86273397617697E-6</v>
      </c>
      <c r="AL57" s="229"/>
    </row>
    <row r="58" spans="2:41" s="1" customFormat="1" ht="12.75" customHeight="1" x14ac:dyDescent="0.2">
      <c r="B58" s="228" t="s">
        <v>1091</v>
      </c>
      <c r="C58" s="228"/>
      <c r="D58" s="228"/>
      <c r="E58" s="228"/>
      <c r="F58" s="228"/>
      <c r="G58" s="228"/>
      <c r="H58" s="228"/>
      <c r="I58" s="228"/>
      <c r="J58" s="244">
        <v>54196.6</v>
      </c>
      <c r="K58" s="244"/>
      <c r="L58" s="244"/>
      <c r="M58" s="244"/>
      <c r="N58" s="244"/>
      <c r="O58" s="244"/>
      <c r="P58" s="244"/>
      <c r="Q58" s="244"/>
      <c r="R58" s="244"/>
      <c r="S58" s="244"/>
      <c r="T58" s="229">
        <v>3.55877711470756E-6</v>
      </c>
      <c r="U58" s="229"/>
      <c r="V58" s="229"/>
      <c r="W58" s="229"/>
      <c r="X58" s="229"/>
      <c r="Y58" s="229"/>
      <c r="Z58" s="229"/>
      <c r="AA58" s="229"/>
      <c r="AB58" s="229"/>
      <c r="AC58" s="233">
        <v>6</v>
      </c>
      <c r="AD58" s="233"/>
      <c r="AE58" s="233"/>
      <c r="AF58" s="233"/>
      <c r="AG58" s="233"/>
      <c r="AH58" s="233"/>
      <c r="AI58" s="233"/>
      <c r="AJ58" s="233"/>
      <c r="AK58" s="229">
        <v>2.65882019285309E-5</v>
      </c>
      <c r="AL58" s="229"/>
    </row>
    <row r="59" spans="2:41" s="1" customFormat="1" ht="12.75" customHeight="1" x14ac:dyDescent="0.2">
      <c r="B59" s="228" t="s">
        <v>1092</v>
      </c>
      <c r="C59" s="228"/>
      <c r="D59" s="228"/>
      <c r="E59" s="228"/>
      <c r="F59" s="228"/>
      <c r="G59" s="228"/>
      <c r="H59" s="228"/>
      <c r="I59" s="228"/>
      <c r="J59" s="244">
        <v>42392.25</v>
      </c>
      <c r="K59" s="244"/>
      <c r="L59" s="244"/>
      <c r="M59" s="244"/>
      <c r="N59" s="244"/>
      <c r="O59" s="244"/>
      <c r="P59" s="244"/>
      <c r="Q59" s="244"/>
      <c r="R59" s="244"/>
      <c r="S59" s="244"/>
      <c r="T59" s="229">
        <v>2.7836537557883998E-6</v>
      </c>
      <c r="U59" s="229"/>
      <c r="V59" s="229"/>
      <c r="W59" s="229"/>
      <c r="X59" s="229"/>
      <c r="Y59" s="229"/>
      <c r="Z59" s="229"/>
      <c r="AA59" s="229"/>
      <c r="AB59" s="229"/>
      <c r="AC59" s="233">
        <v>4</v>
      </c>
      <c r="AD59" s="233"/>
      <c r="AE59" s="233"/>
      <c r="AF59" s="233"/>
      <c r="AG59" s="233"/>
      <c r="AH59" s="233"/>
      <c r="AI59" s="233"/>
      <c r="AJ59" s="233"/>
      <c r="AK59" s="229">
        <v>1.7725467952353899E-5</v>
      </c>
      <c r="AL59" s="229"/>
    </row>
    <row r="60" spans="2:41" s="1" customFormat="1" ht="12.75" customHeight="1" x14ac:dyDescent="0.2">
      <c r="B60" s="246"/>
      <c r="C60" s="246"/>
      <c r="D60" s="246"/>
      <c r="E60" s="246"/>
      <c r="F60" s="246"/>
      <c r="G60" s="246"/>
      <c r="H60" s="246"/>
      <c r="I60" s="246"/>
      <c r="J60" s="245">
        <v>15228995313.0301</v>
      </c>
      <c r="K60" s="245"/>
      <c r="L60" s="245"/>
      <c r="M60" s="245"/>
      <c r="N60" s="245"/>
      <c r="O60" s="245"/>
      <c r="P60" s="245"/>
      <c r="Q60" s="245"/>
      <c r="R60" s="245"/>
      <c r="S60" s="245"/>
      <c r="T60" s="243">
        <v>1</v>
      </c>
      <c r="U60" s="243"/>
      <c r="V60" s="243"/>
      <c r="W60" s="243"/>
      <c r="X60" s="243"/>
      <c r="Y60" s="243"/>
      <c r="Z60" s="243"/>
      <c r="AA60" s="243"/>
      <c r="AB60" s="243"/>
      <c r="AC60" s="242">
        <v>225664</v>
      </c>
      <c r="AD60" s="242"/>
      <c r="AE60" s="242"/>
      <c r="AF60" s="242"/>
      <c r="AG60" s="242"/>
      <c r="AH60" s="242"/>
      <c r="AI60" s="242"/>
      <c r="AJ60" s="242"/>
      <c r="AK60" s="243">
        <v>1</v>
      </c>
      <c r="AL60" s="243"/>
    </row>
    <row r="61" spans="2:41" s="1" customFormat="1" ht="7.9" customHeight="1" x14ac:dyDescent="0.2"/>
    <row r="62" spans="2:41" s="1" customFormat="1" ht="19.149999999999999" customHeight="1" x14ac:dyDescent="0.2">
      <c r="B62" s="215" t="s">
        <v>1185</v>
      </c>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row>
    <row r="63" spans="2:41" s="1" customFormat="1" ht="9.65" customHeight="1" x14ac:dyDescent="0.2"/>
    <row r="64" spans="2:41" s="1" customFormat="1" ht="13.4" customHeight="1" x14ac:dyDescent="0.2">
      <c r="B64" s="213" t="s">
        <v>1063</v>
      </c>
      <c r="C64" s="213"/>
      <c r="D64" s="213"/>
      <c r="E64" s="213"/>
      <c r="F64" s="213"/>
      <c r="G64" s="213"/>
      <c r="H64" s="213"/>
      <c r="I64" s="213"/>
      <c r="J64" s="213"/>
      <c r="K64" s="213" t="s">
        <v>1060</v>
      </c>
      <c r="L64" s="213"/>
      <c r="M64" s="213"/>
      <c r="N64" s="213"/>
      <c r="O64" s="213"/>
      <c r="P64" s="213"/>
      <c r="Q64" s="213"/>
      <c r="R64" s="213"/>
      <c r="S64" s="213"/>
      <c r="T64" s="213" t="s">
        <v>1061</v>
      </c>
      <c r="U64" s="213"/>
      <c r="V64" s="213"/>
      <c r="W64" s="213"/>
      <c r="X64" s="213"/>
      <c r="Y64" s="213"/>
      <c r="Z64" s="213"/>
      <c r="AA64" s="213"/>
      <c r="AB64" s="213"/>
      <c r="AC64" s="213" t="s">
        <v>1062</v>
      </c>
      <c r="AD64" s="213"/>
      <c r="AE64" s="213"/>
      <c r="AF64" s="213"/>
      <c r="AG64" s="213"/>
      <c r="AH64" s="213" t="s">
        <v>1061</v>
      </c>
      <c r="AI64" s="213"/>
      <c r="AJ64" s="213"/>
      <c r="AK64" s="213"/>
      <c r="AL64" s="213"/>
      <c r="AM64" s="213"/>
      <c r="AN64" s="213"/>
    </row>
    <row r="65" spans="2:40" s="1" customFormat="1" ht="10.75" customHeight="1" x14ac:dyDescent="0.2">
      <c r="B65" s="228" t="s">
        <v>1093</v>
      </c>
      <c r="C65" s="228"/>
      <c r="D65" s="228"/>
      <c r="E65" s="228"/>
      <c r="F65" s="228"/>
      <c r="G65" s="228"/>
      <c r="H65" s="228"/>
      <c r="I65" s="228"/>
      <c r="J65" s="228"/>
      <c r="K65" s="244">
        <v>307020.67</v>
      </c>
      <c r="L65" s="244"/>
      <c r="M65" s="244"/>
      <c r="N65" s="244"/>
      <c r="O65" s="244"/>
      <c r="P65" s="244"/>
      <c r="Q65" s="244"/>
      <c r="R65" s="244"/>
      <c r="S65" s="244"/>
      <c r="T65" s="229">
        <v>2.0160270831347099E-5</v>
      </c>
      <c r="U65" s="229"/>
      <c r="V65" s="229"/>
      <c r="W65" s="229"/>
      <c r="X65" s="229"/>
      <c r="Y65" s="229"/>
      <c r="Z65" s="229"/>
      <c r="AA65" s="229"/>
      <c r="AB65" s="229"/>
      <c r="AC65" s="233">
        <v>3377</v>
      </c>
      <c r="AD65" s="233"/>
      <c r="AE65" s="233"/>
      <c r="AF65" s="233"/>
      <c r="AG65" s="233"/>
      <c r="AH65" s="229">
        <v>1.4964726318774799E-2</v>
      </c>
      <c r="AI65" s="229"/>
      <c r="AJ65" s="229"/>
      <c r="AK65" s="229"/>
      <c r="AL65" s="229"/>
      <c r="AM65" s="229"/>
      <c r="AN65" s="229"/>
    </row>
    <row r="66" spans="2:40" s="1" customFormat="1" ht="10.75" customHeight="1" x14ac:dyDescent="0.2">
      <c r="B66" s="228" t="s">
        <v>1064</v>
      </c>
      <c r="C66" s="228"/>
      <c r="D66" s="228"/>
      <c r="E66" s="228"/>
      <c r="F66" s="228"/>
      <c r="G66" s="228"/>
      <c r="H66" s="228"/>
      <c r="I66" s="228"/>
      <c r="J66" s="228"/>
      <c r="K66" s="244">
        <v>108184755.3</v>
      </c>
      <c r="L66" s="244"/>
      <c r="M66" s="244"/>
      <c r="N66" s="244"/>
      <c r="O66" s="244"/>
      <c r="P66" s="244"/>
      <c r="Q66" s="244"/>
      <c r="R66" s="244"/>
      <c r="S66" s="244"/>
      <c r="T66" s="229">
        <v>7.10386687212627E-3</v>
      </c>
      <c r="U66" s="229"/>
      <c r="V66" s="229"/>
      <c r="W66" s="229"/>
      <c r="X66" s="229"/>
      <c r="Y66" s="229"/>
      <c r="Z66" s="229"/>
      <c r="AA66" s="229"/>
      <c r="AB66" s="229"/>
      <c r="AC66" s="233">
        <v>4280</v>
      </c>
      <c r="AD66" s="233"/>
      <c r="AE66" s="233"/>
      <c r="AF66" s="233"/>
      <c r="AG66" s="233"/>
      <c r="AH66" s="229">
        <v>1.8966250709018698E-2</v>
      </c>
      <c r="AI66" s="229"/>
      <c r="AJ66" s="229"/>
      <c r="AK66" s="229"/>
      <c r="AL66" s="229"/>
      <c r="AM66" s="229"/>
      <c r="AN66" s="229"/>
    </row>
    <row r="67" spans="2:40" s="1" customFormat="1" ht="10.75" customHeight="1" x14ac:dyDescent="0.2">
      <c r="B67" s="228" t="s">
        <v>1065</v>
      </c>
      <c r="C67" s="228"/>
      <c r="D67" s="228"/>
      <c r="E67" s="228"/>
      <c r="F67" s="228"/>
      <c r="G67" s="228"/>
      <c r="H67" s="228"/>
      <c r="I67" s="228"/>
      <c r="J67" s="228"/>
      <c r="K67" s="244">
        <v>140366490.46000001</v>
      </c>
      <c r="L67" s="244"/>
      <c r="M67" s="244"/>
      <c r="N67" s="244"/>
      <c r="O67" s="244"/>
      <c r="P67" s="244"/>
      <c r="Q67" s="244"/>
      <c r="R67" s="244"/>
      <c r="S67" s="244"/>
      <c r="T67" s="229">
        <v>9.2170552012647705E-3</v>
      </c>
      <c r="U67" s="229"/>
      <c r="V67" s="229"/>
      <c r="W67" s="229"/>
      <c r="X67" s="229"/>
      <c r="Y67" s="229"/>
      <c r="Z67" s="229"/>
      <c r="AA67" s="229"/>
      <c r="AB67" s="229"/>
      <c r="AC67" s="233">
        <v>5000</v>
      </c>
      <c r="AD67" s="233"/>
      <c r="AE67" s="233"/>
      <c r="AF67" s="233"/>
      <c r="AG67" s="233"/>
      <c r="AH67" s="229">
        <v>2.2156834940442401E-2</v>
      </c>
      <c r="AI67" s="229"/>
      <c r="AJ67" s="229"/>
      <c r="AK67" s="229"/>
      <c r="AL67" s="229"/>
      <c r="AM67" s="229"/>
      <c r="AN67" s="229"/>
    </row>
    <row r="68" spans="2:40" s="1" customFormat="1" ht="10.75" customHeight="1" x14ac:dyDescent="0.2">
      <c r="B68" s="228" t="s">
        <v>1066</v>
      </c>
      <c r="C68" s="228"/>
      <c r="D68" s="228"/>
      <c r="E68" s="228"/>
      <c r="F68" s="228"/>
      <c r="G68" s="228"/>
      <c r="H68" s="228"/>
      <c r="I68" s="228"/>
      <c r="J68" s="228"/>
      <c r="K68" s="244">
        <v>202834934.78</v>
      </c>
      <c r="L68" s="244"/>
      <c r="M68" s="244"/>
      <c r="N68" s="244"/>
      <c r="O68" s="244"/>
      <c r="P68" s="244"/>
      <c r="Q68" s="244"/>
      <c r="R68" s="244"/>
      <c r="S68" s="244"/>
      <c r="T68" s="229">
        <v>1.3318996467643099E-2</v>
      </c>
      <c r="U68" s="229"/>
      <c r="V68" s="229"/>
      <c r="W68" s="229"/>
      <c r="X68" s="229"/>
      <c r="Y68" s="229"/>
      <c r="Z68" s="229"/>
      <c r="AA68" s="229"/>
      <c r="AB68" s="229"/>
      <c r="AC68" s="233">
        <v>6060</v>
      </c>
      <c r="AD68" s="233"/>
      <c r="AE68" s="233"/>
      <c r="AF68" s="233"/>
      <c r="AG68" s="233"/>
      <c r="AH68" s="229">
        <v>2.6854083947816201E-2</v>
      </c>
      <c r="AI68" s="229"/>
      <c r="AJ68" s="229"/>
      <c r="AK68" s="229"/>
      <c r="AL68" s="229"/>
      <c r="AM68" s="229"/>
      <c r="AN68" s="229"/>
    </row>
    <row r="69" spans="2:40" s="1" customFormat="1" ht="10.75" customHeight="1" x14ac:dyDescent="0.2">
      <c r="B69" s="228" t="s">
        <v>1067</v>
      </c>
      <c r="C69" s="228"/>
      <c r="D69" s="228"/>
      <c r="E69" s="228"/>
      <c r="F69" s="228"/>
      <c r="G69" s="228"/>
      <c r="H69" s="228"/>
      <c r="I69" s="228"/>
      <c r="J69" s="228"/>
      <c r="K69" s="244">
        <v>282588388.14999902</v>
      </c>
      <c r="L69" s="244"/>
      <c r="M69" s="244"/>
      <c r="N69" s="244"/>
      <c r="O69" s="244"/>
      <c r="P69" s="244"/>
      <c r="Q69" s="244"/>
      <c r="R69" s="244"/>
      <c r="S69" s="244"/>
      <c r="T69" s="229">
        <v>1.8555944259055299E-2</v>
      </c>
      <c r="U69" s="229"/>
      <c r="V69" s="229"/>
      <c r="W69" s="229"/>
      <c r="X69" s="229"/>
      <c r="Y69" s="229"/>
      <c r="Z69" s="229"/>
      <c r="AA69" s="229"/>
      <c r="AB69" s="229"/>
      <c r="AC69" s="233">
        <v>8934</v>
      </c>
      <c r="AD69" s="233"/>
      <c r="AE69" s="233"/>
      <c r="AF69" s="233"/>
      <c r="AG69" s="233"/>
      <c r="AH69" s="229">
        <v>3.9589832671582503E-2</v>
      </c>
      <c r="AI69" s="229"/>
      <c r="AJ69" s="229"/>
      <c r="AK69" s="229"/>
      <c r="AL69" s="229"/>
      <c r="AM69" s="229"/>
      <c r="AN69" s="229"/>
    </row>
    <row r="70" spans="2:40" s="1" customFormat="1" ht="10.75" customHeight="1" x14ac:dyDescent="0.2">
      <c r="B70" s="228" t="s">
        <v>1068</v>
      </c>
      <c r="C70" s="228"/>
      <c r="D70" s="228"/>
      <c r="E70" s="228"/>
      <c r="F70" s="228"/>
      <c r="G70" s="228"/>
      <c r="H70" s="228"/>
      <c r="I70" s="228"/>
      <c r="J70" s="228"/>
      <c r="K70" s="244">
        <v>328985272.75999999</v>
      </c>
      <c r="L70" s="244"/>
      <c r="M70" s="244"/>
      <c r="N70" s="244"/>
      <c r="O70" s="244"/>
      <c r="P70" s="244"/>
      <c r="Q70" s="244"/>
      <c r="R70" s="244"/>
      <c r="S70" s="244"/>
      <c r="T70" s="229">
        <v>2.1602559196962801E-2</v>
      </c>
      <c r="U70" s="229"/>
      <c r="V70" s="229"/>
      <c r="W70" s="229"/>
      <c r="X70" s="229"/>
      <c r="Y70" s="229"/>
      <c r="Z70" s="229"/>
      <c r="AA70" s="229"/>
      <c r="AB70" s="229"/>
      <c r="AC70" s="233">
        <v>11021</v>
      </c>
      <c r="AD70" s="233"/>
      <c r="AE70" s="233"/>
      <c r="AF70" s="233"/>
      <c r="AG70" s="233"/>
      <c r="AH70" s="229">
        <v>4.8838095575723203E-2</v>
      </c>
      <c r="AI70" s="229"/>
      <c r="AJ70" s="229"/>
      <c r="AK70" s="229"/>
      <c r="AL70" s="229"/>
      <c r="AM70" s="229"/>
      <c r="AN70" s="229"/>
    </row>
    <row r="71" spans="2:40" s="1" customFormat="1" ht="10.75" customHeight="1" x14ac:dyDescent="0.2">
      <c r="B71" s="228" t="s">
        <v>1069</v>
      </c>
      <c r="C71" s="228"/>
      <c r="D71" s="228"/>
      <c r="E71" s="228"/>
      <c r="F71" s="228"/>
      <c r="G71" s="228"/>
      <c r="H71" s="228"/>
      <c r="I71" s="228"/>
      <c r="J71" s="228"/>
      <c r="K71" s="244">
        <v>283152346.97000003</v>
      </c>
      <c r="L71" s="244"/>
      <c r="M71" s="244"/>
      <c r="N71" s="244"/>
      <c r="O71" s="244"/>
      <c r="P71" s="244"/>
      <c r="Q71" s="244"/>
      <c r="R71" s="244"/>
      <c r="S71" s="244"/>
      <c r="T71" s="229">
        <v>1.8592976171430901E-2</v>
      </c>
      <c r="U71" s="229"/>
      <c r="V71" s="229"/>
      <c r="W71" s="229"/>
      <c r="X71" s="229"/>
      <c r="Y71" s="229"/>
      <c r="Z71" s="229"/>
      <c r="AA71" s="229"/>
      <c r="AB71" s="229"/>
      <c r="AC71" s="233">
        <v>7859</v>
      </c>
      <c r="AD71" s="233"/>
      <c r="AE71" s="233"/>
      <c r="AF71" s="233"/>
      <c r="AG71" s="233"/>
      <c r="AH71" s="229">
        <v>3.4826113159387398E-2</v>
      </c>
      <c r="AI71" s="229"/>
      <c r="AJ71" s="229"/>
      <c r="AK71" s="229"/>
      <c r="AL71" s="229"/>
      <c r="AM71" s="229"/>
      <c r="AN71" s="229"/>
    </row>
    <row r="72" spans="2:40" s="1" customFormat="1" ht="10.75" customHeight="1" x14ac:dyDescent="0.2">
      <c r="B72" s="228" t="s">
        <v>1070</v>
      </c>
      <c r="C72" s="228"/>
      <c r="D72" s="228"/>
      <c r="E72" s="228"/>
      <c r="F72" s="228"/>
      <c r="G72" s="228"/>
      <c r="H72" s="228"/>
      <c r="I72" s="228"/>
      <c r="J72" s="228"/>
      <c r="K72" s="244">
        <v>446385244.95999998</v>
      </c>
      <c r="L72" s="244"/>
      <c r="M72" s="244"/>
      <c r="N72" s="244"/>
      <c r="O72" s="244"/>
      <c r="P72" s="244"/>
      <c r="Q72" s="244"/>
      <c r="R72" s="244"/>
      <c r="S72" s="244"/>
      <c r="T72" s="229">
        <v>2.9311536039286198E-2</v>
      </c>
      <c r="U72" s="229"/>
      <c r="V72" s="229"/>
      <c r="W72" s="229"/>
      <c r="X72" s="229"/>
      <c r="Y72" s="229"/>
      <c r="Z72" s="229"/>
      <c r="AA72" s="229"/>
      <c r="AB72" s="229"/>
      <c r="AC72" s="233">
        <v>11169</v>
      </c>
      <c r="AD72" s="233"/>
      <c r="AE72" s="233"/>
      <c r="AF72" s="233"/>
      <c r="AG72" s="233"/>
      <c r="AH72" s="229">
        <v>4.9493937889960302E-2</v>
      </c>
      <c r="AI72" s="229"/>
      <c r="AJ72" s="229"/>
      <c r="AK72" s="229"/>
      <c r="AL72" s="229"/>
      <c r="AM72" s="229"/>
      <c r="AN72" s="229"/>
    </row>
    <row r="73" spans="2:40" s="1" customFormat="1" ht="10.75" customHeight="1" x14ac:dyDescent="0.2">
      <c r="B73" s="228" t="s">
        <v>1071</v>
      </c>
      <c r="C73" s="228"/>
      <c r="D73" s="228"/>
      <c r="E73" s="228"/>
      <c r="F73" s="228"/>
      <c r="G73" s="228"/>
      <c r="H73" s="228"/>
      <c r="I73" s="228"/>
      <c r="J73" s="228"/>
      <c r="K73" s="244">
        <v>644247962.34999895</v>
      </c>
      <c r="L73" s="244"/>
      <c r="M73" s="244"/>
      <c r="N73" s="244"/>
      <c r="O73" s="244"/>
      <c r="P73" s="244"/>
      <c r="Q73" s="244"/>
      <c r="R73" s="244"/>
      <c r="S73" s="244"/>
      <c r="T73" s="229">
        <v>4.2304035762541499E-2</v>
      </c>
      <c r="U73" s="229"/>
      <c r="V73" s="229"/>
      <c r="W73" s="229"/>
      <c r="X73" s="229"/>
      <c r="Y73" s="229"/>
      <c r="Z73" s="229"/>
      <c r="AA73" s="229"/>
      <c r="AB73" s="229"/>
      <c r="AC73" s="233">
        <v>14204</v>
      </c>
      <c r="AD73" s="233"/>
      <c r="AE73" s="233"/>
      <c r="AF73" s="233"/>
      <c r="AG73" s="233"/>
      <c r="AH73" s="229">
        <v>6.2943136698808896E-2</v>
      </c>
      <c r="AI73" s="229"/>
      <c r="AJ73" s="229"/>
      <c r="AK73" s="229"/>
      <c r="AL73" s="229"/>
      <c r="AM73" s="229"/>
      <c r="AN73" s="229"/>
    </row>
    <row r="74" spans="2:40" s="1" customFormat="1" ht="10.75" customHeight="1" x14ac:dyDescent="0.2">
      <c r="B74" s="228" t="s">
        <v>1072</v>
      </c>
      <c r="C74" s="228"/>
      <c r="D74" s="228"/>
      <c r="E74" s="228"/>
      <c r="F74" s="228"/>
      <c r="G74" s="228"/>
      <c r="H74" s="228"/>
      <c r="I74" s="228"/>
      <c r="J74" s="228"/>
      <c r="K74" s="244">
        <v>496474253.5</v>
      </c>
      <c r="L74" s="244"/>
      <c r="M74" s="244"/>
      <c r="N74" s="244"/>
      <c r="O74" s="244"/>
      <c r="P74" s="244"/>
      <c r="Q74" s="244"/>
      <c r="R74" s="244"/>
      <c r="S74" s="244"/>
      <c r="T74" s="229">
        <v>3.2600591391292497E-2</v>
      </c>
      <c r="U74" s="229"/>
      <c r="V74" s="229"/>
      <c r="W74" s="229"/>
      <c r="X74" s="229"/>
      <c r="Y74" s="229"/>
      <c r="Z74" s="229"/>
      <c r="AA74" s="229"/>
      <c r="AB74" s="229"/>
      <c r="AC74" s="233">
        <v>10191</v>
      </c>
      <c r="AD74" s="233"/>
      <c r="AE74" s="233"/>
      <c r="AF74" s="233"/>
      <c r="AG74" s="233"/>
      <c r="AH74" s="229">
        <v>4.5160060975609803E-2</v>
      </c>
      <c r="AI74" s="229"/>
      <c r="AJ74" s="229"/>
      <c r="AK74" s="229"/>
      <c r="AL74" s="229"/>
      <c r="AM74" s="229"/>
      <c r="AN74" s="229"/>
    </row>
    <row r="75" spans="2:40" s="1" customFormat="1" ht="10.75" customHeight="1" x14ac:dyDescent="0.2">
      <c r="B75" s="228" t="s">
        <v>1073</v>
      </c>
      <c r="C75" s="228"/>
      <c r="D75" s="228"/>
      <c r="E75" s="228"/>
      <c r="F75" s="228"/>
      <c r="G75" s="228"/>
      <c r="H75" s="228"/>
      <c r="I75" s="228"/>
      <c r="J75" s="228"/>
      <c r="K75" s="244">
        <v>557310705.47999704</v>
      </c>
      <c r="L75" s="244"/>
      <c r="M75" s="244"/>
      <c r="N75" s="244"/>
      <c r="O75" s="244"/>
      <c r="P75" s="244"/>
      <c r="Q75" s="244"/>
      <c r="R75" s="244"/>
      <c r="S75" s="244"/>
      <c r="T75" s="229">
        <v>3.6595369164186403E-2</v>
      </c>
      <c r="U75" s="229"/>
      <c r="V75" s="229"/>
      <c r="W75" s="229"/>
      <c r="X75" s="229"/>
      <c r="Y75" s="229"/>
      <c r="Z75" s="229"/>
      <c r="AA75" s="229"/>
      <c r="AB75" s="229"/>
      <c r="AC75" s="233">
        <v>10849</v>
      </c>
      <c r="AD75" s="233"/>
      <c r="AE75" s="233"/>
      <c r="AF75" s="233"/>
      <c r="AG75" s="233"/>
      <c r="AH75" s="229">
        <v>4.8075900453771997E-2</v>
      </c>
      <c r="AI75" s="229"/>
      <c r="AJ75" s="229"/>
      <c r="AK75" s="229"/>
      <c r="AL75" s="229"/>
      <c r="AM75" s="229"/>
      <c r="AN75" s="229"/>
    </row>
    <row r="76" spans="2:40" s="1" customFormat="1" ht="10.75" customHeight="1" x14ac:dyDescent="0.2">
      <c r="B76" s="228" t="s">
        <v>1074</v>
      </c>
      <c r="C76" s="228"/>
      <c r="D76" s="228"/>
      <c r="E76" s="228"/>
      <c r="F76" s="228"/>
      <c r="G76" s="228"/>
      <c r="H76" s="228"/>
      <c r="I76" s="228"/>
      <c r="J76" s="228"/>
      <c r="K76" s="244">
        <v>563430846.41999996</v>
      </c>
      <c r="L76" s="244"/>
      <c r="M76" s="244"/>
      <c r="N76" s="244"/>
      <c r="O76" s="244"/>
      <c r="P76" s="244"/>
      <c r="Q76" s="244"/>
      <c r="R76" s="244"/>
      <c r="S76" s="244"/>
      <c r="T76" s="229">
        <v>3.6997243405671398E-2</v>
      </c>
      <c r="U76" s="229"/>
      <c r="V76" s="229"/>
      <c r="W76" s="229"/>
      <c r="X76" s="229"/>
      <c r="Y76" s="229"/>
      <c r="Z76" s="229"/>
      <c r="AA76" s="229"/>
      <c r="AB76" s="229"/>
      <c r="AC76" s="233">
        <v>9084</v>
      </c>
      <c r="AD76" s="233"/>
      <c r="AE76" s="233"/>
      <c r="AF76" s="233"/>
      <c r="AG76" s="233"/>
      <c r="AH76" s="229">
        <v>4.0254537719795799E-2</v>
      </c>
      <c r="AI76" s="229"/>
      <c r="AJ76" s="229"/>
      <c r="AK76" s="229"/>
      <c r="AL76" s="229"/>
      <c r="AM76" s="229"/>
      <c r="AN76" s="229"/>
    </row>
    <row r="77" spans="2:40" s="1" customFormat="1" ht="10.75" customHeight="1" x14ac:dyDescent="0.2">
      <c r="B77" s="228" t="s">
        <v>1075</v>
      </c>
      <c r="C77" s="228"/>
      <c r="D77" s="228"/>
      <c r="E77" s="228"/>
      <c r="F77" s="228"/>
      <c r="G77" s="228"/>
      <c r="H77" s="228"/>
      <c r="I77" s="228"/>
      <c r="J77" s="228"/>
      <c r="K77" s="244">
        <v>654583580.61999798</v>
      </c>
      <c r="L77" s="244"/>
      <c r="M77" s="244"/>
      <c r="N77" s="244"/>
      <c r="O77" s="244"/>
      <c r="P77" s="244"/>
      <c r="Q77" s="244"/>
      <c r="R77" s="244"/>
      <c r="S77" s="244"/>
      <c r="T77" s="229">
        <v>4.29827160075315E-2</v>
      </c>
      <c r="U77" s="229"/>
      <c r="V77" s="229"/>
      <c r="W77" s="229"/>
      <c r="X77" s="229"/>
      <c r="Y77" s="229"/>
      <c r="Z77" s="229"/>
      <c r="AA77" s="229"/>
      <c r="AB77" s="229"/>
      <c r="AC77" s="233">
        <v>9884</v>
      </c>
      <c r="AD77" s="233"/>
      <c r="AE77" s="233"/>
      <c r="AF77" s="233"/>
      <c r="AG77" s="233"/>
      <c r="AH77" s="229">
        <v>4.3799631310266603E-2</v>
      </c>
      <c r="AI77" s="229"/>
      <c r="AJ77" s="229"/>
      <c r="AK77" s="229"/>
      <c r="AL77" s="229"/>
      <c r="AM77" s="229"/>
      <c r="AN77" s="229"/>
    </row>
    <row r="78" spans="2:40" s="1" customFormat="1" ht="10.75" customHeight="1" x14ac:dyDescent="0.2">
      <c r="B78" s="228" t="s">
        <v>1076</v>
      </c>
      <c r="C78" s="228"/>
      <c r="D78" s="228"/>
      <c r="E78" s="228"/>
      <c r="F78" s="228"/>
      <c r="G78" s="228"/>
      <c r="H78" s="228"/>
      <c r="I78" s="228"/>
      <c r="J78" s="228"/>
      <c r="K78" s="244">
        <v>879507092.13999999</v>
      </c>
      <c r="L78" s="244"/>
      <c r="M78" s="244"/>
      <c r="N78" s="244"/>
      <c r="O78" s="244"/>
      <c r="P78" s="244"/>
      <c r="Q78" s="244"/>
      <c r="R78" s="244"/>
      <c r="S78" s="244"/>
      <c r="T78" s="229">
        <v>5.7752141494684703E-2</v>
      </c>
      <c r="U78" s="229"/>
      <c r="V78" s="229"/>
      <c r="W78" s="229"/>
      <c r="X78" s="229"/>
      <c r="Y78" s="229"/>
      <c r="Z78" s="229"/>
      <c r="AA78" s="229"/>
      <c r="AB78" s="229"/>
      <c r="AC78" s="233">
        <v>12489</v>
      </c>
      <c r="AD78" s="233"/>
      <c r="AE78" s="233"/>
      <c r="AF78" s="233"/>
      <c r="AG78" s="233"/>
      <c r="AH78" s="229">
        <v>5.5343342314237098E-2</v>
      </c>
      <c r="AI78" s="229"/>
      <c r="AJ78" s="229"/>
      <c r="AK78" s="229"/>
      <c r="AL78" s="229"/>
      <c r="AM78" s="229"/>
      <c r="AN78" s="229"/>
    </row>
    <row r="79" spans="2:40" s="1" customFormat="1" ht="10.75" customHeight="1" x14ac:dyDescent="0.2">
      <c r="B79" s="228" t="s">
        <v>1077</v>
      </c>
      <c r="C79" s="228"/>
      <c r="D79" s="228"/>
      <c r="E79" s="228"/>
      <c r="F79" s="228"/>
      <c r="G79" s="228"/>
      <c r="H79" s="228"/>
      <c r="I79" s="228"/>
      <c r="J79" s="228"/>
      <c r="K79" s="244">
        <v>704051072.01999903</v>
      </c>
      <c r="L79" s="244"/>
      <c r="M79" s="244"/>
      <c r="N79" s="244"/>
      <c r="O79" s="244"/>
      <c r="P79" s="244"/>
      <c r="Q79" s="244"/>
      <c r="R79" s="244"/>
      <c r="S79" s="244"/>
      <c r="T79" s="229">
        <v>4.62309599253478E-2</v>
      </c>
      <c r="U79" s="229"/>
      <c r="V79" s="229"/>
      <c r="W79" s="229"/>
      <c r="X79" s="229"/>
      <c r="Y79" s="229"/>
      <c r="Z79" s="229"/>
      <c r="AA79" s="229"/>
      <c r="AB79" s="229"/>
      <c r="AC79" s="233">
        <v>9654</v>
      </c>
      <c r="AD79" s="233"/>
      <c r="AE79" s="233"/>
      <c r="AF79" s="233"/>
      <c r="AG79" s="233"/>
      <c r="AH79" s="229">
        <v>4.2780416903006199E-2</v>
      </c>
      <c r="AI79" s="229"/>
      <c r="AJ79" s="229"/>
      <c r="AK79" s="229"/>
      <c r="AL79" s="229"/>
      <c r="AM79" s="229"/>
      <c r="AN79" s="229"/>
    </row>
    <row r="80" spans="2:40" s="1" customFormat="1" ht="10.75" customHeight="1" x14ac:dyDescent="0.2">
      <c r="B80" s="228" t="s">
        <v>1078</v>
      </c>
      <c r="C80" s="228"/>
      <c r="D80" s="228"/>
      <c r="E80" s="228"/>
      <c r="F80" s="228"/>
      <c r="G80" s="228"/>
      <c r="H80" s="228"/>
      <c r="I80" s="228"/>
      <c r="J80" s="228"/>
      <c r="K80" s="244">
        <v>746193438.78000498</v>
      </c>
      <c r="L80" s="244"/>
      <c r="M80" s="244"/>
      <c r="N80" s="244"/>
      <c r="O80" s="244"/>
      <c r="P80" s="244"/>
      <c r="Q80" s="244"/>
      <c r="R80" s="244"/>
      <c r="S80" s="244"/>
      <c r="T80" s="229">
        <v>4.8998205294708899E-2</v>
      </c>
      <c r="U80" s="229"/>
      <c r="V80" s="229"/>
      <c r="W80" s="229"/>
      <c r="X80" s="229"/>
      <c r="Y80" s="229"/>
      <c r="Z80" s="229"/>
      <c r="AA80" s="229"/>
      <c r="AB80" s="229"/>
      <c r="AC80" s="233">
        <v>9689</v>
      </c>
      <c r="AD80" s="233"/>
      <c r="AE80" s="233"/>
      <c r="AF80" s="233"/>
      <c r="AG80" s="233"/>
      <c r="AH80" s="229">
        <v>4.2935514747589297E-2</v>
      </c>
      <c r="AI80" s="229"/>
      <c r="AJ80" s="229"/>
      <c r="AK80" s="229"/>
      <c r="AL80" s="229"/>
      <c r="AM80" s="229"/>
      <c r="AN80" s="229"/>
    </row>
    <row r="81" spans="2:40" s="1" customFormat="1" ht="10.75" customHeight="1" x14ac:dyDescent="0.2">
      <c r="B81" s="228" t="s">
        <v>1079</v>
      </c>
      <c r="C81" s="228"/>
      <c r="D81" s="228"/>
      <c r="E81" s="228"/>
      <c r="F81" s="228"/>
      <c r="G81" s="228"/>
      <c r="H81" s="228"/>
      <c r="I81" s="228"/>
      <c r="J81" s="228"/>
      <c r="K81" s="244">
        <v>690537010.219998</v>
      </c>
      <c r="L81" s="244"/>
      <c r="M81" s="244"/>
      <c r="N81" s="244"/>
      <c r="O81" s="244"/>
      <c r="P81" s="244"/>
      <c r="Q81" s="244"/>
      <c r="R81" s="244"/>
      <c r="S81" s="244"/>
      <c r="T81" s="229">
        <v>4.5343569685727801E-2</v>
      </c>
      <c r="U81" s="229"/>
      <c r="V81" s="229"/>
      <c r="W81" s="229"/>
      <c r="X81" s="229"/>
      <c r="Y81" s="229"/>
      <c r="Z81" s="229"/>
      <c r="AA81" s="229"/>
      <c r="AB81" s="229"/>
      <c r="AC81" s="233">
        <v>8294</v>
      </c>
      <c r="AD81" s="233"/>
      <c r="AE81" s="233"/>
      <c r="AF81" s="233"/>
      <c r="AG81" s="233"/>
      <c r="AH81" s="229">
        <v>3.6753757799205901E-2</v>
      </c>
      <c r="AI81" s="229"/>
      <c r="AJ81" s="229"/>
      <c r="AK81" s="229"/>
      <c r="AL81" s="229"/>
      <c r="AM81" s="229"/>
      <c r="AN81" s="229"/>
    </row>
    <row r="82" spans="2:40" s="1" customFormat="1" ht="10.75" customHeight="1" x14ac:dyDescent="0.2">
      <c r="B82" s="228" t="s">
        <v>1080</v>
      </c>
      <c r="C82" s="228"/>
      <c r="D82" s="228"/>
      <c r="E82" s="228"/>
      <c r="F82" s="228"/>
      <c r="G82" s="228"/>
      <c r="H82" s="228"/>
      <c r="I82" s="228"/>
      <c r="J82" s="228"/>
      <c r="K82" s="244">
        <v>906893713.41999996</v>
      </c>
      <c r="L82" s="244"/>
      <c r="M82" s="244"/>
      <c r="N82" s="244"/>
      <c r="O82" s="244"/>
      <c r="P82" s="244"/>
      <c r="Q82" s="244"/>
      <c r="R82" s="244"/>
      <c r="S82" s="244"/>
      <c r="T82" s="229">
        <v>5.95504624421321E-2</v>
      </c>
      <c r="U82" s="229"/>
      <c r="V82" s="229"/>
      <c r="W82" s="229"/>
      <c r="X82" s="229"/>
      <c r="Y82" s="229"/>
      <c r="Z82" s="229"/>
      <c r="AA82" s="229"/>
      <c r="AB82" s="229"/>
      <c r="AC82" s="233">
        <v>10610</v>
      </c>
      <c r="AD82" s="233"/>
      <c r="AE82" s="233"/>
      <c r="AF82" s="233"/>
      <c r="AG82" s="233"/>
      <c r="AH82" s="229">
        <v>4.7016803743618801E-2</v>
      </c>
      <c r="AI82" s="229"/>
      <c r="AJ82" s="229"/>
      <c r="AK82" s="229"/>
      <c r="AL82" s="229"/>
      <c r="AM82" s="229"/>
      <c r="AN82" s="229"/>
    </row>
    <row r="83" spans="2:40" s="1" customFormat="1" ht="10.75" customHeight="1" x14ac:dyDescent="0.2">
      <c r="B83" s="228" t="s">
        <v>1081</v>
      </c>
      <c r="C83" s="228"/>
      <c r="D83" s="228"/>
      <c r="E83" s="228"/>
      <c r="F83" s="228"/>
      <c r="G83" s="228"/>
      <c r="H83" s="228"/>
      <c r="I83" s="228"/>
      <c r="J83" s="228"/>
      <c r="K83" s="244">
        <v>1362832152.4300001</v>
      </c>
      <c r="L83" s="244"/>
      <c r="M83" s="244"/>
      <c r="N83" s="244"/>
      <c r="O83" s="244"/>
      <c r="P83" s="244"/>
      <c r="Q83" s="244"/>
      <c r="R83" s="244"/>
      <c r="S83" s="244"/>
      <c r="T83" s="229">
        <v>8.9489301455359702E-2</v>
      </c>
      <c r="U83" s="229"/>
      <c r="V83" s="229"/>
      <c r="W83" s="229"/>
      <c r="X83" s="229"/>
      <c r="Y83" s="229"/>
      <c r="Z83" s="229"/>
      <c r="AA83" s="229"/>
      <c r="AB83" s="229"/>
      <c r="AC83" s="233">
        <v>14652</v>
      </c>
      <c r="AD83" s="233"/>
      <c r="AE83" s="233"/>
      <c r="AF83" s="233"/>
      <c r="AG83" s="233"/>
      <c r="AH83" s="229">
        <v>6.4928389109472504E-2</v>
      </c>
      <c r="AI83" s="229"/>
      <c r="AJ83" s="229"/>
      <c r="AK83" s="229"/>
      <c r="AL83" s="229"/>
      <c r="AM83" s="229"/>
      <c r="AN83" s="229"/>
    </row>
    <row r="84" spans="2:40" s="1" customFormat="1" ht="10.75" customHeight="1" x14ac:dyDescent="0.2">
      <c r="B84" s="228" t="s">
        <v>1082</v>
      </c>
      <c r="C84" s="228"/>
      <c r="D84" s="228"/>
      <c r="E84" s="228"/>
      <c r="F84" s="228"/>
      <c r="G84" s="228"/>
      <c r="H84" s="228"/>
      <c r="I84" s="228"/>
      <c r="J84" s="228"/>
      <c r="K84" s="244">
        <v>1033401494.04</v>
      </c>
      <c r="L84" s="244"/>
      <c r="M84" s="244"/>
      <c r="N84" s="244"/>
      <c r="O84" s="244"/>
      <c r="P84" s="244"/>
      <c r="Q84" s="244"/>
      <c r="R84" s="244"/>
      <c r="S84" s="244"/>
      <c r="T84" s="229">
        <v>6.7857496361287906E-2</v>
      </c>
      <c r="U84" s="229"/>
      <c r="V84" s="229"/>
      <c r="W84" s="229"/>
      <c r="X84" s="229"/>
      <c r="Y84" s="229"/>
      <c r="Z84" s="229"/>
      <c r="AA84" s="229"/>
      <c r="AB84" s="229"/>
      <c r="AC84" s="233">
        <v>11215</v>
      </c>
      <c r="AD84" s="233"/>
      <c r="AE84" s="233"/>
      <c r="AF84" s="233"/>
      <c r="AG84" s="233"/>
      <c r="AH84" s="229">
        <v>4.9697780771412403E-2</v>
      </c>
      <c r="AI84" s="229"/>
      <c r="AJ84" s="229"/>
      <c r="AK84" s="229"/>
      <c r="AL84" s="229"/>
      <c r="AM84" s="229"/>
      <c r="AN84" s="229"/>
    </row>
    <row r="85" spans="2:40" s="1" customFormat="1" ht="10.75" customHeight="1" x14ac:dyDescent="0.2">
      <c r="B85" s="228" t="s">
        <v>1083</v>
      </c>
      <c r="C85" s="228"/>
      <c r="D85" s="228"/>
      <c r="E85" s="228"/>
      <c r="F85" s="228"/>
      <c r="G85" s="228"/>
      <c r="H85" s="228"/>
      <c r="I85" s="228"/>
      <c r="J85" s="228"/>
      <c r="K85" s="244">
        <v>723605590.23000097</v>
      </c>
      <c r="L85" s="244"/>
      <c r="M85" s="244"/>
      <c r="N85" s="244"/>
      <c r="O85" s="244"/>
      <c r="P85" s="244"/>
      <c r="Q85" s="244"/>
      <c r="R85" s="244"/>
      <c r="S85" s="244"/>
      <c r="T85" s="229">
        <v>4.7514991984460103E-2</v>
      </c>
      <c r="U85" s="229"/>
      <c r="V85" s="229"/>
      <c r="W85" s="229"/>
      <c r="X85" s="229"/>
      <c r="Y85" s="229"/>
      <c r="Z85" s="229"/>
      <c r="AA85" s="229"/>
      <c r="AB85" s="229"/>
      <c r="AC85" s="233">
        <v>7520</v>
      </c>
      <c r="AD85" s="233"/>
      <c r="AE85" s="233"/>
      <c r="AF85" s="233"/>
      <c r="AG85" s="233"/>
      <c r="AH85" s="229">
        <v>3.3323879750425403E-2</v>
      </c>
      <c r="AI85" s="229"/>
      <c r="AJ85" s="229"/>
      <c r="AK85" s="229"/>
      <c r="AL85" s="229"/>
      <c r="AM85" s="229"/>
      <c r="AN85" s="229"/>
    </row>
    <row r="86" spans="2:40" s="1" customFormat="1" ht="10.75" customHeight="1" x14ac:dyDescent="0.2">
      <c r="B86" s="228" t="s">
        <v>1084</v>
      </c>
      <c r="C86" s="228"/>
      <c r="D86" s="228"/>
      <c r="E86" s="228"/>
      <c r="F86" s="228"/>
      <c r="G86" s="228"/>
      <c r="H86" s="228"/>
      <c r="I86" s="228"/>
      <c r="J86" s="228"/>
      <c r="K86" s="244">
        <v>498162999.66000098</v>
      </c>
      <c r="L86" s="244"/>
      <c r="M86" s="244"/>
      <c r="N86" s="244"/>
      <c r="O86" s="244"/>
      <c r="P86" s="244"/>
      <c r="Q86" s="244"/>
      <c r="R86" s="244"/>
      <c r="S86" s="244"/>
      <c r="T86" s="229">
        <v>3.2711481579731701E-2</v>
      </c>
      <c r="U86" s="229"/>
      <c r="V86" s="229"/>
      <c r="W86" s="229"/>
      <c r="X86" s="229"/>
      <c r="Y86" s="229"/>
      <c r="Z86" s="229"/>
      <c r="AA86" s="229"/>
      <c r="AB86" s="229"/>
      <c r="AC86" s="233">
        <v>5136</v>
      </c>
      <c r="AD86" s="233"/>
      <c r="AE86" s="233"/>
      <c r="AF86" s="233"/>
      <c r="AG86" s="233"/>
      <c r="AH86" s="229">
        <v>2.2759500850822501E-2</v>
      </c>
      <c r="AI86" s="229"/>
      <c r="AJ86" s="229"/>
      <c r="AK86" s="229"/>
      <c r="AL86" s="229"/>
      <c r="AM86" s="229"/>
      <c r="AN86" s="229"/>
    </row>
    <row r="87" spans="2:40" s="1" customFormat="1" ht="10.75" customHeight="1" x14ac:dyDescent="0.2">
      <c r="B87" s="228" t="s">
        <v>1085</v>
      </c>
      <c r="C87" s="228"/>
      <c r="D87" s="228"/>
      <c r="E87" s="228"/>
      <c r="F87" s="228"/>
      <c r="G87" s="228"/>
      <c r="H87" s="228"/>
      <c r="I87" s="228"/>
      <c r="J87" s="228"/>
      <c r="K87" s="244">
        <v>579716085.77999902</v>
      </c>
      <c r="L87" s="244"/>
      <c r="M87" s="244"/>
      <c r="N87" s="244"/>
      <c r="O87" s="244"/>
      <c r="P87" s="244"/>
      <c r="Q87" s="244"/>
      <c r="R87" s="244"/>
      <c r="S87" s="244"/>
      <c r="T87" s="229">
        <v>3.8066600840305602E-2</v>
      </c>
      <c r="U87" s="229"/>
      <c r="V87" s="229"/>
      <c r="W87" s="229"/>
      <c r="X87" s="229"/>
      <c r="Y87" s="229"/>
      <c r="Z87" s="229"/>
      <c r="AA87" s="229"/>
      <c r="AB87" s="229"/>
      <c r="AC87" s="233">
        <v>5658</v>
      </c>
      <c r="AD87" s="233"/>
      <c r="AE87" s="233"/>
      <c r="AF87" s="233"/>
      <c r="AG87" s="233"/>
      <c r="AH87" s="229">
        <v>2.5072674418604699E-2</v>
      </c>
      <c r="AI87" s="229"/>
      <c r="AJ87" s="229"/>
      <c r="AK87" s="229"/>
      <c r="AL87" s="229"/>
      <c r="AM87" s="229"/>
      <c r="AN87" s="229"/>
    </row>
    <row r="88" spans="2:40" s="1" customFormat="1" ht="10.75" customHeight="1" x14ac:dyDescent="0.2">
      <c r="B88" s="228" t="s">
        <v>1086</v>
      </c>
      <c r="C88" s="228"/>
      <c r="D88" s="228"/>
      <c r="E88" s="228"/>
      <c r="F88" s="228"/>
      <c r="G88" s="228"/>
      <c r="H88" s="228"/>
      <c r="I88" s="228"/>
      <c r="J88" s="228"/>
      <c r="K88" s="244">
        <v>1265149403.53</v>
      </c>
      <c r="L88" s="244"/>
      <c r="M88" s="244"/>
      <c r="N88" s="244"/>
      <c r="O88" s="244"/>
      <c r="P88" s="244"/>
      <c r="Q88" s="244"/>
      <c r="R88" s="244"/>
      <c r="S88" s="244"/>
      <c r="T88" s="229">
        <v>8.3075040573919706E-2</v>
      </c>
      <c r="U88" s="229"/>
      <c r="V88" s="229"/>
      <c r="W88" s="229"/>
      <c r="X88" s="229"/>
      <c r="Y88" s="229"/>
      <c r="Z88" s="229"/>
      <c r="AA88" s="229"/>
      <c r="AB88" s="229"/>
      <c r="AC88" s="233">
        <v>10611</v>
      </c>
      <c r="AD88" s="233"/>
      <c r="AE88" s="233"/>
      <c r="AF88" s="233"/>
      <c r="AG88" s="233"/>
      <c r="AH88" s="229">
        <v>4.70212351106069E-2</v>
      </c>
      <c r="AI88" s="229"/>
      <c r="AJ88" s="229"/>
      <c r="AK88" s="229"/>
      <c r="AL88" s="229"/>
      <c r="AM88" s="229"/>
      <c r="AN88" s="229"/>
    </row>
    <row r="89" spans="2:40" s="1" customFormat="1" ht="10.75" customHeight="1" x14ac:dyDescent="0.2">
      <c r="B89" s="228" t="s">
        <v>1087</v>
      </c>
      <c r="C89" s="228"/>
      <c r="D89" s="228"/>
      <c r="E89" s="228"/>
      <c r="F89" s="228"/>
      <c r="G89" s="228"/>
      <c r="H89" s="228"/>
      <c r="I89" s="228"/>
      <c r="J89" s="228"/>
      <c r="K89" s="244">
        <v>835921941.07000101</v>
      </c>
      <c r="L89" s="244"/>
      <c r="M89" s="244"/>
      <c r="N89" s="244"/>
      <c r="O89" s="244"/>
      <c r="P89" s="244"/>
      <c r="Q89" s="244"/>
      <c r="R89" s="244"/>
      <c r="S89" s="244"/>
      <c r="T89" s="229">
        <v>5.4890156828322198E-2</v>
      </c>
      <c r="U89" s="229"/>
      <c r="V89" s="229"/>
      <c r="W89" s="229"/>
      <c r="X89" s="229"/>
      <c r="Y89" s="229"/>
      <c r="Z89" s="229"/>
      <c r="AA89" s="229"/>
      <c r="AB89" s="229"/>
      <c r="AC89" s="233">
        <v>6204</v>
      </c>
      <c r="AD89" s="233"/>
      <c r="AE89" s="233"/>
      <c r="AF89" s="233"/>
      <c r="AG89" s="233"/>
      <c r="AH89" s="229">
        <v>2.7492200794101002E-2</v>
      </c>
      <c r="AI89" s="229"/>
      <c r="AJ89" s="229"/>
      <c r="AK89" s="229"/>
      <c r="AL89" s="229"/>
      <c r="AM89" s="229"/>
      <c r="AN89" s="229"/>
    </row>
    <row r="90" spans="2:40" s="1" customFormat="1" ht="10.75" customHeight="1" x14ac:dyDescent="0.2">
      <c r="B90" s="228" t="s">
        <v>1088</v>
      </c>
      <c r="C90" s="228"/>
      <c r="D90" s="228"/>
      <c r="E90" s="228"/>
      <c r="F90" s="228"/>
      <c r="G90" s="228"/>
      <c r="H90" s="228"/>
      <c r="I90" s="228"/>
      <c r="J90" s="228"/>
      <c r="K90" s="244">
        <v>265144179.49000001</v>
      </c>
      <c r="L90" s="244"/>
      <c r="M90" s="244"/>
      <c r="N90" s="244"/>
      <c r="O90" s="244"/>
      <c r="P90" s="244"/>
      <c r="Q90" s="244"/>
      <c r="R90" s="244"/>
      <c r="S90" s="244"/>
      <c r="T90" s="229">
        <v>1.7410484016837299E-2</v>
      </c>
      <c r="U90" s="229"/>
      <c r="V90" s="229"/>
      <c r="W90" s="229"/>
      <c r="X90" s="229"/>
      <c r="Y90" s="229"/>
      <c r="Z90" s="229"/>
      <c r="AA90" s="229"/>
      <c r="AB90" s="229"/>
      <c r="AC90" s="233">
        <v>1762</v>
      </c>
      <c r="AD90" s="233"/>
      <c r="AE90" s="233"/>
      <c r="AF90" s="233"/>
      <c r="AG90" s="233"/>
      <c r="AH90" s="229">
        <v>7.8080686330119099E-3</v>
      </c>
      <c r="AI90" s="229"/>
      <c r="AJ90" s="229"/>
      <c r="AK90" s="229"/>
      <c r="AL90" s="229"/>
      <c r="AM90" s="229"/>
      <c r="AN90" s="229"/>
    </row>
    <row r="91" spans="2:40" s="1" customFormat="1" ht="10.75" customHeight="1" x14ac:dyDescent="0.2">
      <c r="B91" s="228" t="s">
        <v>1091</v>
      </c>
      <c r="C91" s="228"/>
      <c r="D91" s="228"/>
      <c r="E91" s="228"/>
      <c r="F91" s="228"/>
      <c r="G91" s="228"/>
      <c r="H91" s="228"/>
      <c r="I91" s="228"/>
      <c r="J91" s="228"/>
      <c r="K91" s="244">
        <v>9717185.3599999994</v>
      </c>
      <c r="L91" s="244"/>
      <c r="M91" s="244"/>
      <c r="N91" s="244"/>
      <c r="O91" s="244"/>
      <c r="P91" s="244"/>
      <c r="Q91" s="244"/>
      <c r="R91" s="244"/>
      <c r="S91" s="244"/>
      <c r="T91" s="229">
        <v>6.3807133433719902E-4</v>
      </c>
      <c r="U91" s="229"/>
      <c r="V91" s="229"/>
      <c r="W91" s="229"/>
      <c r="X91" s="229"/>
      <c r="Y91" s="229"/>
      <c r="Z91" s="229"/>
      <c r="AA91" s="229"/>
      <c r="AB91" s="229"/>
      <c r="AC91" s="233">
        <v>93</v>
      </c>
      <c r="AD91" s="233"/>
      <c r="AE91" s="233"/>
      <c r="AF91" s="233"/>
      <c r="AG91" s="233"/>
      <c r="AH91" s="229">
        <v>4.1211712989222901E-4</v>
      </c>
      <c r="AI91" s="229"/>
      <c r="AJ91" s="229"/>
      <c r="AK91" s="229"/>
      <c r="AL91" s="229"/>
      <c r="AM91" s="229"/>
      <c r="AN91" s="229"/>
    </row>
    <row r="92" spans="2:40" s="1" customFormat="1" ht="10.75" customHeight="1" x14ac:dyDescent="0.2">
      <c r="B92" s="228" t="s">
        <v>1094</v>
      </c>
      <c r="C92" s="228"/>
      <c r="D92" s="228"/>
      <c r="E92" s="228"/>
      <c r="F92" s="228"/>
      <c r="G92" s="228"/>
      <c r="H92" s="228"/>
      <c r="I92" s="228"/>
      <c r="J92" s="228"/>
      <c r="K92" s="244">
        <v>9525587.25</v>
      </c>
      <c r="L92" s="244"/>
      <c r="M92" s="244"/>
      <c r="N92" s="244"/>
      <c r="O92" s="244"/>
      <c r="P92" s="244"/>
      <c r="Q92" s="244"/>
      <c r="R92" s="244"/>
      <c r="S92" s="244"/>
      <c r="T92" s="229">
        <v>6.25490195131248E-4</v>
      </c>
      <c r="U92" s="229"/>
      <c r="V92" s="229"/>
      <c r="W92" s="229"/>
      <c r="X92" s="229"/>
      <c r="Y92" s="229"/>
      <c r="Z92" s="229"/>
      <c r="AA92" s="229"/>
      <c r="AB92" s="229"/>
      <c r="AC92" s="233">
        <v>81</v>
      </c>
      <c r="AD92" s="233"/>
      <c r="AE92" s="233"/>
      <c r="AF92" s="233"/>
      <c r="AG92" s="233"/>
      <c r="AH92" s="229">
        <v>3.5894072603516702E-4</v>
      </c>
      <c r="AI92" s="229"/>
      <c r="AJ92" s="229"/>
      <c r="AK92" s="229"/>
      <c r="AL92" s="229"/>
      <c r="AM92" s="229"/>
      <c r="AN92" s="229"/>
    </row>
    <row r="93" spans="2:40" s="1" customFormat="1" ht="10.75" customHeight="1" x14ac:dyDescent="0.2">
      <c r="B93" s="228" t="s">
        <v>1095</v>
      </c>
      <c r="C93" s="228"/>
      <c r="D93" s="228"/>
      <c r="E93" s="228"/>
      <c r="F93" s="228"/>
      <c r="G93" s="228"/>
      <c r="H93" s="228"/>
      <c r="I93" s="228"/>
      <c r="J93" s="228"/>
      <c r="K93" s="244">
        <v>6832594.1399999997</v>
      </c>
      <c r="L93" s="244"/>
      <c r="M93" s="244"/>
      <c r="N93" s="244"/>
      <c r="O93" s="244"/>
      <c r="P93" s="244"/>
      <c r="Q93" s="244"/>
      <c r="R93" s="244"/>
      <c r="S93" s="244"/>
      <c r="T93" s="229">
        <v>4.4865692053591997E-4</v>
      </c>
      <c r="U93" s="229"/>
      <c r="V93" s="229"/>
      <c r="W93" s="229"/>
      <c r="X93" s="229"/>
      <c r="Y93" s="229"/>
      <c r="Z93" s="229"/>
      <c r="AA93" s="229"/>
      <c r="AB93" s="229"/>
      <c r="AC93" s="233">
        <v>59</v>
      </c>
      <c r="AD93" s="233"/>
      <c r="AE93" s="233"/>
      <c r="AF93" s="233"/>
      <c r="AG93" s="233"/>
      <c r="AH93" s="229">
        <v>2.61450652297221E-4</v>
      </c>
      <c r="AI93" s="229"/>
      <c r="AJ93" s="229"/>
      <c r="AK93" s="229"/>
      <c r="AL93" s="229"/>
      <c r="AM93" s="229"/>
      <c r="AN93" s="229"/>
    </row>
    <row r="94" spans="2:40" s="1" customFormat="1" ht="10.75" customHeight="1" x14ac:dyDescent="0.2">
      <c r="B94" s="228" t="s">
        <v>1092</v>
      </c>
      <c r="C94" s="228"/>
      <c r="D94" s="228"/>
      <c r="E94" s="228"/>
      <c r="F94" s="228"/>
      <c r="G94" s="228"/>
      <c r="H94" s="228"/>
      <c r="I94" s="228"/>
      <c r="J94" s="228"/>
      <c r="K94" s="244">
        <v>2103484.62</v>
      </c>
      <c r="L94" s="244"/>
      <c r="M94" s="244"/>
      <c r="N94" s="244"/>
      <c r="O94" s="244"/>
      <c r="P94" s="244"/>
      <c r="Q94" s="244"/>
      <c r="R94" s="244"/>
      <c r="S94" s="244"/>
      <c r="T94" s="229">
        <v>1.3812366323340101E-4</v>
      </c>
      <c r="U94" s="229"/>
      <c r="V94" s="229"/>
      <c r="W94" s="229"/>
      <c r="X94" s="229"/>
      <c r="Y94" s="229"/>
      <c r="Z94" s="229"/>
      <c r="AA94" s="229"/>
      <c r="AB94" s="229"/>
      <c r="AC94" s="233">
        <v>16</v>
      </c>
      <c r="AD94" s="233"/>
      <c r="AE94" s="233"/>
      <c r="AF94" s="233"/>
      <c r="AG94" s="233"/>
      <c r="AH94" s="229">
        <v>7.0901871809415801E-5</v>
      </c>
      <c r="AI94" s="229"/>
      <c r="AJ94" s="229"/>
      <c r="AK94" s="229"/>
      <c r="AL94" s="229"/>
      <c r="AM94" s="229"/>
      <c r="AN94" s="229"/>
    </row>
    <row r="95" spans="2:40" s="1" customFormat="1" ht="10.75" customHeight="1" x14ac:dyDescent="0.2">
      <c r="B95" s="228" t="s">
        <v>1090</v>
      </c>
      <c r="C95" s="228"/>
      <c r="D95" s="228"/>
      <c r="E95" s="228"/>
      <c r="F95" s="228"/>
      <c r="G95" s="228"/>
      <c r="H95" s="228"/>
      <c r="I95" s="228"/>
      <c r="J95" s="228"/>
      <c r="K95" s="244">
        <v>620486.43000000005</v>
      </c>
      <c r="L95" s="244"/>
      <c r="M95" s="244"/>
      <c r="N95" s="244"/>
      <c r="O95" s="244"/>
      <c r="P95" s="244"/>
      <c r="Q95" s="244"/>
      <c r="R95" s="244"/>
      <c r="S95" s="244"/>
      <c r="T95" s="229">
        <v>4.0743753428639403E-5</v>
      </c>
      <c r="U95" s="229"/>
      <c r="V95" s="229"/>
      <c r="W95" s="229"/>
      <c r="X95" s="229"/>
      <c r="Y95" s="229"/>
      <c r="Z95" s="229"/>
      <c r="AA95" s="229"/>
      <c r="AB95" s="229"/>
      <c r="AC95" s="233">
        <v>7</v>
      </c>
      <c r="AD95" s="233"/>
      <c r="AE95" s="233"/>
      <c r="AF95" s="233"/>
      <c r="AG95" s="233"/>
      <c r="AH95" s="229">
        <v>3.1019568916619397E-5</v>
      </c>
      <c r="AI95" s="229"/>
      <c r="AJ95" s="229"/>
      <c r="AK95" s="229"/>
      <c r="AL95" s="229"/>
      <c r="AM95" s="229"/>
      <c r="AN95" s="229"/>
    </row>
    <row r="96" spans="2:40" s="1" customFormat="1" ht="10.75" customHeight="1" x14ac:dyDescent="0.2">
      <c r="B96" s="228" t="s">
        <v>1096</v>
      </c>
      <c r="C96" s="228"/>
      <c r="D96" s="228"/>
      <c r="E96" s="228"/>
      <c r="F96" s="228"/>
      <c r="G96" s="228"/>
      <c r="H96" s="228"/>
      <c r="I96" s="228"/>
      <c r="J96" s="228"/>
      <c r="K96" s="244">
        <v>228000</v>
      </c>
      <c r="L96" s="244"/>
      <c r="M96" s="244"/>
      <c r="N96" s="244"/>
      <c r="O96" s="244"/>
      <c r="P96" s="244"/>
      <c r="Q96" s="244"/>
      <c r="R96" s="244"/>
      <c r="S96" s="244"/>
      <c r="T96" s="229">
        <v>1.49714406836098E-5</v>
      </c>
      <c r="U96" s="229"/>
      <c r="V96" s="229"/>
      <c r="W96" s="229"/>
      <c r="X96" s="229"/>
      <c r="Y96" s="229"/>
      <c r="Z96" s="229"/>
      <c r="AA96" s="229"/>
      <c r="AB96" s="229"/>
      <c r="AC96" s="233">
        <v>2</v>
      </c>
      <c r="AD96" s="233"/>
      <c r="AE96" s="233"/>
      <c r="AF96" s="233"/>
      <c r="AG96" s="233"/>
      <c r="AH96" s="229">
        <v>8.86273397617697E-6</v>
      </c>
      <c r="AI96" s="229"/>
      <c r="AJ96" s="229"/>
      <c r="AK96" s="229"/>
      <c r="AL96" s="229"/>
      <c r="AM96" s="229"/>
      <c r="AN96" s="229"/>
    </row>
    <row r="97" spans="2:41" s="1" customFormat="1" ht="13.4" customHeight="1" x14ac:dyDescent="0.2">
      <c r="B97" s="246"/>
      <c r="C97" s="246"/>
      <c r="D97" s="246"/>
      <c r="E97" s="246"/>
      <c r="F97" s="246"/>
      <c r="G97" s="246"/>
      <c r="H97" s="246"/>
      <c r="I97" s="246"/>
      <c r="J97" s="246"/>
      <c r="K97" s="245">
        <v>15228995313.030001</v>
      </c>
      <c r="L97" s="245"/>
      <c r="M97" s="245"/>
      <c r="N97" s="245"/>
      <c r="O97" s="245"/>
      <c r="P97" s="245"/>
      <c r="Q97" s="245"/>
      <c r="R97" s="245"/>
      <c r="S97" s="245"/>
      <c r="T97" s="243">
        <v>1</v>
      </c>
      <c r="U97" s="243"/>
      <c r="V97" s="243"/>
      <c r="W97" s="243"/>
      <c r="X97" s="243"/>
      <c r="Y97" s="243"/>
      <c r="Z97" s="243"/>
      <c r="AA97" s="243"/>
      <c r="AB97" s="243"/>
      <c r="AC97" s="242">
        <v>225664</v>
      </c>
      <c r="AD97" s="242"/>
      <c r="AE97" s="242"/>
      <c r="AF97" s="242"/>
      <c r="AG97" s="242"/>
      <c r="AH97" s="243">
        <v>1</v>
      </c>
      <c r="AI97" s="243"/>
      <c r="AJ97" s="243"/>
      <c r="AK97" s="243"/>
      <c r="AL97" s="243"/>
      <c r="AM97" s="243"/>
      <c r="AN97" s="243"/>
    </row>
    <row r="98" spans="2:41" s="1" customFormat="1" ht="9" customHeight="1" x14ac:dyDescent="0.2"/>
    <row r="99" spans="2:41" s="1" customFormat="1" ht="19.149999999999999" customHeight="1" x14ac:dyDescent="0.2">
      <c r="B99" s="215" t="s">
        <v>1186</v>
      </c>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row>
    <row r="100" spans="2:41" s="1" customFormat="1" ht="9" customHeight="1" x14ac:dyDescent="0.2"/>
    <row r="101" spans="2:41" s="1" customFormat="1" ht="12.75" customHeight="1" x14ac:dyDescent="0.2">
      <c r="B101" s="213" t="s">
        <v>1063</v>
      </c>
      <c r="C101" s="213"/>
      <c r="D101" s="213"/>
      <c r="E101" s="213"/>
      <c r="F101" s="213"/>
      <c r="G101" s="213"/>
      <c r="H101" s="213"/>
      <c r="I101" s="213"/>
      <c r="J101" s="213" t="s">
        <v>1060</v>
      </c>
      <c r="K101" s="213"/>
      <c r="L101" s="213"/>
      <c r="M101" s="213"/>
      <c r="N101" s="213"/>
      <c r="O101" s="213"/>
      <c r="P101" s="213"/>
      <c r="Q101" s="213"/>
      <c r="R101" s="213"/>
      <c r="S101" s="213"/>
      <c r="T101" s="213" t="s">
        <v>1061</v>
      </c>
      <c r="U101" s="213"/>
      <c r="V101" s="213"/>
      <c r="W101" s="213"/>
      <c r="X101" s="213"/>
      <c r="Y101" s="213"/>
      <c r="Z101" s="213"/>
      <c r="AA101" s="213"/>
      <c r="AB101" s="213"/>
      <c r="AC101" s="213" t="s">
        <v>1062</v>
      </c>
      <c r="AD101" s="213"/>
      <c r="AE101" s="213"/>
      <c r="AF101" s="213"/>
      <c r="AG101" s="213"/>
      <c r="AH101" s="213" t="s">
        <v>1061</v>
      </c>
      <c r="AI101" s="213"/>
      <c r="AJ101" s="213"/>
      <c r="AK101" s="213"/>
      <c r="AL101" s="213"/>
    </row>
    <row r="102" spans="2:41" s="1" customFormat="1" ht="10.75" customHeight="1" x14ac:dyDescent="0.2">
      <c r="B102" s="228" t="s">
        <v>1064</v>
      </c>
      <c r="C102" s="228"/>
      <c r="D102" s="228"/>
      <c r="E102" s="228"/>
      <c r="F102" s="228"/>
      <c r="G102" s="228"/>
      <c r="H102" s="228"/>
      <c r="I102" s="228"/>
      <c r="J102" s="244">
        <v>2150177.12</v>
      </c>
      <c r="K102" s="244"/>
      <c r="L102" s="244"/>
      <c r="M102" s="244"/>
      <c r="N102" s="244"/>
      <c r="O102" s="244"/>
      <c r="P102" s="244"/>
      <c r="Q102" s="244"/>
      <c r="R102" s="244"/>
      <c r="S102" s="244"/>
      <c r="T102" s="229">
        <v>1.4118968952339799E-4</v>
      </c>
      <c r="U102" s="229"/>
      <c r="V102" s="229"/>
      <c r="W102" s="229"/>
      <c r="X102" s="229"/>
      <c r="Y102" s="229"/>
      <c r="Z102" s="229"/>
      <c r="AA102" s="229"/>
      <c r="AB102" s="229"/>
      <c r="AC102" s="233">
        <v>34</v>
      </c>
      <c r="AD102" s="233"/>
      <c r="AE102" s="233"/>
      <c r="AF102" s="233"/>
      <c r="AG102" s="233"/>
      <c r="AH102" s="229">
        <v>1.5066647759500899E-4</v>
      </c>
      <c r="AI102" s="229"/>
      <c r="AJ102" s="229"/>
      <c r="AK102" s="229"/>
      <c r="AL102" s="229"/>
    </row>
    <row r="103" spans="2:41" s="1" customFormat="1" ht="10.75" customHeight="1" x14ac:dyDescent="0.2">
      <c r="B103" s="228" t="s">
        <v>1065</v>
      </c>
      <c r="C103" s="228"/>
      <c r="D103" s="228"/>
      <c r="E103" s="228"/>
      <c r="F103" s="228"/>
      <c r="G103" s="228"/>
      <c r="H103" s="228"/>
      <c r="I103" s="228"/>
      <c r="J103" s="244">
        <v>24976093.09</v>
      </c>
      <c r="K103" s="244"/>
      <c r="L103" s="244"/>
      <c r="M103" s="244"/>
      <c r="N103" s="244"/>
      <c r="O103" s="244"/>
      <c r="P103" s="244"/>
      <c r="Q103" s="244"/>
      <c r="R103" s="244"/>
      <c r="S103" s="244"/>
      <c r="T103" s="229">
        <v>1.6400355096721499E-3</v>
      </c>
      <c r="U103" s="229"/>
      <c r="V103" s="229"/>
      <c r="W103" s="229"/>
      <c r="X103" s="229"/>
      <c r="Y103" s="229"/>
      <c r="Z103" s="229"/>
      <c r="AA103" s="229"/>
      <c r="AB103" s="229"/>
      <c r="AC103" s="233">
        <v>316</v>
      </c>
      <c r="AD103" s="233"/>
      <c r="AE103" s="233"/>
      <c r="AF103" s="233"/>
      <c r="AG103" s="233"/>
      <c r="AH103" s="229">
        <v>1.4003119682359599E-3</v>
      </c>
      <c r="AI103" s="229"/>
      <c r="AJ103" s="229"/>
      <c r="AK103" s="229"/>
      <c r="AL103" s="229"/>
    </row>
    <row r="104" spans="2:41" s="1" customFormat="1" ht="10.75" customHeight="1" x14ac:dyDescent="0.2">
      <c r="B104" s="228" t="s">
        <v>1066</v>
      </c>
      <c r="C104" s="228"/>
      <c r="D104" s="228"/>
      <c r="E104" s="228"/>
      <c r="F104" s="228"/>
      <c r="G104" s="228"/>
      <c r="H104" s="228"/>
      <c r="I104" s="228"/>
      <c r="J104" s="244">
        <v>40156424.630000003</v>
      </c>
      <c r="K104" s="244"/>
      <c r="L104" s="244"/>
      <c r="M104" s="244"/>
      <c r="N104" s="244"/>
      <c r="O104" s="244"/>
      <c r="P104" s="244"/>
      <c r="Q104" s="244"/>
      <c r="R104" s="244"/>
      <c r="S104" s="244"/>
      <c r="T104" s="229">
        <v>2.6368400412889901E-3</v>
      </c>
      <c r="U104" s="229"/>
      <c r="V104" s="229"/>
      <c r="W104" s="229"/>
      <c r="X104" s="229"/>
      <c r="Y104" s="229"/>
      <c r="Z104" s="229"/>
      <c r="AA104" s="229"/>
      <c r="AB104" s="229"/>
      <c r="AC104" s="233">
        <v>472</v>
      </c>
      <c r="AD104" s="233"/>
      <c r="AE104" s="233"/>
      <c r="AF104" s="233"/>
      <c r="AG104" s="233"/>
      <c r="AH104" s="229">
        <v>2.0916052183777701E-3</v>
      </c>
      <c r="AI104" s="229"/>
      <c r="AJ104" s="229"/>
      <c r="AK104" s="229"/>
      <c r="AL104" s="229"/>
    </row>
    <row r="105" spans="2:41" s="1" customFormat="1" ht="10.75" customHeight="1" x14ac:dyDescent="0.2">
      <c r="B105" s="228" t="s">
        <v>1067</v>
      </c>
      <c r="C105" s="228"/>
      <c r="D105" s="228"/>
      <c r="E105" s="228"/>
      <c r="F105" s="228"/>
      <c r="G105" s="228"/>
      <c r="H105" s="228"/>
      <c r="I105" s="228"/>
      <c r="J105" s="244">
        <v>16795708.030000001</v>
      </c>
      <c r="K105" s="244"/>
      <c r="L105" s="244"/>
      <c r="M105" s="244"/>
      <c r="N105" s="244"/>
      <c r="O105" s="244"/>
      <c r="P105" s="244"/>
      <c r="Q105" s="244"/>
      <c r="R105" s="244"/>
      <c r="S105" s="244"/>
      <c r="T105" s="229">
        <v>1.1028769583788301E-3</v>
      </c>
      <c r="U105" s="229"/>
      <c r="V105" s="229"/>
      <c r="W105" s="229"/>
      <c r="X105" s="229"/>
      <c r="Y105" s="229"/>
      <c r="Z105" s="229"/>
      <c r="AA105" s="229"/>
      <c r="AB105" s="229"/>
      <c r="AC105" s="233">
        <v>435</v>
      </c>
      <c r="AD105" s="233"/>
      <c r="AE105" s="233"/>
      <c r="AF105" s="233"/>
      <c r="AG105" s="233"/>
      <c r="AH105" s="229">
        <v>1.9276446398184899E-3</v>
      </c>
      <c r="AI105" s="229"/>
      <c r="AJ105" s="229"/>
      <c r="AK105" s="229"/>
      <c r="AL105" s="229"/>
    </row>
    <row r="106" spans="2:41" s="1" customFormat="1" ht="10.75" customHeight="1" x14ac:dyDescent="0.2">
      <c r="B106" s="228" t="s">
        <v>1068</v>
      </c>
      <c r="C106" s="228"/>
      <c r="D106" s="228"/>
      <c r="E106" s="228"/>
      <c r="F106" s="228"/>
      <c r="G106" s="228"/>
      <c r="H106" s="228"/>
      <c r="I106" s="228"/>
      <c r="J106" s="244">
        <v>299509790.07999998</v>
      </c>
      <c r="K106" s="244"/>
      <c r="L106" s="244"/>
      <c r="M106" s="244"/>
      <c r="N106" s="244"/>
      <c r="O106" s="244"/>
      <c r="P106" s="244"/>
      <c r="Q106" s="244"/>
      <c r="R106" s="244"/>
      <c r="S106" s="244"/>
      <c r="T106" s="229">
        <v>1.9667074808522499E-2</v>
      </c>
      <c r="U106" s="229"/>
      <c r="V106" s="229"/>
      <c r="W106" s="229"/>
      <c r="X106" s="229"/>
      <c r="Y106" s="229"/>
      <c r="Z106" s="229"/>
      <c r="AA106" s="229"/>
      <c r="AB106" s="229"/>
      <c r="AC106" s="233">
        <v>2409</v>
      </c>
      <c r="AD106" s="233"/>
      <c r="AE106" s="233"/>
      <c r="AF106" s="233"/>
      <c r="AG106" s="233"/>
      <c r="AH106" s="229">
        <v>1.0675163074305201E-2</v>
      </c>
      <c r="AI106" s="229"/>
      <c r="AJ106" s="229"/>
      <c r="AK106" s="229"/>
      <c r="AL106" s="229"/>
    </row>
    <row r="107" spans="2:41" s="1" customFormat="1" ht="10.75" customHeight="1" x14ac:dyDescent="0.2">
      <c r="B107" s="228" t="s">
        <v>1069</v>
      </c>
      <c r="C107" s="228"/>
      <c r="D107" s="228"/>
      <c r="E107" s="228"/>
      <c r="F107" s="228"/>
      <c r="G107" s="228"/>
      <c r="H107" s="228"/>
      <c r="I107" s="228"/>
      <c r="J107" s="244">
        <v>26368465.239999998</v>
      </c>
      <c r="K107" s="244"/>
      <c r="L107" s="244"/>
      <c r="M107" s="244"/>
      <c r="N107" s="244"/>
      <c r="O107" s="244"/>
      <c r="P107" s="244"/>
      <c r="Q107" s="244"/>
      <c r="R107" s="244"/>
      <c r="S107" s="244"/>
      <c r="T107" s="229">
        <v>1.7314645318354601E-3</v>
      </c>
      <c r="U107" s="229"/>
      <c r="V107" s="229"/>
      <c r="W107" s="229"/>
      <c r="X107" s="229"/>
      <c r="Y107" s="229"/>
      <c r="Z107" s="229"/>
      <c r="AA107" s="229"/>
      <c r="AB107" s="229"/>
      <c r="AC107" s="233">
        <v>1178</v>
      </c>
      <c r="AD107" s="233"/>
      <c r="AE107" s="233"/>
      <c r="AF107" s="233"/>
      <c r="AG107" s="233"/>
      <c r="AH107" s="229">
        <v>5.2201503119682401E-3</v>
      </c>
      <c r="AI107" s="229"/>
      <c r="AJ107" s="229"/>
      <c r="AK107" s="229"/>
      <c r="AL107" s="229"/>
    </row>
    <row r="108" spans="2:41" s="1" customFormat="1" ht="10.75" customHeight="1" x14ac:dyDescent="0.2">
      <c r="B108" s="228" t="s">
        <v>1070</v>
      </c>
      <c r="C108" s="228"/>
      <c r="D108" s="228"/>
      <c r="E108" s="228"/>
      <c r="F108" s="228"/>
      <c r="G108" s="228"/>
      <c r="H108" s="228"/>
      <c r="I108" s="228"/>
      <c r="J108" s="244">
        <v>55289279.460000098</v>
      </c>
      <c r="K108" s="244"/>
      <c r="L108" s="244"/>
      <c r="M108" s="244"/>
      <c r="N108" s="244"/>
      <c r="O108" s="244"/>
      <c r="P108" s="244"/>
      <c r="Q108" s="244"/>
      <c r="R108" s="244"/>
      <c r="S108" s="244"/>
      <c r="T108" s="229">
        <v>3.6305270520829601E-3</v>
      </c>
      <c r="U108" s="229"/>
      <c r="V108" s="229"/>
      <c r="W108" s="229"/>
      <c r="X108" s="229"/>
      <c r="Y108" s="229"/>
      <c r="Z108" s="229"/>
      <c r="AA108" s="229"/>
      <c r="AB108" s="229"/>
      <c r="AC108" s="233">
        <v>1864</v>
      </c>
      <c r="AD108" s="233"/>
      <c r="AE108" s="233"/>
      <c r="AF108" s="233"/>
      <c r="AG108" s="233"/>
      <c r="AH108" s="229">
        <v>8.2600680657969397E-3</v>
      </c>
      <c r="AI108" s="229"/>
      <c r="AJ108" s="229"/>
      <c r="AK108" s="229"/>
      <c r="AL108" s="229"/>
    </row>
    <row r="109" spans="2:41" s="1" customFormat="1" ht="10.75" customHeight="1" x14ac:dyDescent="0.2">
      <c r="B109" s="228" t="s">
        <v>1071</v>
      </c>
      <c r="C109" s="228"/>
      <c r="D109" s="228"/>
      <c r="E109" s="228"/>
      <c r="F109" s="228"/>
      <c r="G109" s="228"/>
      <c r="H109" s="228"/>
      <c r="I109" s="228"/>
      <c r="J109" s="244">
        <v>75019068.879999995</v>
      </c>
      <c r="K109" s="244"/>
      <c r="L109" s="244"/>
      <c r="M109" s="244"/>
      <c r="N109" s="244"/>
      <c r="O109" s="244"/>
      <c r="P109" s="244"/>
      <c r="Q109" s="244"/>
      <c r="R109" s="244"/>
      <c r="S109" s="244"/>
      <c r="T109" s="229">
        <v>4.9260681573533097E-3</v>
      </c>
      <c r="U109" s="229"/>
      <c r="V109" s="229"/>
      <c r="W109" s="229"/>
      <c r="X109" s="229"/>
      <c r="Y109" s="229"/>
      <c r="Z109" s="229"/>
      <c r="AA109" s="229"/>
      <c r="AB109" s="229"/>
      <c r="AC109" s="233">
        <v>2474</v>
      </c>
      <c r="AD109" s="233"/>
      <c r="AE109" s="233"/>
      <c r="AF109" s="233"/>
      <c r="AG109" s="233"/>
      <c r="AH109" s="229">
        <v>1.09632019285309E-2</v>
      </c>
      <c r="AI109" s="229"/>
      <c r="AJ109" s="229"/>
      <c r="AK109" s="229"/>
      <c r="AL109" s="229"/>
    </row>
    <row r="110" spans="2:41" s="1" customFormat="1" ht="10.75" customHeight="1" x14ac:dyDescent="0.2">
      <c r="B110" s="228" t="s">
        <v>1072</v>
      </c>
      <c r="C110" s="228"/>
      <c r="D110" s="228"/>
      <c r="E110" s="228"/>
      <c r="F110" s="228"/>
      <c r="G110" s="228"/>
      <c r="H110" s="228"/>
      <c r="I110" s="228"/>
      <c r="J110" s="244">
        <v>101033314.81</v>
      </c>
      <c r="K110" s="244"/>
      <c r="L110" s="244"/>
      <c r="M110" s="244"/>
      <c r="N110" s="244"/>
      <c r="O110" s="244"/>
      <c r="P110" s="244"/>
      <c r="Q110" s="244"/>
      <c r="R110" s="244"/>
      <c r="S110" s="244"/>
      <c r="T110" s="229">
        <v>6.6342731567824E-3</v>
      </c>
      <c r="U110" s="229"/>
      <c r="V110" s="229"/>
      <c r="W110" s="229"/>
      <c r="X110" s="229"/>
      <c r="Y110" s="229"/>
      <c r="Z110" s="229"/>
      <c r="AA110" s="229"/>
      <c r="AB110" s="229"/>
      <c r="AC110" s="233">
        <v>2958</v>
      </c>
      <c r="AD110" s="233"/>
      <c r="AE110" s="233"/>
      <c r="AF110" s="233"/>
      <c r="AG110" s="233"/>
      <c r="AH110" s="229">
        <v>1.3107983550765701E-2</v>
      </c>
      <c r="AI110" s="229"/>
      <c r="AJ110" s="229"/>
      <c r="AK110" s="229"/>
      <c r="AL110" s="229"/>
    </row>
    <row r="111" spans="2:41" s="1" customFormat="1" ht="10.75" customHeight="1" x14ac:dyDescent="0.2">
      <c r="B111" s="228" t="s">
        <v>1073</v>
      </c>
      <c r="C111" s="228"/>
      <c r="D111" s="228"/>
      <c r="E111" s="228"/>
      <c r="F111" s="228"/>
      <c r="G111" s="228"/>
      <c r="H111" s="228"/>
      <c r="I111" s="228"/>
      <c r="J111" s="244">
        <v>1219078769.6300099</v>
      </c>
      <c r="K111" s="244"/>
      <c r="L111" s="244"/>
      <c r="M111" s="244"/>
      <c r="N111" s="244"/>
      <c r="O111" s="244"/>
      <c r="P111" s="244"/>
      <c r="Q111" s="244"/>
      <c r="R111" s="244"/>
      <c r="S111" s="244"/>
      <c r="T111" s="229">
        <v>8.0049848632296403E-2</v>
      </c>
      <c r="U111" s="229"/>
      <c r="V111" s="229"/>
      <c r="W111" s="229"/>
      <c r="X111" s="229"/>
      <c r="Y111" s="229"/>
      <c r="Z111" s="229"/>
      <c r="AA111" s="229"/>
      <c r="AB111" s="229"/>
      <c r="AC111" s="233">
        <v>32728</v>
      </c>
      <c r="AD111" s="233"/>
      <c r="AE111" s="233"/>
      <c r="AF111" s="233"/>
      <c r="AG111" s="233"/>
      <c r="AH111" s="229">
        <v>0.14502977878616</v>
      </c>
      <c r="AI111" s="229"/>
      <c r="AJ111" s="229"/>
      <c r="AK111" s="229"/>
      <c r="AL111" s="229"/>
    </row>
    <row r="112" spans="2:41" s="1" customFormat="1" ht="10.75" customHeight="1" x14ac:dyDescent="0.2">
      <c r="B112" s="228" t="s">
        <v>1074</v>
      </c>
      <c r="C112" s="228"/>
      <c r="D112" s="228"/>
      <c r="E112" s="228"/>
      <c r="F112" s="228"/>
      <c r="G112" s="228"/>
      <c r="H112" s="228"/>
      <c r="I112" s="228"/>
      <c r="J112" s="244">
        <v>151756540.03999999</v>
      </c>
      <c r="K112" s="244"/>
      <c r="L112" s="244"/>
      <c r="M112" s="244"/>
      <c r="N112" s="244"/>
      <c r="O112" s="244"/>
      <c r="P112" s="244"/>
      <c r="Q112" s="244"/>
      <c r="R112" s="244"/>
      <c r="S112" s="244"/>
      <c r="T112" s="229">
        <v>9.9649738489416793E-3</v>
      </c>
      <c r="U112" s="229"/>
      <c r="V112" s="229"/>
      <c r="W112" s="229"/>
      <c r="X112" s="229"/>
      <c r="Y112" s="229"/>
      <c r="Z112" s="229"/>
      <c r="AA112" s="229"/>
      <c r="AB112" s="229"/>
      <c r="AC112" s="233">
        <v>8043</v>
      </c>
      <c r="AD112" s="233"/>
      <c r="AE112" s="233"/>
      <c r="AF112" s="233"/>
      <c r="AG112" s="233"/>
      <c r="AH112" s="229">
        <v>3.56414846851957E-2</v>
      </c>
      <c r="AI112" s="229"/>
      <c r="AJ112" s="229"/>
      <c r="AK112" s="229"/>
      <c r="AL112" s="229"/>
    </row>
    <row r="113" spans="2:38" s="1" customFormat="1" ht="10.75" customHeight="1" x14ac:dyDescent="0.2">
      <c r="B113" s="228" t="s">
        <v>1075</v>
      </c>
      <c r="C113" s="228"/>
      <c r="D113" s="228"/>
      <c r="E113" s="228"/>
      <c r="F113" s="228"/>
      <c r="G113" s="228"/>
      <c r="H113" s="228"/>
      <c r="I113" s="228"/>
      <c r="J113" s="244">
        <v>230479572.12000099</v>
      </c>
      <c r="K113" s="244"/>
      <c r="L113" s="244"/>
      <c r="M113" s="244"/>
      <c r="N113" s="244"/>
      <c r="O113" s="244"/>
      <c r="P113" s="244"/>
      <c r="Q113" s="244"/>
      <c r="R113" s="244"/>
      <c r="S113" s="244"/>
      <c r="T113" s="229">
        <v>1.5134259836747099E-2</v>
      </c>
      <c r="U113" s="229"/>
      <c r="V113" s="229"/>
      <c r="W113" s="229"/>
      <c r="X113" s="229"/>
      <c r="Y113" s="229"/>
      <c r="Z113" s="229"/>
      <c r="AA113" s="229"/>
      <c r="AB113" s="229"/>
      <c r="AC113" s="233">
        <v>4652</v>
      </c>
      <c r="AD113" s="233"/>
      <c r="AE113" s="233"/>
      <c r="AF113" s="233"/>
      <c r="AG113" s="233"/>
      <c r="AH113" s="229">
        <v>2.06147192285876E-2</v>
      </c>
      <c r="AI113" s="229"/>
      <c r="AJ113" s="229"/>
      <c r="AK113" s="229"/>
      <c r="AL113" s="229"/>
    </row>
    <row r="114" spans="2:38" s="1" customFormat="1" ht="10.75" customHeight="1" x14ac:dyDescent="0.2">
      <c r="B114" s="228" t="s">
        <v>1076</v>
      </c>
      <c r="C114" s="228"/>
      <c r="D114" s="228"/>
      <c r="E114" s="228"/>
      <c r="F114" s="228"/>
      <c r="G114" s="228"/>
      <c r="H114" s="228"/>
      <c r="I114" s="228"/>
      <c r="J114" s="244">
        <v>721931575.77999902</v>
      </c>
      <c r="K114" s="244"/>
      <c r="L114" s="244"/>
      <c r="M114" s="244"/>
      <c r="N114" s="244"/>
      <c r="O114" s="244"/>
      <c r="P114" s="244"/>
      <c r="Q114" s="244"/>
      <c r="R114" s="244"/>
      <c r="S114" s="244"/>
      <c r="T114" s="229">
        <v>4.7405069142171803E-2</v>
      </c>
      <c r="U114" s="229"/>
      <c r="V114" s="229"/>
      <c r="W114" s="229"/>
      <c r="X114" s="229"/>
      <c r="Y114" s="229"/>
      <c r="Z114" s="229"/>
      <c r="AA114" s="229"/>
      <c r="AB114" s="229"/>
      <c r="AC114" s="233">
        <v>13630</v>
      </c>
      <c r="AD114" s="233"/>
      <c r="AE114" s="233"/>
      <c r="AF114" s="233"/>
      <c r="AG114" s="233"/>
      <c r="AH114" s="229">
        <v>6.0399532047646101E-2</v>
      </c>
      <c r="AI114" s="229"/>
      <c r="AJ114" s="229"/>
      <c r="AK114" s="229"/>
      <c r="AL114" s="229"/>
    </row>
    <row r="115" spans="2:38" s="1" customFormat="1" ht="10.75" customHeight="1" x14ac:dyDescent="0.2">
      <c r="B115" s="228" t="s">
        <v>1077</v>
      </c>
      <c r="C115" s="228"/>
      <c r="D115" s="228"/>
      <c r="E115" s="228"/>
      <c r="F115" s="228"/>
      <c r="G115" s="228"/>
      <c r="H115" s="228"/>
      <c r="I115" s="228"/>
      <c r="J115" s="244">
        <v>138667498</v>
      </c>
      <c r="K115" s="244"/>
      <c r="L115" s="244"/>
      <c r="M115" s="244"/>
      <c r="N115" s="244"/>
      <c r="O115" s="244"/>
      <c r="P115" s="244"/>
      <c r="Q115" s="244"/>
      <c r="R115" s="244"/>
      <c r="S115" s="244"/>
      <c r="T115" s="229">
        <v>9.1054921975946401E-3</v>
      </c>
      <c r="U115" s="229"/>
      <c r="V115" s="229"/>
      <c r="W115" s="229"/>
      <c r="X115" s="229"/>
      <c r="Y115" s="229"/>
      <c r="Z115" s="229"/>
      <c r="AA115" s="229"/>
      <c r="AB115" s="229"/>
      <c r="AC115" s="233">
        <v>2733</v>
      </c>
      <c r="AD115" s="233"/>
      <c r="AE115" s="233"/>
      <c r="AF115" s="233"/>
      <c r="AG115" s="233"/>
      <c r="AH115" s="229">
        <v>1.21109259784458E-2</v>
      </c>
      <c r="AI115" s="229"/>
      <c r="AJ115" s="229"/>
      <c r="AK115" s="229"/>
      <c r="AL115" s="229"/>
    </row>
    <row r="116" spans="2:38" s="1" customFormat="1" ht="10.75" customHeight="1" x14ac:dyDescent="0.2">
      <c r="B116" s="228" t="s">
        <v>1078</v>
      </c>
      <c r="C116" s="228"/>
      <c r="D116" s="228"/>
      <c r="E116" s="228"/>
      <c r="F116" s="228"/>
      <c r="G116" s="228"/>
      <c r="H116" s="228"/>
      <c r="I116" s="228"/>
      <c r="J116" s="244">
        <v>1834074327.51002</v>
      </c>
      <c r="K116" s="244"/>
      <c r="L116" s="244"/>
      <c r="M116" s="244"/>
      <c r="N116" s="244"/>
      <c r="O116" s="244"/>
      <c r="P116" s="244"/>
      <c r="Q116" s="244"/>
      <c r="R116" s="244"/>
      <c r="S116" s="244"/>
      <c r="T116" s="229">
        <v>0.120433048261613</v>
      </c>
      <c r="U116" s="229"/>
      <c r="V116" s="229"/>
      <c r="W116" s="229"/>
      <c r="X116" s="229"/>
      <c r="Y116" s="229"/>
      <c r="Z116" s="229"/>
      <c r="AA116" s="229"/>
      <c r="AB116" s="229"/>
      <c r="AC116" s="233">
        <v>30400</v>
      </c>
      <c r="AD116" s="233"/>
      <c r="AE116" s="233"/>
      <c r="AF116" s="233"/>
      <c r="AG116" s="233"/>
      <c r="AH116" s="229">
        <v>0.13471355643788999</v>
      </c>
      <c r="AI116" s="229"/>
      <c r="AJ116" s="229"/>
      <c r="AK116" s="229"/>
      <c r="AL116" s="229"/>
    </row>
    <row r="117" spans="2:38" s="1" customFormat="1" ht="10.75" customHeight="1" x14ac:dyDescent="0.2">
      <c r="B117" s="228" t="s">
        <v>1079</v>
      </c>
      <c r="C117" s="228"/>
      <c r="D117" s="228"/>
      <c r="E117" s="228"/>
      <c r="F117" s="228"/>
      <c r="G117" s="228"/>
      <c r="H117" s="228"/>
      <c r="I117" s="228"/>
      <c r="J117" s="244">
        <v>180806887.83000001</v>
      </c>
      <c r="K117" s="244"/>
      <c r="L117" s="244"/>
      <c r="M117" s="244"/>
      <c r="N117" s="244"/>
      <c r="O117" s="244"/>
      <c r="P117" s="244"/>
      <c r="Q117" s="244"/>
      <c r="R117" s="244"/>
      <c r="S117" s="244"/>
      <c r="T117" s="229">
        <v>1.1872542089188301E-2</v>
      </c>
      <c r="U117" s="229"/>
      <c r="V117" s="229"/>
      <c r="W117" s="229"/>
      <c r="X117" s="229"/>
      <c r="Y117" s="229"/>
      <c r="Z117" s="229"/>
      <c r="AA117" s="229"/>
      <c r="AB117" s="229"/>
      <c r="AC117" s="233">
        <v>2933</v>
      </c>
      <c r="AD117" s="233"/>
      <c r="AE117" s="233"/>
      <c r="AF117" s="233"/>
      <c r="AG117" s="233"/>
      <c r="AH117" s="229">
        <v>1.2997199376063501E-2</v>
      </c>
      <c r="AI117" s="229"/>
      <c r="AJ117" s="229"/>
      <c r="AK117" s="229"/>
      <c r="AL117" s="229"/>
    </row>
    <row r="118" spans="2:38" s="1" customFormat="1" ht="10.75" customHeight="1" x14ac:dyDescent="0.2">
      <c r="B118" s="228" t="s">
        <v>1080</v>
      </c>
      <c r="C118" s="228"/>
      <c r="D118" s="228"/>
      <c r="E118" s="228"/>
      <c r="F118" s="228"/>
      <c r="G118" s="228"/>
      <c r="H118" s="228"/>
      <c r="I118" s="228"/>
      <c r="J118" s="244">
        <v>247155320.36000001</v>
      </c>
      <c r="K118" s="244"/>
      <c r="L118" s="244"/>
      <c r="M118" s="244"/>
      <c r="N118" s="244"/>
      <c r="O118" s="244"/>
      <c r="P118" s="244"/>
      <c r="Q118" s="244"/>
      <c r="R118" s="244"/>
      <c r="S118" s="244"/>
      <c r="T118" s="229">
        <v>1.6229259729861001E-2</v>
      </c>
      <c r="U118" s="229"/>
      <c r="V118" s="229"/>
      <c r="W118" s="229"/>
      <c r="X118" s="229"/>
      <c r="Y118" s="229"/>
      <c r="Z118" s="229"/>
      <c r="AA118" s="229"/>
      <c r="AB118" s="229"/>
      <c r="AC118" s="233">
        <v>3720</v>
      </c>
      <c r="AD118" s="233"/>
      <c r="AE118" s="233"/>
      <c r="AF118" s="233"/>
      <c r="AG118" s="233"/>
      <c r="AH118" s="229">
        <v>1.64846851956892E-2</v>
      </c>
      <c r="AI118" s="229"/>
      <c r="AJ118" s="229"/>
      <c r="AK118" s="229"/>
      <c r="AL118" s="229"/>
    </row>
    <row r="119" spans="2:38" s="1" customFormat="1" ht="10.75" customHeight="1" x14ac:dyDescent="0.2">
      <c r="B119" s="228" t="s">
        <v>1081</v>
      </c>
      <c r="C119" s="228"/>
      <c r="D119" s="228"/>
      <c r="E119" s="228"/>
      <c r="F119" s="228"/>
      <c r="G119" s="228"/>
      <c r="H119" s="228"/>
      <c r="I119" s="228"/>
      <c r="J119" s="244">
        <v>896976763.32000399</v>
      </c>
      <c r="K119" s="244"/>
      <c r="L119" s="244"/>
      <c r="M119" s="244"/>
      <c r="N119" s="244"/>
      <c r="O119" s="244"/>
      <c r="P119" s="244"/>
      <c r="Q119" s="244"/>
      <c r="R119" s="244"/>
      <c r="S119" s="244"/>
      <c r="T119" s="229">
        <v>5.8899273713253E-2</v>
      </c>
      <c r="U119" s="229"/>
      <c r="V119" s="229"/>
      <c r="W119" s="229"/>
      <c r="X119" s="229"/>
      <c r="Y119" s="229"/>
      <c r="Z119" s="229"/>
      <c r="AA119" s="229"/>
      <c r="AB119" s="229"/>
      <c r="AC119" s="233">
        <v>12245</v>
      </c>
      <c r="AD119" s="233"/>
      <c r="AE119" s="233"/>
      <c r="AF119" s="233"/>
      <c r="AG119" s="233"/>
      <c r="AH119" s="229">
        <v>5.4262088769143499E-2</v>
      </c>
      <c r="AI119" s="229"/>
      <c r="AJ119" s="229"/>
      <c r="AK119" s="229"/>
      <c r="AL119" s="229"/>
    </row>
    <row r="120" spans="2:38" s="1" customFormat="1" ht="10.75" customHeight="1" x14ac:dyDescent="0.2">
      <c r="B120" s="228" t="s">
        <v>1082</v>
      </c>
      <c r="C120" s="228"/>
      <c r="D120" s="228"/>
      <c r="E120" s="228"/>
      <c r="F120" s="228"/>
      <c r="G120" s="228"/>
      <c r="H120" s="228"/>
      <c r="I120" s="228"/>
      <c r="J120" s="244">
        <v>230147539.77000001</v>
      </c>
      <c r="K120" s="244"/>
      <c r="L120" s="244"/>
      <c r="M120" s="244"/>
      <c r="N120" s="244"/>
      <c r="O120" s="244"/>
      <c r="P120" s="244"/>
      <c r="Q120" s="244"/>
      <c r="R120" s="244"/>
      <c r="S120" s="244"/>
      <c r="T120" s="229">
        <v>1.5112457193619601E-2</v>
      </c>
      <c r="U120" s="229"/>
      <c r="V120" s="229"/>
      <c r="W120" s="229"/>
      <c r="X120" s="229"/>
      <c r="Y120" s="229"/>
      <c r="Z120" s="229"/>
      <c r="AA120" s="229"/>
      <c r="AB120" s="229"/>
      <c r="AC120" s="233">
        <v>5264</v>
      </c>
      <c r="AD120" s="233"/>
      <c r="AE120" s="233"/>
      <c r="AF120" s="233"/>
      <c r="AG120" s="233"/>
      <c r="AH120" s="229">
        <v>2.33267158252978E-2</v>
      </c>
      <c r="AI120" s="229"/>
      <c r="AJ120" s="229"/>
      <c r="AK120" s="229"/>
      <c r="AL120" s="229"/>
    </row>
    <row r="121" spans="2:38" s="1" customFormat="1" ht="10.75" customHeight="1" x14ac:dyDescent="0.2">
      <c r="B121" s="228" t="s">
        <v>1083</v>
      </c>
      <c r="C121" s="228"/>
      <c r="D121" s="228"/>
      <c r="E121" s="228"/>
      <c r="F121" s="228"/>
      <c r="G121" s="228"/>
      <c r="H121" s="228"/>
      <c r="I121" s="228"/>
      <c r="J121" s="244">
        <v>3588996900.9099998</v>
      </c>
      <c r="K121" s="244"/>
      <c r="L121" s="244"/>
      <c r="M121" s="244"/>
      <c r="N121" s="244"/>
      <c r="O121" s="244"/>
      <c r="P121" s="244"/>
      <c r="Q121" s="244"/>
      <c r="R121" s="244"/>
      <c r="S121" s="244"/>
      <c r="T121" s="229">
        <v>0.23566865884049701</v>
      </c>
      <c r="U121" s="229"/>
      <c r="V121" s="229"/>
      <c r="W121" s="229"/>
      <c r="X121" s="229"/>
      <c r="Y121" s="229"/>
      <c r="Z121" s="229"/>
      <c r="AA121" s="229"/>
      <c r="AB121" s="229"/>
      <c r="AC121" s="233">
        <v>44557</v>
      </c>
      <c r="AD121" s="233"/>
      <c r="AE121" s="233"/>
      <c r="AF121" s="233"/>
      <c r="AG121" s="233"/>
      <c r="AH121" s="229">
        <v>0.19744841888825901</v>
      </c>
      <c r="AI121" s="229"/>
      <c r="AJ121" s="229"/>
      <c r="AK121" s="229"/>
      <c r="AL121" s="229"/>
    </row>
    <row r="122" spans="2:38" s="1" customFormat="1" ht="10.75" customHeight="1" x14ac:dyDescent="0.2">
      <c r="B122" s="228" t="s">
        <v>1084</v>
      </c>
      <c r="C122" s="228"/>
      <c r="D122" s="228"/>
      <c r="E122" s="228"/>
      <c r="F122" s="228"/>
      <c r="G122" s="228"/>
      <c r="H122" s="228"/>
      <c r="I122" s="228"/>
      <c r="J122" s="244">
        <v>317958454.29000098</v>
      </c>
      <c r="K122" s="244"/>
      <c r="L122" s="244"/>
      <c r="M122" s="244"/>
      <c r="N122" s="244"/>
      <c r="O122" s="244"/>
      <c r="P122" s="244"/>
      <c r="Q122" s="244"/>
      <c r="R122" s="244"/>
      <c r="S122" s="244"/>
      <c r="T122" s="229">
        <v>2.0878491834451701E-2</v>
      </c>
      <c r="U122" s="229"/>
      <c r="V122" s="229"/>
      <c r="W122" s="229"/>
      <c r="X122" s="229"/>
      <c r="Y122" s="229"/>
      <c r="Z122" s="229"/>
      <c r="AA122" s="229"/>
      <c r="AB122" s="229"/>
      <c r="AC122" s="233">
        <v>4285</v>
      </c>
      <c r="AD122" s="233"/>
      <c r="AE122" s="233"/>
      <c r="AF122" s="233"/>
      <c r="AG122" s="233"/>
      <c r="AH122" s="229">
        <v>1.8988407543959199E-2</v>
      </c>
      <c r="AI122" s="229"/>
      <c r="AJ122" s="229"/>
      <c r="AK122" s="229"/>
      <c r="AL122" s="229"/>
    </row>
    <row r="123" spans="2:38" s="1" customFormat="1" ht="10.75" customHeight="1" x14ac:dyDescent="0.2">
      <c r="B123" s="228" t="s">
        <v>1085</v>
      </c>
      <c r="C123" s="228"/>
      <c r="D123" s="228"/>
      <c r="E123" s="228"/>
      <c r="F123" s="228"/>
      <c r="G123" s="228"/>
      <c r="H123" s="228"/>
      <c r="I123" s="228"/>
      <c r="J123" s="244">
        <v>161935435.44999999</v>
      </c>
      <c r="K123" s="244"/>
      <c r="L123" s="244"/>
      <c r="M123" s="244"/>
      <c r="N123" s="244"/>
      <c r="O123" s="244"/>
      <c r="P123" s="244"/>
      <c r="Q123" s="244"/>
      <c r="R123" s="244"/>
      <c r="S123" s="244"/>
      <c r="T123" s="229">
        <v>1.0633363010588599E-2</v>
      </c>
      <c r="U123" s="229"/>
      <c r="V123" s="229"/>
      <c r="W123" s="229"/>
      <c r="X123" s="229"/>
      <c r="Y123" s="229"/>
      <c r="Z123" s="229"/>
      <c r="AA123" s="229"/>
      <c r="AB123" s="229"/>
      <c r="AC123" s="233">
        <v>2272</v>
      </c>
      <c r="AD123" s="233"/>
      <c r="AE123" s="233"/>
      <c r="AF123" s="233"/>
      <c r="AG123" s="233"/>
      <c r="AH123" s="229">
        <v>1.0068065796937E-2</v>
      </c>
      <c r="AI123" s="229"/>
      <c r="AJ123" s="229"/>
      <c r="AK123" s="229"/>
      <c r="AL123" s="229"/>
    </row>
    <row r="124" spans="2:38" s="1" customFormat="1" ht="10.75" customHeight="1" x14ac:dyDescent="0.2">
      <c r="B124" s="228" t="s">
        <v>1086</v>
      </c>
      <c r="C124" s="228"/>
      <c r="D124" s="228"/>
      <c r="E124" s="228"/>
      <c r="F124" s="228"/>
      <c r="G124" s="228"/>
      <c r="H124" s="228"/>
      <c r="I124" s="228"/>
      <c r="J124" s="244">
        <v>206881378.139999</v>
      </c>
      <c r="K124" s="244"/>
      <c r="L124" s="244"/>
      <c r="M124" s="244"/>
      <c r="N124" s="244"/>
      <c r="O124" s="244"/>
      <c r="P124" s="244"/>
      <c r="Q124" s="244"/>
      <c r="R124" s="244"/>
      <c r="S124" s="244"/>
      <c r="T124" s="229">
        <v>1.35847029884493E-2</v>
      </c>
      <c r="U124" s="229"/>
      <c r="V124" s="229"/>
      <c r="W124" s="229"/>
      <c r="X124" s="229"/>
      <c r="Y124" s="229"/>
      <c r="Z124" s="229"/>
      <c r="AA124" s="229"/>
      <c r="AB124" s="229"/>
      <c r="AC124" s="233">
        <v>2676</v>
      </c>
      <c r="AD124" s="233"/>
      <c r="AE124" s="233"/>
      <c r="AF124" s="233"/>
      <c r="AG124" s="233"/>
      <c r="AH124" s="229">
        <v>1.18583380601248E-2</v>
      </c>
      <c r="AI124" s="229"/>
      <c r="AJ124" s="229"/>
      <c r="AK124" s="229"/>
      <c r="AL124" s="229"/>
    </row>
    <row r="125" spans="2:38" s="1" customFormat="1" ht="10.75" customHeight="1" x14ac:dyDescent="0.2">
      <c r="B125" s="228" t="s">
        <v>1087</v>
      </c>
      <c r="C125" s="228"/>
      <c r="D125" s="228"/>
      <c r="E125" s="228"/>
      <c r="F125" s="228"/>
      <c r="G125" s="228"/>
      <c r="H125" s="228"/>
      <c r="I125" s="228"/>
      <c r="J125" s="244">
        <v>126589184.73999999</v>
      </c>
      <c r="K125" s="244"/>
      <c r="L125" s="244"/>
      <c r="M125" s="244"/>
      <c r="N125" s="244"/>
      <c r="O125" s="244"/>
      <c r="P125" s="244"/>
      <c r="Q125" s="244"/>
      <c r="R125" s="244"/>
      <c r="S125" s="244"/>
      <c r="T125" s="229">
        <v>8.3123792566729207E-3</v>
      </c>
      <c r="U125" s="229"/>
      <c r="V125" s="229"/>
      <c r="W125" s="229"/>
      <c r="X125" s="229"/>
      <c r="Y125" s="229"/>
      <c r="Z125" s="229"/>
      <c r="AA125" s="229"/>
      <c r="AB125" s="229"/>
      <c r="AC125" s="233">
        <v>1593</v>
      </c>
      <c r="AD125" s="233"/>
      <c r="AE125" s="233"/>
      <c r="AF125" s="233"/>
      <c r="AG125" s="233"/>
      <c r="AH125" s="229">
        <v>7.0591676120249601E-3</v>
      </c>
      <c r="AI125" s="229"/>
      <c r="AJ125" s="229"/>
      <c r="AK125" s="229"/>
      <c r="AL125" s="229"/>
    </row>
    <row r="126" spans="2:38" s="1" customFormat="1" ht="10.75" customHeight="1" x14ac:dyDescent="0.2">
      <c r="B126" s="228" t="s">
        <v>1088</v>
      </c>
      <c r="C126" s="228"/>
      <c r="D126" s="228"/>
      <c r="E126" s="228"/>
      <c r="F126" s="228"/>
      <c r="G126" s="228"/>
      <c r="H126" s="228"/>
      <c r="I126" s="228"/>
      <c r="J126" s="244">
        <v>3585532005.71</v>
      </c>
      <c r="K126" s="244"/>
      <c r="L126" s="244"/>
      <c r="M126" s="244"/>
      <c r="N126" s="244"/>
      <c r="O126" s="244"/>
      <c r="P126" s="244"/>
      <c r="Q126" s="244"/>
      <c r="R126" s="244"/>
      <c r="S126" s="244"/>
      <c r="T126" s="229">
        <v>0.23544113922224399</v>
      </c>
      <c r="U126" s="229"/>
      <c r="V126" s="229"/>
      <c r="W126" s="229"/>
      <c r="X126" s="229"/>
      <c r="Y126" s="229"/>
      <c r="Z126" s="229"/>
      <c r="AA126" s="229"/>
      <c r="AB126" s="229"/>
      <c r="AC126" s="233">
        <v>33593</v>
      </c>
      <c r="AD126" s="233"/>
      <c r="AE126" s="233"/>
      <c r="AF126" s="233"/>
      <c r="AG126" s="233"/>
      <c r="AH126" s="229">
        <v>0.14886291123085599</v>
      </c>
      <c r="AI126" s="229"/>
      <c r="AJ126" s="229"/>
      <c r="AK126" s="229"/>
      <c r="AL126" s="229"/>
    </row>
    <row r="127" spans="2:38" s="1" customFormat="1" ht="10.75" customHeight="1" x14ac:dyDescent="0.2">
      <c r="B127" s="228" t="s">
        <v>1091</v>
      </c>
      <c r="C127" s="228"/>
      <c r="D127" s="228"/>
      <c r="E127" s="228"/>
      <c r="F127" s="228"/>
      <c r="G127" s="228"/>
      <c r="H127" s="228"/>
      <c r="I127" s="228"/>
      <c r="J127" s="244">
        <v>459051002.07999998</v>
      </c>
      <c r="K127" s="244"/>
      <c r="L127" s="244"/>
      <c r="M127" s="244"/>
      <c r="N127" s="244"/>
      <c r="O127" s="244"/>
      <c r="P127" s="244"/>
      <c r="Q127" s="244"/>
      <c r="R127" s="244"/>
      <c r="S127" s="244"/>
      <c r="T127" s="229">
        <v>3.0143223019264601E-2</v>
      </c>
      <c r="U127" s="229"/>
      <c r="V127" s="229"/>
      <c r="W127" s="229"/>
      <c r="X127" s="229"/>
      <c r="Y127" s="229"/>
      <c r="Z127" s="229"/>
      <c r="AA127" s="229"/>
      <c r="AB127" s="229"/>
      <c r="AC127" s="233">
        <v>4446</v>
      </c>
      <c r="AD127" s="233"/>
      <c r="AE127" s="233"/>
      <c r="AF127" s="233"/>
      <c r="AG127" s="233"/>
      <c r="AH127" s="229">
        <v>1.9701857629041399E-2</v>
      </c>
      <c r="AI127" s="229"/>
      <c r="AJ127" s="229"/>
      <c r="AK127" s="229"/>
      <c r="AL127" s="229"/>
    </row>
    <row r="128" spans="2:38" s="1" customFormat="1" ht="10.75" customHeight="1" x14ac:dyDescent="0.2">
      <c r="B128" s="228" t="s">
        <v>1094</v>
      </c>
      <c r="C128" s="228"/>
      <c r="D128" s="228"/>
      <c r="E128" s="228"/>
      <c r="F128" s="228"/>
      <c r="G128" s="228"/>
      <c r="H128" s="228"/>
      <c r="I128" s="228"/>
      <c r="J128" s="244">
        <v>23596686.170000002</v>
      </c>
      <c r="K128" s="244"/>
      <c r="L128" s="244"/>
      <c r="M128" s="244"/>
      <c r="N128" s="244"/>
      <c r="O128" s="244"/>
      <c r="P128" s="244"/>
      <c r="Q128" s="244"/>
      <c r="R128" s="244"/>
      <c r="S128" s="244"/>
      <c r="T128" s="229">
        <v>1.54945783913995E-3</v>
      </c>
      <c r="U128" s="229"/>
      <c r="V128" s="229"/>
      <c r="W128" s="229"/>
      <c r="X128" s="229"/>
      <c r="Y128" s="229"/>
      <c r="Z128" s="229"/>
      <c r="AA128" s="229"/>
      <c r="AB128" s="229"/>
      <c r="AC128" s="233">
        <v>253</v>
      </c>
      <c r="AD128" s="233"/>
      <c r="AE128" s="233"/>
      <c r="AF128" s="233"/>
      <c r="AG128" s="233"/>
      <c r="AH128" s="229">
        <v>1.12113584798639E-3</v>
      </c>
      <c r="AI128" s="229"/>
      <c r="AJ128" s="229"/>
      <c r="AK128" s="229"/>
      <c r="AL128" s="229"/>
    </row>
    <row r="129" spans="2:38" s="1" customFormat="1" ht="10.75" customHeight="1" x14ac:dyDescent="0.2">
      <c r="B129" s="228" t="s">
        <v>1095</v>
      </c>
      <c r="C129" s="228"/>
      <c r="D129" s="228"/>
      <c r="E129" s="228"/>
      <c r="F129" s="228"/>
      <c r="G129" s="228"/>
      <c r="H129" s="228"/>
      <c r="I129" s="228"/>
      <c r="J129" s="244">
        <v>12500528.48</v>
      </c>
      <c r="K129" s="244"/>
      <c r="L129" s="244"/>
      <c r="M129" s="244"/>
      <c r="N129" s="244"/>
      <c r="O129" s="244"/>
      <c r="P129" s="244"/>
      <c r="Q129" s="244"/>
      <c r="R129" s="244"/>
      <c r="S129" s="244"/>
      <c r="T129" s="229">
        <v>8.2083737128111603E-4</v>
      </c>
      <c r="U129" s="229"/>
      <c r="V129" s="229"/>
      <c r="W129" s="229"/>
      <c r="X129" s="229"/>
      <c r="Y129" s="229"/>
      <c r="Z129" s="229"/>
      <c r="AA129" s="229"/>
      <c r="AB129" s="229"/>
      <c r="AC129" s="233">
        <v>146</v>
      </c>
      <c r="AD129" s="233"/>
      <c r="AE129" s="233"/>
      <c r="AF129" s="233"/>
      <c r="AG129" s="233"/>
      <c r="AH129" s="229">
        <v>6.4697958026091896E-4</v>
      </c>
      <c r="AI129" s="229"/>
      <c r="AJ129" s="229"/>
      <c r="AK129" s="229"/>
      <c r="AL129" s="229"/>
    </row>
    <row r="130" spans="2:38" s="1" customFormat="1" ht="10.75" customHeight="1" x14ac:dyDescent="0.2">
      <c r="B130" s="228" t="s">
        <v>1092</v>
      </c>
      <c r="C130" s="228"/>
      <c r="D130" s="228"/>
      <c r="E130" s="228"/>
      <c r="F130" s="228"/>
      <c r="G130" s="228"/>
      <c r="H130" s="228"/>
      <c r="I130" s="228"/>
      <c r="J130" s="244">
        <v>8719928.2100000009</v>
      </c>
      <c r="K130" s="244"/>
      <c r="L130" s="244"/>
      <c r="M130" s="244"/>
      <c r="N130" s="244"/>
      <c r="O130" s="244"/>
      <c r="P130" s="244"/>
      <c r="Q130" s="244"/>
      <c r="R130" s="244"/>
      <c r="S130" s="244"/>
      <c r="T130" s="229">
        <v>5.7258722790065901E-4</v>
      </c>
      <c r="U130" s="229"/>
      <c r="V130" s="229"/>
      <c r="W130" s="229"/>
      <c r="X130" s="229"/>
      <c r="Y130" s="229"/>
      <c r="Z130" s="229"/>
      <c r="AA130" s="229"/>
      <c r="AB130" s="229"/>
      <c r="AC130" s="233">
        <v>101</v>
      </c>
      <c r="AD130" s="233"/>
      <c r="AE130" s="233"/>
      <c r="AF130" s="233"/>
      <c r="AG130" s="233"/>
      <c r="AH130" s="229">
        <v>4.4756806579693699E-4</v>
      </c>
      <c r="AI130" s="229"/>
      <c r="AJ130" s="229"/>
      <c r="AK130" s="229"/>
      <c r="AL130" s="229"/>
    </row>
    <row r="131" spans="2:38" s="1" customFormat="1" ht="10.75" customHeight="1" x14ac:dyDescent="0.2">
      <c r="B131" s="228" t="s">
        <v>1090</v>
      </c>
      <c r="C131" s="228"/>
      <c r="D131" s="228"/>
      <c r="E131" s="228"/>
      <c r="F131" s="228"/>
      <c r="G131" s="228"/>
      <c r="H131" s="228"/>
      <c r="I131" s="228"/>
      <c r="J131" s="244">
        <v>209628998.37</v>
      </c>
      <c r="K131" s="244"/>
      <c r="L131" s="244"/>
      <c r="M131" s="244"/>
      <c r="N131" s="244"/>
      <c r="O131" s="244"/>
      <c r="P131" s="244"/>
      <c r="Q131" s="244"/>
      <c r="R131" s="244"/>
      <c r="S131" s="244"/>
      <c r="T131" s="229">
        <v>1.37651233099166E-2</v>
      </c>
      <c r="U131" s="229"/>
      <c r="V131" s="229"/>
      <c r="W131" s="229"/>
      <c r="X131" s="229"/>
      <c r="Y131" s="229"/>
      <c r="Z131" s="229"/>
      <c r="AA131" s="229"/>
      <c r="AB131" s="229"/>
      <c r="AC131" s="233">
        <v>2817</v>
      </c>
      <c r="AD131" s="233"/>
      <c r="AE131" s="233"/>
      <c r="AF131" s="233"/>
      <c r="AG131" s="233"/>
      <c r="AH131" s="229">
        <v>1.2483160805445301E-2</v>
      </c>
      <c r="AI131" s="229"/>
      <c r="AJ131" s="229"/>
      <c r="AK131" s="229"/>
      <c r="AL131" s="229"/>
    </row>
    <row r="132" spans="2:38" s="1" customFormat="1" ht="10.75" customHeight="1" x14ac:dyDescent="0.2">
      <c r="B132" s="228" t="s">
        <v>1097</v>
      </c>
      <c r="C132" s="228"/>
      <c r="D132" s="228"/>
      <c r="E132" s="228"/>
      <c r="F132" s="228"/>
      <c r="G132" s="228"/>
      <c r="H132" s="228"/>
      <c r="I132" s="228"/>
      <c r="J132" s="244">
        <v>31414003.739999998</v>
      </c>
      <c r="K132" s="244"/>
      <c r="L132" s="244"/>
      <c r="M132" s="244"/>
      <c r="N132" s="244"/>
      <c r="O132" s="244"/>
      <c r="P132" s="244"/>
      <c r="Q132" s="244"/>
      <c r="R132" s="244"/>
      <c r="S132" s="244"/>
      <c r="T132" s="229">
        <v>2.0627758492460799E-3</v>
      </c>
      <c r="U132" s="229"/>
      <c r="V132" s="229"/>
      <c r="W132" s="229"/>
      <c r="X132" s="229"/>
      <c r="Y132" s="229"/>
      <c r="Z132" s="229"/>
      <c r="AA132" s="229"/>
      <c r="AB132" s="229"/>
      <c r="AC132" s="233">
        <v>380</v>
      </c>
      <c r="AD132" s="233"/>
      <c r="AE132" s="233"/>
      <c r="AF132" s="233"/>
      <c r="AG132" s="233"/>
      <c r="AH132" s="229">
        <v>1.6839194554736201E-3</v>
      </c>
      <c r="AI132" s="229"/>
      <c r="AJ132" s="229"/>
      <c r="AK132" s="229"/>
      <c r="AL132" s="229"/>
    </row>
    <row r="133" spans="2:38" s="1" customFormat="1" ht="10.75" customHeight="1" x14ac:dyDescent="0.2">
      <c r="B133" s="228" t="s">
        <v>1098</v>
      </c>
      <c r="C133" s="228"/>
      <c r="D133" s="228"/>
      <c r="E133" s="228"/>
      <c r="F133" s="228"/>
      <c r="G133" s="228"/>
      <c r="H133" s="228"/>
      <c r="I133" s="228"/>
      <c r="J133" s="244">
        <v>25086.82</v>
      </c>
      <c r="K133" s="244"/>
      <c r="L133" s="244"/>
      <c r="M133" s="244"/>
      <c r="N133" s="244"/>
      <c r="O133" s="244"/>
      <c r="P133" s="244"/>
      <c r="Q133" s="244"/>
      <c r="R133" s="244"/>
      <c r="S133" s="244"/>
      <c r="T133" s="229">
        <v>1.6473063051333101E-6</v>
      </c>
      <c r="U133" s="229"/>
      <c r="V133" s="229"/>
      <c r="W133" s="229"/>
      <c r="X133" s="229"/>
      <c r="Y133" s="229"/>
      <c r="Z133" s="229"/>
      <c r="AA133" s="229"/>
      <c r="AB133" s="229"/>
      <c r="AC133" s="233">
        <v>1</v>
      </c>
      <c r="AD133" s="233"/>
      <c r="AE133" s="233"/>
      <c r="AF133" s="233"/>
      <c r="AG133" s="233"/>
      <c r="AH133" s="229">
        <v>4.4313669880884901E-6</v>
      </c>
      <c r="AI133" s="229"/>
      <c r="AJ133" s="229"/>
      <c r="AK133" s="229"/>
      <c r="AL133" s="229"/>
    </row>
    <row r="134" spans="2:38" s="1" customFormat="1" ht="10.75" customHeight="1" x14ac:dyDescent="0.2">
      <c r="B134" s="228" t="s">
        <v>1099</v>
      </c>
      <c r="C134" s="228"/>
      <c r="D134" s="228"/>
      <c r="E134" s="228"/>
      <c r="F134" s="228"/>
      <c r="G134" s="228"/>
      <c r="H134" s="228"/>
      <c r="I134" s="228"/>
      <c r="J134" s="244">
        <v>352979.07</v>
      </c>
      <c r="K134" s="244"/>
      <c r="L134" s="244"/>
      <c r="M134" s="244"/>
      <c r="N134" s="244"/>
      <c r="O134" s="244"/>
      <c r="P134" s="244"/>
      <c r="Q134" s="244"/>
      <c r="R134" s="244"/>
      <c r="S134" s="244"/>
      <c r="T134" s="229">
        <v>2.3178093022196199E-5</v>
      </c>
      <c r="U134" s="229"/>
      <c r="V134" s="229"/>
      <c r="W134" s="229"/>
      <c r="X134" s="229"/>
      <c r="Y134" s="229"/>
      <c r="Z134" s="229"/>
      <c r="AA134" s="229"/>
      <c r="AB134" s="229"/>
      <c r="AC134" s="233">
        <v>5</v>
      </c>
      <c r="AD134" s="233"/>
      <c r="AE134" s="233"/>
      <c r="AF134" s="233"/>
      <c r="AG134" s="233"/>
      <c r="AH134" s="229">
        <v>2.21568349404424E-5</v>
      </c>
      <c r="AI134" s="229"/>
      <c r="AJ134" s="229"/>
      <c r="AK134" s="229"/>
      <c r="AL134" s="229"/>
    </row>
    <row r="135" spans="2:38" s="1" customFormat="1" ht="10.75" customHeight="1" x14ac:dyDescent="0.2">
      <c r="B135" s="228" t="s">
        <v>1100</v>
      </c>
      <c r="C135" s="228"/>
      <c r="D135" s="228"/>
      <c r="E135" s="228"/>
      <c r="F135" s="228"/>
      <c r="G135" s="228"/>
      <c r="H135" s="228"/>
      <c r="I135" s="228"/>
      <c r="J135" s="244">
        <v>105743.48</v>
      </c>
      <c r="K135" s="244"/>
      <c r="L135" s="244"/>
      <c r="M135" s="244"/>
      <c r="N135" s="244"/>
      <c r="O135" s="244"/>
      <c r="P135" s="244"/>
      <c r="Q135" s="244"/>
      <c r="R135" s="244"/>
      <c r="S135" s="244"/>
      <c r="T135" s="229">
        <v>6.9435624495547104E-6</v>
      </c>
      <c r="U135" s="229"/>
      <c r="V135" s="229"/>
      <c r="W135" s="229"/>
      <c r="X135" s="229"/>
      <c r="Y135" s="229"/>
      <c r="Z135" s="229"/>
      <c r="AA135" s="229"/>
      <c r="AB135" s="229"/>
      <c r="AC135" s="233">
        <v>2</v>
      </c>
      <c r="AD135" s="233"/>
      <c r="AE135" s="233"/>
      <c r="AF135" s="233"/>
      <c r="AG135" s="233"/>
      <c r="AH135" s="229">
        <v>8.86273397617697E-6</v>
      </c>
      <c r="AI135" s="229"/>
      <c r="AJ135" s="229"/>
      <c r="AK135" s="229"/>
      <c r="AL135" s="229"/>
    </row>
    <row r="136" spans="2:38" s="1" customFormat="1" ht="10.75" customHeight="1" x14ac:dyDescent="0.2">
      <c r="B136" s="228" t="s">
        <v>1101</v>
      </c>
      <c r="C136" s="228"/>
      <c r="D136" s="228"/>
      <c r="E136" s="228"/>
      <c r="F136" s="228"/>
      <c r="G136" s="228"/>
      <c r="H136" s="228"/>
      <c r="I136" s="228"/>
      <c r="J136" s="244">
        <v>113780.53</v>
      </c>
      <c r="K136" s="244"/>
      <c r="L136" s="244"/>
      <c r="M136" s="244"/>
      <c r="N136" s="244"/>
      <c r="O136" s="244"/>
      <c r="P136" s="244"/>
      <c r="Q136" s="244"/>
      <c r="R136" s="244"/>
      <c r="S136" s="244"/>
      <c r="T136" s="229">
        <v>7.4713090168626298E-6</v>
      </c>
      <c r="U136" s="229"/>
      <c r="V136" s="229"/>
      <c r="W136" s="229"/>
      <c r="X136" s="229"/>
      <c r="Y136" s="229"/>
      <c r="Z136" s="229"/>
      <c r="AA136" s="229"/>
      <c r="AB136" s="229"/>
      <c r="AC136" s="233">
        <v>1</v>
      </c>
      <c r="AD136" s="233"/>
      <c r="AE136" s="233"/>
      <c r="AF136" s="233"/>
      <c r="AG136" s="233"/>
      <c r="AH136" s="229">
        <v>4.4313669880884901E-6</v>
      </c>
      <c r="AI136" s="229"/>
      <c r="AJ136" s="229"/>
      <c r="AK136" s="229"/>
      <c r="AL136" s="229"/>
    </row>
    <row r="137" spans="2:38" s="1" customFormat="1" ht="10.75" customHeight="1" x14ac:dyDescent="0.2">
      <c r="B137" s="228" t="s">
        <v>1102</v>
      </c>
      <c r="C137" s="228"/>
      <c r="D137" s="228"/>
      <c r="E137" s="228"/>
      <c r="F137" s="228"/>
      <c r="G137" s="228"/>
      <c r="H137" s="228"/>
      <c r="I137" s="228"/>
      <c r="J137" s="244">
        <v>302067.71999999997</v>
      </c>
      <c r="K137" s="244"/>
      <c r="L137" s="244"/>
      <c r="M137" s="244"/>
      <c r="N137" s="244"/>
      <c r="O137" s="244"/>
      <c r="P137" s="244"/>
      <c r="Q137" s="244"/>
      <c r="R137" s="244"/>
      <c r="S137" s="244"/>
      <c r="T137" s="229">
        <v>1.9835039264970299E-5</v>
      </c>
      <c r="U137" s="229"/>
      <c r="V137" s="229"/>
      <c r="W137" s="229"/>
      <c r="X137" s="229"/>
      <c r="Y137" s="229"/>
      <c r="Z137" s="229"/>
      <c r="AA137" s="229"/>
      <c r="AB137" s="229"/>
      <c r="AC137" s="233">
        <v>4</v>
      </c>
      <c r="AD137" s="233"/>
      <c r="AE137" s="233"/>
      <c r="AF137" s="233"/>
      <c r="AG137" s="233"/>
      <c r="AH137" s="229">
        <v>1.7725467952353899E-5</v>
      </c>
      <c r="AI137" s="229"/>
      <c r="AJ137" s="229"/>
      <c r="AK137" s="229"/>
      <c r="AL137" s="229"/>
    </row>
    <row r="138" spans="2:38" s="1" customFormat="1" ht="10.75" customHeight="1" x14ac:dyDescent="0.2">
      <c r="B138" s="228" t="s">
        <v>1103</v>
      </c>
      <c r="C138" s="228"/>
      <c r="D138" s="228"/>
      <c r="E138" s="228"/>
      <c r="F138" s="228"/>
      <c r="G138" s="228"/>
      <c r="H138" s="228"/>
      <c r="I138" s="228"/>
      <c r="J138" s="244">
        <v>277373.39</v>
      </c>
      <c r="K138" s="244"/>
      <c r="L138" s="244"/>
      <c r="M138" s="244"/>
      <c r="N138" s="244"/>
      <c r="O138" s="244"/>
      <c r="P138" s="244"/>
      <c r="Q138" s="244"/>
      <c r="R138" s="244"/>
      <c r="S138" s="244"/>
      <c r="T138" s="229">
        <v>1.8213505507003302E-5</v>
      </c>
      <c r="U138" s="229"/>
      <c r="V138" s="229"/>
      <c r="W138" s="229"/>
      <c r="X138" s="229"/>
      <c r="Y138" s="229"/>
      <c r="Z138" s="229"/>
      <c r="AA138" s="229"/>
      <c r="AB138" s="229"/>
      <c r="AC138" s="233">
        <v>3</v>
      </c>
      <c r="AD138" s="233"/>
      <c r="AE138" s="233"/>
      <c r="AF138" s="233"/>
      <c r="AG138" s="233"/>
      <c r="AH138" s="229">
        <v>1.3294100964265501E-5</v>
      </c>
      <c r="AI138" s="229"/>
      <c r="AJ138" s="229"/>
      <c r="AK138" s="229"/>
      <c r="AL138" s="229"/>
    </row>
    <row r="139" spans="2:38" s="1" customFormat="1" ht="10.75" customHeight="1" x14ac:dyDescent="0.2">
      <c r="B139" s="228" t="s">
        <v>1089</v>
      </c>
      <c r="C139" s="228"/>
      <c r="D139" s="228"/>
      <c r="E139" s="228"/>
      <c r="F139" s="228"/>
      <c r="G139" s="228"/>
      <c r="H139" s="228"/>
      <c r="I139" s="228"/>
      <c r="J139" s="244">
        <v>2318928.9</v>
      </c>
      <c r="K139" s="244"/>
      <c r="L139" s="244"/>
      <c r="M139" s="244"/>
      <c r="N139" s="244"/>
      <c r="O139" s="244"/>
      <c r="P139" s="244"/>
      <c r="Q139" s="244"/>
      <c r="R139" s="244"/>
      <c r="S139" s="244"/>
      <c r="T139" s="229">
        <v>1.52270642437975E-4</v>
      </c>
      <c r="U139" s="229"/>
      <c r="V139" s="229"/>
      <c r="W139" s="229"/>
      <c r="X139" s="229"/>
      <c r="Y139" s="229"/>
      <c r="Z139" s="229"/>
      <c r="AA139" s="229"/>
      <c r="AB139" s="229"/>
      <c r="AC139" s="233">
        <v>33</v>
      </c>
      <c r="AD139" s="233"/>
      <c r="AE139" s="233"/>
      <c r="AF139" s="233"/>
      <c r="AG139" s="233"/>
      <c r="AH139" s="229">
        <v>1.4623511060692001E-4</v>
      </c>
      <c r="AI139" s="229"/>
      <c r="AJ139" s="229"/>
      <c r="AK139" s="229"/>
      <c r="AL139" s="229"/>
    </row>
    <row r="140" spans="2:38" s="1" customFormat="1" ht="10.75" customHeight="1" x14ac:dyDescent="0.2">
      <c r="B140" s="228" t="s">
        <v>1096</v>
      </c>
      <c r="C140" s="228"/>
      <c r="D140" s="228"/>
      <c r="E140" s="228"/>
      <c r="F140" s="228"/>
      <c r="G140" s="228"/>
      <c r="H140" s="228"/>
      <c r="I140" s="228"/>
      <c r="J140" s="244">
        <v>89956.7</v>
      </c>
      <c r="K140" s="244"/>
      <c r="L140" s="244"/>
      <c r="M140" s="244"/>
      <c r="N140" s="244"/>
      <c r="O140" s="244"/>
      <c r="P140" s="244"/>
      <c r="Q140" s="244"/>
      <c r="R140" s="244"/>
      <c r="S140" s="244"/>
      <c r="T140" s="229">
        <v>5.90693595676876E-6</v>
      </c>
      <c r="U140" s="229"/>
      <c r="V140" s="229"/>
      <c r="W140" s="229"/>
      <c r="X140" s="229"/>
      <c r="Y140" s="229"/>
      <c r="Z140" s="229"/>
      <c r="AA140" s="229"/>
      <c r="AB140" s="229"/>
      <c r="AC140" s="233">
        <v>4</v>
      </c>
      <c r="AD140" s="233"/>
      <c r="AE140" s="233"/>
      <c r="AF140" s="233"/>
      <c r="AG140" s="233"/>
      <c r="AH140" s="229">
        <v>1.7725467952353899E-5</v>
      </c>
      <c r="AI140" s="229"/>
      <c r="AJ140" s="229"/>
      <c r="AK140" s="229"/>
      <c r="AL140" s="229"/>
    </row>
    <row r="141" spans="2:38" s="1" customFormat="1" ht="10.75" customHeight="1" x14ac:dyDescent="0.2">
      <c r="B141" s="228" t="s">
        <v>1104</v>
      </c>
      <c r="C141" s="228"/>
      <c r="D141" s="228"/>
      <c r="E141" s="228"/>
      <c r="F141" s="228"/>
      <c r="G141" s="228"/>
      <c r="H141" s="228"/>
      <c r="I141" s="228"/>
      <c r="J141" s="244">
        <v>3774.43</v>
      </c>
      <c r="K141" s="244"/>
      <c r="L141" s="244"/>
      <c r="M141" s="244"/>
      <c r="N141" s="244"/>
      <c r="O141" s="244"/>
      <c r="P141" s="244"/>
      <c r="Q141" s="244"/>
      <c r="R141" s="244"/>
      <c r="S141" s="244"/>
      <c r="T141" s="229">
        <v>2.4784497745367199E-7</v>
      </c>
      <c r="U141" s="229"/>
      <c r="V141" s="229"/>
      <c r="W141" s="229"/>
      <c r="X141" s="229"/>
      <c r="Y141" s="229"/>
      <c r="Z141" s="229"/>
      <c r="AA141" s="229"/>
      <c r="AB141" s="229"/>
      <c r="AC141" s="233">
        <v>1</v>
      </c>
      <c r="AD141" s="233"/>
      <c r="AE141" s="233"/>
      <c r="AF141" s="233"/>
      <c r="AG141" s="233"/>
      <c r="AH141" s="229">
        <v>4.4313669880884901E-6</v>
      </c>
      <c r="AI141" s="229"/>
      <c r="AJ141" s="229"/>
      <c r="AK141" s="229"/>
      <c r="AL141" s="229"/>
    </row>
    <row r="142" spans="2:38" s="1" customFormat="1" ht="10.75" customHeight="1" x14ac:dyDescent="0.2">
      <c r="B142" s="228" t="s">
        <v>1105</v>
      </c>
      <c r="C142" s="228"/>
      <c r="D142" s="228"/>
      <c r="E142" s="228"/>
      <c r="F142" s="228"/>
      <c r="G142" s="228"/>
      <c r="H142" s="228"/>
      <c r="I142" s="228"/>
      <c r="J142" s="244">
        <v>228000</v>
      </c>
      <c r="K142" s="244"/>
      <c r="L142" s="244"/>
      <c r="M142" s="244"/>
      <c r="N142" s="244"/>
      <c r="O142" s="244"/>
      <c r="P142" s="244"/>
      <c r="Q142" s="244"/>
      <c r="R142" s="244"/>
      <c r="S142" s="244"/>
      <c r="T142" s="229">
        <v>1.49714406836098E-5</v>
      </c>
      <c r="U142" s="229"/>
      <c r="V142" s="229"/>
      <c r="W142" s="229"/>
      <c r="X142" s="229"/>
      <c r="Y142" s="229"/>
      <c r="Z142" s="229"/>
      <c r="AA142" s="229"/>
      <c r="AB142" s="229"/>
      <c r="AC142" s="233">
        <v>2</v>
      </c>
      <c r="AD142" s="233"/>
      <c r="AE142" s="233"/>
      <c r="AF142" s="233"/>
      <c r="AG142" s="233"/>
      <c r="AH142" s="229">
        <v>8.86273397617697E-6</v>
      </c>
      <c r="AI142" s="229"/>
      <c r="AJ142" s="229"/>
      <c r="AK142" s="229"/>
      <c r="AL142" s="229"/>
    </row>
    <row r="143" spans="2:38" s="1" customFormat="1" ht="10.75" customHeight="1" x14ac:dyDescent="0.2">
      <c r="B143" s="228" t="s">
        <v>1093</v>
      </c>
      <c r="C143" s="228"/>
      <c r="D143" s="228"/>
      <c r="E143" s="228"/>
      <c r="F143" s="228"/>
      <c r="G143" s="228"/>
      <c r="H143" s="228"/>
      <c r="I143" s="228"/>
      <c r="J143" s="244">
        <v>0</v>
      </c>
      <c r="K143" s="244"/>
      <c r="L143" s="244"/>
      <c r="M143" s="244"/>
      <c r="N143" s="244"/>
      <c r="O143" s="244"/>
      <c r="P143" s="244"/>
      <c r="Q143" s="244"/>
      <c r="R143" s="244"/>
      <c r="S143" s="244"/>
      <c r="T143" s="229">
        <v>0</v>
      </c>
      <c r="U143" s="229"/>
      <c r="V143" s="229"/>
      <c r="W143" s="229"/>
      <c r="X143" s="229"/>
      <c r="Y143" s="229"/>
      <c r="Z143" s="229"/>
      <c r="AA143" s="229"/>
      <c r="AB143" s="229"/>
      <c r="AC143" s="233">
        <v>1</v>
      </c>
      <c r="AD143" s="233"/>
      <c r="AE143" s="233"/>
      <c r="AF143" s="233"/>
      <c r="AG143" s="233"/>
      <c r="AH143" s="229">
        <v>4.4313669880884901E-6</v>
      </c>
      <c r="AI143" s="229"/>
      <c r="AJ143" s="229"/>
      <c r="AK143" s="229"/>
      <c r="AL143" s="229"/>
    </row>
    <row r="144" spans="2:38" s="1" customFormat="1" ht="12.75" customHeight="1" x14ac:dyDescent="0.2">
      <c r="B144" s="246"/>
      <c r="C144" s="246"/>
      <c r="D144" s="246"/>
      <c r="E144" s="246"/>
      <c r="F144" s="246"/>
      <c r="G144" s="246"/>
      <c r="H144" s="246"/>
      <c r="I144" s="246"/>
      <c r="J144" s="245">
        <v>15228995313.030001</v>
      </c>
      <c r="K144" s="245"/>
      <c r="L144" s="245"/>
      <c r="M144" s="245"/>
      <c r="N144" s="245"/>
      <c r="O144" s="245"/>
      <c r="P144" s="245"/>
      <c r="Q144" s="245"/>
      <c r="R144" s="245"/>
      <c r="S144" s="245"/>
      <c r="T144" s="243">
        <v>1</v>
      </c>
      <c r="U144" s="243"/>
      <c r="V144" s="243"/>
      <c r="W144" s="243"/>
      <c r="X144" s="243"/>
      <c r="Y144" s="243"/>
      <c r="Z144" s="243"/>
      <c r="AA144" s="243"/>
      <c r="AB144" s="243"/>
      <c r="AC144" s="242">
        <v>225664</v>
      </c>
      <c r="AD144" s="242"/>
      <c r="AE144" s="242"/>
      <c r="AF144" s="242"/>
      <c r="AG144" s="242"/>
      <c r="AH144" s="243">
        <v>1</v>
      </c>
      <c r="AI144" s="243"/>
      <c r="AJ144" s="243"/>
      <c r="AK144" s="243"/>
      <c r="AL144" s="243"/>
    </row>
    <row r="145" spans="2:41" s="1" customFormat="1" ht="9" customHeight="1" x14ac:dyDescent="0.2"/>
    <row r="146" spans="2:41" s="1" customFormat="1" ht="19.149999999999999" customHeight="1" x14ac:dyDescent="0.2">
      <c r="B146" s="215" t="s">
        <v>1187</v>
      </c>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row>
    <row r="147" spans="2:41" s="1" customFormat="1" ht="7.9" customHeight="1" x14ac:dyDescent="0.2"/>
    <row r="148" spans="2:41" s="1" customFormat="1" ht="12.75" customHeight="1" x14ac:dyDescent="0.2">
      <c r="B148" s="213" t="s">
        <v>1106</v>
      </c>
      <c r="C148" s="213"/>
      <c r="D148" s="213"/>
      <c r="E148" s="213"/>
      <c r="F148" s="213"/>
      <c r="G148" s="213"/>
      <c r="H148" s="213"/>
      <c r="I148" s="213"/>
      <c r="J148" s="213" t="s">
        <v>1060</v>
      </c>
      <c r="K148" s="213"/>
      <c r="L148" s="213"/>
      <c r="M148" s="213"/>
      <c r="N148" s="213"/>
      <c r="O148" s="213"/>
      <c r="P148" s="213"/>
      <c r="Q148" s="213"/>
      <c r="R148" s="213" t="s">
        <v>1061</v>
      </c>
      <c r="S148" s="213"/>
      <c r="T148" s="213"/>
      <c r="U148" s="213"/>
      <c r="V148" s="213"/>
      <c r="W148" s="213"/>
      <c r="X148" s="213"/>
      <c r="Y148" s="213"/>
      <c r="Z148" s="213"/>
      <c r="AA148" s="213"/>
      <c r="AB148" s="213" t="s">
        <v>1062</v>
      </c>
      <c r="AC148" s="213"/>
      <c r="AD148" s="213"/>
      <c r="AE148" s="213"/>
      <c r="AF148" s="213" t="s">
        <v>1061</v>
      </c>
      <c r="AG148" s="213"/>
      <c r="AH148" s="213"/>
      <c r="AI148" s="213"/>
      <c r="AJ148" s="213"/>
      <c r="AK148" s="213"/>
      <c r="AL148" s="213"/>
      <c r="AM148" s="213"/>
    </row>
    <row r="149" spans="2:41" s="1" customFormat="1" ht="12.25" customHeight="1" x14ac:dyDescent="0.2">
      <c r="B149" s="249">
        <v>1990</v>
      </c>
      <c r="C149" s="249"/>
      <c r="D149" s="249"/>
      <c r="E149" s="249"/>
      <c r="F149" s="249"/>
      <c r="G149" s="249"/>
      <c r="H149" s="249"/>
      <c r="I149" s="249"/>
      <c r="J149" s="244">
        <v>83093.91</v>
      </c>
      <c r="K149" s="244"/>
      <c r="L149" s="244"/>
      <c r="M149" s="244"/>
      <c r="N149" s="244"/>
      <c r="O149" s="244"/>
      <c r="P149" s="244"/>
      <c r="Q149" s="244"/>
      <c r="R149" s="229">
        <v>5.4562962488342399E-6</v>
      </c>
      <c r="S149" s="229"/>
      <c r="T149" s="229"/>
      <c r="U149" s="229"/>
      <c r="V149" s="229"/>
      <c r="W149" s="229"/>
      <c r="X149" s="229"/>
      <c r="Y149" s="229"/>
      <c r="Z149" s="229"/>
      <c r="AA149" s="229"/>
      <c r="AB149" s="233">
        <v>6</v>
      </c>
      <c r="AC149" s="233"/>
      <c r="AD149" s="233"/>
      <c r="AE149" s="233"/>
      <c r="AF149" s="229">
        <v>2.65882019285309E-5</v>
      </c>
      <c r="AG149" s="229"/>
      <c r="AH149" s="229"/>
      <c r="AI149" s="229"/>
      <c r="AJ149" s="229"/>
      <c r="AK149" s="229"/>
      <c r="AL149" s="229"/>
      <c r="AM149" s="229"/>
    </row>
    <row r="150" spans="2:41" s="1" customFormat="1" ht="12.25" customHeight="1" x14ac:dyDescent="0.2">
      <c r="B150" s="249">
        <v>1992</v>
      </c>
      <c r="C150" s="249"/>
      <c r="D150" s="249"/>
      <c r="E150" s="249"/>
      <c r="F150" s="249"/>
      <c r="G150" s="249"/>
      <c r="H150" s="249"/>
      <c r="I150" s="249"/>
      <c r="J150" s="244">
        <v>5247.81</v>
      </c>
      <c r="K150" s="244"/>
      <c r="L150" s="244"/>
      <c r="M150" s="244"/>
      <c r="N150" s="244"/>
      <c r="O150" s="244"/>
      <c r="P150" s="244"/>
      <c r="Q150" s="244"/>
      <c r="R150" s="229">
        <v>3.44593316376553E-7</v>
      </c>
      <c r="S150" s="229"/>
      <c r="T150" s="229"/>
      <c r="U150" s="229"/>
      <c r="V150" s="229"/>
      <c r="W150" s="229"/>
      <c r="X150" s="229"/>
      <c r="Y150" s="229"/>
      <c r="Z150" s="229"/>
      <c r="AA150" s="229"/>
      <c r="AB150" s="233">
        <v>2</v>
      </c>
      <c r="AC150" s="233"/>
      <c r="AD150" s="233"/>
      <c r="AE150" s="233"/>
      <c r="AF150" s="229">
        <v>8.86273397617697E-6</v>
      </c>
      <c r="AG150" s="229"/>
      <c r="AH150" s="229"/>
      <c r="AI150" s="229"/>
      <c r="AJ150" s="229"/>
      <c r="AK150" s="229"/>
      <c r="AL150" s="229"/>
      <c r="AM150" s="229"/>
    </row>
    <row r="151" spans="2:41" s="1" customFormat="1" ht="12.25" customHeight="1" x14ac:dyDescent="0.2">
      <c r="B151" s="249">
        <v>1993</v>
      </c>
      <c r="C151" s="249"/>
      <c r="D151" s="249"/>
      <c r="E151" s="249"/>
      <c r="F151" s="249"/>
      <c r="G151" s="249"/>
      <c r="H151" s="249"/>
      <c r="I151" s="249"/>
      <c r="J151" s="244">
        <v>42392.25</v>
      </c>
      <c r="K151" s="244"/>
      <c r="L151" s="244"/>
      <c r="M151" s="244"/>
      <c r="N151" s="244"/>
      <c r="O151" s="244"/>
      <c r="P151" s="244"/>
      <c r="Q151" s="244"/>
      <c r="R151" s="229">
        <v>2.7836537557883998E-6</v>
      </c>
      <c r="S151" s="229"/>
      <c r="T151" s="229"/>
      <c r="U151" s="229"/>
      <c r="V151" s="229"/>
      <c r="W151" s="229"/>
      <c r="X151" s="229"/>
      <c r="Y151" s="229"/>
      <c r="Z151" s="229"/>
      <c r="AA151" s="229"/>
      <c r="AB151" s="233">
        <v>4</v>
      </c>
      <c r="AC151" s="233"/>
      <c r="AD151" s="233"/>
      <c r="AE151" s="233"/>
      <c r="AF151" s="229">
        <v>1.7725467952353899E-5</v>
      </c>
      <c r="AG151" s="229"/>
      <c r="AH151" s="229"/>
      <c r="AI151" s="229"/>
      <c r="AJ151" s="229"/>
      <c r="AK151" s="229"/>
      <c r="AL151" s="229"/>
      <c r="AM151" s="229"/>
    </row>
    <row r="152" spans="2:41" s="1" customFormat="1" ht="12.25" customHeight="1" x14ac:dyDescent="0.2">
      <c r="B152" s="249">
        <v>1996</v>
      </c>
      <c r="C152" s="249"/>
      <c r="D152" s="249"/>
      <c r="E152" s="249"/>
      <c r="F152" s="249"/>
      <c r="G152" s="249"/>
      <c r="H152" s="249"/>
      <c r="I152" s="249"/>
      <c r="J152" s="244">
        <v>54196.6</v>
      </c>
      <c r="K152" s="244"/>
      <c r="L152" s="244"/>
      <c r="M152" s="244"/>
      <c r="N152" s="244"/>
      <c r="O152" s="244"/>
      <c r="P152" s="244"/>
      <c r="Q152" s="244"/>
      <c r="R152" s="229">
        <v>3.55877711470756E-6</v>
      </c>
      <c r="S152" s="229"/>
      <c r="T152" s="229"/>
      <c r="U152" s="229"/>
      <c r="V152" s="229"/>
      <c r="W152" s="229"/>
      <c r="X152" s="229"/>
      <c r="Y152" s="229"/>
      <c r="Z152" s="229"/>
      <c r="AA152" s="229"/>
      <c r="AB152" s="233">
        <v>6</v>
      </c>
      <c r="AC152" s="233"/>
      <c r="AD152" s="233"/>
      <c r="AE152" s="233"/>
      <c r="AF152" s="229">
        <v>2.65882019285309E-5</v>
      </c>
      <c r="AG152" s="229"/>
      <c r="AH152" s="229"/>
      <c r="AI152" s="229"/>
      <c r="AJ152" s="229"/>
      <c r="AK152" s="229"/>
      <c r="AL152" s="229"/>
      <c r="AM152" s="229"/>
    </row>
    <row r="153" spans="2:41" s="1" customFormat="1" ht="12.25" customHeight="1" x14ac:dyDescent="0.2">
      <c r="B153" s="249">
        <v>1997</v>
      </c>
      <c r="C153" s="249"/>
      <c r="D153" s="249"/>
      <c r="E153" s="249"/>
      <c r="F153" s="249"/>
      <c r="G153" s="249"/>
      <c r="H153" s="249"/>
      <c r="I153" s="249"/>
      <c r="J153" s="244">
        <v>215616.58</v>
      </c>
      <c r="K153" s="244"/>
      <c r="L153" s="244"/>
      <c r="M153" s="244"/>
      <c r="N153" s="244"/>
      <c r="O153" s="244"/>
      <c r="P153" s="244"/>
      <c r="Q153" s="244"/>
      <c r="R153" s="229">
        <v>1.41582931485649E-5</v>
      </c>
      <c r="S153" s="229"/>
      <c r="T153" s="229"/>
      <c r="U153" s="229"/>
      <c r="V153" s="229"/>
      <c r="W153" s="229"/>
      <c r="X153" s="229"/>
      <c r="Y153" s="229"/>
      <c r="Z153" s="229"/>
      <c r="AA153" s="229"/>
      <c r="AB153" s="233">
        <v>19</v>
      </c>
      <c r="AC153" s="233"/>
      <c r="AD153" s="233"/>
      <c r="AE153" s="233"/>
      <c r="AF153" s="229">
        <v>8.4195972773681204E-5</v>
      </c>
      <c r="AG153" s="229"/>
      <c r="AH153" s="229"/>
      <c r="AI153" s="229"/>
      <c r="AJ153" s="229"/>
      <c r="AK153" s="229"/>
      <c r="AL153" s="229"/>
      <c r="AM153" s="229"/>
    </row>
    <row r="154" spans="2:41" s="1" customFormat="1" ht="12.25" customHeight="1" x14ac:dyDescent="0.2">
      <c r="B154" s="249">
        <v>1998</v>
      </c>
      <c r="C154" s="249"/>
      <c r="D154" s="249"/>
      <c r="E154" s="249"/>
      <c r="F154" s="249"/>
      <c r="G154" s="249"/>
      <c r="H154" s="249"/>
      <c r="I154" s="249"/>
      <c r="J154" s="244">
        <v>179093.27</v>
      </c>
      <c r="K154" s="244"/>
      <c r="L154" s="244"/>
      <c r="M154" s="244"/>
      <c r="N154" s="244"/>
      <c r="O154" s="244"/>
      <c r="P154" s="244"/>
      <c r="Q154" s="244"/>
      <c r="R154" s="229">
        <v>1.1760018722099599E-5</v>
      </c>
      <c r="S154" s="229"/>
      <c r="T154" s="229"/>
      <c r="U154" s="229"/>
      <c r="V154" s="229"/>
      <c r="W154" s="229"/>
      <c r="X154" s="229"/>
      <c r="Y154" s="229"/>
      <c r="Z154" s="229"/>
      <c r="AA154" s="229"/>
      <c r="AB154" s="233">
        <v>19</v>
      </c>
      <c r="AC154" s="233"/>
      <c r="AD154" s="233"/>
      <c r="AE154" s="233"/>
      <c r="AF154" s="229">
        <v>8.4195972773681204E-5</v>
      </c>
      <c r="AG154" s="229"/>
      <c r="AH154" s="229"/>
      <c r="AI154" s="229"/>
      <c r="AJ154" s="229"/>
      <c r="AK154" s="229"/>
      <c r="AL154" s="229"/>
      <c r="AM154" s="229"/>
    </row>
    <row r="155" spans="2:41" s="1" customFormat="1" ht="12.25" customHeight="1" x14ac:dyDescent="0.2">
      <c r="B155" s="249">
        <v>1999</v>
      </c>
      <c r="C155" s="249"/>
      <c r="D155" s="249"/>
      <c r="E155" s="249"/>
      <c r="F155" s="249"/>
      <c r="G155" s="249"/>
      <c r="H155" s="249"/>
      <c r="I155" s="249"/>
      <c r="J155" s="244">
        <v>1322586.1100000001</v>
      </c>
      <c r="K155" s="244"/>
      <c r="L155" s="244"/>
      <c r="M155" s="244"/>
      <c r="N155" s="244"/>
      <c r="O155" s="244"/>
      <c r="P155" s="244"/>
      <c r="Q155" s="244"/>
      <c r="R155" s="229">
        <v>8.6846576731715501E-5</v>
      </c>
      <c r="S155" s="229"/>
      <c r="T155" s="229"/>
      <c r="U155" s="229"/>
      <c r="V155" s="229"/>
      <c r="W155" s="229"/>
      <c r="X155" s="229"/>
      <c r="Y155" s="229"/>
      <c r="Z155" s="229"/>
      <c r="AA155" s="229"/>
      <c r="AB155" s="233">
        <v>105</v>
      </c>
      <c r="AC155" s="233"/>
      <c r="AD155" s="233"/>
      <c r="AE155" s="233"/>
      <c r="AF155" s="229">
        <v>4.65293533749291E-4</v>
      </c>
      <c r="AG155" s="229"/>
      <c r="AH155" s="229"/>
      <c r="AI155" s="229"/>
      <c r="AJ155" s="229"/>
      <c r="AK155" s="229"/>
      <c r="AL155" s="229"/>
      <c r="AM155" s="229"/>
    </row>
    <row r="156" spans="2:41" s="1" customFormat="1" ht="12.25" customHeight="1" x14ac:dyDescent="0.2">
      <c r="B156" s="249">
        <v>2000</v>
      </c>
      <c r="C156" s="249"/>
      <c r="D156" s="249"/>
      <c r="E156" s="249"/>
      <c r="F156" s="249"/>
      <c r="G156" s="249"/>
      <c r="H156" s="249"/>
      <c r="I156" s="249"/>
      <c r="J156" s="244">
        <v>663191.36</v>
      </c>
      <c r="K156" s="244"/>
      <c r="L156" s="244"/>
      <c r="M156" s="244"/>
      <c r="N156" s="244"/>
      <c r="O156" s="244"/>
      <c r="P156" s="244"/>
      <c r="Q156" s="244"/>
      <c r="R156" s="229">
        <v>4.3547939070712598E-5</v>
      </c>
      <c r="S156" s="229"/>
      <c r="T156" s="229"/>
      <c r="U156" s="229"/>
      <c r="V156" s="229"/>
      <c r="W156" s="229"/>
      <c r="X156" s="229"/>
      <c r="Y156" s="229"/>
      <c r="Z156" s="229"/>
      <c r="AA156" s="229"/>
      <c r="AB156" s="233">
        <v>44</v>
      </c>
      <c r="AC156" s="233"/>
      <c r="AD156" s="233"/>
      <c r="AE156" s="233"/>
      <c r="AF156" s="229">
        <v>1.94980147475893E-4</v>
      </c>
      <c r="AG156" s="229"/>
      <c r="AH156" s="229"/>
      <c r="AI156" s="229"/>
      <c r="AJ156" s="229"/>
      <c r="AK156" s="229"/>
      <c r="AL156" s="229"/>
      <c r="AM156" s="229"/>
    </row>
    <row r="157" spans="2:41" s="1" customFormat="1" ht="12.25" customHeight="1" x14ac:dyDescent="0.2">
      <c r="B157" s="249">
        <v>2001</v>
      </c>
      <c r="C157" s="249"/>
      <c r="D157" s="249"/>
      <c r="E157" s="249"/>
      <c r="F157" s="249"/>
      <c r="G157" s="249"/>
      <c r="H157" s="249"/>
      <c r="I157" s="249"/>
      <c r="J157" s="244">
        <v>387893.24</v>
      </c>
      <c r="K157" s="244"/>
      <c r="L157" s="244"/>
      <c r="M157" s="244"/>
      <c r="N157" s="244"/>
      <c r="O157" s="244"/>
      <c r="P157" s="244"/>
      <c r="Q157" s="244"/>
      <c r="R157" s="229">
        <v>2.5470704536110501E-5</v>
      </c>
      <c r="S157" s="229"/>
      <c r="T157" s="229"/>
      <c r="U157" s="229"/>
      <c r="V157" s="229"/>
      <c r="W157" s="229"/>
      <c r="X157" s="229"/>
      <c r="Y157" s="229"/>
      <c r="Z157" s="229"/>
      <c r="AA157" s="229"/>
      <c r="AB157" s="233">
        <v>39</v>
      </c>
      <c r="AC157" s="233"/>
      <c r="AD157" s="233"/>
      <c r="AE157" s="233"/>
      <c r="AF157" s="229">
        <v>1.7282331253545101E-4</v>
      </c>
      <c r="AG157" s="229"/>
      <c r="AH157" s="229"/>
      <c r="AI157" s="229"/>
      <c r="AJ157" s="229"/>
      <c r="AK157" s="229"/>
      <c r="AL157" s="229"/>
      <c r="AM157" s="229"/>
    </row>
    <row r="158" spans="2:41" s="1" customFormat="1" ht="12.25" customHeight="1" x14ac:dyDescent="0.2">
      <c r="B158" s="249">
        <v>2002</v>
      </c>
      <c r="C158" s="249"/>
      <c r="D158" s="249"/>
      <c r="E158" s="249"/>
      <c r="F158" s="249"/>
      <c r="G158" s="249"/>
      <c r="H158" s="249"/>
      <c r="I158" s="249"/>
      <c r="J158" s="244">
        <v>2940743.01</v>
      </c>
      <c r="K158" s="244"/>
      <c r="L158" s="244"/>
      <c r="M158" s="244"/>
      <c r="N158" s="244"/>
      <c r="O158" s="244"/>
      <c r="P158" s="244"/>
      <c r="Q158" s="244"/>
      <c r="R158" s="229">
        <v>1.93101576929627E-4</v>
      </c>
      <c r="S158" s="229"/>
      <c r="T158" s="229"/>
      <c r="U158" s="229"/>
      <c r="V158" s="229"/>
      <c r="W158" s="229"/>
      <c r="X158" s="229"/>
      <c r="Y158" s="229"/>
      <c r="Z158" s="229"/>
      <c r="AA158" s="229"/>
      <c r="AB158" s="233">
        <v>161</v>
      </c>
      <c r="AC158" s="233"/>
      <c r="AD158" s="233"/>
      <c r="AE158" s="233"/>
      <c r="AF158" s="229">
        <v>7.1345008508224596E-4</v>
      </c>
      <c r="AG158" s="229"/>
      <c r="AH158" s="229"/>
      <c r="AI158" s="229"/>
      <c r="AJ158" s="229"/>
      <c r="AK158" s="229"/>
      <c r="AL158" s="229"/>
      <c r="AM158" s="229"/>
    </row>
    <row r="159" spans="2:41" s="1" customFormat="1" ht="12.25" customHeight="1" x14ac:dyDescent="0.2">
      <c r="B159" s="249">
        <v>2003</v>
      </c>
      <c r="C159" s="249"/>
      <c r="D159" s="249"/>
      <c r="E159" s="249"/>
      <c r="F159" s="249"/>
      <c r="G159" s="249"/>
      <c r="H159" s="249"/>
      <c r="I159" s="249"/>
      <c r="J159" s="244">
        <v>12374172.09</v>
      </c>
      <c r="K159" s="244"/>
      <c r="L159" s="244"/>
      <c r="M159" s="244"/>
      <c r="N159" s="244"/>
      <c r="O159" s="244"/>
      <c r="P159" s="244"/>
      <c r="Q159" s="244"/>
      <c r="R159" s="229">
        <v>8.1254027830795497E-4</v>
      </c>
      <c r="S159" s="229"/>
      <c r="T159" s="229"/>
      <c r="U159" s="229"/>
      <c r="V159" s="229"/>
      <c r="W159" s="229"/>
      <c r="X159" s="229"/>
      <c r="Y159" s="229"/>
      <c r="Z159" s="229"/>
      <c r="AA159" s="229"/>
      <c r="AB159" s="233">
        <v>1184</v>
      </c>
      <c r="AC159" s="233"/>
      <c r="AD159" s="233"/>
      <c r="AE159" s="233"/>
      <c r="AF159" s="229">
        <v>5.2467385138967697E-3</v>
      </c>
      <c r="AG159" s="229"/>
      <c r="AH159" s="229"/>
      <c r="AI159" s="229"/>
      <c r="AJ159" s="229"/>
      <c r="AK159" s="229"/>
      <c r="AL159" s="229"/>
      <c r="AM159" s="229"/>
    </row>
    <row r="160" spans="2:41" s="1" customFormat="1" ht="12.25" customHeight="1" x14ac:dyDescent="0.2">
      <c r="B160" s="249">
        <v>2004</v>
      </c>
      <c r="C160" s="249"/>
      <c r="D160" s="249"/>
      <c r="E160" s="249"/>
      <c r="F160" s="249"/>
      <c r="G160" s="249"/>
      <c r="H160" s="249"/>
      <c r="I160" s="249"/>
      <c r="J160" s="244">
        <v>31180697.1599999</v>
      </c>
      <c r="K160" s="244"/>
      <c r="L160" s="244"/>
      <c r="M160" s="244"/>
      <c r="N160" s="244"/>
      <c r="O160" s="244"/>
      <c r="P160" s="244"/>
      <c r="Q160" s="244"/>
      <c r="R160" s="229">
        <v>2.04745595616025E-3</v>
      </c>
      <c r="S160" s="229"/>
      <c r="T160" s="229"/>
      <c r="U160" s="229"/>
      <c r="V160" s="229"/>
      <c r="W160" s="229"/>
      <c r="X160" s="229"/>
      <c r="Y160" s="229"/>
      <c r="Z160" s="229"/>
      <c r="AA160" s="229"/>
      <c r="AB160" s="233">
        <v>1868</v>
      </c>
      <c r="AC160" s="233"/>
      <c r="AD160" s="233"/>
      <c r="AE160" s="233"/>
      <c r="AF160" s="229">
        <v>8.2777935337492899E-3</v>
      </c>
      <c r="AG160" s="229"/>
      <c r="AH160" s="229"/>
      <c r="AI160" s="229"/>
      <c r="AJ160" s="229"/>
      <c r="AK160" s="229"/>
      <c r="AL160" s="229"/>
      <c r="AM160" s="229"/>
    </row>
    <row r="161" spans="2:39" s="1" customFormat="1" ht="12.25" customHeight="1" x14ac:dyDescent="0.2">
      <c r="B161" s="249">
        <v>2005</v>
      </c>
      <c r="C161" s="249"/>
      <c r="D161" s="249"/>
      <c r="E161" s="249"/>
      <c r="F161" s="249"/>
      <c r="G161" s="249"/>
      <c r="H161" s="249"/>
      <c r="I161" s="249"/>
      <c r="J161" s="244">
        <v>70481080.819999993</v>
      </c>
      <c r="K161" s="244"/>
      <c r="L161" s="244"/>
      <c r="M161" s="244"/>
      <c r="N161" s="244"/>
      <c r="O161" s="244"/>
      <c r="P161" s="244"/>
      <c r="Q161" s="244"/>
      <c r="R161" s="229">
        <v>4.6280847404093599E-3</v>
      </c>
      <c r="S161" s="229"/>
      <c r="T161" s="229"/>
      <c r="U161" s="229"/>
      <c r="V161" s="229"/>
      <c r="W161" s="229"/>
      <c r="X161" s="229"/>
      <c r="Y161" s="229"/>
      <c r="Z161" s="229"/>
      <c r="AA161" s="229"/>
      <c r="AB161" s="233">
        <v>2599</v>
      </c>
      <c r="AC161" s="233"/>
      <c r="AD161" s="233"/>
      <c r="AE161" s="233"/>
      <c r="AF161" s="229">
        <v>1.1517122802042E-2</v>
      </c>
      <c r="AG161" s="229"/>
      <c r="AH161" s="229"/>
      <c r="AI161" s="229"/>
      <c r="AJ161" s="229"/>
      <c r="AK161" s="229"/>
      <c r="AL161" s="229"/>
      <c r="AM161" s="229"/>
    </row>
    <row r="162" spans="2:39" s="1" customFormat="1" ht="12.25" customHeight="1" x14ac:dyDescent="0.2">
      <c r="B162" s="249">
        <v>2006</v>
      </c>
      <c r="C162" s="249"/>
      <c r="D162" s="249"/>
      <c r="E162" s="249"/>
      <c r="F162" s="249"/>
      <c r="G162" s="249"/>
      <c r="H162" s="249"/>
      <c r="I162" s="249"/>
      <c r="J162" s="244">
        <v>22426936.84</v>
      </c>
      <c r="K162" s="244"/>
      <c r="L162" s="244"/>
      <c r="M162" s="244"/>
      <c r="N162" s="244"/>
      <c r="O162" s="244"/>
      <c r="P162" s="244"/>
      <c r="Q162" s="244"/>
      <c r="R162" s="229">
        <v>1.47264716936457E-3</v>
      </c>
      <c r="S162" s="229"/>
      <c r="T162" s="229"/>
      <c r="U162" s="229"/>
      <c r="V162" s="229"/>
      <c r="W162" s="229"/>
      <c r="X162" s="229"/>
      <c r="Y162" s="229"/>
      <c r="Z162" s="229"/>
      <c r="AA162" s="229"/>
      <c r="AB162" s="233">
        <v>697</v>
      </c>
      <c r="AC162" s="233"/>
      <c r="AD162" s="233"/>
      <c r="AE162" s="233"/>
      <c r="AF162" s="229">
        <v>3.0886627906976699E-3</v>
      </c>
      <c r="AG162" s="229"/>
      <c r="AH162" s="229"/>
      <c r="AI162" s="229"/>
      <c r="AJ162" s="229"/>
      <c r="AK162" s="229"/>
      <c r="AL162" s="229"/>
      <c r="AM162" s="229"/>
    </row>
    <row r="163" spans="2:39" s="1" customFormat="1" ht="12.25" customHeight="1" x14ac:dyDescent="0.2">
      <c r="B163" s="249">
        <v>2007</v>
      </c>
      <c r="C163" s="249"/>
      <c r="D163" s="249"/>
      <c r="E163" s="249"/>
      <c r="F163" s="249"/>
      <c r="G163" s="249"/>
      <c r="H163" s="249"/>
      <c r="I163" s="249"/>
      <c r="J163" s="244">
        <v>16969474.969999999</v>
      </c>
      <c r="K163" s="244"/>
      <c r="L163" s="244"/>
      <c r="M163" s="244"/>
      <c r="N163" s="244"/>
      <c r="O163" s="244"/>
      <c r="P163" s="244"/>
      <c r="Q163" s="244"/>
      <c r="R163" s="229">
        <v>1.1142872278305E-3</v>
      </c>
      <c r="S163" s="229"/>
      <c r="T163" s="229"/>
      <c r="U163" s="229"/>
      <c r="V163" s="229"/>
      <c r="W163" s="229"/>
      <c r="X163" s="229"/>
      <c r="Y163" s="229"/>
      <c r="Z163" s="229"/>
      <c r="AA163" s="229"/>
      <c r="AB163" s="233">
        <v>419</v>
      </c>
      <c r="AC163" s="233"/>
      <c r="AD163" s="233"/>
      <c r="AE163" s="233"/>
      <c r="AF163" s="229">
        <v>1.8567427680090799E-3</v>
      </c>
      <c r="AG163" s="229"/>
      <c r="AH163" s="229"/>
      <c r="AI163" s="229"/>
      <c r="AJ163" s="229"/>
      <c r="AK163" s="229"/>
      <c r="AL163" s="229"/>
      <c r="AM163" s="229"/>
    </row>
    <row r="164" spans="2:39" s="1" customFormat="1" ht="12.25" customHeight="1" x14ac:dyDescent="0.2">
      <c r="B164" s="249">
        <v>2008</v>
      </c>
      <c r="C164" s="249"/>
      <c r="D164" s="249"/>
      <c r="E164" s="249"/>
      <c r="F164" s="249"/>
      <c r="G164" s="249"/>
      <c r="H164" s="249"/>
      <c r="I164" s="249"/>
      <c r="J164" s="244">
        <v>20329924.739999998</v>
      </c>
      <c r="K164" s="244"/>
      <c r="L164" s="244"/>
      <c r="M164" s="244"/>
      <c r="N164" s="244"/>
      <c r="O164" s="244"/>
      <c r="P164" s="244"/>
      <c r="Q164" s="244"/>
      <c r="R164" s="229">
        <v>1.33494851906649E-3</v>
      </c>
      <c r="S164" s="229"/>
      <c r="T164" s="229"/>
      <c r="U164" s="229"/>
      <c r="V164" s="229"/>
      <c r="W164" s="229"/>
      <c r="X164" s="229"/>
      <c r="Y164" s="229"/>
      <c r="Z164" s="229"/>
      <c r="AA164" s="229"/>
      <c r="AB164" s="233">
        <v>616</v>
      </c>
      <c r="AC164" s="233"/>
      <c r="AD164" s="233"/>
      <c r="AE164" s="233"/>
      <c r="AF164" s="229">
        <v>2.7297220646625101E-3</v>
      </c>
      <c r="AG164" s="229"/>
      <c r="AH164" s="229"/>
      <c r="AI164" s="229"/>
      <c r="AJ164" s="229"/>
      <c r="AK164" s="229"/>
      <c r="AL164" s="229"/>
      <c r="AM164" s="229"/>
    </row>
    <row r="165" spans="2:39" s="1" customFormat="1" ht="12.25" customHeight="1" x14ac:dyDescent="0.2">
      <c r="B165" s="249">
        <v>2009</v>
      </c>
      <c r="C165" s="249"/>
      <c r="D165" s="249"/>
      <c r="E165" s="249"/>
      <c r="F165" s="249"/>
      <c r="G165" s="249"/>
      <c r="H165" s="249"/>
      <c r="I165" s="249"/>
      <c r="J165" s="244">
        <v>164366412.91</v>
      </c>
      <c r="K165" s="244"/>
      <c r="L165" s="244"/>
      <c r="M165" s="244"/>
      <c r="N165" s="244"/>
      <c r="O165" s="244"/>
      <c r="P165" s="244"/>
      <c r="Q165" s="244"/>
      <c r="R165" s="229">
        <v>1.0792991233595501E-2</v>
      </c>
      <c r="S165" s="229"/>
      <c r="T165" s="229"/>
      <c r="U165" s="229"/>
      <c r="V165" s="229"/>
      <c r="W165" s="229"/>
      <c r="X165" s="229"/>
      <c r="Y165" s="229"/>
      <c r="Z165" s="229"/>
      <c r="AA165" s="229"/>
      <c r="AB165" s="233">
        <v>4020</v>
      </c>
      <c r="AC165" s="233"/>
      <c r="AD165" s="233"/>
      <c r="AE165" s="233"/>
      <c r="AF165" s="229">
        <v>1.7814095292115702E-2</v>
      </c>
      <c r="AG165" s="229"/>
      <c r="AH165" s="229"/>
      <c r="AI165" s="229"/>
      <c r="AJ165" s="229"/>
      <c r="AK165" s="229"/>
      <c r="AL165" s="229"/>
      <c r="AM165" s="229"/>
    </row>
    <row r="166" spans="2:39" s="1" customFormat="1" ht="12.25" customHeight="1" x14ac:dyDescent="0.2">
      <c r="B166" s="249">
        <v>2010</v>
      </c>
      <c r="C166" s="249"/>
      <c r="D166" s="249"/>
      <c r="E166" s="249"/>
      <c r="F166" s="249"/>
      <c r="G166" s="249"/>
      <c r="H166" s="249"/>
      <c r="I166" s="249"/>
      <c r="J166" s="244">
        <v>282659055.01999998</v>
      </c>
      <c r="K166" s="244"/>
      <c r="L166" s="244"/>
      <c r="M166" s="244"/>
      <c r="N166" s="244"/>
      <c r="O166" s="244"/>
      <c r="P166" s="244"/>
      <c r="Q166" s="244"/>
      <c r="R166" s="229">
        <v>1.85605845434961E-2</v>
      </c>
      <c r="S166" s="229"/>
      <c r="T166" s="229"/>
      <c r="U166" s="229"/>
      <c r="V166" s="229"/>
      <c r="W166" s="229"/>
      <c r="X166" s="229"/>
      <c r="Y166" s="229"/>
      <c r="Z166" s="229"/>
      <c r="AA166" s="229"/>
      <c r="AB166" s="233">
        <v>6695</v>
      </c>
      <c r="AC166" s="233"/>
      <c r="AD166" s="233"/>
      <c r="AE166" s="233"/>
      <c r="AF166" s="229">
        <v>2.96680019852524E-2</v>
      </c>
      <c r="AG166" s="229"/>
      <c r="AH166" s="229"/>
      <c r="AI166" s="229"/>
      <c r="AJ166" s="229"/>
      <c r="AK166" s="229"/>
      <c r="AL166" s="229"/>
      <c r="AM166" s="229"/>
    </row>
    <row r="167" spans="2:39" s="1" customFormat="1" ht="12.25" customHeight="1" x14ac:dyDescent="0.2">
      <c r="B167" s="249">
        <v>2011</v>
      </c>
      <c r="C167" s="249"/>
      <c r="D167" s="249"/>
      <c r="E167" s="249"/>
      <c r="F167" s="249"/>
      <c r="G167" s="249"/>
      <c r="H167" s="249"/>
      <c r="I167" s="249"/>
      <c r="J167" s="244">
        <v>172801214.63</v>
      </c>
      <c r="K167" s="244"/>
      <c r="L167" s="244"/>
      <c r="M167" s="244"/>
      <c r="N167" s="244"/>
      <c r="O167" s="244"/>
      <c r="P167" s="244"/>
      <c r="Q167" s="244"/>
      <c r="R167" s="229">
        <v>1.13468558547752E-2</v>
      </c>
      <c r="S167" s="229"/>
      <c r="T167" s="229"/>
      <c r="U167" s="229"/>
      <c r="V167" s="229"/>
      <c r="W167" s="229"/>
      <c r="X167" s="229"/>
      <c r="Y167" s="229"/>
      <c r="Z167" s="229"/>
      <c r="AA167" s="229"/>
      <c r="AB167" s="233">
        <v>8461</v>
      </c>
      <c r="AC167" s="233"/>
      <c r="AD167" s="233"/>
      <c r="AE167" s="233"/>
      <c r="AF167" s="229">
        <v>3.7493796086216703E-2</v>
      </c>
      <c r="AG167" s="229"/>
      <c r="AH167" s="229"/>
      <c r="AI167" s="229"/>
      <c r="AJ167" s="229"/>
      <c r="AK167" s="229"/>
      <c r="AL167" s="229"/>
      <c r="AM167" s="229"/>
    </row>
    <row r="168" spans="2:39" s="1" customFormat="1" ht="12.25" customHeight="1" x14ac:dyDescent="0.2">
      <c r="B168" s="249">
        <v>2012</v>
      </c>
      <c r="C168" s="249"/>
      <c r="D168" s="249"/>
      <c r="E168" s="249"/>
      <c r="F168" s="249"/>
      <c r="G168" s="249"/>
      <c r="H168" s="249"/>
      <c r="I168" s="249"/>
      <c r="J168" s="244">
        <v>50651220.560000002</v>
      </c>
      <c r="K168" s="244"/>
      <c r="L168" s="244"/>
      <c r="M168" s="244"/>
      <c r="N168" s="244"/>
      <c r="O168" s="244"/>
      <c r="P168" s="244"/>
      <c r="Q168" s="244"/>
      <c r="R168" s="229">
        <v>3.3259725621336499E-3</v>
      </c>
      <c r="S168" s="229"/>
      <c r="T168" s="229"/>
      <c r="U168" s="229"/>
      <c r="V168" s="229"/>
      <c r="W168" s="229"/>
      <c r="X168" s="229"/>
      <c r="Y168" s="229"/>
      <c r="Z168" s="229"/>
      <c r="AA168" s="229"/>
      <c r="AB168" s="233">
        <v>1734</v>
      </c>
      <c r="AC168" s="233"/>
      <c r="AD168" s="233"/>
      <c r="AE168" s="233"/>
      <c r="AF168" s="229">
        <v>7.6839903573454301E-3</v>
      </c>
      <c r="AG168" s="229"/>
      <c r="AH168" s="229"/>
      <c r="AI168" s="229"/>
      <c r="AJ168" s="229"/>
      <c r="AK168" s="229"/>
      <c r="AL168" s="229"/>
      <c r="AM168" s="229"/>
    </row>
    <row r="169" spans="2:39" s="1" customFormat="1" ht="12.25" customHeight="1" x14ac:dyDescent="0.2">
      <c r="B169" s="249">
        <v>2013</v>
      </c>
      <c r="C169" s="249"/>
      <c r="D169" s="249"/>
      <c r="E169" s="249"/>
      <c r="F169" s="249"/>
      <c r="G169" s="249"/>
      <c r="H169" s="249"/>
      <c r="I169" s="249"/>
      <c r="J169" s="244">
        <v>85250133.500000104</v>
      </c>
      <c r="K169" s="244"/>
      <c r="L169" s="244"/>
      <c r="M169" s="244"/>
      <c r="N169" s="244"/>
      <c r="O169" s="244"/>
      <c r="P169" s="244"/>
      <c r="Q169" s="244"/>
      <c r="R169" s="229">
        <v>5.5978829691450101E-3</v>
      </c>
      <c r="S169" s="229"/>
      <c r="T169" s="229"/>
      <c r="U169" s="229"/>
      <c r="V169" s="229"/>
      <c r="W169" s="229"/>
      <c r="X169" s="229"/>
      <c r="Y169" s="229"/>
      <c r="Z169" s="229"/>
      <c r="AA169" s="229"/>
      <c r="AB169" s="233">
        <v>2227</v>
      </c>
      <c r="AC169" s="233"/>
      <c r="AD169" s="233"/>
      <c r="AE169" s="233"/>
      <c r="AF169" s="229">
        <v>9.8686542824730598E-3</v>
      </c>
      <c r="AG169" s="229"/>
      <c r="AH169" s="229"/>
      <c r="AI169" s="229"/>
      <c r="AJ169" s="229"/>
      <c r="AK169" s="229"/>
      <c r="AL169" s="229"/>
      <c r="AM169" s="229"/>
    </row>
    <row r="170" spans="2:39" s="1" customFormat="1" ht="12.25" customHeight="1" x14ac:dyDescent="0.2">
      <c r="B170" s="249">
        <v>2014</v>
      </c>
      <c r="C170" s="249"/>
      <c r="D170" s="249"/>
      <c r="E170" s="249"/>
      <c r="F170" s="249"/>
      <c r="G170" s="249"/>
      <c r="H170" s="249"/>
      <c r="I170" s="249"/>
      <c r="J170" s="244">
        <v>216542350.59999999</v>
      </c>
      <c r="K170" s="244"/>
      <c r="L170" s="244"/>
      <c r="M170" s="244"/>
      <c r="N170" s="244"/>
      <c r="O170" s="244"/>
      <c r="P170" s="244"/>
      <c r="Q170" s="244"/>
      <c r="R170" s="229">
        <v>1.42190831469181E-2</v>
      </c>
      <c r="S170" s="229"/>
      <c r="T170" s="229"/>
      <c r="U170" s="229"/>
      <c r="V170" s="229"/>
      <c r="W170" s="229"/>
      <c r="X170" s="229"/>
      <c r="Y170" s="229"/>
      <c r="Z170" s="229"/>
      <c r="AA170" s="229"/>
      <c r="AB170" s="233">
        <v>5000</v>
      </c>
      <c r="AC170" s="233"/>
      <c r="AD170" s="233"/>
      <c r="AE170" s="233"/>
      <c r="AF170" s="229">
        <v>2.2156834940442401E-2</v>
      </c>
      <c r="AG170" s="229"/>
      <c r="AH170" s="229"/>
      <c r="AI170" s="229"/>
      <c r="AJ170" s="229"/>
      <c r="AK170" s="229"/>
      <c r="AL170" s="229"/>
      <c r="AM170" s="229"/>
    </row>
    <row r="171" spans="2:39" s="1" customFormat="1" ht="12.25" customHeight="1" x14ac:dyDescent="0.2">
      <c r="B171" s="249">
        <v>2015</v>
      </c>
      <c r="C171" s="249"/>
      <c r="D171" s="249"/>
      <c r="E171" s="249"/>
      <c r="F171" s="249"/>
      <c r="G171" s="249"/>
      <c r="H171" s="249"/>
      <c r="I171" s="249"/>
      <c r="J171" s="244">
        <v>875109248.88999701</v>
      </c>
      <c r="K171" s="244"/>
      <c r="L171" s="244"/>
      <c r="M171" s="244"/>
      <c r="N171" s="244"/>
      <c r="O171" s="244"/>
      <c r="P171" s="244"/>
      <c r="Q171" s="244"/>
      <c r="R171" s="229">
        <v>5.7463360576468697E-2</v>
      </c>
      <c r="S171" s="229"/>
      <c r="T171" s="229"/>
      <c r="U171" s="229"/>
      <c r="V171" s="229"/>
      <c r="W171" s="229"/>
      <c r="X171" s="229"/>
      <c r="Y171" s="229"/>
      <c r="Z171" s="229"/>
      <c r="AA171" s="229"/>
      <c r="AB171" s="233">
        <v>18481</v>
      </c>
      <c r="AC171" s="233"/>
      <c r="AD171" s="233"/>
      <c r="AE171" s="233"/>
      <c r="AF171" s="229">
        <v>8.1896093306863302E-2</v>
      </c>
      <c r="AG171" s="229"/>
      <c r="AH171" s="229"/>
      <c r="AI171" s="229"/>
      <c r="AJ171" s="229"/>
      <c r="AK171" s="229"/>
      <c r="AL171" s="229"/>
      <c r="AM171" s="229"/>
    </row>
    <row r="172" spans="2:39" s="1" customFormat="1" ht="12.25" customHeight="1" x14ac:dyDescent="0.2">
      <c r="B172" s="249">
        <v>2016</v>
      </c>
      <c r="C172" s="249"/>
      <c r="D172" s="249"/>
      <c r="E172" s="249"/>
      <c r="F172" s="249"/>
      <c r="G172" s="249"/>
      <c r="H172" s="249"/>
      <c r="I172" s="249"/>
      <c r="J172" s="244">
        <v>1849557158.9700201</v>
      </c>
      <c r="K172" s="244"/>
      <c r="L172" s="244"/>
      <c r="M172" s="244"/>
      <c r="N172" s="244"/>
      <c r="O172" s="244"/>
      <c r="P172" s="244"/>
      <c r="Q172" s="244"/>
      <c r="R172" s="229">
        <v>0.121449716212567</v>
      </c>
      <c r="S172" s="229"/>
      <c r="T172" s="229"/>
      <c r="U172" s="229"/>
      <c r="V172" s="229"/>
      <c r="W172" s="229"/>
      <c r="X172" s="229"/>
      <c r="Y172" s="229"/>
      <c r="Z172" s="229"/>
      <c r="AA172" s="229"/>
      <c r="AB172" s="233">
        <v>33880</v>
      </c>
      <c r="AC172" s="233"/>
      <c r="AD172" s="233"/>
      <c r="AE172" s="233"/>
      <c r="AF172" s="229">
        <v>0.15013471355643801</v>
      </c>
      <c r="AG172" s="229"/>
      <c r="AH172" s="229"/>
      <c r="AI172" s="229"/>
      <c r="AJ172" s="229"/>
      <c r="AK172" s="229"/>
      <c r="AL172" s="229"/>
      <c r="AM172" s="229"/>
    </row>
    <row r="173" spans="2:39" s="1" customFormat="1" ht="12.25" customHeight="1" x14ac:dyDescent="0.2">
      <c r="B173" s="249">
        <v>2017</v>
      </c>
      <c r="C173" s="249"/>
      <c r="D173" s="249"/>
      <c r="E173" s="249"/>
      <c r="F173" s="249"/>
      <c r="G173" s="249"/>
      <c r="H173" s="249"/>
      <c r="I173" s="249"/>
      <c r="J173" s="244">
        <v>1370770069.24001</v>
      </c>
      <c r="K173" s="244"/>
      <c r="L173" s="244"/>
      <c r="M173" s="244"/>
      <c r="N173" s="244"/>
      <c r="O173" s="244"/>
      <c r="P173" s="244"/>
      <c r="Q173" s="244"/>
      <c r="R173" s="229">
        <v>9.0010538519711997E-2</v>
      </c>
      <c r="S173" s="229"/>
      <c r="T173" s="229"/>
      <c r="U173" s="229"/>
      <c r="V173" s="229"/>
      <c r="W173" s="229"/>
      <c r="X173" s="229"/>
      <c r="Y173" s="229"/>
      <c r="Z173" s="229"/>
      <c r="AA173" s="229"/>
      <c r="AB173" s="233">
        <v>20196</v>
      </c>
      <c r="AC173" s="233"/>
      <c r="AD173" s="233"/>
      <c r="AE173" s="233"/>
      <c r="AF173" s="229">
        <v>8.94958876914351E-2</v>
      </c>
      <c r="AG173" s="229"/>
      <c r="AH173" s="229"/>
      <c r="AI173" s="229"/>
      <c r="AJ173" s="229"/>
      <c r="AK173" s="229"/>
      <c r="AL173" s="229"/>
      <c r="AM173" s="229"/>
    </row>
    <row r="174" spans="2:39" s="1" customFormat="1" ht="12.25" customHeight="1" x14ac:dyDescent="0.2">
      <c r="B174" s="249">
        <v>2018</v>
      </c>
      <c r="C174" s="249"/>
      <c r="D174" s="249"/>
      <c r="E174" s="249"/>
      <c r="F174" s="249"/>
      <c r="G174" s="249"/>
      <c r="H174" s="249"/>
      <c r="I174" s="249"/>
      <c r="J174" s="244">
        <v>2184821835.3200002</v>
      </c>
      <c r="K174" s="244"/>
      <c r="L174" s="244"/>
      <c r="M174" s="244"/>
      <c r="N174" s="244"/>
      <c r="O174" s="244"/>
      <c r="P174" s="244"/>
      <c r="Q174" s="244"/>
      <c r="R174" s="229">
        <v>0.14346460750767001</v>
      </c>
      <c r="S174" s="229"/>
      <c r="T174" s="229"/>
      <c r="U174" s="229"/>
      <c r="V174" s="229"/>
      <c r="W174" s="229"/>
      <c r="X174" s="229"/>
      <c r="Y174" s="229"/>
      <c r="Z174" s="229"/>
      <c r="AA174" s="229"/>
      <c r="AB174" s="233">
        <v>29763</v>
      </c>
      <c r="AC174" s="233"/>
      <c r="AD174" s="233"/>
      <c r="AE174" s="233"/>
      <c r="AF174" s="229">
        <v>0.131890775666478</v>
      </c>
      <c r="AG174" s="229"/>
      <c r="AH174" s="229"/>
      <c r="AI174" s="229"/>
      <c r="AJ174" s="229"/>
      <c r="AK174" s="229"/>
      <c r="AL174" s="229"/>
      <c r="AM174" s="229"/>
    </row>
    <row r="175" spans="2:39" s="1" customFormat="1" ht="12.25" customHeight="1" x14ac:dyDescent="0.2">
      <c r="B175" s="249">
        <v>2019</v>
      </c>
      <c r="C175" s="249"/>
      <c r="D175" s="249"/>
      <c r="E175" s="249"/>
      <c r="F175" s="249"/>
      <c r="G175" s="249"/>
      <c r="H175" s="249"/>
      <c r="I175" s="249"/>
      <c r="J175" s="244">
        <v>4377938530.2600298</v>
      </c>
      <c r="K175" s="244"/>
      <c r="L175" s="244"/>
      <c r="M175" s="244"/>
      <c r="N175" s="244"/>
      <c r="O175" s="244"/>
      <c r="P175" s="244"/>
      <c r="Q175" s="244"/>
      <c r="R175" s="229">
        <v>0.28747389044858601</v>
      </c>
      <c r="S175" s="229"/>
      <c r="T175" s="229"/>
      <c r="U175" s="229"/>
      <c r="V175" s="229"/>
      <c r="W175" s="229"/>
      <c r="X175" s="229"/>
      <c r="Y175" s="229"/>
      <c r="Z175" s="229"/>
      <c r="AA175" s="229"/>
      <c r="AB175" s="233">
        <v>51817</v>
      </c>
      <c r="AC175" s="233"/>
      <c r="AD175" s="233"/>
      <c r="AE175" s="233"/>
      <c r="AF175" s="229">
        <v>0.22962014322178101</v>
      </c>
      <c r="AG175" s="229"/>
      <c r="AH175" s="229"/>
      <c r="AI175" s="229"/>
      <c r="AJ175" s="229"/>
      <c r="AK175" s="229"/>
      <c r="AL175" s="229"/>
      <c r="AM175" s="229"/>
    </row>
    <row r="176" spans="2:39" s="1" customFormat="1" ht="12.25" customHeight="1" x14ac:dyDescent="0.2">
      <c r="B176" s="249">
        <v>2020</v>
      </c>
      <c r="C176" s="249"/>
      <c r="D176" s="249"/>
      <c r="E176" s="249"/>
      <c r="F176" s="249"/>
      <c r="G176" s="249"/>
      <c r="H176" s="249"/>
      <c r="I176" s="249"/>
      <c r="J176" s="244">
        <v>2573581645.4499998</v>
      </c>
      <c r="K176" s="244"/>
      <c r="L176" s="244"/>
      <c r="M176" s="244"/>
      <c r="N176" s="244"/>
      <c r="O176" s="244"/>
      <c r="P176" s="244"/>
      <c r="Q176" s="244"/>
      <c r="R176" s="229">
        <v>0.168992214689831</v>
      </c>
      <c r="S176" s="229"/>
      <c r="T176" s="229"/>
      <c r="U176" s="229"/>
      <c r="V176" s="229"/>
      <c r="W176" s="229"/>
      <c r="X176" s="229"/>
      <c r="Y176" s="229"/>
      <c r="Z176" s="229"/>
      <c r="AA176" s="229"/>
      <c r="AB176" s="233">
        <v>27552</v>
      </c>
      <c r="AC176" s="233"/>
      <c r="AD176" s="233"/>
      <c r="AE176" s="233"/>
      <c r="AF176" s="229">
        <v>0.122093023255814</v>
      </c>
      <c r="AG176" s="229"/>
      <c r="AH176" s="229"/>
      <c r="AI176" s="229"/>
      <c r="AJ176" s="229"/>
      <c r="AK176" s="229"/>
      <c r="AL176" s="229"/>
      <c r="AM176" s="229"/>
    </row>
    <row r="177" spans="2:41" s="1" customFormat="1" ht="12.25" customHeight="1" x14ac:dyDescent="0.2">
      <c r="B177" s="249">
        <v>2021</v>
      </c>
      <c r="C177" s="249"/>
      <c r="D177" s="249"/>
      <c r="E177" s="249"/>
      <c r="F177" s="249"/>
      <c r="G177" s="249"/>
      <c r="H177" s="249"/>
      <c r="I177" s="249"/>
      <c r="J177" s="244">
        <v>845290096.92000198</v>
      </c>
      <c r="K177" s="244"/>
      <c r="L177" s="244"/>
      <c r="M177" s="244"/>
      <c r="N177" s="244"/>
      <c r="O177" s="244"/>
      <c r="P177" s="244"/>
      <c r="Q177" s="244"/>
      <c r="R177" s="229">
        <v>5.5505309414388297E-2</v>
      </c>
      <c r="S177" s="229"/>
      <c r="T177" s="229"/>
      <c r="U177" s="229"/>
      <c r="V177" s="229"/>
      <c r="W177" s="229"/>
      <c r="X177" s="229"/>
      <c r="Y177" s="229"/>
      <c r="Z177" s="229"/>
      <c r="AA177" s="229"/>
      <c r="AB177" s="233">
        <v>8050</v>
      </c>
      <c r="AC177" s="233"/>
      <c r="AD177" s="233"/>
      <c r="AE177" s="233"/>
      <c r="AF177" s="229">
        <v>3.5672504254112301E-2</v>
      </c>
      <c r="AG177" s="229"/>
      <c r="AH177" s="229"/>
      <c r="AI177" s="229"/>
      <c r="AJ177" s="229"/>
      <c r="AK177" s="229"/>
      <c r="AL177" s="229"/>
      <c r="AM177" s="229"/>
    </row>
    <row r="178" spans="2:41" s="1" customFormat="1" ht="12.25" customHeight="1" x14ac:dyDescent="0.2">
      <c r="B178" s="246"/>
      <c r="C178" s="246"/>
      <c r="D178" s="246"/>
      <c r="E178" s="246"/>
      <c r="F178" s="246"/>
      <c r="G178" s="246"/>
      <c r="H178" s="246"/>
      <c r="I178" s="246"/>
      <c r="J178" s="245">
        <v>15228995313.0301</v>
      </c>
      <c r="K178" s="245"/>
      <c r="L178" s="245"/>
      <c r="M178" s="245"/>
      <c r="N178" s="245"/>
      <c r="O178" s="245"/>
      <c r="P178" s="245"/>
      <c r="Q178" s="245"/>
      <c r="R178" s="243">
        <v>1</v>
      </c>
      <c r="S178" s="243"/>
      <c r="T178" s="243"/>
      <c r="U178" s="243"/>
      <c r="V178" s="243"/>
      <c r="W178" s="243"/>
      <c r="X178" s="243"/>
      <c r="Y178" s="243"/>
      <c r="Z178" s="243"/>
      <c r="AA178" s="243"/>
      <c r="AB178" s="242">
        <v>225664</v>
      </c>
      <c r="AC178" s="242"/>
      <c r="AD178" s="242"/>
      <c r="AE178" s="242"/>
      <c r="AF178" s="243">
        <v>1</v>
      </c>
      <c r="AG178" s="243"/>
      <c r="AH178" s="243"/>
      <c r="AI178" s="243"/>
      <c r="AJ178" s="243"/>
      <c r="AK178" s="243"/>
      <c r="AL178" s="243"/>
      <c r="AM178" s="243"/>
    </row>
    <row r="179" spans="2:41" s="1" customFormat="1" ht="9" customHeight="1" x14ac:dyDescent="0.2"/>
    <row r="180" spans="2:41" s="1" customFormat="1" ht="19.149999999999999" customHeight="1" x14ac:dyDescent="0.2">
      <c r="B180" s="215" t="s">
        <v>1188</v>
      </c>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row>
    <row r="181" spans="2:41" s="1" customFormat="1" ht="7.9" customHeight="1" x14ac:dyDescent="0.2"/>
    <row r="182" spans="2:41" s="1" customFormat="1" ht="11.15" customHeight="1" x14ac:dyDescent="0.2">
      <c r="B182" s="213" t="s">
        <v>1107</v>
      </c>
      <c r="C182" s="213"/>
      <c r="D182" s="213"/>
      <c r="E182" s="213"/>
      <c r="F182" s="213"/>
      <c r="G182" s="213"/>
      <c r="H182" s="213"/>
      <c r="I182" s="213" t="s">
        <v>1060</v>
      </c>
      <c r="J182" s="213"/>
      <c r="K182" s="213"/>
      <c r="L182" s="213"/>
      <c r="M182" s="213"/>
      <c r="N182" s="213"/>
      <c r="O182" s="213"/>
      <c r="P182" s="213"/>
      <c r="Q182" s="213"/>
      <c r="R182" s="213"/>
      <c r="S182" s="213" t="s">
        <v>1061</v>
      </c>
      <c r="T182" s="213"/>
      <c r="U182" s="213"/>
      <c r="V182" s="213"/>
      <c r="W182" s="213"/>
      <c r="X182" s="213"/>
      <c r="Y182" s="213"/>
      <c r="Z182" s="213"/>
      <c r="AA182" s="213"/>
      <c r="AB182" s="213" t="s">
        <v>1108</v>
      </c>
      <c r="AC182" s="213"/>
      <c r="AD182" s="213"/>
      <c r="AE182" s="213"/>
      <c r="AF182" s="213"/>
      <c r="AG182" s="213" t="s">
        <v>1061</v>
      </c>
      <c r="AH182" s="213"/>
      <c r="AI182" s="213"/>
      <c r="AJ182" s="213"/>
      <c r="AK182" s="213"/>
      <c r="AL182" s="213"/>
      <c r="AM182" s="213"/>
    </row>
    <row r="183" spans="2:41" s="1" customFormat="1" ht="10.75" customHeight="1" x14ac:dyDescent="0.2">
      <c r="B183" s="228" t="s">
        <v>1109</v>
      </c>
      <c r="C183" s="228"/>
      <c r="D183" s="228"/>
      <c r="E183" s="228"/>
      <c r="F183" s="228"/>
      <c r="G183" s="228"/>
      <c r="H183" s="228"/>
      <c r="I183" s="244">
        <v>2255195380.0799999</v>
      </c>
      <c r="J183" s="244"/>
      <c r="K183" s="244"/>
      <c r="L183" s="244"/>
      <c r="M183" s="244"/>
      <c r="N183" s="244"/>
      <c r="O183" s="244"/>
      <c r="P183" s="244"/>
      <c r="Q183" s="244"/>
      <c r="R183" s="244"/>
      <c r="S183" s="229">
        <v>0.14808563097727501</v>
      </c>
      <c r="T183" s="229"/>
      <c r="U183" s="229"/>
      <c r="V183" s="229"/>
      <c r="W183" s="229"/>
      <c r="X183" s="229"/>
      <c r="Y183" s="229"/>
      <c r="Z183" s="229"/>
      <c r="AA183" s="229"/>
      <c r="AB183" s="233">
        <v>47691</v>
      </c>
      <c r="AC183" s="233"/>
      <c r="AD183" s="233"/>
      <c r="AE183" s="233"/>
      <c r="AF183" s="233"/>
      <c r="AG183" s="229">
        <v>0.441297307300824</v>
      </c>
      <c r="AH183" s="229"/>
      <c r="AI183" s="229"/>
      <c r="AJ183" s="229"/>
      <c r="AK183" s="229"/>
      <c r="AL183" s="229"/>
      <c r="AM183" s="229"/>
    </row>
    <row r="184" spans="2:41" s="1" customFormat="1" ht="10.75" customHeight="1" x14ac:dyDescent="0.2">
      <c r="B184" s="228" t="s">
        <v>1110</v>
      </c>
      <c r="C184" s="228"/>
      <c r="D184" s="228"/>
      <c r="E184" s="228"/>
      <c r="F184" s="228"/>
      <c r="G184" s="228"/>
      <c r="H184" s="228"/>
      <c r="I184" s="244">
        <v>5171320777.6299801</v>
      </c>
      <c r="J184" s="244"/>
      <c r="K184" s="244"/>
      <c r="L184" s="244"/>
      <c r="M184" s="244"/>
      <c r="N184" s="244"/>
      <c r="O184" s="244"/>
      <c r="P184" s="244"/>
      <c r="Q184" s="244"/>
      <c r="R184" s="244"/>
      <c r="S184" s="229">
        <v>0.33957071174651798</v>
      </c>
      <c r="T184" s="229"/>
      <c r="U184" s="229"/>
      <c r="V184" s="229"/>
      <c r="W184" s="229"/>
      <c r="X184" s="229"/>
      <c r="Y184" s="229"/>
      <c r="Z184" s="229"/>
      <c r="AA184" s="229"/>
      <c r="AB184" s="233">
        <v>35393</v>
      </c>
      <c r="AC184" s="233"/>
      <c r="AD184" s="233"/>
      <c r="AE184" s="233"/>
      <c r="AF184" s="233"/>
      <c r="AG184" s="229">
        <v>0.327500693994633</v>
      </c>
      <c r="AH184" s="229"/>
      <c r="AI184" s="229"/>
      <c r="AJ184" s="229"/>
      <c r="AK184" s="229"/>
      <c r="AL184" s="229"/>
      <c r="AM184" s="229"/>
    </row>
    <row r="185" spans="2:41" s="1" customFormat="1" ht="10.75" customHeight="1" x14ac:dyDescent="0.2">
      <c r="B185" s="228" t="s">
        <v>1111</v>
      </c>
      <c r="C185" s="228"/>
      <c r="D185" s="228"/>
      <c r="E185" s="228"/>
      <c r="F185" s="228"/>
      <c r="G185" s="228"/>
      <c r="H185" s="228"/>
      <c r="I185" s="244">
        <v>4028765528.4099898</v>
      </c>
      <c r="J185" s="244"/>
      <c r="K185" s="244"/>
      <c r="L185" s="244"/>
      <c r="M185" s="244"/>
      <c r="N185" s="244"/>
      <c r="O185" s="244"/>
      <c r="P185" s="244"/>
      <c r="Q185" s="244"/>
      <c r="R185" s="244"/>
      <c r="S185" s="229">
        <v>0.26454571989807901</v>
      </c>
      <c r="T185" s="229"/>
      <c r="U185" s="229"/>
      <c r="V185" s="229"/>
      <c r="W185" s="229"/>
      <c r="X185" s="229"/>
      <c r="Y185" s="229"/>
      <c r="Z185" s="229"/>
      <c r="AA185" s="229"/>
      <c r="AB185" s="233">
        <v>16632</v>
      </c>
      <c r="AC185" s="233"/>
      <c r="AD185" s="233"/>
      <c r="AE185" s="233"/>
      <c r="AF185" s="233"/>
      <c r="AG185" s="229">
        <v>0.15390024983806799</v>
      </c>
      <c r="AH185" s="229"/>
      <c r="AI185" s="229"/>
      <c r="AJ185" s="229"/>
      <c r="AK185" s="229"/>
      <c r="AL185" s="229"/>
      <c r="AM185" s="229"/>
    </row>
    <row r="186" spans="2:41" s="1" customFormat="1" ht="10.75" customHeight="1" x14ac:dyDescent="0.2">
      <c r="B186" s="228" t="s">
        <v>1112</v>
      </c>
      <c r="C186" s="228"/>
      <c r="D186" s="228"/>
      <c r="E186" s="228"/>
      <c r="F186" s="228"/>
      <c r="G186" s="228"/>
      <c r="H186" s="228"/>
      <c r="I186" s="244">
        <v>1721336945.4000101</v>
      </c>
      <c r="J186" s="244"/>
      <c r="K186" s="244"/>
      <c r="L186" s="244"/>
      <c r="M186" s="244"/>
      <c r="N186" s="244"/>
      <c r="O186" s="244"/>
      <c r="P186" s="244"/>
      <c r="Q186" s="244"/>
      <c r="R186" s="244"/>
      <c r="S186" s="229">
        <v>0.113030236730536</v>
      </c>
      <c r="T186" s="229"/>
      <c r="U186" s="229"/>
      <c r="V186" s="229"/>
      <c r="W186" s="229"/>
      <c r="X186" s="229"/>
      <c r="Y186" s="229"/>
      <c r="Z186" s="229"/>
      <c r="AA186" s="229"/>
      <c r="AB186" s="233">
        <v>5081</v>
      </c>
      <c r="AC186" s="233"/>
      <c r="AD186" s="233"/>
      <c r="AE186" s="233"/>
      <c r="AF186" s="233"/>
      <c r="AG186" s="229">
        <v>4.7015823077634897E-2</v>
      </c>
      <c r="AH186" s="229"/>
      <c r="AI186" s="229"/>
      <c r="AJ186" s="229"/>
      <c r="AK186" s="229"/>
      <c r="AL186" s="229"/>
      <c r="AM186" s="229"/>
    </row>
    <row r="187" spans="2:41" s="1" customFormat="1" ht="10.75" customHeight="1" x14ac:dyDescent="0.2">
      <c r="B187" s="228" t="s">
        <v>1113</v>
      </c>
      <c r="C187" s="228"/>
      <c r="D187" s="228"/>
      <c r="E187" s="228"/>
      <c r="F187" s="228"/>
      <c r="G187" s="228"/>
      <c r="H187" s="228"/>
      <c r="I187" s="244">
        <v>2052376681.51</v>
      </c>
      <c r="J187" s="244"/>
      <c r="K187" s="244"/>
      <c r="L187" s="244"/>
      <c r="M187" s="244"/>
      <c r="N187" s="244"/>
      <c r="O187" s="244"/>
      <c r="P187" s="244"/>
      <c r="Q187" s="244"/>
      <c r="R187" s="244"/>
      <c r="S187" s="229">
        <v>0.134767700647592</v>
      </c>
      <c r="T187" s="229"/>
      <c r="U187" s="229"/>
      <c r="V187" s="229"/>
      <c r="W187" s="229"/>
      <c r="X187" s="229"/>
      <c r="Y187" s="229"/>
      <c r="Z187" s="229"/>
      <c r="AA187" s="229"/>
      <c r="AB187" s="233">
        <v>3273</v>
      </c>
      <c r="AC187" s="233"/>
      <c r="AD187" s="233"/>
      <c r="AE187" s="233"/>
      <c r="AF187" s="233"/>
      <c r="AG187" s="229">
        <v>3.0285925788840599E-2</v>
      </c>
      <c r="AH187" s="229"/>
      <c r="AI187" s="229"/>
      <c r="AJ187" s="229"/>
      <c r="AK187" s="229"/>
      <c r="AL187" s="229"/>
      <c r="AM187" s="229"/>
    </row>
    <row r="188" spans="2:41" s="1" customFormat="1" ht="12.25" customHeight="1" x14ac:dyDescent="0.2">
      <c r="B188" s="246"/>
      <c r="C188" s="246"/>
      <c r="D188" s="246"/>
      <c r="E188" s="246"/>
      <c r="F188" s="246"/>
      <c r="G188" s="246"/>
      <c r="H188" s="246"/>
      <c r="I188" s="245">
        <v>15228995313.030001</v>
      </c>
      <c r="J188" s="245"/>
      <c r="K188" s="245"/>
      <c r="L188" s="245"/>
      <c r="M188" s="245"/>
      <c r="N188" s="245"/>
      <c r="O188" s="245"/>
      <c r="P188" s="245"/>
      <c r="Q188" s="245"/>
      <c r="R188" s="245"/>
      <c r="S188" s="243">
        <v>1</v>
      </c>
      <c r="T188" s="243"/>
      <c r="U188" s="243"/>
      <c r="V188" s="243"/>
      <c r="W188" s="243"/>
      <c r="X188" s="243"/>
      <c r="Y188" s="243"/>
      <c r="Z188" s="243"/>
      <c r="AA188" s="243"/>
      <c r="AB188" s="242">
        <v>108070</v>
      </c>
      <c r="AC188" s="242"/>
      <c r="AD188" s="242"/>
      <c r="AE188" s="242"/>
      <c r="AF188" s="242"/>
      <c r="AG188" s="243">
        <v>1</v>
      </c>
      <c r="AH188" s="243"/>
      <c r="AI188" s="243"/>
      <c r="AJ188" s="243"/>
      <c r="AK188" s="243"/>
      <c r="AL188" s="243"/>
      <c r="AM188" s="243"/>
    </row>
    <row r="189" spans="2:41" s="1" customFormat="1" ht="9" customHeight="1" x14ac:dyDescent="0.2"/>
    <row r="190" spans="2:41" s="1" customFormat="1" ht="19.149999999999999" customHeight="1" x14ac:dyDescent="0.2">
      <c r="B190" s="215" t="s">
        <v>1189</v>
      </c>
      <c r="C190" s="215"/>
      <c r="D190" s="215"/>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row>
    <row r="191" spans="2:41" s="1" customFormat="1" ht="7.9" customHeight="1" x14ac:dyDescent="0.2"/>
    <row r="192" spans="2:41" s="1" customFormat="1" ht="11.15" customHeight="1" x14ac:dyDescent="0.2">
      <c r="B192" s="246"/>
      <c r="C192" s="246"/>
      <c r="D192" s="246"/>
      <c r="E192" s="246"/>
      <c r="F192" s="246"/>
      <c r="G192" s="246"/>
      <c r="H192" s="213" t="s">
        <v>1060</v>
      </c>
      <c r="I192" s="213"/>
      <c r="J192" s="213"/>
      <c r="K192" s="213"/>
      <c r="L192" s="213"/>
      <c r="M192" s="213"/>
      <c r="N192" s="213"/>
      <c r="O192" s="213"/>
      <c r="P192" s="213"/>
      <c r="Q192" s="213"/>
      <c r="R192" s="213" t="s">
        <v>1061</v>
      </c>
      <c r="S192" s="213"/>
      <c r="T192" s="213"/>
      <c r="U192" s="213"/>
      <c r="V192" s="213"/>
      <c r="W192" s="213"/>
      <c r="X192" s="213"/>
      <c r="Y192" s="213"/>
      <c r="Z192" s="213"/>
      <c r="AA192" s="213" t="s">
        <v>1062</v>
      </c>
      <c r="AB192" s="213"/>
      <c r="AC192" s="213"/>
      <c r="AD192" s="213"/>
      <c r="AE192" s="213"/>
      <c r="AF192" s="213"/>
      <c r="AG192" s="213"/>
      <c r="AH192" s="213"/>
      <c r="AI192" s="213"/>
      <c r="AJ192" s="213" t="s">
        <v>1061</v>
      </c>
      <c r="AK192" s="213"/>
      <c r="AL192" s="213"/>
      <c r="AM192" s="213"/>
    </row>
    <row r="193" spans="2:39" s="1" customFormat="1" ht="11.15" customHeight="1" x14ac:dyDescent="0.2">
      <c r="B193" s="228" t="s">
        <v>1114</v>
      </c>
      <c r="C193" s="228"/>
      <c r="D193" s="228"/>
      <c r="E193" s="228"/>
      <c r="F193" s="228"/>
      <c r="G193" s="228"/>
      <c r="H193" s="244">
        <v>71670314.919999897</v>
      </c>
      <c r="I193" s="244"/>
      <c r="J193" s="244"/>
      <c r="K193" s="244"/>
      <c r="L193" s="244"/>
      <c r="M193" s="244"/>
      <c r="N193" s="244"/>
      <c r="O193" s="244"/>
      <c r="P193" s="244"/>
      <c r="Q193" s="244"/>
      <c r="R193" s="229">
        <v>4.7061748622824898E-3</v>
      </c>
      <c r="S193" s="229"/>
      <c r="T193" s="229"/>
      <c r="U193" s="229"/>
      <c r="V193" s="229"/>
      <c r="W193" s="229"/>
      <c r="X193" s="229"/>
      <c r="Y193" s="229"/>
      <c r="Z193" s="229"/>
      <c r="AA193" s="233">
        <v>1830</v>
      </c>
      <c r="AB193" s="233"/>
      <c r="AC193" s="233"/>
      <c r="AD193" s="233"/>
      <c r="AE193" s="233"/>
      <c r="AF193" s="233"/>
      <c r="AG193" s="233"/>
      <c r="AH193" s="233"/>
      <c r="AI193" s="233"/>
      <c r="AJ193" s="229">
        <v>8.1094015882019303E-3</v>
      </c>
      <c r="AK193" s="229"/>
      <c r="AL193" s="229"/>
      <c r="AM193" s="229"/>
    </row>
    <row r="194" spans="2:39" s="1" customFormat="1" ht="11.15" customHeight="1" x14ac:dyDescent="0.2">
      <c r="B194" s="228" t="s">
        <v>1115</v>
      </c>
      <c r="C194" s="228"/>
      <c r="D194" s="228"/>
      <c r="E194" s="228"/>
      <c r="F194" s="228"/>
      <c r="G194" s="228"/>
      <c r="H194" s="244">
        <v>666328131.12999904</v>
      </c>
      <c r="I194" s="244"/>
      <c r="J194" s="244"/>
      <c r="K194" s="244"/>
      <c r="L194" s="244"/>
      <c r="M194" s="244"/>
      <c r="N194" s="244"/>
      <c r="O194" s="244"/>
      <c r="P194" s="244"/>
      <c r="Q194" s="244"/>
      <c r="R194" s="229">
        <v>4.37539126799706E-2</v>
      </c>
      <c r="S194" s="229"/>
      <c r="T194" s="229"/>
      <c r="U194" s="229"/>
      <c r="V194" s="229"/>
      <c r="W194" s="229"/>
      <c r="X194" s="229"/>
      <c r="Y194" s="229"/>
      <c r="Z194" s="229"/>
      <c r="AA194" s="233">
        <v>10489</v>
      </c>
      <c r="AB194" s="233"/>
      <c r="AC194" s="233"/>
      <c r="AD194" s="233"/>
      <c r="AE194" s="233"/>
      <c r="AF194" s="233"/>
      <c r="AG194" s="233"/>
      <c r="AH194" s="233"/>
      <c r="AI194" s="233"/>
      <c r="AJ194" s="229">
        <v>4.64806083380601E-2</v>
      </c>
      <c r="AK194" s="229"/>
      <c r="AL194" s="229"/>
      <c r="AM194" s="229"/>
    </row>
    <row r="195" spans="2:39" s="1" customFormat="1" ht="11.15" customHeight="1" x14ac:dyDescent="0.2">
      <c r="B195" s="228" t="s">
        <v>1116</v>
      </c>
      <c r="C195" s="228"/>
      <c r="D195" s="228"/>
      <c r="E195" s="228"/>
      <c r="F195" s="228"/>
      <c r="G195" s="228"/>
      <c r="H195" s="244">
        <v>4582017912.6400003</v>
      </c>
      <c r="I195" s="244"/>
      <c r="J195" s="244"/>
      <c r="K195" s="244"/>
      <c r="L195" s="244"/>
      <c r="M195" s="244"/>
      <c r="N195" s="244"/>
      <c r="O195" s="244"/>
      <c r="P195" s="244"/>
      <c r="Q195" s="244"/>
      <c r="R195" s="229">
        <v>0.300874602589153</v>
      </c>
      <c r="S195" s="229"/>
      <c r="T195" s="229"/>
      <c r="U195" s="229"/>
      <c r="V195" s="229"/>
      <c r="W195" s="229"/>
      <c r="X195" s="229"/>
      <c r="Y195" s="229"/>
      <c r="Z195" s="229"/>
      <c r="AA195" s="233">
        <v>57022</v>
      </c>
      <c r="AB195" s="233"/>
      <c r="AC195" s="233"/>
      <c r="AD195" s="233"/>
      <c r="AE195" s="233"/>
      <c r="AF195" s="233"/>
      <c r="AG195" s="233"/>
      <c r="AH195" s="233"/>
      <c r="AI195" s="233"/>
      <c r="AJ195" s="229">
        <v>0.25268540839478199</v>
      </c>
      <c r="AK195" s="229"/>
      <c r="AL195" s="229"/>
      <c r="AM195" s="229"/>
    </row>
    <row r="196" spans="2:39" s="1" customFormat="1" ht="11.15" customHeight="1" x14ac:dyDescent="0.2">
      <c r="B196" s="228" t="s">
        <v>1117</v>
      </c>
      <c r="C196" s="228"/>
      <c r="D196" s="228"/>
      <c r="E196" s="228"/>
      <c r="F196" s="228"/>
      <c r="G196" s="228"/>
      <c r="H196" s="244">
        <v>7772376172.4700499</v>
      </c>
      <c r="I196" s="244"/>
      <c r="J196" s="244"/>
      <c r="K196" s="244"/>
      <c r="L196" s="244"/>
      <c r="M196" s="244"/>
      <c r="N196" s="244"/>
      <c r="O196" s="244"/>
      <c r="P196" s="244"/>
      <c r="Q196" s="244"/>
      <c r="R196" s="229">
        <v>0.51036696858261799</v>
      </c>
      <c r="S196" s="229"/>
      <c r="T196" s="229"/>
      <c r="U196" s="229"/>
      <c r="V196" s="229"/>
      <c r="W196" s="229"/>
      <c r="X196" s="229"/>
      <c r="Y196" s="229"/>
      <c r="Z196" s="229"/>
      <c r="AA196" s="233">
        <v>108048</v>
      </c>
      <c r="AB196" s="233"/>
      <c r="AC196" s="233"/>
      <c r="AD196" s="233"/>
      <c r="AE196" s="233"/>
      <c r="AF196" s="233"/>
      <c r="AG196" s="233"/>
      <c r="AH196" s="233"/>
      <c r="AI196" s="233"/>
      <c r="AJ196" s="229">
        <v>0.478800340328985</v>
      </c>
      <c r="AK196" s="229"/>
      <c r="AL196" s="229"/>
      <c r="AM196" s="229"/>
    </row>
    <row r="197" spans="2:39" s="1" customFormat="1" ht="11.15" customHeight="1" x14ac:dyDescent="0.2">
      <c r="B197" s="228" t="s">
        <v>1118</v>
      </c>
      <c r="C197" s="228"/>
      <c r="D197" s="228"/>
      <c r="E197" s="228"/>
      <c r="F197" s="228"/>
      <c r="G197" s="228"/>
      <c r="H197" s="244">
        <v>1327860777.8600099</v>
      </c>
      <c r="I197" s="244"/>
      <c r="J197" s="244"/>
      <c r="K197" s="244"/>
      <c r="L197" s="244"/>
      <c r="M197" s="244"/>
      <c r="N197" s="244"/>
      <c r="O197" s="244"/>
      <c r="P197" s="244"/>
      <c r="Q197" s="244"/>
      <c r="R197" s="229">
        <v>8.7192933648346696E-2</v>
      </c>
      <c r="S197" s="229"/>
      <c r="T197" s="229"/>
      <c r="U197" s="229"/>
      <c r="V197" s="229"/>
      <c r="W197" s="229"/>
      <c r="X197" s="229"/>
      <c r="Y197" s="229"/>
      <c r="Z197" s="229"/>
      <c r="AA197" s="233">
        <v>25167</v>
      </c>
      <c r="AB197" s="233"/>
      <c r="AC197" s="233"/>
      <c r="AD197" s="233"/>
      <c r="AE197" s="233"/>
      <c r="AF197" s="233"/>
      <c r="AG197" s="233"/>
      <c r="AH197" s="233"/>
      <c r="AI197" s="233"/>
      <c r="AJ197" s="229">
        <v>0.11152421298922301</v>
      </c>
      <c r="AK197" s="229"/>
      <c r="AL197" s="229"/>
      <c r="AM197" s="229"/>
    </row>
    <row r="198" spans="2:39" s="1" customFormat="1" ht="11.15" customHeight="1" x14ac:dyDescent="0.2">
      <c r="B198" s="228" t="s">
        <v>1119</v>
      </c>
      <c r="C198" s="228"/>
      <c r="D198" s="228"/>
      <c r="E198" s="228"/>
      <c r="F198" s="228"/>
      <c r="G198" s="228"/>
      <c r="H198" s="244">
        <v>584580091.60999894</v>
      </c>
      <c r="I198" s="244"/>
      <c r="J198" s="244"/>
      <c r="K198" s="244"/>
      <c r="L198" s="244"/>
      <c r="M198" s="244"/>
      <c r="N198" s="244"/>
      <c r="O198" s="244"/>
      <c r="P198" s="244"/>
      <c r="Q198" s="244"/>
      <c r="R198" s="229">
        <v>3.8385991957711599E-2</v>
      </c>
      <c r="S198" s="229"/>
      <c r="T198" s="229"/>
      <c r="U198" s="229"/>
      <c r="V198" s="229"/>
      <c r="W198" s="229"/>
      <c r="X198" s="229"/>
      <c r="Y198" s="229"/>
      <c r="Z198" s="229"/>
      <c r="AA198" s="233">
        <v>14323</v>
      </c>
      <c r="AB198" s="233"/>
      <c r="AC198" s="233"/>
      <c r="AD198" s="233"/>
      <c r="AE198" s="233"/>
      <c r="AF198" s="233"/>
      <c r="AG198" s="233"/>
      <c r="AH198" s="233"/>
      <c r="AI198" s="233"/>
      <c r="AJ198" s="229">
        <v>6.34704693703914E-2</v>
      </c>
      <c r="AK198" s="229"/>
      <c r="AL198" s="229"/>
      <c r="AM198" s="229"/>
    </row>
    <row r="199" spans="2:39" s="1" customFormat="1" ht="11.15" customHeight="1" x14ac:dyDescent="0.2">
      <c r="B199" s="228" t="s">
        <v>1120</v>
      </c>
      <c r="C199" s="228"/>
      <c r="D199" s="228"/>
      <c r="E199" s="228"/>
      <c r="F199" s="228"/>
      <c r="G199" s="228"/>
      <c r="H199" s="244">
        <v>134753106.06999999</v>
      </c>
      <c r="I199" s="244"/>
      <c r="J199" s="244"/>
      <c r="K199" s="244"/>
      <c r="L199" s="244"/>
      <c r="M199" s="244"/>
      <c r="N199" s="244"/>
      <c r="O199" s="244"/>
      <c r="P199" s="244"/>
      <c r="Q199" s="244"/>
      <c r="R199" s="229">
        <v>8.8484567300840793E-3</v>
      </c>
      <c r="S199" s="229"/>
      <c r="T199" s="229"/>
      <c r="U199" s="229"/>
      <c r="V199" s="229"/>
      <c r="W199" s="229"/>
      <c r="X199" s="229"/>
      <c r="Y199" s="229"/>
      <c r="Z199" s="229"/>
      <c r="AA199" s="233">
        <v>4606</v>
      </c>
      <c r="AB199" s="233"/>
      <c r="AC199" s="233"/>
      <c r="AD199" s="233"/>
      <c r="AE199" s="233"/>
      <c r="AF199" s="233"/>
      <c r="AG199" s="233"/>
      <c r="AH199" s="233"/>
      <c r="AI199" s="233"/>
      <c r="AJ199" s="229">
        <v>2.0410876347135599E-2</v>
      </c>
      <c r="AK199" s="229"/>
      <c r="AL199" s="229"/>
      <c r="AM199" s="229"/>
    </row>
    <row r="200" spans="2:39" s="1" customFormat="1" ht="11.15" customHeight="1" x14ac:dyDescent="0.2">
      <c r="B200" s="228" t="s">
        <v>1121</v>
      </c>
      <c r="C200" s="228"/>
      <c r="D200" s="228"/>
      <c r="E200" s="228"/>
      <c r="F200" s="228"/>
      <c r="G200" s="228"/>
      <c r="H200" s="244">
        <v>51935226.069999903</v>
      </c>
      <c r="I200" s="244"/>
      <c r="J200" s="244"/>
      <c r="K200" s="244"/>
      <c r="L200" s="244"/>
      <c r="M200" s="244"/>
      <c r="N200" s="244"/>
      <c r="O200" s="244"/>
      <c r="P200" s="244"/>
      <c r="Q200" s="244"/>
      <c r="R200" s="229">
        <v>3.4102857741090602E-3</v>
      </c>
      <c r="S200" s="229"/>
      <c r="T200" s="229"/>
      <c r="U200" s="229"/>
      <c r="V200" s="229"/>
      <c r="W200" s="229"/>
      <c r="X200" s="229"/>
      <c r="Y200" s="229"/>
      <c r="Z200" s="229"/>
      <c r="AA200" s="233">
        <v>2131</v>
      </c>
      <c r="AB200" s="233"/>
      <c r="AC200" s="233"/>
      <c r="AD200" s="233"/>
      <c r="AE200" s="233"/>
      <c r="AF200" s="233"/>
      <c r="AG200" s="233"/>
      <c r="AH200" s="233"/>
      <c r="AI200" s="233"/>
      <c r="AJ200" s="229">
        <v>9.4432430516165605E-3</v>
      </c>
      <c r="AK200" s="229"/>
      <c r="AL200" s="229"/>
      <c r="AM200" s="229"/>
    </row>
    <row r="201" spans="2:39" s="1" customFormat="1" ht="11.15" customHeight="1" x14ac:dyDescent="0.2">
      <c r="B201" s="228" t="s">
        <v>1122</v>
      </c>
      <c r="C201" s="228"/>
      <c r="D201" s="228"/>
      <c r="E201" s="228"/>
      <c r="F201" s="228"/>
      <c r="G201" s="228"/>
      <c r="H201" s="244">
        <v>22252047.010000002</v>
      </c>
      <c r="I201" s="244"/>
      <c r="J201" s="244"/>
      <c r="K201" s="244"/>
      <c r="L201" s="244"/>
      <c r="M201" s="244"/>
      <c r="N201" s="244"/>
      <c r="O201" s="244"/>
      <c r="P201" s="244"/>
      <c r="Q201" s="244"/>
      <c r="R201" s="229">
        <v>1.46116316622417E-3</v>
      </c>
      <c r="S201" s="229"/>
      <c r="T201" s="229"/>
      <c r="U201" s="229"/>
      <c r="V201" s="229"/>
      <c r="W201" s="229"/>
      <c r="X201" s="229"/>
      <c r="Y201" s="229"/>
      <c r="Z201" s="229"/>
      <c r="AA201" s="233">
        <v>1075</v>
      </c>
      <c r="AB201" s="233"/>
      <c r="AC201" s="233"/>
      <c r="AD201" s="233"/>
      <c r="AE201" s="233"/>
      <c r="AF201" s="233"/>
      <c r="AG201" s="233"/>
      <c r="AH201" s="233"/>
      <c r="AI201" s="233"/>
      <c r="AJ201" s="229">
        <v>4.7637195121951201E-3</v>
      </c>
      <c r="AK201" s="229"/>
      <c r="AL201" s="229"/>
      <c r="AM201" s="229"/>
    </row>
    <row r="202" spans="2:39" s="1" customFormat="1" ht="11.15" customHeight="1" x14ac:dyDescent="0.2">
      <c r="B202" s="228" t="s">
        <v>1123</v>
      </c>
      <c r="C202" s="228"/>
      <c r="D202" s="228"/>
      <c r="E202" s="228"/>
      <c r="F202" s="228"/>
      <c r="G202" s="228"/>
      <c r="H202" s="244">
        <v>9277820.6400000006</v>
      </c>
      <c r="I202" s="244"/>
      <c r="J202" s="244"/>
      <c r="K202" s="244"/>
      <c r="L202" s="244"/>
      <c r="M202" s="244"/>
      <c r="N202" s="244"/>
      <c r="O202" s="244"/>
      <c r="P202" s="244"/>
      <c r="Q202" s="244"/>
      <c r="R202" s="229">
        <v>6.0922079554793899E-4</v>
      </c>
      <c r="S202" s="229"/>
      <c r="T202" s="229"/>
      <c r="U202" s="229"/>
      <c r="V202" s="229"/>
      <c r="W202" s="229"/>
      <c r="X202" s="229"/>
      <c r="Y202" s="229"/>
      <c r="Z202" s="229"/>
      <c r="AA202" s="233">
        <v>578</v>
      </c>
      <c r="AB202" s="233"/>
      <c r="AC202" s="233"/>
      <c r="AD202" s="233"/>
      <c r="AE202" s="233"/>
      <c r="AF202" s="233"/>
      <c r="AG202" s="233"/>
      <c r="AH202" s="233"/>
      <c r="AI202" s="233"/>
      <c r="AJ202" s="229">
        <v>2.5613301191151402E-3</v>
      </c>
      <c r="AK202" s="229"/>
      <c r="AL202" s="229"/>
      <c r="AM202" s="229"/>
    </row>
    <row r="203" spans="2:39" s="1" customFormat="1" ht="11.15" customHeight="1" x14ac:dyDescent="0.2">
      <c r="B203" s="228" t="s">
        <v>1124</v>
      </c>
      <c r="C203" s="228"/>
      <c r="D203" s="228"/>
      <c r="E203" s="228"/>
      <c r="F203" s="228"/>
      <c r="G203" s="228"/>
      <c r="H203" s="244">
        <v>4714225.9400000004</v>
      </c>
      <c r="I203" s="244"/>
      <c r="J203" s="244"/>
      <c r="K203" s="244"/>
      <c r="L203" s="244"/>
      <c r="M203" s="244"/>
      <c r="N203" s="244"/>
      <c r="O203" s="244"/>
      <c r="P203" s="244"/>
      <c r="Q203" s="244"/>
      <c r="R203" s="229">
        <v>3.0955593872738699E-4</v>
      </c>
      <c r="S203" s="229"/>
      <c r="T203" s="229"/>
      <c r="U203" s="229"/>
      <c r="V203" s="229"/>
      <c r="W203" s="229"/>
      <c r="X203" s="229"/>
      <c r="Y203" s="229"/>
      <c r="Z203" s="229"/>
      <c r="AA203" s="233">
        <v>258</v>
      </c>
      <c r="AB203" s="233"/>
      <c r="AC203" s="233"/>
      <c r="AD203" s="233"/>
      <c r="AE203" s="233"/>
      <c r="AF203" s="233"/>
      <c r="AG203" s="233"/>
      <c r="AH203" s="233"/>
      <c r="AI203" s="233"/>
      <c r="AJ203" s="229">
        <v>1.1432926829268301E-3</v>
      </c>
      <c r="AK203" s="229"/>
      <c r="AL203" s="229"/>
      <c r="AM203" s="229"/>
    </row>
    <row r="204" spans="2:39" s="1" customFormat="1" ht="11.15" customHeight="1" x14ac:dyDescent="0.2">
      <c r="B204" s="228" t="s">
        <v>1125</v>
      </c>
      <c r="C204" s="228"/>
      <c r="D204" s="228"/>
      <c r="E204" s="228"/>
      <c r="F204" s="228"/>
      <c r="G204" s="228"/>
      <c r="H204" s="244">
        <v>928968.59</v>
      </c>
      <c r="I204" s="244"/>
      <c r="J204" s="244"/>
      <c r="K204" s="244"/>
      <c r="L204" s="244"/>
      <c r="M204" s="244"/>
      <c r="N204" s="244"/>
      <c r="O204" s="244"/>
      <c r="P204" s="244"/>
      <c r="Q204" s="244"/>
      <c r="R204" s="229">
        <v>6.0999991851410401E-5</v>
      </c>
      <c r="S204" s="229"/>
      <c r="T204" s="229"/>
      <c r="U204" s="229"/>
      <c r="V204" s="229"/>
      <c r="W204" s="229"/>
      <c r="X204" s="229"/>
      <c r="Y204" s="229"/>
      <c r="Z204" s="229"/>
      <c r="AA204" s="233">
        <v>91</v>
      </c>
      <c r="AB204" s="233"/>
      <c r="AC204" s="233"/>
      <c r="AD204" s="233"/>
      <c r="AE204" s="233"/>
      <c r="AF204" s="233"/>
      <c r="AG204" s="233"/>
      <c r="AH204" s="233"/>
      <c r="AI204" s="233"/>
      <c r="AJ204" s="229">
        <v>4.0325439591605198E-4</v>
      </c>
      <c r="AK204" s="229"/>
      <c r="AL204" s="229"/>
      <c r="AM204" s="229"/>
    </row>
    <row r="205" spans="2:39" s="1" customFormat="1" ht="11.15" customHeight="1" x14ac:dyDescent="0.2">
      <c r="B205" s="228" t="s">
        <v>1126</v>
      </c>
      <c r="C205" s="228"/>
      <c r="D205" s="228"/>
      <c r="E205" s="228"/>
      <c r="F205" s="228"/>
      <c r="G205" s="228"/>
      <c r="H205" s="244">
        <v>169283.6</v>
      </c>
      <c r="I205" s="244"/>
      <c r="J205" s="244"/>
      <c r="K205" s="244"/>
      <c r="L205" s="244"/>
      <c r="M205" s="244"/>
      <c r="N205" s="244"/>
      <c r="O205" s="244"/>
      <c r="P205" s="244"/>
      <c r="Q205" s="244"/>
      <c r="R205" s="229">
        <v>1.11158744566137E-5</v>
      </c>
      <c r="S205" s="229"/>
      <c r="T205" s="229"/>
      <c r="U205" s="229"/>
      <c r="V205" s="229"/>
      <c r="W205" s="229"/>
      <c r="X205" s="229"/>
      <c r="Y205" s="229"/>
      <c r="Z205" s="229"/>
      <c r="AA205" s="233">
        <v>30</v>
      </c>
      <c r="AB205" s="233"/>
      <c r="AC205" s="233"/>
      <c r="AD205" s="233"/>
      <c r="AE205" s="233"/>
      <c r="AF205" s="233"/>
      <c r="AG205" s="233"/>
      <c r="AH205" s="233"/>
      <c r="AI205" s="233"/>
      <c r="AJ205" s="229">
        <v>1.32941009642655E-4</v>
      </c>
      <c r="AK205" s="229"/>
      <c r="AL205" s="229"/>
      <c r="AM205" s="229"/>
    </row>
    <row r="206" spans="2:39" s="1" customFormat="1" ht="11.15" customHeight="1" x14ac:dyDescent="0.2">
      <c r="B206" s="228" t="s">
        <v>1127</v>
      </c>
      <c r="C206" s="228"/>
      <c r="D206" s="228"/>
      <c r="E206" s="228"/>
      <c r="F206" s="228"/>
      <c r="G206" s="228"/>
      <c r="H206" s="244">
        <v>42901.81</v>
      </c>
      <c r="I206" s="244"/>
      <c r="J206" s="244"/>
      <c r="K206" s="244"/>
      <c r="L206" s="244"/>
      <c r="M206" s="244"/>
      <c r="N206" s="244"/>
      <c r="O206" s="244"/>
      <c r="P206" s="244"/>
      <c r="Q206" s="244"/>
      <c r="R206" s="229">
        <v>2.8171136124319901E-6</v>
      </c>
      <c r="S206" s="229"/>
      <c r="T206" s="229"/>
      <c r="U206" s="229"/>
      <c r="V206" s="229"/>
      <c r="W206" s="229"/>
      <c r="X206" s="229"/>
      <c r="Y206" s="229"/>
      <c r="Z206" s="229"/>
      <c r="AA206" s="233">
        <v>10</v>
      </c>
      <c r="AB206" s="233"/>
      <c r="AC206" s="233"/>
      <c r="AD206" s="233"/>
      <c r="AE206" s="233"/>
      <c r="AF206" s="233"/>
      <c r="AG206" s="233"/>
      <c r="AH206" s="233"/>
      <c r="AI206" s="233"/>
      <c r="AJ206" s="229">
        <v>4.4313669880884901E-5</v>
      </c>
      <c r="AK206" s="229"/>
      <c r="AL206" s="229"/>
      <c r="AM206" s="229"/>
    </row>
    <row r="207" spans="2:39" s="1" customFormat="1" ht="11.15" customHeight="1" x14ac:dyDescent="0.2">
      <c r="B207" s="228" t="s">
        <v>1128</v>
      </c>
      <c r="C207" s="228"/>
      <c r="D207" s="228"/>
      <c r="E207" s="228"/>
      <c r="F207" s="228"/>
      <c r="G207" s="228"/>
      <c r="H207" s="244">
        <v>18096.23</v>
      </c>
      <c r="I207" s="244"/>
      <c r="J207" s="244"/>
      <c r="K207" s="244"/>
      <c r="L207" s="244"/>
      <c r="M207" s="244"/>
      <c r="N207" s="244"/>
      <c r="O207" s="244"/>
      <c r="P207" s="244"/>
      <c r="Q207" s="244"/>
      <c r="R207" s="229">
        <v>1.1882747107103501E-6</v>
      </c>
      <c r="S207" s="229"/>
      <c r="T207" s="229"/>
      <c r="U207" s="229"/>
      <c r="V207" s="229"/>
      <c r="W207" s="229"/>
      <c r="X207" s="229"/>
      <c r="Y207" s="229"/>
      <c r="Z207" s="229"/>
      <c r="AA207" s="233">
        <v>1</v>
      </c>
      <c r="AB207" s="233"/>
      <c r="AC207" s="233"/>
      <c r="AD207" s="233"/>
      <c r="AE207" s="233"/>
      <c r="AF207" s="233"/>
      <c r="AG207" s="233"/>
      <c r="AH207" s="233"/>
      <c r="AI207" s="233"/>
      <c r="AJ207" s="229">
        <v>4.4313669880884901E-6</v>
      </c>
      <c r="AK207" s="229"/>
      <c r="AL207" s="229"/>
      <c r="AM207" s="229"/>
    </row>
    <row r="208" spans="2:39" s="1" customFormat="1" ht="11.15" customHeight="1" x14ac:dyDescent="0.2">
      <c r="B208" s="228" t="s">
        <v>1129</v>
      </c>
      <c r="C208" s="228"/>
      <c r="D208" s="228"/>
      <c r="E208" s="228"/>
      <c r="F208" s="228"/>
      <c r="G208" s="228"/>
      <c r="H208" s="244">
        <v>42042.74</v>
      </c>
      <c r="I208" s="244"/>
      <c r="J208" s="244"/>
      <c r="K208" s="244"/>
      <c r="L208" s="244"/>
      <c r="M208" s="244"/>
      <c r="N208" s="244"/>
      <c r="O208" s="244"/>
      <c r="P208" s="244"/>
      <c r="Q208" s="244"/>
      <c r="R208" s="229">
        <v>2.7607034565194098E-6</v>
      </c>
      <c r="S208" s="229"/>
      <c r="T208" s="229"/>
      <c r="U208" s="229"/>
      <c r="V208" s="229"/>
      <c r="W208" s="229"/>
      <c r="X208" s="229"/>
      <c r="Y208" s="229"/>
      <c r="Z208" s="229"/>
      <c r="AA208" s="233">
        <v>2</v>
      </c>
      <c r="AB208" s="233"/>
      <c r="AC208" s="233"/>
      <c r="AD208" s="233"/>
      <c r="AE208" s="233"/>
      <c r="AF208" s="233"/>
      <c r="AG208" s="233"/>
      <c r="AH208" s="233"/>
      <c r="AI208" s="233"/>
      <c r="AJ208" s="229">
        <v>8.86273397617697E-6</v>
      </c>
      <c r="AK208" s="229"/>
      <c r="AL208" s="229"/>
      <c r="AM208" s="229"/>
    </row>
    <row r="209" spans="2:41" s="1" customFormat="1" ht="11.15" customHeight="1" x14ac:dyDescent="0.2">
      <c r="B209" s="228" t="s">
        <v>1130</v>
      </c>
      <c r="C209" s="228"/>
      <c r="D209" s="228"/>
      <c r="E209" s="228"/>
      <c r="F209" s="228"/>
      <c r="G209" s="228"/>
      <c r="H209" s="244">
        <v>3106.88</v>
      </c>
      <c r="I209" s="244"/>
      <c r="J209" s="244"/>
      <c r="K209" s="244"/>
      <c r="L209" s="244"/>
      <c r="M209" s="244"/>
      <c r="N209" s="244"/>
      <c r="O209" s="244"/>
      <c r="P209" s="244"/>
      <c r="Q209" s="244"/>
      <c r="R209" s="229">
        <v>2.0401083171532201E-7</v>
      </c>
      <c r="S209" s="229"/>
      <c r="T209" s="229"/>
      <c r="U209" s="229"/>
      <c r="V209" s="229"/>
      <c r="W209" s="229"/>
      <c r="X209" s="229"/>
      <c r="Y209" s="229"/>
      <c r="Z209" s="229"/>
      <c r="AA209" s="233">
        <v>2</v>
      </c>
      <c r="AB209" s="233"/>
      <c r="AC209" s="233"/>
      <c r="AD209" s="233"/>
      <c r="AE209" s="233"/>
      <c r="AF209" s="233"/>
      <c r="AG209" s="233"/>
      <c r="AH209" s="233"/>
      <c r="AI209" s="233"/>
      <c r="AJ209" s="229">
        <v>8.86273397617697E-6</v>
      </c>
      <c r="AK209" s="229"/>
      <c r="AL209" s="229"/>
      <c r="AM209" s="229"/>
    </row>
    <row r="210" spans="2:41" s="1" customFormat="1" ht="11.15" customHeight="1" x14ac:dyDescent="0.2">
      <c r="B210" s="228" t="s">
        <v>1131</v>
      </c>
      <c r="C210" s="228"/>
      <c r="D210" s="228"/>
      <c r="E210" s="228"/>
      <c r="F210" s="228"/>
      <c r="G210" s="228"/>
      <c r="H210" s="244">
        <v>25086.82</v>
      </c>
      <c r="I210" s="244"/>
      <c r="J210" s="244"/>
      <c r="K210" s="244"/>
      <c r="L210" s="244"/>
      <c r="M210" s="244"/>
      <c r="N210" s="244"/>
      <c r="O210" s="244"/>
      <c r="P210" s="244"/>
      <c r="Q210" s="244"/>
      <c r="R210" s="229">
        <v>1.6473063051333101E-6</v>
      </c>
      <c r="S210" s="229"/>
      <c r="T210" s="229"/>
      <c r="U210" s="229"/>
      <c r="V210" s="229"/>
      <c r="W210" s="229"/>
      <c r="X210" s="229"/>
      <c r="Y210" s="229"/>
      <c r="Z210" s="229"/>
      <c r="AA210" s="233">
        <v>1</v>
      </c>
      <c r="AB210" s="233"/>
      <c r="AC210" s="233"/>
      <c r="AD210" s="233"/>
      <c r="AE210" s="233"/>
      <c r="AF210" s="233"/>
      <c r="AG210" s="233"/>
      <c r="AH210" s="233"/>
      <c r="AI210" s="233"/>
      <c r="AJ210" s="229">
        <v>4.4313669880884901E-6</v>
      </c>
      <c r="AK210" s="229"/>
      <c r="AL210" s="229"/>
      <c r="AM210" s="229"/>
    </row>
    <row r="211" spans="2:41" s="1" customFormat="1" ht="11.15" customHeight="1" x14ac:dyDescent="0.2">
      <c r="B211" s="246"/>
      <c r="C211" s="246"/>
      <c r="D211" s="246"/>
      <c r="E211" s="246"/>
      <c r="F211" s="246"/>
      <c r="G211" s="246"/>
      <c r="H211" s="245">
        <v>15228995313.0301</v>
      </c>
      <c r="I211" s="245"/>
      <c r="J211" s="245"/>
      <c r="K211" s="245"/>
      <c r="L211" s="245"/>
      <c r="M211" s="245"/>
      <c r="N211" s="245"/>
      <c r="O211" s="245"/>
      <c r="P211" s="245"/>
      <c r="Q211" s="245"/>
      <c r="R211" s="243">
        <v>1</v>
      </c>
      <c r="S211" s="243"/>
      <c r="T211" s="243"/>
      <c r="U211" s="243"/>
      <c r="V211" s="243"/>
      <c r="W211" s="243"/>
      <c r="X211" s="243"/>
      <c r="Y211" s="243"/>
      <c r="Z211" s="243"/>
      <c r="AA211" s="242">
        <v>225664</v>
      </c>
      <c r="AB211" s="242"/>
      <c r="AC211" s="242"/>
      <c r="AD211" s="242"/>
      <c r="AE211" s="242"/>
      <c r="AF211" s="242"/>
      <c r="AG211" s="242"/>
      <c r="AH211" s="242"/>
      <c r="AI211" s="242"/>
      <c r="AJ211" s="243">
        <v>1</v>
      </c>
      <c r="AK211" s="243"/>
      <c r="AL211" s="243"/>
      <c r="AM211" s="243"/>
    </row>
    <row r="212" spans="2:41" s="1" customFormat="1" ht="9" customHeight="1" x14ac:dyDescent="0.2"/>
    <row r="213" spans="2:41" s="1" customFormat="1" ht="19.149999999999999" customHeight="1" x14ac:dyDescent="0.2">
      <c r="B213" s="215" t="s">
        <v>1190</v>
      </c>
      <c r="C213" s="215"/>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c r="Z213" s="215"/>
      <c r="AA213" s="215"/>
      <c r="AB213" s="215"/>
      <c r="AC213" s="215"/>
      <c r="AD213" s="215"/>
      <c r="AE213" s="215"/>
      <c r="AF213" s="215"/>
      <c r="AG213" s="215"/>
      <c r="AH213" s="215"/>
      <c r="AI213" s="215"/>
      <c r="AJ213" s="215"/>
      <c r="AK213" s="215"/>
      <c r="AL213" s="215"/>
      <c r="AM213" s="215"/>
      <c r="AN213" s="215"/>
      <c r="AO213" s="215"/>
    </row>
    <row r="214" spans="2:41" s="1" customFormat="1" ht="7.9" customHeight="1" x14ac:dyDescent="0.2"/>
    <row r="215" spans="2:41" s="1" customFormat="1" ht="12.75" customHeight="1" x14ac:dyDescent="0.2">
      <c r="B215" s="246"/>
      <c r="C215" s="246"/>
      <c r="D215" s="246"/>
      <c r="E215" s="246"/>
      <c r="F215" s="246"/>
      <c r="G215" s="213" t="s">
        <v>1060</v>
      </c>
      <c r="H215" s="213"/>
      <c r="I215" s="213"/>
      <c r="J215" s="213"/>
      <c r="K215" s="213"/>
      <c r="L215" s="213"/>
      <c r="M215" s="213"/>
      <c r="N215" s="213"/>
      <c r="O215" s="213"/>
      <c r="P215" s="213"/>
      <c r="Q215" s="213" t="s">
        <v>1061</v>
      </c>
      <c r="R215" s="213"/>
      <c r="S215" s="213"/>
      <c r="T215" s="213"/>
      <c r="U215" s="213"/>
      <c r="V215" s="213"/>
      <c r="W215" s="213"/>
      <c r="X215" s="213"/>
      <c r="Y215" s="213"/>
      <c r="Z215" s="213" t="s">
        <v>1062</v>
      </c>
      <c r="AA215" s="213"/>
      <c r="AB215" s="213"/>
      <c r="AC215" s="213"/>
      <c r="AD215" s="213"/>
      <c r="AE215" s="213"/>
      <c r="AF215" s="213"/>
      <c r="AG215" s="213"/>
      <c r="AH215" s="213" t="s">
        <v>1061</v>
      </c>
      <c r="AI215" s="213"/>
      <c r="AJ215" s="213"/>
      <c r="AK215" s="213"/>
      <c r="AL215" s="213"/>
      <c r="AM215" s="213"/>
    </row>
    <row r="216" spans="2:41" s="1" customFormat="1" ht="11.15" customHeight="1" x14ac:dyDescent="0.2">
      <c r="B216" s="228" t="s">
        <v>924</v>
      </c>
      <c r="C216" s="228"/>
      <c r="D216" s="228"/>
      <c r="E216" s="228"/>
      <c r="F216" s="228"/>
      <c r="G216" s="244">
        <v>12644189613.239901</v>
      </c>
      <c r="H216" s="244"/>
      <c r="I216" s="244"/>
      <c r="J216" s="244"/>
      <c r="K216" s="244"/>
      <c r="L216" s="244"/>
      <c r="M216" s="244"/>
      <c r="N216" s="244"/>
      <c r="O216" s="244"/>
      <c r="P216" s="244"/>
      <c r="Q216" s="229">
        <v>0.83027076660937404</v>
      </c>
      <c r="R216" s="229"/>
      <c r="S216" s="229"/>
      <c r="T216" s="229"/>
      <c r="U216" s="229"/>
      <c r="V216" s="229"/>
      <c r="W216" s="229"/>
      <c r="X216" s="229"/>
      <c r="Y216" s="229"/>
      <c r="Z216" s="233">
        <v>185661</v>
      </c>
      <c r="AA216" s="233"/>
      <c r="AB216" s="233"/>
      <c r="AC216" s="233"/>
      <c r="AD216" s="233"/>
      <c r="AE216" s="233"/>
      <c r="AF216" s="233"/>
      <c r="AG216" s="233"/>
      <c r="AH216" s="229">
        <v>0.82273202637549603</v>
      </c>
      <c r="AI216" s="229"/>
      <c r="AJ216" s="229"/>
      <c r="AK216" s="229"/>
      <c r="AL216" s="229"/>
      <c r="AM216" s="229"/>
    </row>
    <row r="217" spans="2:41" s="1" customFormat="1" ht="11.15" customHeight="1" x14ac:dyDescent="0.2">
      <c r="B217" s="228" t="s">
        <v>1132</v>
      </c>
      <c r="C217" s="228"/>
      <c r="D217" s="228"/>
      <c r="E217" s="228"/>
      <c r="F217" s="228"/>
      <c r="G217" s="244">
        <v>28407852.02</v>
      </c>
      <c r="H217" s="244"/>
      <c r="I217" s="244"/>
      <c r="J217" s="244"/>
      <c r="K217" s="244"/>
      <c r="L217" s="244"/>
      <c r="M217" s="244"/>
      <c r="N217" s="244"/>
      <c r="O217" s="244"/>
      <c r="P217" s="244"/>
      <c r="Q217" s="229">
        <v>1.8653792608166501E-3</v>
      </c>
      <c r="R217" s="229"/>
      <c r="S217" s="229"/>
      <c r="T217" s="229"/>
      <c r="U217" s="229"/>
      <c r="V217" s="229"/>
      <c r="W217" s="229"/>
      <c r="X217" s="229"/>
      <c r="Y217" s="229"/>
      <c r="Z217" s="233">
        <v>1410</v>
      </c>
      <c r="AA217" s="233"/>
      <c r="AB217" s="233"/>
      <c r="AC217" s="233"/>
      <c r="AD217" s="233"/>
      <c r="AE217" s="233"/>
      <c r="AF217" s="233"/>
      <c r="AG217" s="233"/>
      <c r="AH217" s="229">
        <v>6.24822745320477E-3</v>
      </c>
      <c r="AI217" s="229"/>
      <c r="AJ217" s="229"/>
      <c r="AK217" s="229"/>
      <c r="AL217" s="229"/>
      <c r="AM217" s="229"/>
    </row>
    <row r="218" spans="2:41" s="1" customFormat="1" ht="11.15" customHeight="1" x14ac:dyDescent="0.2">
      <c r="B218" s="228" t="s">
        <v>1133</v>
      </c>
      <c r="C218" s="228"/>
      <c r="D218" s="228"/>
      <c r="E218" s="228"/>
      <c r="F218" s="228"/>
      <c r="G218" s="244">
        <v>2556397847.77</v>
      </c>
      <c r="H218" s="244"/>
      <c r="I218" s="244"/>
      <c r="J218" s="244"/>
      <c r="K218" s="244"/>
      <c r="L218" s="244"/>
      <c r="M218" s="244"/>
      <c r="N218" s="244"/>
      <c r="O218" s="244"/>
      <c r="P218" s="244"/>
      <c r="Q218" s="229">
        <v>0.167863854129809</v>
      </c>
      <c r="R218" s="229"/>
      <c r="S218" s="229"/>
      <c r="T218" s="229"/>
      <c r="U218" s="229"/>
      <c r="V218" s="229"/>
      <c r="W218" s="229"/>
      <c r="X218" s="229"/>
      <c r="Y218" s="229"/>
      <c r="Z218" s="233">
        <v>38593</v>
      </c>
      <c r="AA218" s="233"/>
      <c r="AB218" s="233"/>
      <c r="AC218" s="233"/>
      <c r="AD218" s="233"/>
      <c r="AE218" s="233"/>
      <c r="AF218" s="233"/>
      <c r="AG218" s="233"/>
      <c r="AH218" s="229">
        <v>0.171019746171299</v>
      </c>
      <c r="AI218" s="229"/>
      <c r="AJ218" s="229"/>
      <c r="AK218" s="229"/>
      <c r="AL218" s="229"/>
      <c r="AM218" s="229"/>
    </row>
    <row r="219" spans="2:41" s="1" customFormat="1" ht="12.75" customHeight="1" x14ac:dyDescent="0.2">
      <c r="B219" s="246"/>
      <c r="C219" s="246"/>
      <c r="D219" s="246"/>
      <c r="E219" s="246"/>
      <c r="F219" s="246"/>
      <c r="G219" s="245">
        <v>15228995313.0299</v>
      </c>
      <c r="H219" s="245"/>
      <c r="I219" s="245"/>
      <c r="J219" s="245"/>
      <c r="K219" s="245"/>
      <c r="L219" s="245"/>
      <c r="M219" s="245"/>
      <c r="N219" s="245"/>
      <c r="O219" s="245"/>
      <c r="P219" s="245"/>
      <c r="Q219" s="243">
        <v>1</v>
      </c>
      <c r="R219" s="243"/>
      <c r="S219" s="243"/>
      <c r="T219" s="243"/>
      <c r="U219" s="243"/>
      <c r="V219" s="243"/>
      <c r="W219" s="243"/>
      <c r="X219" s="243"/>
      <c r="Y219" s="243"/>
      <c r="Z219" s="242">
        <v>225664</v>
      </c>
      <c r="AA219" s="242"/>
      <c r="AB219" s="242"/>
      <c r="AC219" s="242"/>
      <c r="AD219" s="242"/>
      <c r="AE219" s="242"/>
      <c r="AF219" s="242"/>
      <c r="AG219" s="242"/>
      <c r="AH219" s="243">
        <v>1</v>
      </c>
      <c r="AI219" s="243"/>
      <c r="AJ219" s="243"/>
      <c r="AK219" s="243"/>
      <c r="AL219" s="243"/>
      <c r="AM219" s="243"/>
    </row>
    <row r="220" spans="2:41" s="1" customFormat="1" ht="9" customHeight="1" x14ac:dyDescent="0.2"/>
    <row r="221" spans="2:41" s="1" customFormat="1" ht="19.149999999999999" customHeight="1" x14ac:dyDescent="0.2">
      <c r="B221" s="215" t="s">
        <v>1191</v>
      </c>
      <c r="C221" s="215"/>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c r="Z221" s="215"/>
      <c r="AA221" s="215"/>
      <c r="AB221" s="215"/>
      <c r="AC221" s="215"/>
      <c r="AD221" s="215"/>
      <c r="AE221" s="215"/>
      <c r="AF221" s="215"/>
      <c r="AG221" s="215"/>
      <c r="AH221" s="215"/>
      <c r="AI221" s="215"/>
      <c r="AJ221" s="215"/>
      <c r="AK221" s="215"/>
      <c r="AL221" s="215"/>
      <c r="AM221" s="215"/>
      <c r="AN221" s="215"/>
      <c r="AO221" s="215"/>
    </row>
    <row r="222" spans="2:41" s="1" customFormat="1" ht="7.9" customHeight="1" x14ac:dyDescent="0.2"/>
    <row r="223" spans="2:41" s="1" customFormat="1" ht="12.75" customHeight="1" x14ac:dyDescent="0.2">
      <c r="B223" s="246"/>
      <c r="C223" s="246"/>
      <c r="D223" s="246"/>
      <c r="E223" s="246"/>
      <c r="F223" s="213" t="s">
        <v>1060</v>
      </c>
      <c r="G223" s="213"/>
      <c r="H223" s="213"/>
      <c r="I223" s="213"/>
      <c r="J223" s="213"/>
      <c r="K223" s="213"/>
      <c r="L223" s="213"/>
      <c r="M223" s="213"/>
      <c r="N223" s="213"/>
      <c r="O223" s="213"/>
      <c r="P223" s="213" t="s">
        <v>1061</v>
      </c>
      <c r="Q223" s="213"/>
      <c r="R223" s="213"/>
      <c r="S223" s="213"/>
      <c r="T223" s="213"/>
      <c r="U223" s="213"/>
      <c r="V223" s="213"/>
      <c r="W223" s="213"/>
      <c r="X223" s="213"/>
      <c r="Y223" s="213" t="s">
        <v>1062</v>
      </c>
      <c r="Z223" s="213"/>
      <c r="AA223" s="213"/>
      <c r="AB223" s="213"/>
      <c r="AC223" s="213"/>
      <c r="AD223" s="213"/>
      <c r="AE223" s="213"/>
      <c r="AF223" s="213"/>
      <c r="AG223" s="213"/>
      <c r="AH223" s="213" t="s">
        <v>1061</v>
      </c>
      <c r="AI223" s="213"/>
      <c r="AJ223" s="213"/>
      <c r="AK223" s="213"/>
      <c r="AL223" s="213"/>
      <c r="AM223" s="213"/>
    </row>
    <row r="224" spans="2:41" s="1" customFormat="1" ht="12.25" customHeight="1" x14ac:dyDescent="0.2">
      <c r="B224" s="228" t="s">
        <v>1134</v>
      </c>
      <c r="C224" s="228"/>
      <c r="D224" s="228"/>
      <c r="E224" s="228"/>
      <c r="F224" s="244">
        <v>998886887.24000001</v>
      </c>
      <c r="G224" s="244"/>
      <c r="H224" s="244"/>
      <c r="I224" s="244"/>
      <c r="J224" s="244"/>
      <c r="K224" s="244"/>
      <c r="L224" s="244"/>
      <c r="M224" s="244"/>
      <c r="N224" s="244"/>
      <c r="O224" s="244"/>
      <c r="P224" s="229">
        <v>6.5591121850655201E-2</v>
      </c>
      <c r="Q224" s="229"/>
      <c r="R224" s="229"/>
      <c r="S224" s="229"/>
      <c r="T224" s="229"/>
      <c r="U224" s="229"/>
      <c r="V224" s="229"/>
      <c r="W224" s="229"/>
      <c r="X224" s="229"/>
      <c r="Y224" s="233">
        <v>20834</v>
      </c>
      <c r="Z224" s="233"/>
      <c r="AA224" s="233"/>
      <c r="AB224" s="233"/>
      <c r="AC224" s="233"/>
      <c r="AD224" s="233"/>
      <c r="AE224" s="233"/>
      <c r="AF224" s="233"/>
      <c r="AG224" s="233"/>
      <c r="AH224" s="229">
        <v>9.2323099829835498E-2</v>
      </c>
      <c r="AI224" s="229"/>
      <c r="AJ224" s="229"/>
      <c r="AK224" s="229"/>
      <c r="AL224" s="229"/>
      <c r="AM224" s="229"/>
    </row>
    <row r="225" spans="2:39" s="1" customFormat="1" ht="12.25" customHeight="1" x14ac:dyDescent="0.2">
      <c r="B225" s="228" t="s">
        <v>1135</v>
      </c>
      <c r="C225" s="228"/>
      <c r="D225" s="228"/>
      <c r="E225" s="228"/>
      <c r="F225" s="244">
        <v>328821748.30999899</v>
      </c>
      <c r="G225" s="244"/>
      <c r="H225" s="244"/>
      <c r="I225" s="244"/>
      <c r="J225" s="244"/>
      <c r="K225" s="244"/>
      <c r="L225" s="244"/>
      <c r="M225" s="244"/>
      <c r="N225" s="244"/>
      <c r="O225" s="244"/>
      <c r="P225" s="229">
        <v>2.15918214925617E-2</v>
      </c>
      <c r="Q225" s="229"/>
      <c r="R225" s="229"/>
      <c r="S225" s="229"/>
      <c r="T225" s="229"/>
      <c r="U225" s="229"/>
      <c r="V225" s="229"/>
      <c r="W225" s="229"/>
      <c r="X225" s="229"/>
      <c r="Y225" s="233">
        <v>3690</v>
      </c>
      <c r="Z225" s="233"/>
      <c r="AA225" s="233"/>
      <c r="AB225" s="233"/>
      <c r="AC225" s="233"/>
      <c r="AD225" s="233"/>
      <c r="AE225" s="233"/>
      <c r="AF225" s="233"/>
      <c r="AG225" s="233"/>
      <c r="AH225" s="229">
        <v>1.6351744186046499E-2</v>
      </c>
      <c r="AI225" s="229"/>
      <c r="AJ225" s="229"/>
      <c r="AK225" s="229"/>
      <c r="AL225" s="229"/>
      <c r="AM225" s="229"/>
    </row>
    <row r="226" spans="2:39" s="1" customFormat="1" ht="12.25" customHeight="1" x14ac:dyDescent="0.2">
      <c r="B226" s="228" t="s">
        <v>1136</v>
      </c>
      <c r="C226" s="228"/>
      <c r="D226" s="228"/>
      <c r="E226" s="228"/>
      <c r="F226" s="244">
        <v>260525539.94</v>
      </c>
      <c r="G226" s="244"/>
      <c r="H226" s="244"/>
      <c r="I226" s="244"/>
      <c r="J226" s="244"/>
      <c r="K226" s="244"/>
      <c r="L226" s="244"/>
      <c r="M226" s="244"/>
      <c r="N226" s="244"/>
      <c r="O226" s="244"/>
      <c r="P226" s="229">
        <v>1.7107204683233099E-2</v>
      </c>
      <c r="Q226" s="229"/>
      <c r="R226" s="229"/>
      <c r="S226" s="229"/>
      <c r="T226" s="229"/>
      <c r="U226" s="229"/>
      <c r="V226" s="229"/>
      <c r="W226" s="229"/>
      <c r="X226" s="229"/>
      <c r="Y226" s="233">
        <v>2930</v>
      </c>
      <c r="Z226" s="233"/>
      <c r="AA226" s="233"/>
      <c r="AB226" s="233"/>
      <c r="AC226" s="233"/>
      <c r="AD226" s="233"/>
      <c r="AE226" s="233"/>
      <c r="AF226" s="233"/>
      <c r="AG226" s="233"/>
      <c r="AH226" s="229">
        <v>1.29839052750993E-2</v>
      </c>
      <c r="AI226" s="229"/>
      <c r="AJ226" s="229"/>
      <c r="AK226" s="229"/>
      <c r="AL226" s="229"/>
      <c r="AM226" s="229"/>
    </row>
    <row r="227" spans="2:39" s="1" customFormat="1" ht="12.25" customHeight="1" x14ac:dyDescent="0.2">
      <c r="B227" s="228" t="s">
        <v>1137</v>
      </c>
      <c r="C227" s="228"/>
      <c r="D227" s="228"/>
      <c r="E227" s="228"/>
      <c r="F227" s="244">
        <v>122005636.37</v>
      </c>
      <c r="G227" s="244"/>
      <c r="H227" s="244"/>
      <c r="I227" s="244"/>
      <c r="J227" s="244"/>
      <c r="K227" s="244"/>
      <c r="L227" s="244"/>
      <c r="M227" s="244"/>
      <c r="N227" s="244"/>
      <c r="O227" s="244"/>
      <c r="P227" s="229">
        <v>8.0114041578049598E-3</v>
      </c>
      <c r="Q227" s="229"/>
      <c r="R227" s="229"/>
      <c r="S227" s="229"/>
      <c r="T227" s="229"/>
      <c r="U227" s="229"/>
      <c r="V227" s="229"/>
      <c r="W227" s="229"/>
      <c r="X227" s="229"/>
      <c r="Y227" s="233">
        <v>1655</v>
      </c>
      <c r="Z227" s="233"/>
      <c r="AA227" s="233"/>
      <c r="AB227" s="233"/>
      <c r="AC227" s="233"/>
      <c r="AD227" s="233"/>
      <c r="AE227" s="233"/>
      <c r="AF227" s="233"/>
      <c r="AG227" s="233"/>
      <c r="AH227" s="229">
        <v>7.3339123652864397E-3</v>
      </c>
      <c r="AI227" s="229"/>
      <c r="AJ227" s="229"/>
      <c r="AK227" s="229"/>
      <c r="AL227" s="229"/>
      <c r="AM227" s="229"/>
    </row>
    <row r="228" spans="2:39" s="1" customFormat="1" ht="12.25" customHeight="1" x14ac:dyDescent="0.2">
      <c r="B228" s="228" t="s">
        <v>1138</v>
      </c>
      <c r="C228" s="228"/>
      <c r="D228" s="228"/>
      <c r="E228" s="228"/>
      <c r="F228" s="244">
        <v>187536140.46000001</v>
      </c>
      <c r="G228" s="244"/>
      <c r="H228" s="244"/>
      <c r="I228" s="244"/>
      <c r="J228" s="244"/>
      <c r="K228" s="244"/>
      <c r="L228" s="244"/>
      <c r="M228" s="244"/>
      <c r="N228" s="244"/>
      <c r="O228" s="244"/>
      <c r="P228" s="229">
        <v>1.23144131707457E-2</v>
      </c>
      <c r="Q228" s="229"/>
      <c r="R228" s="229"/>
      <c r="S228" s="229"/>
      <c r="T228" s="229"/>
      <c r="U228" s="229"/>
      <c r="V228" s="229"/>
      <c r="W228" s="229"/>
      <c r="X228" s="229"/>
      <c r="Y228" s="233">
        <v>2278</v>
      </c>
      <c r="Z228" s="233"/>
      <c r="AA228" s="233"/>
      <c r="AB228" s="233"/>
      <c r="AC228" s="233"/>
      <c r="AD228" s="233"/>
      <c r="AE228" s="233"/>
      <c r="AF228" s="233"/>
      <c r="AG228" s="233"/>
      <c r="AH228" s="229">
        <v>1.00946539988656E-2</v>
      </c>
      <c r="AI228" s="229"/>
      <c r="AJ228" s="229"/>
      <c r="AK228" s="229"/>
      <c r="AL228" s="229"/>
      <c r="AM228" s="229"/>
    </row>
    <row r="229" spans="2:39" s="1" customFormat="1" ht="12.25" customHeight="1" x14ac:dyDescent="0.2">
      <c r="B229" s="228" t="s">
        <v>1139</v>
      </c>
      <c r="C229" s="228"/>
      <c r="D229" s="228"/>
      <c r="E229" s="228"/>
      <c r="F229" s="244">
        <v>77792537.090000004</v>
      </c>
      <c r="G229" s="244"/>
      <c r="H229" s="244"/>
      <c r="I229" s="244"/>
      <c r="J229" s="244"/>
      <c r="K229" s="244"/>
      <c r="L229" s="244"/>
      <c r="M229" s="244"/>
      <c r="N229" s="244"/>
      <c r="O229" s="244"/>
      <c r="P229" s="229">
        <v>5.1081857660984897E-3</v>
      </c>
      <c r="Q229" s="229"/>
      <c r="R229" s="229"/>
      <c r="S229" s="229"/>
      <c r="T229" s="229"/>
      <c r="U229" s="229"/>
      <c r="V229" s="229"/>
      <c r="W229" s="229"/>
      <c r="X229" s="229"/>
      <c r="Y229" s="233">
        <v>869</v>
      </c>
      <c r="Z229" s="233"/>
      <c r="AA229" s="233"/>
      <c r="AB229" s="233"/>
      <c r="AC229" s="233"/>
      <c r="AD229" s="233"/>
      <c r="AE229" s="233"/>
      <c r="AF229" s="233"/>
      <c r="AG229" s="233"/>
      <c r="AH229" s="229">
        <v>3.8508579126488901E-3</v>
      </c>
      <c r="AI229" s="229"/>
      <c r="AJ229" s="229"/>
      <c r="AK229" s="229"/>
      <c r="AL229" s="229"/>
      <c r="AM229" s="229"/>
    </row>
    <row r="230" spans="2:39" s="1" customFormat="1" ht="12.25" customHeight="1" x14ac:dyDescent="0.2">
      <c r="B230" s="228" t="s">
        <v>1140</v>
      </c>
      <c r="C230" s="228"/>
      <c r="D230" s="228"/>
      <c r="E230" s="228"/>
      <c r="F230" s="244">
        <v>45964598.369999997</v>
      </c>
      <c r="G230" s="244"/>
      <c r="H230" s="244"/>
      <c r="I230" s="244"/>
      <c r="J230" s="244"/>
      <c r="K230" s="244"/>
      <c r="L230" s="244"/>
      <c r="M230" s="244"/>
      <c r="N230" s="244"/>
      <c r="O230" s="244"/>
      <c r="P230" s="229">
        <v>3.0182292019403801E-3</v>
      </c>
      <c r="Q230" s="229"/>
      <c r="R230" s="229"/>
      <c r="S230" s="229"/>
      <c r="T230" s="229"/>
      <c r="U230" s="229"/>
      <c r="V230" s="229"/>
      <c r="W230" s="229"/>
      <c r="X230" s="229"/>
      <c r="Y230" s="233">
        <v>538</v>
      </c>
      <c r="Z230" s="233"/>
      <c r="AA230" s="233"/>
      <c r="AB230" s="233"/>
      <c r="AC230" s="233"/>
      <c r="AD230" s="233"/>
      <c r="AE230" s="233"/>
      <c r="AF230" s="233"/>
      <c r="AG230" s="233"/>
      <c r="AH230" s="229">
        <v>2.3840754395916099E-3</v>
      </c>
      <c r="AI230" s="229"/>
      <c r="AJ230" s="229"/>
      <c r="AK230" s="229"/>
      <c r="AL230" s="229"/>
      <c r="AM230" s="229"/>
    </row>
    <row r="231" spans="2:39" s="1" customFormat="1" ht="12.25" customHeight="1" x14ac:dyDescent="0.2">
      <c r="B231" s="228" t="s">
        <v>1141</v>
      </c>
      <c r="C231" s="228"/>
      <c r="D231" s="228"/>
      <c r="E231" s="228"/>
      <c r="F231" s="244">
        <v>92472236.870000094</v>
      </c>
      <c r="G231" s="244"/>
      <c r="H231" s="244"/>
      <c r="I231" s="244"/>
      <c r="J231" s="244"/>
      <c r="K231" s="244"/>
      <c r="L231" s="244"/>
      <c r="M231" s="244"/>
      <c r="N231" s="244"/>
      <c r="O231" s="244"/>
      <c r="P231" s="229">
        <v>6.0721167069295199E-3</v>
      </c>
      <c r="Q231" s="229"/>
      <c r="R231" s="229"/>
      <c r="S231" s="229"/>
      <c r="T231" s="229"/>
      <c r="U231" s="229"/>
      <c r="V231" s="229"/>
      <c r="W231" s="229"/>
      <c r="X231" s="229"/>
      <c r="Y231" s="233">
        <v>864</v>
      </c>
      <c r="Z231" s="233"/>
      <c r="AA231" s="233"/>
      <c r="AB231" s="233"/>
      <c r="AC231" s="233"/>
      <c r="AD231" s="233"/>
      <c r="AE231" s="233"/>
      <c r="AF231" s="233"/>
      <c r="AG231" s="233"/>
      <c r="AH231" s="229">
        <v>3.8287010777084498E-3</v>
      </c>
      <c r="AI231" s="229"/>
      <c r="AJ231" s="229"/>
      <c r="AK231" s="229"/>
      <c r="AL231" s="229"/>
      <c r="AM231" s="229"/>
    </row>
    <row r="232" spans="2:39" s="1" customFormat="1" ht="12.25" customHeight="1" x14ac:dyDescent="0.2">
      <c r="B232" s="228" t="s">
        <v>1142</v>
      </c>
      <c r="C232" s="228"/>
      <c r="D232" s="228"/>
      <c r="E232" s="228"/>
      <c r="F232" s="244">
        <v>10243294.619999999</v>
      </c>
      <c r="G232" s="244"/>
      <c r="H232" s="244"/>
      <c r="I232" s="244"/>
      <c r="J232" s="244"/>
      <c r="K232" s="244"/>
      <c r="L232" s="244"/>
      <c r="M232" s="244"/>
      <c r="N232" s="244"/>
      <c r="O232" s="244"/>
      <c r="P232" s="229">
        <v>6.7261788512311502E-4</v>
      </c>
      <c r="Q232" s="229"/>
      <c r="R232" s="229"/>
      <c r="S232" s="229"/>
      <c r="T232" s="229"/>
      <c r="U232" s="229"/>
      <c r="V232" s="229"/>
      <c r="W232" s="229"/>
      <c r="X232" s="229"/>
      <c r="Y232" s="233">
        <v>107</v>
      </c>
      <c r="Z232" s="233"/>
      <c r="AA232" s="233"/>
      <c r="AB232" s="233"/>
      <c r="AC232" s="233"/>
      <c r="AD232" s="233"/>
      <c r="AE232" s="233"/>
      <c r="AF232" s="233"/>
      <c r="AG232" s="233"/>
      <c r="AH232" s="229">
        <v>4.7415626772546798E-4</v>
      </c>
      <c r="AI232" s="229"/>
      <c r="AJ232" s="229"/>
      <c r="AK232" s="229"/>
      <c r="AL232" s="229"/>
      <c r="AM232" s="229"/>
    </row>
    <row r="233" spans="2:39" s="1" customFormat="1" ht="12.25" customHeight="1" x14ac:dyDescent="0.2">
      <c r="B233" s="228" t="s">
        <v>1143</v>
      </c>
      <c r="C233" s="228"/>
      <c r="D233" s="228"/>
      <c r="E233" s="228"/>
      <c r="F233" s="244">
        <v>30052544.059999999</v>
      </c>
      <c r="G233" s="244"/>
      <c r="H233" s="244"/>
      <c r="I233" s="244"/>
      <c r="J233" s="244"/>
      <c r="K233" s="244"/>
      <c r="L233" s="244"/>
      <c r="M233" s="244"/>
      <c r="N233" s="244"/>
      <c r="O233" s="244"/>
      <c r="P233" s="229">
        <v>1.9733766701134298E-3</v>
      </c>
      <c r="Q233" s="229"/>
      <c r="R233" s="229"/>
      <c r="S233" s="229"/>
      <c r="T233" s="229"/>
      <c r="U233" s="229"/>
      <c r="V233" s="229"/>
      <c r="W233" s="229"/>
      <c r="X233" s="229"/>
      <c r="Y233" s="233">
        <v>174</v>
      </c>
      <c r="Z233" s="233"/>
      <c r="AA233" s="233"/>
      <c r="AB233" s="233"/>
      <c r="AC233" s="233"/>
      <c r="AD233" s="233"/>
      <c r="AE233" s="233"/>
      <c r="AF233" s="233"/>
      <c r="AG233" s="233"/>
      <c r="AH233" s="229">
        <v>7.7105785592739701E-4</v>
      </c>
      <c r="AI233" s="229"/>
      <c r="AJ233" s="229"/>
      <c r="AK233" s="229"/>
      <c r="AL233" s="229"/>
      <c r="AM233" s="229"/>
    </row>
    <row r="234" spans="2:39" s="1" customFormat="1" ht="12.25" customHeight="1" x14ac:dyDescent="0.2">
      <c r="B234" s="228" t="s">
        <v>1144</v>
      </c>
      <c r="C234" s="228"/>
      <c r="D234" s="228"/>
      <c r="E234" s="228"/>
      <c r="F234" s="244">
        <v>82263850.820000097</v>
      </c>
      <c r="G234" s="244"/>
      <c r="H234" s="244"/>
      <c r="I234" s="244"/>
      <c r="J234" s="244"/>
      <c r="K234" s="244"/>
      <c r="L234" s="244"/>
      <c r="M234" s="244"/>
      <c r="N234" s="244"/>
      <c r="O234" s="244"/>
      <c r="P234" s="229">
        <v>5.4017910656007197E-3</v>
      </c>
      <c r="Q234" s="229"/>
      <c r="R234" s="229"/>
      <c r="S234" s="229"/>
      <c r="T234" s="229"/>
      <c r="U234" s="229"/>
      <c r="V234" s="229"/>
      <c r="W234" s="229"/>
      <c r="X234" s="229"/>
      <c r="Y234" s="233">
        <v>1061</v>
      </c>
      <c r="Z234" s="233"/>
      <c r="AA234" s="233"/>
      <c r="AB234" s="233"/>
      <c r="AC234" s="233"/>
      <c r="AD234" s="233"/>
      <c r="AE234" s="233"/>
      <c r="AF234" s="233"/>
      <c r="AG234" s="233"/>
      <c r="AH234" s="229">
        <v>4.7016803743618798E-3</v>
      </c>
      <c r="AI234" s="229"/>
      <c r="AJ234" s="229"/>
      <c r="AK234" s="229"/>
      <c r="AL234" s="229"/>
      <c r="AM234" s="229"/>
    </row>
    <row r="235" spans="2:39" s="1" customFormat="1" ht="12.25" customHeight="1" x14ac:dyDescent="0.2">
      <c r="B235" s="228" t="s">
        <v>1145</v>
      </c>
      <c r="C235" s="228"/>
      <c r="D235" s="228"/>
      <c r="E235" s="228"/>
      <c r="F235" s="244">
        <v>263377692.44</v>
      </c>
      <c r="G235" s="244"/>
      <c r="H235" s="244"/>
      <c r="I235" s="244"/>
      <c r="J235" s="244"/>
      <c r="K235" s="244"/>
      <c r="L235" s="244"/>
      <c r="M235" s="244"/>
      <c r="N235" s="244"/>
      <c r="O235" s="244"/>
      <c r="P235" s="229">
        <v>1.7294489033997801E-2</v>
      </c>
      <c r="Q235" s="229"/>
      <c r="R235" s="229"/>
      <c r="S235" s="229"/>
      <c r="T235" s="229"/>
      <c r="U235" s="229"/>
      <c r="V235" s="229"/>
      <c r="W235" s="229"/>
      <c r="X235" s="229"/>
      <c r="Y235" s="233">
        <v>2738</v>
      </c>
      <c r="Z235" s="233"/>
      <c r="AA235" s="233"/>
      <c r="AB235" s="233"/>
      <c r="AC235" s="233"/>
      <c r="AD235" s="233"/>
      <c r="AE235" s="233"/>
      <c r="AF235" s="233"/>
      <c r="AG235" s="233"/>
      <c r="AH235" s="229">
        <v>1.2133082813386299E-2</v>
      </c>
      <c r="AI235" s="229"/>
      <c r="AJ235" s="229"/>
      <c r="AK235" s="229"/>
      <c r="AL235" s="229"/>
      <c r="AM235" s="229"/>
    </row>
    <row r="236" spans="2:39" s="1" customFormat="1" ht="12.25" customHeight="1" x14ac:dyDescent="0.2">
      <c r="B236" s="228" t="s">
        <v>1146</v>
      </c>
      <c r="C236" s="228"/>
      <c r="D236" s="228"/>
      <c r="E236" s="228"/>
      <c r="F236" s="244">
        <v>21512692.25</v>
      </c>
      <c r="G236" s="244"/>
      <c r="H236" s="244"/>
      <c r="I236" s="244"/>
      <c r="J236" s="244"/>
      <c r="K236" s="244"/>
      <c r="L236" s="244"/>
      <c r="M236" s="244"/>
      <c r="N236" s="244"/>
      <c r="O236" s="244"/>
      <c r="P236" s="229">
        <v>1.4126140173931099E-3</v>
      </c>
      <c r="Q236" s="229"/>
      <c r="R236" s="229"/>
      <c r="S236" s="229"/>
      <c r="T236" s="229"/>
      <c r="U236" s="229"/>
      <c r="V236" s="229"/>
      <c r="W236" s="229"/>
      <c r="X236" s="229"/>
      <c r="Y236" s="233">
        <v>190</v>
      </c>
      <c r="Z236" s="233"/>
      <c r="AA236" s="233"/>
      <c r="AB236" s="233"/>
      <c r="AC236" s="233"/>
      <c r="AD236" s="233"/>
      <c r="AE236" s="233"/>
      <c r="AF236" s="233"/>
      <c r="AG236" s="233"/>
      <c r="AH236" s="229">
        <v>8.4195972773681198E-4</v>
      </c>
      <c r="AI236" s="229"/>
      <c r="AJ236" s="229"/>
      <c r="AK236" s="229"/>
      <c r="AL236" s="229"/>
      <c r="AM236" s="229"/>
    </row>
    <row r="237" spans="2:39" s="1" customFormat="1" ht="12.25" customHeight="1" x14ac:dyDescent="0.2">
      <c r="B237" s="228" t="s">
        <v>1147</v>
      </c>
      <c r="C237" s="228"/>
      <c r="D237" s="228"/>
      <c r="E237" s="228"/>
      <c r="F237" s="244">
        <v>7403887.8499999996</v>
      </c>
      <c r="G237" s="244"/>
      <c r="H237" s="244"/>
      <c r="I237" s="244"/>
      <c r="J237" s="244"/>
      <c r="K237" s="244"/>
      <c r="L237" s="244"/>
      <c r="M237" s="244"/>
      <c r="N237" s="244"/>
      <c r="O237" s="244"/>
      <c r="P237" s="229">
        <v>4.86170472694627E-4</v>
      </c>
      <c r="Q237" s="229"/>
      <c r="R237" s="229"/>
      <c r="S237" s="229"/>
      <c r="T237" s="229"/>
      <c r="U237" s="229"/>
      <c r="V237" s="229"/>
      <c r="W237" s="229"/>
      <c r="X237" s="229"/>
      <c r="Y237" s="233">
        <v>47</v>
      </c>
      <c r="Z237" s="233"/>
      <c r="AA237" s="233"/>
      <c r="AB237" s="233"/>
      <c r="AC237" s="233"/>
      <c r="AD237" s="233"/>
      <c r="AE237" s="233"/>
      <c r="AF237" s="233"/>
      <c r="AG237" s="233"/>
      <c r="AH237" s="229">
        <v>2.0827424844015901E-4</v>
      </c>
      <c r="AI237" s="229"/>
      <c r="AJ237" s="229"/>
      <c r="AK237" s="229"/>
      <c r="AL237" s="229"/>
      <c r="AM237" s="229"/>
    </row>
    <row r="238" spans="2:39" s="1" customFormat="1" ht="12.25" customHeight="1" x14ac:dyDescent="0.2">
      <c r="B238" s="228" t="s">
        <v>1148</v>
      </c>
      <c r="C238" s="228"/>
      <c r="D238" s="228"/>
      <c r="E238" s="228"/>
      <c r="F238" s="244">
        <v>12700136026.339899</v>
      </c>
      <c r="G238" s="244"/>
      <c r="H238" s="244"/>
      <c r="I238" s="244"/>
      <c r="J238" s="244"/>
      <c r="K238" s="244"/>
      <c r="L238" s="244"/>
      <c r="M238" s="244"/>
      <c r="N238" s="244"/>
      <c r="O238" s="244"/>
      <c r="P238" s="229">
        <v>0.83394444382510802</v>
      </c>
      <c r="Q238" s="229"/>
      <c r="R238" s="229"/>
      <c r="S238" s="229"/>
      <c r="T238" s="229"/>
      <c r="U238" s="229"/>
      <c r="V238" s="229"/>
      <c r="W238" s="229"/>
      <c r="X238" s="229"/>
      <c r="Y238" s="233">
        <v>187689</v>
      </c>
      <c r="Z238" s="233"/>
      <c r="AA238" s="233"/>
      <c r="AB238" s="233"/>
      <c r="AC238" s="233"/>
      <c r="AD238" s="233"/>
      <c r="AE238" s="233"/>
      <c r="AF238" s="233"/>
      <c r="AG238" s="233"/>
      <c r="AH238" s="229">
        <v>0.83171883862733997</v>
      </c>
      <c r="AI238" s="229"/>
      <c r="AJ238" s="229"/>
      <c r="AK238" s="229"/>
      <c r="AL238" s="229"/>
      <c r="AM238" s="229"/>
    </row>
    <row r="239" spans="2:39" s="1" customFormat="1" ht="12.75" customHeight="1" x14ac:dyDescent="0.2">
      <c r="B239" s="246"/>
      <c r="C239" s="246"/>
      <c r="D239" s="246"/>
      <c r="E239" s="246"/>
      <c r="F239" s="245">
        <v>15228995313.0299</v>
      </c>
      <c r="G239" s="245"/>
      <c r="H239" s="245"/>
      <c r="I239" s="245"/>
      <c r="J239" s="245"/>
      <c r="K239" s="245"/>
      <c r="L239" s="245"/>
      <c r="M239" s="245"/>
      <c r="N239" s="245"/>
      <c r="O239" s="245"/>
      <c r="P239" s="243">
        <v>1</v>
      </c>
      <c r="Q239" s="243"/>
      <c r="R239" s="243"/>
      <c r="S239" s="243"/>
      <c r="T239" s="243"/>
      <c r="U239" s="243"/>
      <c r="V239" s="243"/>
      <c r="W239" s="243"/>
      <c r="X239" s="243"/>
      <c r="Y239" s="242">
        <v>225664</v>
      </c>
      <c r="Z239" s="242"/>
      <c r="AA239" s="242"/>
      <c r="AB239" s="242"/>
      <c r="AC239" s="242"/>
      <c r="AD239" s="242"/>
      <c r="AE239" s="242"/>
      <c r="AF239" s="242"/>
      <c r="AG239" s="242"/>
      <c r="AH239" s="243">
        <v>1</v>
      </c>
      <c r="AI239" s="243"/>
      <c r="AJ239" s="243"/>
      <c r="AK239" s="243"/>
      <c r="AL239" s="243"/>
      <c r="AM239" s="243"/>
    </row>
    <row r="240" spans="2:39" s="1" customFormat="1" ht="9" customHeight="1" x14ac:dyDescent="0.2"/>
    <row r="241" spans="2:41" s="1" customFormat="1" ht="19.149999999999999" customHeight="1" x14ac:dyDescent="0.2">
      <c r="B241" s="215" t="s">
        <v>1192</v>
      </c>
      <c r="C241" s="215"/>
      <c r="D241" s="215"/>
      <c r="E241" s="215"/>
      <c r="F241" s="215"/>
      <c r="G241" s="215"/>
      <c r="H241" s="215"/>
      <c r="I241" s="215"/>
      <c r="J241" s="215"/>
      <c r="K241" s="215"/>
      <c r="L241" s="215"/>
      <c r="M241" s="215"/>
      <c r="N241" s="215"/>
      <c r="O241" s="215"/>
      <c r="P241" s="215"/>
      <c r="Q241" s="215"/>
      <c r="R241" s="215"/>
      <c r="S241" s="215"/>
      <c r="T241" s="215"/>
      <c r="U241" s="215"/>
      <c r="V241" s="215"/>
      <c r="W241" s="215"/>
      <c r="X241" s="215"/>
      <c r="Y241" s="215"/>
      <c r="Z241" s="215"/>
      <c r="AA241" s="215"/>
      <c r="AB241" s="215"/>
      <c r="AC241" s="215"/>
      <c r="AD241" s="215"/>
      <c r="AE241" s="215"/>
      <c r="AF241" s="215"/>
      <c r="AG241" s="215"/>
      <c r="AH241" s="215"/>
      <c r="AI241" s="215"/>
      <c r="AJ241" s="215"/>
      <c r="AK241" s="215"/>
      <c r="AL241" s="215"/>
      <c r="AM241" s="215"/>
      <c r="AN241" s="215"/>
      <c r="AO241" s="215"/>
    </row>
    <row r="242" spans="2:41" s="1" customFormat="1" ht="7.9" customHeight="1" x14ac:dyDescent="0.2"/>
    <row r="243" spans="2:41" s="1" customFormat="1" ht="12.25" customHeight="1" x14ac:dyDescent="0.2">
      <c r="B243" s="246"/>
      <c r="C243" s="246"/>
      <c r="D243" s="246"/>
      <c r="E243" s="213" t="s">
        <v>1060</v>
      </c>
      <c r="F243" s="213"/>
      <c r="G243" s="213"/>
      <c r="H243" s="213"/>
      <c r="I243" s="213"/>
      <c r="J243" s="213"/>
      <c r="K243" s="213"/>
      <c r="L243" s="213"/>
      <c r="M243" s="213"/>
      <c r="N243" s="213"/>
      <c r="O243" s="213" t="s">
        <v>1061</v>
      </c>
      <c r="P243" s="213"/>
      <c r="Q243" s="213"/>
      <c r="R243" s="213"/>
      <c r="S243" s="213"/>
      <c r="T243" s="213"/>
      <c r="U243" s="213"/>
      <c r="V243" s="213"/>
      <c r="W243" s="213"/>
      <c r="X243" s="213" t="s">
        <v>1062</v>
      </c>
      <c r="Y243" s="213"/>
      <c r="Z243" s="213"/>
      <c r="AA243" s="213"/>
      <c r="AB243" s="213"/>
      <c r="AC243" s="213"/>
      <c r="AD243" s="213"/>
      <c r="AE243" s="213"/>
      <c r="AF243" s="213"/>
      <c r="AG243" s="213" t="s">
        <v>1061</v>
      </c>
      <c r="AH243" s="213"/>
      <c r="AI243" s="213"/>
      <c r="AJ243" s="213"/>
      <c r="AK243" s="213"/>
      <c r="AL243" s="213"/>
      <c r="AM243" s="213"/>
    </row>
    <row r="244" spans="2:41" s="1" customFormat="1" ht="12.25" customHeight="1" x14ac:dyDescent="0.2">
      <c r="B244" s="228" t="s">
        <v>1149</v>
      </c>
      <c r="C244" s="228"/>
      <c r="D244" s="228"/>
      <c r="E244" s="244">
        <v>15228864579.059799</v>
      </c>
      <c r="F244" s="244"/>
      <c r="G244" s="244"/>
      <c r="H244" s="244"/>
      <c r="I244" s="244"/>
      <c r="J244" s="244"/>
      <c r="K244" s="244"/>
      <c r="L244" s="244"/>
      <c r="M244" s="244"/>
      <c r="N244" s="244"/>
      <c r="O244" s="229">
        <v>0.99999141545667902</v>
      </c>
      <c r="P244" s="229"/>
      <c r="Q244" s="229"/>
      <c r="R244" s="229"/>
      <c r="S244" s="229"/>
      <c r="T244" s="229"/>
      <c r="U244" s="229"/>
      <c r="V244" s="229"/>
      <c r="W244" s="229"/>
      <c r="X244" s="233">
        <v>225652</v>
      </c>
      <c r="Y244" s="233"/>
      <c r="Z244" s="233"/>
      <c r="AA244" s="233"/>
      <c r="AB244" s="233"/>
      <c r="AC244" s="233"/>
      <c r="AD244" s="233"/>
      <c r="AE244" s="233"/>
      <c r="AF244" s="233"/>
      <c r="AG244" s="229">
        <v>0.99994682359614295</v>
      </c>
      <c r="AH244" s="229"/>
      <c r="AI244" s="229"/>
      <c r="AJ244" s="229"/>
      <c r="AK244" s="229"/>
      <c r="AL244" s="229"/>
      <c r="AM244" s="229"/>
    </row>
    <row r="245" spans="2:41" s="1" customFormat="1" ht="12.25" customHeight="1" x14ac:dyDescent="0.2">
      <c r="B245" s="228" t="s">
        <v>1150</v>
      </c>
      <c r="C245" s="228"/>
      <c r="D245" s="228"/>
      <c r="E245" s="244">
        <v>130733.97</v>
      </c>
      <c r="F245" s="244"/>
      <c r="G245" s="244"/>
      <c r="H245" s="244"/>
      <c r="I245" s="244"/>
      <c r="J245" s="244"/>
      <c r="K245" s="244"/>
      <c r="L245" s="244"/>
      <c r="M245" s="244"/>
      <c r="N245" s="244"/>
      <c r="O245" s="229">
        <v>8.5845433209993203E-6</v>
      </c>
      <c r="P245" s="229"/>
      <c r="Q245" s="229"/>
      <c r="R245" s="229"/>
      <c r="S245" s="229"/>
      <c r="T245" s="229"/>
      <c r="U245" s="229"/>
      <c r="V245" s="229"/>
      <c r="W245" s="229"/>
      <c r="X245" s="233">
        <v>12</v>
      </c>
      <c r="Y245" s="233"/>
      <c r="Z245" s="233"/>
      <c r="AA245" s="233"/>
      <c r="AB245" s="233"/>
      <c r="AC245" s="233"/>
      <c r="AD245" s="233"/>
      <c r="AE245" s="233"/>
      <c r="AF245" s="233"/>
      <c r="AG245" s="229">
        <v>5.31764038570618E-5</v>
      </c>
      <c r="AH245" s="229"/>
      <c r="AI245" s="229"/>
      <c r="AJ245" s="229"/>
      <c r="AK245" s="229"/>
      <c r="AL245" s="229"/>
      <c r="AM245" s="229"/>
    </row>
    <row r="246" spans="2:41" s="1" customFormat="1" ht="12.25" customHeight="1" x14ac:dyDescent="0.2">
      <c r="B246" s="246"/>
      <c r="C246" s="246"/>
      <c r="D246" s="246"/>
      <c r="E246" s="245">
        <v>15228995313.0298</v>
      </c>
      <c r="F246" s="245"/>
      <c r="G246" s="245"/>
      <c r="H246" s="245"/>
      <c r="I246" s="245"/>
      <c r="J246" s="245"/>
      <c r="K246" s="245"/>
      <c r="L246" s="245"/>
      <c r="M246" s="245"/>
      <c r="N246" s="245"/>
      <c r="O246" s="243">
        <v>1</v>
      </c>
      <c r="P246" s="243"/>
      <c r="Q246" s="243"/>
      <c r="R246" s="243"/>
      <c r="S246" s="243"/>
      <c r="T246" s="243"/>
      <c r="U246" s="243"/>
      <c r="V246" s="243"/>
      <c r="W246" s="243"/>
      <c r="X246" s="242">
        <v>225664</v>
      </c>
      <c r="Y246" s="242"/>
      <c r="Z246" s="242"/>
      <c r="AA246" s="242"/>
      <c r="AB246" s="242"/>
      <c r="AC246" s="242"/>
      <c r="AD246" s="242"/>
      <c r="AE246" s="242"/>
      <c r="AF246" s="242"/>
      <c r="AG246" s="243">
        <v>1</v>
      </c>
      <c r="AH246" s="243"/>
      <c r="AI246" s="243"/>
      <c r="AJ246" s="243"/>
      <c r="AK246" s="243"/>
      <c r="AL246" s="243"/>
      <c r="AM246" s="243"/>
    </row>
    <row r="247" spans="2:41" s="1" customFormat="1" ht="17.649999999999999" customHeight="1" x14ac:dyDescent="0.2"/>
    <row r="248" spans="2:41" s="1" customFormat="1" ht="19.149999999999999" customHeight="1" x14ac:dyDescent="0.2">
      <c r="B248" s="215" t="s">
        <v>1193</v>
      </c>
      <c r="C248" s="215"/>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c r="AD248" s="215"/>
      <c r="AE248" s="215"/>
      <c r="AF248" s="215"/>
      <c r="AG248" s="215"/>
      <c r="AH248" s="215"/>
      <c r="AI248" s="215"/>
      <c r="AJ248" s="215"/>
      <c r="AK248" s="215"/>
      <c r="AL248" s="215"/>
      <c r="AM248" s="215"/>
      <c r="AN248" s="215"/>
      <c r="AO248" s="215"/>
    </row>
    <row r="249" spans="2:41" s="1" customFormat="1" ht="7" customHeight="1" x14ac:dyDescent="0.2"/>
    <row r="250" spans="2:41" s="1" customFormat="1" ht="13.4" customHeight="1" x14ac:dyDescent="0.2">
      <c r="B250" s="246"/>
      <c r="C250" s="246"/>
      <c r="D250" s="213" t="s">
        <v>1060</v>
      </c>
      <c r="E250" s="213"/>
      <c r="F250" s="213"/>
      <c r="G250" s="213"/>
      <c r="H250" s="213"/>
      <c r="I250" s="213"/>
      <c r="J250" s="213"/>
      <c r="K250" s="213"/>
      <c r="L250" s="213"/>
      <c r="M250" s="213"/>
      <c r="N250" s="213" t="s">
        <v>1061</v>
      </c>
      <c r="O250" s="213"/>
      <c r="P250" s="213"/>
      <c r="Q250" s="213"/>
      <c r="R250" s="213"/>
      <c r="S250" s="213"/>
      <c r="T250" s="213"/>
      <c r="U250" s="213"/>
      <c r="V250" s="213"/>
      <c r="W250" s="213" t="s">
        <v>1062</v>
      </c>
      <c r="X250" s="213"/>
      <c r="Y250" s="213"/>
      <c r="Z250" s="213"/>
      <c r="AA250" s="213"/>
      <c r="AB250" s="213"/>
      <c r="AC250" s="213"/>
      <c r="AD250" s="213"/>
      <c r="AE250" s="213" t="s">
        <v>1061</v>
      </c>
      <c r="AF250" s="213"/>
      <c r="AG250" s="213"/>
      <c r="AH250" s="213"/>
      <c r="AI250" s="213"/>
      <c r="AJ250" s="213"/>
      <c r="AK250" s="213"/>
      <c r="AL250" s="213"/>
    </row>
    <row r="251" spans="2:41" s="1" customFormat="1" ht="12.25" customHeight="1" x14ac:dyDescent="0.2">
      <c r="B251" s="228" t="s">
        <v>1151</v>
      </c>
      <c r="C251" s="228"/>
      <c r="D251" s="244">
        <v>14397830088.3298</v>
      </c>
      <c r="E251" s="244"/>
      <c r="F251" s="244"/>
      <c r="G251" s="244"/>
      <c r="H251" s="244"/>
      <c r="I251" s="244"/>
      <c r="J251" s="244"/>
      <c r="K251" s="244"/>
      <c r="L251" s="244"/>
      <c r="M251" s="244"/>
      <c r="N251" s="229">
        <v>0.94542218921107302</v>
      </c>
      <c r="O251" s="229"/>
      <c r="P251" s="229"/>
      <c r="Q251" s="229"/>
      <c r="R251" s="229"/>
      <c r="S251" s="229"/>
      <c r="T251" s="229"/>
      <c r="U251" s="229"/>
      <c r="V251" s="229"/>
      <c r="W251" s="233">
        <v>217496</v>
      </c>
      <c r="X251" s="233"/>
      <c r="Y251" s="233"/>
      <c r="Z251" s="233"/>
      <c r="AA251" s="233"/>
      <c r="AB251" s="233"/>
      <c r="AC251" s="233"/>
      <c r="AD251" s="233"/>
      <c r="AE251" s="229">
        <v>0.96380459444129296</v>
      </c>
      <c r="AF251" s="229"/>
      <c r="AG251" s="229"/>
      <c r="AH251" s="229"/>
      <c r="AI251" s="229"/>
      <c r="AJ251" s="229"/>
      <c r="AK251" s="229"/>
      <c r="AL251" s="229"/>
    </row>
    <row r="252" spans="2:41" s="1" customFormat="1" ht="12.25" customHeight="1" x14ac:dyDescent="0.2">
      <c r="B252" s="228" t="s">
        <v>1152</v>
      </c>
      <c r="C252" s="228"/>
      <c r="D252" s="244">
        <v>685089519.73000002</v>
      </c>
      <c r="E252" s="244"/>
      <c r="F252" s="244"/>
      <c r="G252" s="244"/>
      <c r="H252" s="244"/>
      <c r="I252" s="244"/>
      <c r="J252" s="244"/>
      <c r="K252" s="244"/>
      <c r="L252" s="244"/>
      <c r="M252" s="244"/>
      <c r="N252" s="229">
        <v>4.4985864507019899E-2</v>
      </c>
      <c r="O252" s="229"/>
      <c r="P252" s="229"/>
      <c r="Q252" s="229"/>
      <c r="R252" s="229"/>
      <c r="S252" s="229"/>
      <c r="T252" s="229"/>
      <c r="U252" s="229"/>
      <c r="V252" s="229"/>
      <c r="W252" s="233">
        <v>4565</v>
      </c>
      <c r="X252" s="233"/>
      <c r="Y252" s="233"/>
      <c r="Z252" s="233"/>
      <c r="AA252" s="233"/>
      <c r="AB252" s="233"/>
      <c r="AC252" s="233"/>
      <c r="AD252" s="233"/>
      <c r="AE252" s="229">
        <v>2.0229190300623898E-2</v>
      </c>
      <c r="AF252" s="229"/>
      <c r="AG252" s="229"/>
      <c r="AH252" s="229"/>
      <c r="AI252" s="229"/>
      <c r="AJ252" s="229"/>
      <c r="AK252" s="229"/>
      <c r="AL252" s="229"/>
    </row>
    <row r="253" spans="2:41" s="1" customFormat="1" ht="12.25" customHeight="1" x14ac:dyDescent="0.2">
      <c r="B253" s="228" t="s">
        <v>1153</v>
      </c>
      <c r="C253" s="228"/>
      <c r="D253" s="244">
        <v>146075704.97</v>
      </c>
      <c r="E253" s="244"/>
      <c r="F253" s="244"/>
      <c r="G253" s="244"/>
      <c r="H253" s="244"/>
      <c r="I253" s="244"/>
      <c r="J253" s="244"/>
      <c r="K253" s="244"/>
      <c r="L253" s="244"/>
      <c r="M253" s="244"/>
      <c r="N253" s="229">
        <v>9.5919462819072706E-3</v>
      </c>
      <c r="O253" s="229"/>
      <c r="P253" s="229"/>
      <c r="Q253" s="229"/>
      <c r="R253" s="229"/>
      <c r="S253" s="229"/>
      <c r="T253" s="229"/>
      <c r="U253" s="229"/>
      <c r="V253" s="229"/>
      <c r="W253" s="233">
        <v>3603</v>
      </c>
      <c r="X253" s="233"/>
      <c r="Y253" s="233"/>
      <c r="Z253" s="233"/>
      <c r="AA253" s="233"/>
      <c r="AB253" s="233"/>
      <c r="AC253" s="233"/>
      <c r="AD253" s="233"/>
      <c r="AE253" s="229">
        <v>1.5966215258082801E-2</v>
      </c>
      <c r="AF253" s="229"/>
      <c r="AG253" s="229"/>
      <c r="AH253" s="229"/>
      <c r="AI253" s="229"/>
      <c r="AJ253" s="229"/>
      <c r="AK253" s="229"/>
      <c r="AL253" s="229"/>
    </row>
    <row r="254" spans="2:41" s="1" customFormat="1" ht="12.25" customHeight="1" x14ac:dyDescent="0.2">
      <c r="B254" s="246"/>
      <c r="C254" s="246"/>
      <c r="D254" s="245">
        <v>15228995313.0298</v>
      </c>
      <c r="E254" s="245"/>
      <c r="F254" s="245"/>
      <c r="G254" s="245"/>
      <c r="H254" s="245"/>
      <c r="I254" s="245"/>
      <c r="J254" s="245"/>
      <c r="K254" s="245"/>
      <c r="L254" s="245"/>
      <c r="M254" s="245"/>
      <c r="N254" s="243">
        <v>1</v>
      </c>
      <c r="O254" s="243"/>
      <c r="P254" s="243"/>
      <c r="Q254" s="243"/>
      <c r="R254" s="243"/>
      <c r="S254" s="243"/>
      <c r="T254" s="243"/>
      <c r="U254" s="243"/>
      <c r="V254" s="243"/>
      <c r="W254" s="242">
        <v>225664</v>
      </c>
      <c r="X254" s="242"/>
      <c r="Y254" s="242"/>
      <c r="Z254" s="242"/>
      <c r="AA254" s="242"/>
      <c r="AB254" s="242"/>
      <c r="AC254" s="242"/>
      <c r="AD254" s="242"/>
      <c r="AE254" s="243">
        <v>1</v>
      </c>
      <c r="AF254" s="243"/>
      <c r="AG254" s="243"/>
      <c r="AH254" s="243"/>
      <c r="AI254" s="243"/>
      <c r="AJ254" s="243"/>
      <c r="AK254" s="243"/>
      <c r="AL254" s="243"/>
    </row>
    <row r="255" spans="2:41" s="1" customFormat="1" ht="9" customHeight="1" x14ac:dyDescent="0.2"/>
    <row r="256" spans="2:41" s="1" customFormat="1" ht="19.149999999999999" customHeight="1" x14ac:dyDescent="0.2">
      <c r="B256" s="215" t="s">
        <v>1194</v>
      </c>
      <c r="C256" s="215"/>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c r="AD256" s="215"/>
      <c r="AE256" s="215"/>
      <c r="AF256" s="215"/>
      <c r="AG256" s="215"/>
      <c r="AH256" s="215"/>
      <c r="AI256" s="215"/>
      <c r="AJ256" s="215"/>
      <c r="AK256" s="215"/>
      <c r="AL256" s="215"/>
      <c r="AM256" s="215"/>
      <c r="AN256" s="215"/>
      <c r="AO256" s="215"/>
    </row>
    <row r="257" spans="2:38" s="1" customFormat="1" ht="7.9" customHeight="1" x14ac:dyDescent="0.2"/>
    <row r="258" spans="2:38" s="1" customFormat="1" ht="12.75" customHeight="1" x14ac:dyDescent="0.2">
      <c r="B258" s="33"/>
      <c r="C258" s="213" t="s">
        <v>1060</v>
      </c>
      <c r="D258" s="213"/>
      <c r="E258" s="213"/>
      <c r="F258" s="213"/>
      <c r="G258" s="213"/>
      <c r="H258" s="213"/>
      <c r="I258" s="213"/>
      <c r="J258" s="213"/>
      <c r="K258" s="213"/>
      <c r="L258" s="213"/>
      <c r="M258" s="213" t="s">
        <v>1061</v>
      </c>
      <c r="N258" s="213"/>
      <c r="O258" s="213"/>
      <c r="P258" s="213"/>
      <c r="Q258" s="213"/>
      <c r="R258" s="213"/>
      <c r="S258" s="213"/>
      <c r="T258" s="213"/>
      <c r="U258" s="213"/>
      <c r="V258" s="213" t="s">
        <v>1062</v>
      </c>
      <c r="W258" s="213"/>
      <c r="X258" s="213"/>
      <c r="Y258" s="213"/>
      <c r="Z258" s="213"/>
      <c r="AA258" s="213"/>
      <c r="AB258" s="213"/>
      <c r="AC258" s="213"/>
      <c r="AD258" s="213" t="s">
        <v>1061</v>
      </c>
      <c r="AE258" s="213"/>
      <c r="AF258" s="213"/>
      <c r="AG258" s="213"/>
      <c r="AH258" s="213"/>
      <c r="AI258" s="213"/>
      <c r="AJ258" s="213"/>
      <c r="AK258" s="213"/>
      <c r="AL258" s="213"/>
    </row>
    <row r="259" spans="2:38" s="1" customFormat="1" ht="11.15" customHeight="1" x14ac:dyDescent="0.2">
      <c r="B259" s="12" t="s">
        <v>91</v>
      </c>
      <c r="C259" s="244">
        <v>10211877.41</v>
      </c>
      <c r="D259" s="244"/>
      <c r="E259" s="244"/>
      <c r="F259" s="244"/>
      <c r="G259" s="244"/>
      <c r="H259" s="244"/>
      <c r="I259" s="244"/>
      <c r="J259" s="244"/>
      <c r="K259" s="244"/>
      <c r="L259" s="244"/>
      <c r="M259" s="229">
        <v>6.7055489873732205E-4</v>
      </c>
      <c r="N259" s="229"/>
      <c r="O259" s="229"/>
      <c r="P259" s="229"/>
      <c r="Q259" s="229"/>
      <c r="R259" s="229"/>
      <c r="S259" s="229"/>
      <c r="T259" s="229"/>
      <c r="U259" s="229"/>
      <c r="V259" s="233">
        <v>1965</v>
      </c>
      <c r="W259" s="233"/>
      <c r="X259" s="233"/>
      <c r="Y259" s="233"/>
      <c r="Z259" s="233"/>
      <c r="AA259" s="233"/>
      <c r="AB259" s="233"/>
      <c r="AC259" s="233"/>
      <c r="AD259" s="229">
        <v>8.7076361315938707E-3</v>
      </c>
      <c r="AE259" s="229"/>
      <c r="AF259" s="229"/>
      <c r="AG259" s="229"/>
      <c r="AH259" s="229"/>
      <c r="AI259" s="229"/>
      <c r="AJ259" s="229"/>
      <c r="AK259" s="229"/>
      <c r="AL259" s="229"/>
    </row>
    <row r="260" spans="2:38" s="1" customFormat="1" ht="11.15" customHeight="1" x14ac:dyDescent="0.2">
      <c r="B260" s="12" t="s">
        <v>1154</v>
      </c>
      <c r="C260" s="244">
        <v>902076666.84999502</v>
      </c>
      <c r="D260" s="244"/>
      <c r="E260" s="244"/>
      <c r="F260" s="244"/>
      <c r="G260" s="244"/>
      <c r="H260" s="244"/>
      <c r="I260" s="244"/>
      <c r="J260" s="244"/>
      <c r="K260" s="244"/>
      <c r="L260" s="244"/>
      <c r="M260" s="229">
        <v>5.92341548676013E-2</v>
      </c>
      <c r="N260" s="229"/>
      <c r="O260" s="229"/>
      <c r="P260" s="229"/>
      <c r="Q260" s="229"/>
      <c r="R260" s="229"/>
      <c r="S260" s="229"/>
      <c r="T260" s="229"/>
      <c r="U260" s="229"/>
      <c r="V260" s="233">
        <v>21688</v>
      </c>
      <c r="W260" s="233"/>
      <c r="X260" s="233"/>
      <c r="Y260" s="233"/>
      <c r="Z260" s="233"/>
      <c r="AA260" s="233"/>
      <c r="AB260" s="233"/>
      <c r="AC260" s="233"/>
      <c r="AD260" s="229">
        <v>9.6107487237663103E-2</v>
      </c>
      <c r="AE260" s="229"/>
      <c r="AF260" s="229"/>
      <c r="AG260" s="229"/>
      <c r="AH260" s="229"/>
      <c r="AI260" s="229"/>
      <c r="AJ260" s="229"/>
      <c r="AK260" s="229"/>
      <c r="AL260" s="229"/>
    </row>
    <row r="261" spans="2:38" s="1" customFormat="1" ht="11.15" customHeight="1" x14ac:dyDescent="0.2">
      <c r="B261" s="12" t="s">
        <v>1155</v>
      </c>
      <c r="C261" s="244">
        <v>968609071.93000197</v>
      </c>
      <c r="D261" s="244"/>
      <c r="E261" s="244"/>
      <c r="F261" s="244"/>
      <c r="G261" s="244"/>
      <c r="H261" s="244"/>
      <c r="I261" s="244"/>
      <c r="J261" s="244"/>
      <c r="K261" s="244"/>
      <c r="L261" s="244"/>
      <c r="M261" s="229">
        <v>6.36029529210803E-2</v>
      </c>
      <c r="N261" s="229"/>
      <c r="O261" s="229"/>
      <c r="P261" s="229"/>
      <c r="Q261" s="229"/>
      <c r="R261" s="229"/>
      <c r="S261" s="229"/>
      <c r="T261" s="229"/>
      <c r="U261" s="229"/>
      <c r="V261" s="233">
        <v>23926</v>
      </c>
      <c r="W261" s="233"/>
      <c r="X261" s="233"/>
      <c r="Y261" s="233"/>
      <c r="Z261" s="233"/>
      <c r="AA261" s="233"/>
      <c r="AB261" s="233"/>
      <c r="AC261" s="233"/>
      <c r="AD261" s="229">
        <v>0.106024886557005</v>
      </c>
      <c r="AE261" s="229"/>
      <c r="AF261" s="229"/>
      <c r="AG261" s="229"/>
      <c r="AH261" s="229"/>
      <c r="AI261" s="229"/>
      <c r="AJ261" s="229"/>
      <c r="AK261" s="229"/>
      <c r="AL261" s="229"/>
    </row>
    <row r="262" spans="2:38" s="1" customFormat="1" ht="11.15" customHeight="1" x14ac:dyDescent="0.2">
      <c r="B262" s="12" t="s">
        <v>1156</v>
      </c>
      <c r="C262" s="244">
        <v>1229422250.6300099</v>
      </c>
      <c r="D262" s="244"/>
      <c r="E262" s="244"/>
      <c r="F262" s="244"/>
      <c r="G262" s="244"/>
      <c r="H262" s="244"/>
      <c r="I262" s="244"/>
      <c r="J262" s="244"/>
      <c r="K262" s="244"/>
      <c r="L262" s="244"/>
      <c r="M262" s="229">
        <v>8.0729045177268297E-2</v>
      </c>
      <c r="N262" s="229"/>
      <c r="O262" s="229"/>
      <c r="P262" s="229"/>
      <c r="Q262" s="229"/>
      <c r="R262" s="229"/>
      <c r="S262" s="229"/>
      <c r="T262" s="229"/>
      <c r="U262" s="229"/>
      <c r="V262" s="233">
        <v>25579</v>
      </c>
      <c r="W262" s="233"/>
      <c r="X262" s="233"/>
      <c r="Y262" s="233"/>
      <c r="Z262" s="233"/>
      <c r="AA262" s="233"/>
      <c r="AB262" s="233"/>
      <c r="AC262" s="233"/>
      <c r="AD262" s="229">
        <v>0.113349936188315</v>
      </c>
      <c r="AE262" s="229"/>
      <c r="AF262" s="229"/>
      <c r="AG262" s="229"/>
      <c r="AH262" s="229"/>
      <c r="AI262" s="229"/>
      <c r="AJ262" s="229"/>
      <c r="AK262" s="229"/>
      <c r="AL262" s="229"/>
    </row>
    <row r="263" spans="2:38" s="1" customFormat="1" ht="11.15" customHeight="1" x14ac:dyDescent="0.2">
      <c r="B263" s="12" t="s">
        <v>1157</v>
      </c>
      <c r="C263" s="244">
        <v>1474039236.97001</v>
      </c>
      <c r="D263" s="244"/>
      <c r="E263" s="244"/>
      <c r="F263" s="244"/>
      <c r="G263" s="244"/>
      <c r="H263" s="244"/>
      <c r="I263" s="244"/>
      <c r="J263" s="244"/>
      <c r="K263" s="244"/>
      <c r="L263" s="244"/>
      <c r="M263" s="229">
        <v>9.6791627200043306E-2</v>
      </c>
      <c r="N263" s="229"/>
      <c r="O263" s="229"/>
      <c r="P263" s="229"/>
      <c r="Q263" s="229"/>
      <c r="R263" s="229"/>
      <c r="S263" s="229"/>
      <c r="T263" s="229"/>
      <c r="U263" s="229"/>
      <c r="V263" s="233">
        <v>26045</v>
      </c>
      <c r="W263" s="233"/>
      <c r="X263" s="233"/>
      <c r="Y263" s="233"/>
      <c r="Z263" s="233"/>
      <c r="AA263" s="233"/>
      <c r="AB263" s="233"/>
      <c r="AC263" s="233"/>
      <c r="AD263" s="229">
        <v>0.115414953204765</v>
      </c>
      <c r="AE263" s="229"/>
      <c r="AF263" s="229"/>
      <c r="AG263" s="229"/>
      <c r="AH263" s="229"/>
      <c r="AI263" s="229"/>
      <c r="AJ263" s="229"/>
      <c r="AK263" s="229"/>
      <c r="AL263" s="229"/>
    </row>
    <row r="264" spans="2:38" s="1" customFormat="1" ht="11.15" customHeight="1" x14ac:dyDescent="0.2">
      <c r="B264" s="12" t="s">
        <v>1158</v>
      </c>
      <c r="C264" s="244">
        <v>1586101903.6800001</v>
      </c>
      <c r="D264" s="244"/>
      <c r="E264" s="244"/>
      <c r="F264" s="244"/>
      <c r="G264" s="244"/>
      <c r="H264" s="244"/>
      <c r="I264" s="244"/>
      <c r="J264" s="244"/>
      <c r="K264" s="244"/>
      <c r="L264" s="244"/>
      <c r="M264" s="229">
        <v>0.10415013407502501</v>
      </c>
      <c r="N264" s="229"/>
      <c r="O264" s="229"/>
      <c r="P264" s="229"/>
      <c r="Q264" s="229"/>
      <c r="R264" s="229"/>
      <c r="S264" s="229"/>
      <c r="T264" s="229"/>
      <c r="U264" s="229"/>
      <c r="V264" s="233">
        <v>25221</v>
      </c>
      <c r="W264" s="233"/>
      <c r="X264" s="233"/>
      <c r="Y264" s="233"/>
      <c r="Z264" s="233"/>
      <c r="AA264" s="233"/>
      <c r="AB264" s="233"/>
      <c r="AC264" s="233"/>
      <c r="AD264" s="229">
        <v>0.11176350680658</v>
      </c>
      <c r="AE264" s="229"/>
      <c r="AF264" s="229"/>
      <c r="AG264" s="229"/>
      <c r="AH264" s="229"/>
      <c r="AI264" s="229"/>
      <c r="AJ264" s="229"/>
      <c r="AK264" s="229"/>
      <c r="AL264" s="229"/>
    </row>
    <row r="265" spans="2:38" s="1" customFormat="1" ht="11.15" customHeight="1" x14ac:dyDescent="0.2">
      <c r="B265" s="12" t="s">
        <v>1159</v>
      </c>
      <c r="C265" s="244">
        <v>1720308789.01</v>
      </c>
      <c r="D265" s="244"/>
      <c r="E265" s="244"/>
      <c r="F265" s="244"/>
      <c r="G265" s="244"/>
      <c r="H265" s="244"/>
      <c r="I265" s="244"/>
      <c r="J265" s="244"/>
      <c r="K265" s="244"/>
      <c r="L265" s="244"/>
      <c r="M265" s="229">
        <v>0.112962723649806</v>
      </c>
      <c r="N265" s="229"/>
      <c r="O265" s="229"/>
      <c r="P265" s="229"/>
      <c r="Q265" s="229"/>
      <c r="R265" s="229"/>
      <c r="S265" s="229"/>
      <c r="T265" s="229"/>
      <c r="U265" s="229"/>
      <c r="V265" s="233">
        <v>24268</v>
      </c>
      <c r="W265" s="233"/>
      <c r="X265" s="233"/>
      <c r="Y265" s="233"/>
      <c r="Z265" s="233"/>
      <c r="AA265" s="233"/>
      <c r="AB265" s="233"/>
      <c r="AC265" s="233"/>
      <c r="AD265" s="229">
        <v>0.107540414066931</v>
      </c>
      <c r="AE265" s="229"/>
      <c r="AF265" s="229"/>
      <c r="AG265" s="229"/>
      <c r="AH265" s="229"/>
      <c r="AI265" s="229"/>
      <c r="AJ265" s="229"/>
      <c r="AK265" s="229"/>
      <c r="AL265" s="229"/>
    </row>
    <row r="266" spans="2:38" s="1" customFormat="1" ht="11.15" customHeight="1" x14ac:dyDescent="0.2">
      <c r="B266" s="12" t="s">
        <v>1160</v>
      </c>
      <c r="C266" s="244">
        <v>1876768815.1700101</v>
      </c>
      <c r="D266" s="244"/>
      <c r="E266" s="244"/>
      <c r="F266" s="244"/>
      <c r="G266" s="244"/>
      <c r="H266" s="244"/>
      <c r="I266" s="244"/>
      <c r="J266" s="244"/>
      <c r="K266" s="244"/>
      <c r="L266" s="244"/>
      <c r="M266" s="229">
        <v>0.12323654821564201</v>
      </c>
      <c r="N266" s="229"/>
      <c r="O266" s="229"/>
      <c r="P266" s="229"/>
      <c r="Q266" s="229"/>
      <c r="R266" s="229"/>
      <c r="S266" s="229"/>
      <c r="T266" s="229"/>
      <c r="U266" s="229"/>
      <c r="V266" s="233">
        <v>23404</v>
      </c>
      <c r="W266" s="233"/>
      <c r="X266" s="233"/>
      <c r="Y266" s="233"/>
      <c r="Z266" s="233"/>
      <c r="AA266" s="233"/>
      <c r="AB266" s="233"/>
      <c r="AC266" s="233"/>
      <c r="AD266" s="229">
        <v>0.10371171298922301</v>
      </c>
      <c r="AE266" s="229"/>
      <c r="AF266" s="229"/>
      <c r="AG266" s="229"/>
      <c r="AH266" s="229"/>
      <c r="AI266" s="229"/>
      <c r="AJ266" s="229"/>
      <c r="AK266" s="229"/>
      <c r="AL266" s="229"/>
    </row>
    <row r="267" spans="2:38" s="1" customFormat="1" ht="11.15" customHeight="1" x14ac:dyDescent="0.2">
      <c r="B267" s="12" t="s">
        <v>1161</v>
      </c>
      <c r="C267" s="244">
        <v>2039318049.25001</v>
      </c>
      <c r="D267" s="244"/>
      <c r="E267" s="244"/>
      <c r="F267" s="244"/>
      <c r="G267" s="244"/>
      <c r="H267" s="244"/>
      <c r="I267" s="244"/>
      <c r="J267" s="244"/>
      <c r="K267" s="244"/>
      <c r="L267" s="244"/>
      <c r="M267" s="229">
        <v>0.133910215830532</v>
      </c>
      <c r="N267" s="229"/>
      <c r="O267" s="229"/>
      <c r="P267" s="229"/>
      <c r="Q267" s="229"/>
      <c r="R267" s="229"/>
      <c r="S267" s="229"/>
      <c r="T267" s="229"/>
      <c r="U267" s="229"/>
      <c r="V267" s="233">
        <v>22599</v>
      </c>
      <c r="W267" s="233"/>
      <c r="X267" s="233"/>
      <c r="Y267" s="233"/>
      <c r="Z267" s="233"/>
      <c r="AA267" s="233"/>
      <c r="AB267" s="233"/>
      <c r="AC267" s="233"/>
      <c r="AD267" s="229">
        <v>0.100144462563812</v>
      </c>
      <c r="AE267" s="229"/>
      <c r="AF267" s="229"/>
      <c r="AG267" s="229"/>
      <c r="AH267" s="229"/>
      <c r="AI267" s="229"/>
      <c r="AJ267" s="229"/>
      <c r="AK267" s="229"/>
      <c r="AL267" s="229"/>
    </row>
    <row r="268" spans="2:38" s="1" customFormat="1" ht="11.15" customHeight="1" x14ac:dyDescent="0.2">
      <c r="B268" s="12" t="s">
        <v>1162</v>
      </c>
      <c r="C268" s="244">
        <v>2010435197.5699999</v>
      </c>
      <c r="D268" s="244"/>
      <c r="E268" s="244"/>
      <c r="F268" s="244"/>
      <c r="G268" s="244"/>
      <c r="H268" s="244"/>
      <c r="I268" s="244"/>
      <c r="J268" s="244"/>
      <c r="K268" s="244"/>
      <c r="L268" s="244"/>
      <c r="M268" s="229">
        <v>0.132013646090616</v>
      </c>
      <c r="N268" s="229"/>
      <c r="O268" s="229"/>
      <c r="P268" s="229"/>
      <c r="Q268" s="229"/>
      <c r="R268" s="229"/>
      <c r="S268" s="229"/>
      <c r="T268" s="229"/>
      <c r="U268" s="229"/>
      <c r="V268" s="233">
        <v>19157</v>
      </c>
      <c r="W268" s="233"/>
      <c r="X268" s="233"/>
      <c r="Y268" s="233"/>
      <c r="Z268" s="233"/>
      <c r="AA268" s="233"/>
      <c r="AB268" s="233"/>
      <c r="AC268" s="233"/>
      <c r="AD268" s="229">
        <v>8.4891697390811094E-2</v>
      </c>
      <c r="AE268" s="229"/>
      <c r="AF268" s="229"/>
      <c r="AG268" s="229"/>
      <c r="AH268" s="229"/>
      <c r="AI268" s="229"/>
      <c r="AJ268" s="229"/>
      <c r="AK268" s="229"/>
      <c r="AL268" s="229"/>
    </row>
    <row r="269" spans="2:38" s="1" customFormat="1" ht="11.15" customHeight="1" x14ac:dyDescent="0.2">
      <c r="B269" s="12" t="s">
        <v>1163</v>
      </c>
      <c r="C269" s="244">
        <v>1042553967.4299999</v>
      </c>
      <c r="D269" s="244"/>
      <c r="E269" s="244"/>
      <c r="F269" s="244"/>
      <c r="G269" s="244"/>
      <c r="H269" s="244"/>
      <c r="I269" s="244"/>
      <c r="J269" s="244"/>
      <c r="K269" s="244"/>
      <c r="L269" s="244"/>
      <c r="M269" s="229">
        <v>6.8458486328246804E-2</v>
      </c>
      <c r="N269" s="229"/>
      <c r="O269" s="229"/>
      <c r="P269" s="229"/>
      <c r="Q269" s="229"/>
      <c r="R269" s="229"/>
      <c r="S269" s="229"/>
      <c r="T269" s="229"/>
      <c r="U269" s="229"/>
      <c r="V269" s="233">
        <v>8176</v>
      </c>
      <c r="W269" s="233"/>
      <c r="X269" s="233"/>
      <c r="Y269" s="233"/>
      <c r="Z269" s="233"/>
      <c r="AA269" s="233"/>
      <c r="AB269" s="233"/>
      <c r="AC269" s="233"/>
      <c r="AD269" s="229">
        <v>3.6230856494611503E-2</v>
      </c>
      <c r="AE269" s="229"/>
      <c r="AF269" s="229"/>
      <c r="AG269" s="229"/>
      <c r="AH269" s="229"/>
      <c r="AI269" s="229"/>
      <c r="AJ269" s="229"/>
      <c r="AK269" s="229"/>
      <c r="AL269" s="229"/>
    </row>
    <row r="270" spans="2:38" s="1" customFormat="1" ht="11.15" customHeight="1" x14ac:dyDescent="0.2">
      <c r="B270" s="12" t="s">
        <v>1164</v>
      </c>
      <c r="C270" s="244">
        <v>81292740.440000102</v>
      </c>
      <c r="D270" s="244"/>
      <c r="E270" s="244"/>
      <c r="F270" s="244"/>
      <c r="G270" s="244"/>
      <c r="H270" s="244"/>
      <c r="I270" s="244"/>
      <c r="J270" s="244"/>
      <c r="K270" s="244"/>
      <c r="L270" s="244"/>
      <c r="M270" s="229">
        <v>5.33802386625239E-3</v>
      </c>
      <c r="N270" s="229"/>
      <c r="O270" s="229"/>
      <c r="P270" s="229"/>
      <c r="Q270" s="229"/>
      <c r="R270" s="229"/>
      <c r="S270" s="229"/>
      <c r="T270" s="229"/>
      <c r="U270" s="229"/>
      <c r="V270" s="233">
        <v>851</v>
      </c>
      <c r="W270" s="233"/>
      <c r="X270" s="233"/>
      <c r="Y270" s="233"/>
      <c r="Z270" s="233"/>
      <c r="AA270" s="233"/>
      <c r="AB270" s="233"/>
      <c r="AC270" s="233"/>
      <c r="AD270" s="229">
        <v>3.7710933068633001E-3</v>
      </c>
      <c r="AE270" s="229"/>
      <c r="AF270" s="229"/>
      <c r="AG270" s="229"/>
      <c r="AH270" s="229"/>
      <c r="AI270" s="229"/>
      <c r="AJ270" s="229"/>
      <c r="AK270" s="229"/>
      <c r="AL270" s="229"/>
    </row>
    <row r="271" spans="2:38" s="1" customFormat="1" ht="11.15" customHeight="1" x14ac:dyDescent="0.2">
      <c r="B271" s="12" t="s">
        <v>1165</v>
      </c>
      <c r="C271" s="244">
        <v>38554197.799999997</v>
      </c>
      <c r="D271" s="244"/>
      <c r="E271" s="244"/>
      <c r="F271" s="244"/>
      <c r="G271" s="244"/>
      <c r="H271" s="244"/>
      <c r="I271" s="244"/>
      <c r="J271" s="244"/>
      <c r="K271" s="244"/>
      <c r="L271" s="244"/>
      <c r="M271" s="229">
        <v>2.5316310766090198E-3</v>
      </c>
      <c r="N271" s="229"/>
      <c r="O271" s="229"/>
      <c r="P271" s="229"/>
      <c r="Q271" s="229"/>
      <c r="R271" s="229"/>
      <c r="S271" s="229"/>
      <c r="T271" s="229"/>
      <c r="U271" s="229"/>
      <c r="V271" s="233">
        <v>414</v>
      </c>
      <c r="W271" s="233"/>
      <c r="X271" s="233"/>
      <c r="Y271" s="233"/>
      <c r="Z271" s="233"/>
      <c r="AA271" s="233"/>
      <c r="AB271" s="233"/>
      <c r="AC271" s="233"/>
      <c r="AD271" s="229">
        <v>1.8345859330686301E-3</v>
      </c>
      <c r="AE271" s="229"/>
      <c r="AF271" s="229"/>
      <c r="AG271" s="229"/>
      <c r="AH271" s="229"/>
      <c r="AI271" s="229"/>
      <c r="AJ271" s="229"/>
      <c r="AK271" s="229"/>
      <c r="AL271" s="229"/>
    </row>
    <row r="272" spans="2:38" s="1" customFormat="1" ht="11.15" customHeight="1" x14ac:dyDescent="0.2">
      <c r="B272" s="12" t="s">
        <v>1166</v>
      </c>
      <c r="C272" s="244">
        <v>249302548.88999999</v>
      </c>
      <c r="D272" s="244"/>
      <c r="E272" s="244"/>
      <c r="F272" s="244"/>
      <c r="G272" s="244"/>
      <c r="H272" s="244"/>
      <c r="I272" s="244"/>
      <c r="J272" s="244"/>
      <c r="K272" s="244"/>
      <c r="L272" s="244"/>
      <c r="M272" s="229">
        <v>1.6370255802540999E-2</v>
      </c>
      <c r="N272" s="229"/>
      <c r="O272" s="229"/>
      <c r="P272" s="229"/>
      <c r="Q272" s="229"/>
      <c r="R272" s="229"/>
      <c r="S272" s="229"/>
      <c r="T272" s="229"/>
      <c r="U272" s="229"/>
      <c r="V272" s="233">
        <v>2371</v>
      </c>
      <c r="W272" s="233"/>
      <c r="X272" s="233"/>
      <c r="Y272" s="233"/>
      <c r="Z272" s="233"/>
      <c r="AA272" s="233"/>
      <c r="AB272" s="233"/>
      <c r="AC272" s="233"/>
      <c r="AD272" s="229">
        <v>1.0506771128757799E-2</v>
      </c>
      <c r="AE272" s="229"/>
      <c r="AF272" s="229"/>
      <c r="AG272" s="229"/>
      <c r="AH272" s="229"/>
      <c r="AI272" s="229"/>
      <c r="AJ272" s="229"/>
      <c r="AK272" s="229"/>
      <c r="AL272" s="229"/>
    </row>
    <row r="273" spans="2:41" s="1" customFormat="1" ht="12.75" customHeight="1" x14ac:dyDescent="0.2">
      <c r="B273" s="34"/>
      <c r="C273" s="245">
        <v>15228995313.030001</v>
      </c>
      <c r="D273" s="245"/>
      <c r="E273" s="245"/>
      <c r="F273" s="245"/>
      <c r="G273" s="245"/>
      <c r="H273" s="245"/>
      <c r="I273" s="245"/>
      <c r="J273" s="245"/>
      <c r="K273" s="245"/>
      <c r="L273" s="245"/>
      <c r="M273" s="243">
        <v>1</v>
      </c>
      <c r="N273" s="243"/>
      <c r="O273" s="243"/>
      <c r="P273" s="243"/>
      <c r="Q273" s="243"/>
      <c r="R273" s="243"/>
      <c r="S273" s="243"/>
      <c r="T273" s="243"/>
      <c r="U273" s="243"/>
      <c r="V273" s="242">
        <v>225664</v>
      </c>
      <c r="W273" s="242"/>
      <c r="X273" s="242"/>
      <c r="Y273" s="242"/>
      <c r="Z273" s="242"/>
      <c r="AA273" s="242"/>
      <c r="AB273" s="242"/>
      <c r="AC273" s="242"/>
      <c r="AD273" s="243">
        <v>1</v>
      </c>
      <c r="AE273" s="243"/>
      <c r="AF273" s="243"/>
      <c r="AG273" s="243"/>
      <c r="AH273" s="243"/>
      <c r="AI273" s="243"/>
      <c r="AJ273" s="243"/>
      <c r="AK273" s="243"/>
      <c r="AL273" s="243"/>
    </row>
    <row r="274" spans="2:41" s="1" customFormat="1" ht="9" customHeight="1" x14ac:dyDescent="0.2"/>
    <row r="275" spans="2:41" s="1" customFormat="1" ht="19.149999999999999" customHeight="1" x14ac:dyDescent="0.2">
      <c r="B275" s="215" t="s">
        <v>1195</v>
      </c>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c r="Z275" s="215"/>
      <c r="AA275" s="215"/>
      <c r="AB275" s="215"/>
      <c r="AC275" s="215"/>
      <c r="AD275" s="215"/>
      <c r="AE275" s="215"/>
      <c r="AF275" s="215"/>
      <c r="AG275" s="215"/>
      <c r="AH275" s="215"/>
      <c r="AI275" s="215"/>
      <c r="AJ275" s="215"/>
      <c r="AK275" s="215"/>
      <c r="AL275" s="215"/>
      <c r="AM275" s="215"/>
      <c r="AN275" s="215"/>
      <c r="AO275" s="215"/>
    </row>
    <row r="276" spans="2:41" s="1" customFormat="1" ht="7.9" customHeight="1" x14ac:dyDescent="0.2"/>
    <row r="277" spans="2:41" s="1" customFormat="1" ht="13.4" customHeight="1" x14ac:dyDescent="0.2">
      <c r="B277" s="246"/>
      <c r="C277" s="246"/>
      <c r="D277" s="213" t="s">
        <v>1060</v>
      </c>
      <c r="E277" s="213"/>
      <c r="F277" s="213"/>
      <c r="G277" s="213"/>
      <c r="H277" s="213"/>
      <c r="I277" s="213"/>
      <c r="J277" s="213"/>
      <c r="K277" s="213"/>
      <c r="L277" s="213"/>
      <c r="M277" s="213"/>
      <c r="N277" s="213" t="s">
        <v>1061</v>
      </c>
      <c r="O277" s="213"/>
      <c r="P277" s="213"/>
      <c r="Q277" s="213"/>
      <c r="R277" s="213"/>
      <c r="S277" s="213"/>
      <c r="T277" s="213"/>
      <c r="U277" s="213"/>
      <c r="V277" s="213"/>
      <c r="W277" s="213" t="s">
        <v>1062</v>
      </c>
      <c r="X277" s="213"/>
      <c r="Y277" s="213"/>
      <c r="Z277" s="213"/>
      <c r="AA277" s="213"/>
      <c r="AB277" s="213"/>
      <c r="AC277" s="213"/>
      <c r="AD277" s="213"/>
      <c r="AE277" s="213" t="s">
        <v>1061</v>
      </c>
      <c r="AF277" s="213"/>
      <c r="AG277" s="213"/>
      <c r="AH277" s="213"/>
      <c r="AI277" s="213"/>
      <c r="AJ277" s="213"/>
      <c r="AK277" s="213"/>
      <c r="AL277" s="213"/>
      <c r="AM277" s="35"/>
    </row>
    <row r="278" spans="2:41" s="1" customFormat="1" ht="11.15" customHeight="1" x14ac:dyDescent="0.2">
      <c r="B278" s="228" t="s">
        <v>1167</v>
      </c>
      <c r="C278" s="228"/>
      <c r="D278" s="244">
        <v>99124647.430000007</v>
      </c>
      <c r="E278" s="244"/>
      <c r="F278" s="244"/>
      <c r="G278" s="244"/>
      <c r="H278" s="244"/>
      <c r="I278" s="244"/>
      <c r="J278" s="244"/>
      <c r="K278" s="244"/>
      <c r="L278" s="244"/>
      <c r="M278" s="244"/>
      <c r="N278" s="229">
        <v>6.5089420143946298E-3</v>
      </c>
      <c r="O278" s="229"/>
      <c r="P278" s="229"/>
      <c r="Q278" s="229"/>
      <c r="R278" s="229"/>
      <c r="S278" s="229"/>
      <c r="T278" s="229"/>
      <c r="U278" s="229"/>
      <c r="V278" s="229"/>
      <c r="W278" s="233">
        <v>11882</v>
      </c>
      <c r="X278" s="233"/>
      <c r="Y278" s="233"/>
      <c r="Z278" s="233"/>
      <c r="AA278" s="233"/>
      <c r="AB278" s="233"/>
      <c r="AC278" s="233"/>
      <c r="AD278" s="233"/>
      <c r="AE278" s="229">
        <v>5.2653502552467403E-2</v>
      </c>
      <c r="AF278" s="229"/>
      <c r="AG278" s="229"/>
      <c r="AH278" s="229"/>
      <c r="AI278" s="229"/>
      <c r="AJ278" s="229"/>
      <c r="AK278" s="229"/>
      <c r="AL278" s="229"/>
      <c r="AM278" s="36">
        <v>1</v>
      </c>
    </row>
    <row r="279" spans="2:41" s="1" customFormat="1" ht="11.15" customHeight="1" x14ac:dyDescent="0.2">
      <c r="B279" s="228" t="s">
        <v>1168</v>
      </c>
      <c r="C279" s="228"/>
      <c r="D279" s="244">
        <v>341550243.099998</v>
      </c>
      <c r="E279" s="244"/>
      <c r="F279" s="244"/>
      <c r="G279" s="244"/>
      <c r="H279" s="244"/>
      <c r="I279" s="244"/>
      <c r="J279" s="244"/>
      <c r="K279" s="244"/>
      <c r="L279" s="244"/>
      <c r="M279" s="244"/>
      <c r="N279" s="229">
        <v>2.2427628092298799E-2</v>
      </c>
      <c r="O279" s="229"/>
      <c r="P279" s="229"/>
      <c r="Q279" s="229"/>
      <c r="R279" s="229"/>
      <c r="S279" s="229"/>
      <c r="T279" s="229"/>
      <c r="U279" s="229"/>
      <c r="V279" s="229"/>
      <c r="W279" s="233">
        <v>13850</v>
      </c>
      <c r="X279" s="233"/>
      <c r="Y279" s="233"/>
      <c r="Z279" s="233"/>
      <c r="AA279" s="233"/>
      <c r="AB279" s="233"/>
      <c r="AC279" s="233"/>
      <c r="AD279" s="233"/>
      <c r="AE279" s="229">
        <v>6.1374432785025503E-2</v>
      </c>
      <c r="AF279" s="229"/>
      <c r="AG279" s="229"/>
      <c r="AH279" s="229"/>
      <c r="AI279" s="229"/>
      <c r="AJ279" s="229"/>
      <c r="AK279" s="229"/>
      <c r="AL279" s="229"/>
      <c r="AM279" s="36">
        <v>2</v>
      </c>
    </row>
    <row r="280" spans="2:41" s="1" customFormat="1" ht="11.15" customHeight="1" x14ac:dyDescent="0.2">
      <c r="B280" s="228" t="s">
        <v>1169</v>
      </c>
      <c r="C280" s="228"/>
      <c r="D280" s="244">
        <v>738663542.82000506</v>
      </c>
      <c r="E280" s="244"/>
      <c r="F280" s="244"/>
      <c r="G280" s="244"/>
      <c r="H280" s="244"/>
      <c r="I280" s="244"/>
      <c r="J280" s="244"/>
      <c r="K280" s="244"/>
      <c r="L280" s="244"/>
      <c r="M280" s="244"/>
      <c r="N280" s="229">
        <v>4.8503760598573503E-2</v>
      </c>
      <c r="O280" s="229"/>
      <c r="P280" s="229"/>
      <c r="Q280" s="229"/>
      <c r="R280" s="229"/>
      <c r="S280" s="229"/>
      <c r="T280" s="229"/>
      <c r="U280" s="229"/>
      <c r="V280" s="229"/>
      <c r="W280" s="233">
        <v>19004</v>
      </c>
      <c r="X280" s="233"/>
      <c r="Y280" s="233"/>
      <c r="Z280" s="233"/>
      <c r="AA280" s="233"/>
      <c r="AB280" s="233"/>
      <c r="AC280" s="233"/>
      <c r="AD280" s="233"/>
      <c r="AE280" s="229">
        <v>8.4213698241633606E-2</v>
      </c>
      <c r="AF280" s="229"/>
      <c r="AG280" s="229"/>
      <c r="AH280" s="229"/>
      <c r="AI280" s="229"/>
      <c r="AJ280" s="229"/>
      <c r="AK280" s="229"/>
      <c r="AL280" s="229"/>
      <c r="AM280" s="36">
        <v>3</v>
      </c>
    </row>
    <row r="281" spans="2:41" s="1" customFormat="1" ht="11.15" customHeight="1" x14ac:dyDescent="0.2">
      <c r="B281" s="228" t="s">
        <v>1170</v>
      </c>
      <c r="C281" s="228"/>
      <c r="D281" s="244">
        <v>1571306246.47999</v>
      </c>
      <c r="E281" s="244"/>
      <c r="F281" s="244"/>
      <c r="G281" s="244"/>
      <c r="H281" s="244"/>
      <c r="I281" s="244"/>
      <c r="J281" s="244"/>
      <c r="K281" s="244"/>
      <c r="L281" s="244"/>
      <c r="M281" s="244"/>
      <c r="N281" s="229">
        <v>0.103178588881407</v>
      </c>
      <c r="O281" s="229"/>
      <c r="P281" s="229"/>
      <c r="Q281" s="229"/>
      <c r="R281" s="229"/>
      <c r="S281" s="229"/>
      <c r="T281" s="229"/>
      <c r="U281" s="229"/>
      <c r="V281" s="229"/>
      <c r="W281" s="233">
        <v>27358</v>
      </c>
      <c r="X281" s="233"/>
      <c r="Y281" s="233"/>
      <c r="Z281" s="233"/>
      <c r="AA281" s="233"/>
      <c r="AB281" s="233"/>
      <c r="AC281" s="233"/>
      <c r="AD281" s="233"/>
      <c r="AE281" s="229">
        <v>0.121233338060125</v>
      </c>
      <c r="AF281" s="229"/>
      <c r="AG281" s="229"/>
      <c r="AH281" s="229"/>
      <c r="AI281" s="229"/>
      <c r="AJ281" s="229"/>
      <c r="AK281" s="229"/>
      <c r="AL281" s="229"/>
      <c r="AM281" s="36">
        <v>4</v>
      </c>
    </row>
    <row r="282" spans="2:41" s="1" customFormat="1" ht="11.15" customHeight="1" x14ac:dyDescent="0.2">
      <c r="B282" s="228" t="s">
        <v>1171</v>
      </c>
      <c r="C282" s="228"/>
      <c r="D282" s="244">
        <v>2923079474.5100098</v>
      </c>
      <c r="E282" s="244"/>
      <c r="F282" s="244"/>
      <c r="G282" s="244"/>
      <c r="H282" s="244"/>
      <c r="I282" s="244"/>
      <c r="J282" s="244"/>
      <c r="K282" s="244"/>
      <c r="L282" s="244"/>
      <c r="M282" s="244"/>
      <c r="N282" s="229">
        <v>0.19194171476361299</v>
      </c>
      <c r="O282" s="229"/>
      <c r="P282" s="229"/>
      <c r="Q282" s="229"/>
      <c r="R282" s="229"/>
      <c r="S282" s="229"/>
      <c r="T282" s="229"/>
      <c r="U282" s="229"/>
      <c r="V282" s="229"/>
      <c r="W282" s="233">
        <v>35739</v>
      </c>
      <c r="X282" s="233"/>
      <c r="Y282" s="233"/>
      <c r="Z282" s="233"/>
      <c r="AA282" s="233"/>
      <c r="AB282" s="233"/>
      <c r="AC282" s="233"/>
      <c r="AD282" s="233"/>
      <c r="AE282" s="229">
        <v>0.158372624787294</v>
      </c>
      <c r="AF282" s="229"/>
      <c r="AG282" s="229"/>
      <c r="AH282" s="229"/>
      <c r="AI282" s="229"/>
      <c r="AJ282" s="229"/>
      <c r="AK282" s="229"/>
      <c r="AL282" s="229"/>
      <c r="AM282" s="36">
        <v>5</v>
      </c>
    </row>
    <row r="283" spans="2:41" s="1" customFormat="1" ht="11.15" customHeight="1" x14ac:dyDescent="0.2">
      <c r="B283" s="228" t="s">
        <v>1172</v>
      </c>
      <c r="C283" s="228"/>
      <c r="D283" s="244">
        <v>758288593.28000104</v>
      </c>
      <c r="E283" s="244"/>
      <c r="F283" s="244"/>
      <c r="G283" s="244"/>
      <c r="H283" s="244"/>
      <c r="I283" s="244"/>
      <c r="J283" s="244"/>
      <c r="K283" s="244"/>
      <c r="L283" s="244"/>
      <c r="M283" s="244"/>
      <c r="N283" s="229">
        <v>4.9792424102409798E-2</v>
      </c>
      <c r="O283" s="229"/>
      <c r="P283" s="229"/>
      <c r="Q283" s="229"/>
      <c r="R283" s="229"/>
      <c r="S283" s="229"/>
      <c r="T283" s="229"/>
      <c r="U283" s="229"/>
      <c r="V283" s="229"/>
      <c r="W283" s="233">
        <v>15173</v>
      </c>
      <c r="X283" s="233"/>
      <c r="Y283" s="233"/>
      <c r="Z283" s="233"/>
      <c r="AA283" s="233"/>
      <c r="AB283" s="233"/>
      <c r="AC283" s="233"/>
      <c r="AD283" s="233"/>
      <c r="AE283" s="229">
        <v>6.7237131310266596E-2</v>
      </c>
      <c r="AF283" s="229"/>
      <c r="AG283" s="229"/>
      <c r="AH283" s="229"/>
      <c r="AI283" s="229"/>
      <c r="AJ283" s="229"/>
      <c r="AK283" s="229"/>
      <c r="AL283" s="229"/>
      <c r="AM283" s="36">
        <v>6</v>
      </c>
    </row>
    <row r="284" spans="2:41" s="1" customFormat="1" ht="11.15" customHeight="1" x14ac:dyDescent="0.2">
      <c r="B284" s="228" t="s">
        <v>1173</v>
      </c>
      <c r="C284" s="228"/>
      <c r="D284" s="244">
        <v>741077809.41000104</v>
      </c>
      <c r="E284" s="244"/>
      <c r="F284" s="244"/>
      <c r="G284" s="244"/>
      <c r="H284" s="244"/>
      <c r="I284" s="244"/>
      <c r="J284" s="244"/>
      <c r="K284" s="244"/>
      <c r="L284" s="244"/>
      <c r="M284" s="244"/>
      <c r="N284" s="229">
        <v>4.8662291515444302E-2</v>
      </c>
      <c r="O284" s="229"/>
      <c r="P284" s="229"/>
      <c r="Q284" s="229"/>
      <c r="R284" s="229"/>
      <c r="S284" s="229"/>
      <c r="T284" s="229"/>
      <c r="U284" s="229"/>
      <c r="V284" s="229"/>
      <c r="W284" s="233">
        <v>12877</v>
      </c>
      <c r="X284" s="233"/>
      <c r="Y284" s="233"/>
      <c r="Z284" s="233"/>
      <c r="AA284" s="233"/>
      <c r="AB284" s="233"/>
      <c r="AC284" s="233"/>
      <c r="AD284" s="233"/>
      <c r="AE284" s="229">
        <v>5.7062712705615401E-2</v>
      </c>
      <c r="AF284" s="229"/>
      <c r="AG284" s="229"/>
      <c r="AH284" s="229"/>
      <c r="AI284" s="229"/>
      <c r="AJ284" s="229"/>
      <c r="AK284" s="229"/>
      <c r="AL284" s="229"/>
      <c r="AM284" s="36">
        <v>7</v>
      </c>
    </row>
    <row r="285" spans="2:41" s="1" customFormat="1" ht="11.15" customHeight="1" x14ac:dyDescent="0.2">
      <c r="B285" s="228" t="s">
        <v>1174</v>
      </c>
      <c r="C285" s="228"/>
      <c r="D285" s="244">
        <v>807264364.90000105</v>
      </c>
      <c r="E285" s="244"/>
      <c r="F285" s="244"/>
      <c r="G285" s="244"/>
      <c r="H285" s="244"/>
      <c r="I285" s="244"/>
      <c r="J285" s="244"/>
      <c r="K285" s="244"/>
      <c r="L285" s="244"/>
      <c r="M285" s="244"/>
      <c r="N285" s="229">
        <v>5.3008379627597697E-2</v>
      </c>
      <c r="O285" s="229"/>
      <c r="P285" s="229"/>
      <c r="Q285" s="229"/>
      <c r="R285" s="229"/>
      <c r="S285" s="229"/>
      <c r="T285" s="229"/>
      <c r="U285" s="229"/>
      <c r="V285" s="229"/>
      <c r="W285" s="233">
        <v>12969</v>
      </c>
      <c r="X285" s="233"/>
      <c r="Y285" s="233"/>
      <c r="Z285" s="233"/>
      <c r="AA285" s="233"/>
      <c r="AB285" s="233"/>
      <c r="AC285" s="233"/>
      <c r="AD285" s="233"/>
      <c r="AE285" s="229">
        <v>5.7470398468519597E-2</v>
      </c>
      <c r="AF285" s="229"/>
      <c r="AG285" s="229"/>
      <c r="AH285" s="229"/>
      <c r="AI285" s="229"/>
      <c r="AJ285" s="229"/>
      <c r="AK285" s="229"/>
      <c r="AL285" s="229"/>
      <c r="AM285" s="36">
        <v>8</v>
      </c>
    </row>
    <row r="286" spans="2:41" s="1" customFormat="1" ht="11.15" customHeight="1" x14ac:dyDescent="0.2">
      <c r="B286" s="228" t="s">
        <v>1175</v>
      </c>
      <c r="C286" s="228"/>
      <c r="D286" s="244">
        <v>880460702.61999798</v>
      </c>
      <c r="E286" s="244"/>
      <c r="F286" s="244"/>
      <c r="G286" s="244"/>
      <c r="H286" s="244"/>
      <c r="I286" s="244"/>
      <c r="J286" s="244"/>
      <c r="K286" s="244"/>
      <c r="L286" s="244"/>
      <c r="M286" s="244"/>
      <c r="N286" s="229">
        <v>5.7814759576862697E-2</v>
      </c>
      <c r="O286" s="229"/>
      <c r="P286" s="229"/>
      <c r="Q286" s="229"/>
      <c r="R286" s="229"/>
      <c r="S286" s="229"/>
      <c r="T286" s="229"/>
      <c r="U286" s="229"/>
      <c r="V286" s="229"/>
      <c r="W286" s="233">
        <v>12524</v>
      </c>
      <c r="X286" s="233"/>
      <c r="Y286" s="233"/>
      <c r="Z286" s="233"/>
      <c r="AA286" s="233"/>
      <c r="AB286" s="233"/>
      <c r="AC286" s="233"/>
      <c r="AD286" s="233"/>
      <c r="AE286" s="229">
        <v>5.5498440158820203E-2</v>
      </c>
      <c r="AF286" s="229"/>
      <c r="AG286" s="229"/>
      <c r="AH286" s="229"/>
      <c r="AI286" s="229"/>
      <c r="AJ286" s="229"/>
      <c r="AK286" s="229"/>
      <c r="AL286" s="229"/>
      <c r="AM286" s="36">
        <v>9</v>
      </c>
    </row>
    <row r="287" spans="2:41" s="1" customFormat="1" ht="11.15" customHeight="1" x14ac:dyDescent="0.2">
      <c r="B287" s="228" t="s">
        <v>1176</v>
      </c>
      <c r="C287" s="228"/>
      <c r="D287" s="244">
        <v>944884358.30999804</v>
      </c>
      <c r="E287" s="244"/>
      <c r="F287" s="244"/>
      <c r="G287" s="244"/>
      <c r="H287" s="244"/>
      <c r="I287" s="244"/>
      <c r="J287" s="244"/>
      <c r="K287" s="244"/>
      <c r="L287" s="244"/>
      <c r="M287" s="244"/>
      <c r="N287" s="229">
        <v>6.2045088260126398E-2</v>
      </c>
      <c r="O287" s="229"/>
      <c r="P287" s="229"/>
      <c r="Q287" s="229"/>
      <c r="R287" s="229"/>
      <c r="S287" s="229"/>
      <c r="T287" s="229"/>
      <c r="U287" s="229"/>
      <c r="V287" s="229"/>
      <c r="W287" s="233">
        <v>11191</v>
      </c>
      <c r="X287" s="233"/>
      <c r="Y287" s="233"/>
      <c r="Z287" s="233"/>
      <c r="AA287" s="233"/>
      <c r="AB287" s="233"/>
      <c r="AC287" s="233"/>
      <c r="AD287" s="233"/>
      <c r="AE287" s="229">
        <v>4.9591427963698198E-2</v>
      </c>
      <c r="AF287" s="229"/>
      <c r="AG287" s="229"/>
      <c r="AH287" s="229"/>
      <c r="AI287" s="229"/>
      <c r="AJ287" s="229"/>
      <c r="AK287" s="229"/>
      <c r="AL287" s="229"/>
      <c r="AM287" s="36">
        <v>10</v>
      </c>
    </row>
    <row r="288" spans="2:41" s="1" customFormat="1" ht="11.15" customHeight="1" x14ac:dyDescent="0.2">
      <c r="B288" s="228" t="s">
        <v>1177</v>
      </c>
      <c r="C288" s="228"/>
      <c r="D288" s="244">
        <v>2594756724.9600101</v>
      </c>
      <c r="E288" s="244"/>
      <c r="F288" s="244"/>
      <c r="G288" s="244"/>
      <c r="H288" s="244"/>
      <c r="I288" s="244"/>
      <c r="J288" s="244"/>
      <c r="K288" s="244"/>
      <c r="L288" s="244"/>
      <c r="M288" s="244"/>
      <c r="N288" s="229">
        <v>0.170382659632177</v>
      </c>
      <c r="O288" s="229"/>
      <c r="P288" s="229"/>
      <c r="Q288" s="229"/>
      <c r="R288" s="229"/>
      <c r="S288" s="229"/>
      <c r="T288" s="229"/>
      <c r="U288" s="229"/>
      <c r="V288" s="229"/>
      <c r="W288" s="233">
        <v>29782</v>
      </c>
      <c r="X288" s="233"/>
      <c r="Y288" s="233"/>
      <c r="Z288" s="233"/>
      <c r="AA288" s="233"/>
      <c r="AB288" s="233"/>
      <c r="AC288" s="233"/>
      <c r="AD288" s="233"/>
      <c r="AE288" s="229">
        <v>0.13197497163925101</v>
      </c>
      <c r="AF288" s="229"/>
      <c r="AG288" s="229"/>
      <c r="AH288" s="229"/>
      <c r="AI288" s="229"/>
      <c r="AJ288" s="229"/>
      <c r="AK288" s="229"/>
      <c r="AL288" s="229"/>
      <c r="AM288" s="36">
        <v>11</v>
      </c>
    </row>
    <row r="289" spans="2:41" s="1" customFormat="1" ht="11.15" customHeight="1" x14ac:dyDescent="0.2">
      <c r="B289" s="228" t="s">
        <v>1178</v>
      </c>
      <c r="C289" s="228"/>
      <c r="D289" s="244">
        <v>1152306492.6300001</v>
      </c>
      <c r="E289" s="244"/>
      <c r="F289" s="244"/>
      <c r="G289" s="244"/>
      <c r="H289" s="244"/>
      <c r="I289" s="244"/>
      <c r="J289" s="244"/>
      <c r="K289" s="244"/>
      <c r="L289" s="244"/>
      <c r="M289" s="244"/>
      <c r="N289" s="229">
        <v>7.5665299577844E-2</v>
      </c>
      <c r="O289" s="229"/>
      <c r="P289" s="229"/>
      <c r="Q289" s="229"/>
      <c r="R289" s="229"/>
      <c r="S289" s="229"/>
      <c r="T289" s="229"/>
      <c r="U289" s="229"/>
      <c r="V289" s="229"/>
      <c r="W289" s="233">
        <v>10959</v>
      </c>
      <c r="X289" s="233"/>
      <c r="Y289" s="233"/>
      <c r="Z289" s="233"/>
      <c r="AA289" s="233"/>
      <c r="AB289" s="233"/>
      <c r="AC289" s="233"/>
      <c r="AD289" s="233"/>
      <c r="AE289" s="229">
        <v>4.8563350822461701E-2</v>
      </c>
      <c r="AF289" s="229"/>
      <c r="AG289" s="229"/>
      <c r="AH289" s="229"/>
      <c r="AI289" s="229"/>
      <c r="AJ289" s="229"/>
      <c r="AK289" s="229"/>
      <c r="AL289" s="229"/>
      <c r="AM289" s="36">
        <v>12</v>
      </c>
    </row>
    <row r="290" spans="2:41" s="1" customFormat="1" ht="11.15" customHeight="1" x14ac:dyDescent="0.2">
      <c r="B290" s="228" t="s">
        <v>1179</v>
      </c>
      <c r="C290" s="228"/>
      <c r="D290" s="244">
        <v>472188409.53000098</v>
      </c>
      <c r="E290" s="244"/>
      <c r="F290" s="244"/>
      <c r="G290" s="244"/>
      <c r="H290" s="244"/>
      <c r="I290" s="244"/>
      <c r="J290" s="244"/>
      <c r="K290" s="244"/>
      <c r="L290" s="244"/>
      <c r="M290" s="244"/>
      <c r="N290" s="229">
        <v>3.1005880547221299E-2</v>
      </c>
      <c r="O290" s="229"/>
      <c r="P290" s="229"/>
      <c r="Q290" s="229"/>
      <c r="R290" s="229"/>
      <c r="S290" s="229"/>
      <c r="T290" s="229"/>
      <c r="U290" s="229"/>
      <c r="V290" s="229"/>
      <c r="W290" s="233">
        <v>4255</v>
      </c>
      <c r="X290" s="233"/>
      <c r="Y290" s="233"/>
      <c r="Z290" s="233"/>
      <c r="AA290" s="233"/>
      <c r="AB290" s="233"/>
      <c r="AC290" s="233"/>
      <c r="AD290" s="233"/>
      <c r="AE290" s="229">
        <v>1.8855466534316499E-2</v>
      </c>
      <c r="AF290" s="229"/>
      <c r="AG290" s="229"/>
      <c r="AH290" s="229"/>
      <c r="AI290" s="229"/>
      <c r="AJ290" s="229"/>
      <c r="AK290" s="229"/>
      <c r="AL290" s="229"/>
      <c r="AM290" s="36">
        <v>13</v>
      </c>
    </row>
    <row r="291" spans="2:41" s="1" customFormat="1" ht="11.15" customHeight="1" x14ac:dyDescent="0.2">
      <c r="B291" s="228" t="s">
        <v>1180</v>
      </c>
      <c r="C291" s="228"/>
      <c r="D291" s="244">
        <v>1204043703.05</v>
      </c>
      <c r="E291" s="244"/>
      <c r="F291" s="244"/>
      <c r="G291" s="244"/>
      <c r="H291" s="244"/>
      <c r="I291" s="244"/>
      <c r="J291" s="244"/>
      <c r="K291" s="244"/>
      <c r="L291" s="244"/>
      <c r="M291" s="244"/>
      <c r="N291" s="229">
        <v>7.9062582810030202E-2</v>
      </c>
      <c r="O291" s="229"/>
      <c r="P291" s="229"/>
      <c r="Q291" s="229"/>
      <c r="R291" s="229"/>
      <c r="S291" s="229"/>
      <c r="T291" s="229"/>
      <c r="U291" s="229"/>
      <c r="V291" s="229"/>
      <c r="W291" s="233">
        <v>8101</v>
      </c>
      <c r="X291" s="233"/>
      <c r="Y291" s="233"/>
      <c r="Z291" s="233"/>
      <c r="AA291" s="233"/>
      <c r="AB291" s="233"/>
      <c r="AC291" s="233"/>
      <c r="AD291" s="233"/>
      <c r="AE291" s="229">
        <v>3.58985039705048E-2</v>
      </c>
      <c r="AF291" s="229"/>
      <c r="AG291" s="229"/>
      <c r="AH291" s="229"/>
      <c r="AI291" s="229"/>
      <c r="AJ291" s="229"/>
      <c r="AK291" s="229"/>
      <c r="AL291" s="229"/>
      <c r="AM291" s="36">
        <v>14</v>
      </c>
    </row>
    <row r="292" spans="2:41" s="1" customFormat="1" ht="11.15" customHeight="1" x14ac:dyDescent="0.2">
      <c r="B292" s="246"/>
      <c r="C292" s="246"/>
      <c r="D292" s="245">
        <v>15228995313.030001</v>
      </c>
      <c r="E292" s="245"/>
      <c r="F292" s="245"/>
      <c r="G292" s="245"/>
      <c r="H292" s="245"/>
      <c r="I292" s="245"/>
      <c r="J292" s="245"/>
      <c r="K292" s="245"/>
      <c r="L292" s="245"/>
      <c r="M292" s="245"/>
      <c r="N292" s="243">
        <v>1</v>
      </c>
      <c r="O292" s="243"/>
      <c r="P292" s="243"/>
      <c r="Q292" s="243"/>
      <c r="R292" s="243"/>
      <c r="S292" s="243"/>
      <c r="T292" s="243"/>
      <c r="U292" s="243"/>
      <c r="V292" s="243"/>
      <c r="W292" s="242">
        <v>225664</v>
      </c>
      <c r="X292" s="242"/>
      <c r="Y292" s="242"/>
      <c r="Z292" s="242"/>
      <c r="AA292" s="242"/>
      <c r="AB292" s="242"/>
      <c r="AC292" s="242"/>
      <c r="AD292" s="242"/>
      <c r="AE292" s="243">
        <v>1</v>
      </c>
      <c r="AF292" s="243"/>
      <c r="AG292" s="243"/>
      <c r="AH292" s="243"/>
      <c r="AI292" s="243"/>
      <c r="AJ292" s="243"/>
      <c r="AK292" s="243"/>
      <c r="AL292" s="243"/>
      <c r="AM292" s="37"/>
    </row>
    <row r="293" spans="2:41" s="1" customFormat="1" ht="9" customHeight="1" x14ac:dyDescent="0.2"/>
    <row r="294" spans="2:41" s="1" customFormat="1" ht="19.149999999999999" customHeight="1" x14ac:dyDescent="0.2">
      <c r="B294" s="215" t="s">
        <v>1196</v>
      </c>
      <c r="C294" s="215"/>
      <c r="D294" s="215"/>
      <c r="E294" s="215"/>
      <c r="F294" s="215"/>
      <c r="G294" s="215"/>
      <c r="H294" s="215"/>
      <c r="I294" s="215"/>
      <c r="J294" s="215"/>
      <c r="K294" s="215"/>
      <c r="L294" s="215"/>
      <c r="M294" s="215"/>
      <c r="N294" s="215"/>
      <c r="O294" s="215"/>
      <c r="P294" s="215"/>
      <c r="Q294" s="215"/>
      <c r="R294" s="215"/>
      <c r="S294" s="215"/>
      <c r="T294" s="215"/>
      <c r="U294" s="215"/>
      <c r="V294" s="215"/>
      <c r="W294" s="215"/>
      <c r="X294" s="215"/>
      <c r="Y294" s="215"/>
      <c r="Z294" s="215"/>
      <c r="AA294" s="215"/>
      <c r="AB294" s="215"/>
      <c r="AC294" s="215"/>
      <c r="AD294" s="215"/>
      <c r="AE294" s="215"/>
      <c r="AF294" s="215"/>
      <c r="AG294" s="215"/>
      <c r="AH294" s="215"/>
      <c r="AI294" s="215"/>
      <c r="AJ294" s="215"/>
      <c r="AK294" s="215"/>
      <c r="AL294" s="215"/>
      <c r="AM294" s="215"/>
      <c r="AN294" s="215"/>
      <c r="AO294" s="215"/>
    </row>
    <row r="295" spans="2:41" s="1" customFormat="1" ht="7.9" customHeight="1" x14ac:dyDescent="0.2"/>
    <row r="296" spans="2:41" s="1" customFormat="1" ht="10.75" customHeight="1" x14ac:dyDescent="0.2">
      <c r="B296" s="213" t="s">
        <v>1063</v>
      </c>
      <c r="C296" s="213"/>
      <c r="D296" s="213" t="s">
        <v>1060</v>
      </c>
      <c r="E296" s="213"/>
      <c r="F296" s="213"/>
      <c r="G296" s="213"/>
      <c r="H296" s="213"/>
      <c r="I296" s="213"/>
      <c r="J296" s="213"/>
      <c r="K296" s="213"/>
      <c r="L296" s="213"/>
      <c r="M296" s="213"/>
      <c r="N296" s="213" t="s">
        <v>1061</v>
      </c>
      <c r="O296" s="213"/>
      <c r="P296" s="213"/>
      <c r="Q296" s="213"/>
      <c r="R296" s="213"/>
      <c r="S296" s="213"/>
      <c r="T296" s="213"/>
      <c r="U296" s="213"/>
      <c r="V296" s="213"/>
      <c r="W296" s="213" t="s">
        <v>1062</v>
      </c>
      <c r="X296" s="213"/>
      <c r="Y296" s="213"/>
      <c r="Z296" s="213"/>
      <c r="AA296" s="213"/>
      <c r="AB296" s="213"/>
      <c r="AC296" s="213"/>
      <c r="AD296" s="213"/>
      <c r="AE296" s="213" t="s">
        <v>1061</v>
      </c>
      <c r="AF296" s="213"/>
      <c r="AG296" s="213"/>
      <c r="AH296" s="213"/>
      <c r="AI296" s="213"/>
      <c r="AJ296" s="213"/>
      <c r="AK296" s="213"/>
      <c r="AL296" s="213"/>
    </row>
    <row r="297" spans="2:41" s="1" customFormat="1" ht="10.75" customHeight="1" x14ac:dyDescent="0.2">
      <c r="B297" s="228" t="s">
        <v>1181</v>
      </c>
      <c r="C297" s="228"/>
      <c r="D297" s="244">
        <v>319420363.27000099</v>
      </c>
      <c r="E297" s="244"/>
      <c r="F297" s="244"/>
      <c r="G297" s="244"/>
      <c r="H297" s="244"/>
      <c r="I297" s="244"/>
      <c r="J297" s="244"/>
      <c r="K297" s="244"/>
      <c r="L297" s="244"/>
      <c r="M297" s="244"/>
      <c r="N297" s="229">
        <v>2.0974486937867999E-2</v>
      </c>
      <c r="O297" s="229"/>
      <c r="P297" s="229"/>
      <c r="Q297" s="229"/>
      <c r="R297" s="229"/>
      <c r="S297" s="229"/>
      <c r="T297" s="229"/>
      <c r="U297" s="229"/>
      <c r="V297" s="229"/>
      <c r="W297" s="233">
        <v>14462</v>
      </c>
      <c r="X297" s="233"/>
      <c r="Y297" s="233"/>
      <c r="Z297" s="233"/>
      <c r="AA297" s="233"/>
      <c r="AB297" s="233"/>
      <c r="AC297" s="233"/>
      <c r="AD297" s="233"/>
      <c r="AE297" s="229">
        <v>6.4086429381735699E-2</v>
      </c>
      <c r="AF297" s="229"/>
      <c r="AG297" s="229"/>
      <c r="AH297" s="229"/>
      <c r="AI297" s="229"/>
      <c r="AJ297" s="229"/>
      <c r="AK297" s="229"/>
      <c r="AL297" s="229"/>
    </row>
    <row r="298" spans="2:41" s="1" customFormat="1" ht="10.75" customHeight="1" x14ac:dyDescent="0.2">
      <c r="B298" s="228" t="s">
        <v>1065</v>
      </c>
      <c r="C298" s="228"/>
      <c r="D298" s="244">
        <v>444167057.67000002</v>
      </c>
      <c r="E298" s="244"/>
      <c r="F298" s="244"/>
      <c r="G298" s="244"/>
      <c r="H298" s="244"/>
      <c r="I298" s="244"/>
      <c r="J298" s="244"/>
      <c r="K298" s="244"/>
      <c r="L298" s="244"/>
      <c r="M298" s="244"/>
      <c r="N298" s="229">
        <v>2.91658805154381E-2</v>
      </c>
      <c r="O298" s="229"/>
      <c r="P298" s="229"/>
      <c r="Q298" s="229"/>
      <c r="R298" s="229"/>
      <c r="S298" s="229"/>
      <c r="T298" s="229"/>
      <c r="U298" s="229"/>
      <c r="V298" s="229"/>
      <c r="W298" s="233">
        <v>13781</v>
      </c>
      <c r="X298" s="233"/>
      <c r="Y298" s="233"/>
      <c r="Z298" s="233"/>
      <c r="AA298" s="233"/>
      <c r="AB298" s="233"/>
      <c r="AC298" s="233"/>
      <c r="AD298" s="233"/>
      <c r="AE298" s="229">
        <v>6.1068668462847399E-2</v>
      </c>
      <c r="AF298" s="229"/>
      <c r="AG298" s="229"/>
      <c r="AH298" s="229"/>
      <c r="AI298" s="229"/>
      <c r="AJ298" s="229"/>
      <c r="AK298" s="229"/>
      <c r="AL298" s="229"/>
    </row>
    <row r="299" spans="2:41" s="1" customFormat="1" ht="10.75" customHeight="1" x14ac:dyDescent="0.2">
      <c r="B299" s="228" t="s">
        <v>1066</v>
      </c>
      <c r="C299" s="228"/>
      <c r="D299" s="244">
        <v>606398256.51999998</v>
      </c>
      <c r="E299" s="244"/>
      <c r="F299" s="244"/>
      <c r="G299" s="244"/>
      <c r="H299" s="244"/>
      <c r="I299" s="244"/>
      <c r="J299" s="244"/>
      <c r="K299" s="244"/>
      <c r="L299" s="244"/>
      <c r="M299" s="244"/>
      <c r="N299" s="229">
        <v>3.9818664597077003E-2</v>
      </c>
      <c r="O299" s="229"/>
      <c r="P299" s="229"/>
      <c r="Q299" s="229"/>
      <c r="R299" s="229"/>
      <c r="S299" s="229"/>
      <c r="T299" s="229"/>
      <c r="U299" s="229"/>
      <c r="V299" s="229"/>
      <c r="W299" s="233">
        <v>18622</v>
      </c>
      <c r="X299" s="233"/>
      <c r="Y299" s="233"/>
      <c r="Z299" s="233"/>
      <c r="AA299" s="233"/>
      <c r="AB299" s="233"/>
      <c r="AC299" s="233"/>
      <c r="AD299" s="233"/>
      <c r="AE299" s="229">
        <v>8.2520916052183799E-2</v>
      </c>
      <c r="AF299" s="229"/>
      <c r="AG299" s="229"/>
      <c r="AH299" s="229"/>
      <c r="AI299" s="229"/>
      <c r="AJ299" s="229"/>
      <c r="AK299" s="229"/>
      <c r="AL299" s="229"/>
    </row>
    <row r="300" spans="2:41" s="1" customFormat="1" ht="10.75" customHeight="1" x14ac:dyDescent="0.2">
      <c r="B300" s="228" t="s">
        <v>1067</v>
      </c>
      <c r="C300" s="228"/>
      <c r="D300" s="244">
        <v>995979736.36999905</v>
      </c>
      <c r="E300" s="244"/>
      <c r="F300" s="244"/>
      <c r="G300" s="244"/>
      <c r="H300" s="244"/>
      <c r="I300" s="244"/>
      <c r="J300" s="244"/>
      <c r="K300" s="244"/>
      <c r="L300" s="244"/>
      <c r="M300" s="244"/>
      <c r="N300" s="229">
        <v>6.5400226075178702E-2</v>
      </c>
      <c r="O300" s="229"/>
      <c r="P300" s="229"/>
      <c r="Q300" s="229"/>
      <c r="R300" s="229"/>
      <c r="S300" s="229"/>
      <c r="T300" s="229"/>
      <c r="U300" s="229"/>
      <c r="V300" s="229"/>
      <c r="W300" s="233">
        <v>23351</v>
      </c>
      <c r="X300" s="233"/>
      <c r="Y300" s="233"/>
      <c r="Z300" s="233"/>
      <c r="AA300" s="233"/>
      <c r="AB300" s="233"/>
      <c r="AC300" s="233"/>
      <c r="AD300" s="233"/>
      <c r="AE300" s="229">
        <v>0.103476850538854</v>
      </c>
      <c r="AF300" s="229"/>
      <c r="AG300" s="229"/>
      <c r="AH300" s="229"/>
      <c r="AI300" s="229"/>
      <c r="AJ300" s="229"/>
      <c r="AK300" s="229"/>
      <c r="AL300" s="229"/>
    </row>
    <row r="301" spans="2:41" s="1" customFormat="1" ht="10.75" customHeight="1" x14ac:dyDescent="0.2">
      <c r="B301" s="228" t="s">
        <v>1068</v>
      </c>
      <c r="C301" s="228"/>
      <c r="D301" s="244">
        <v>1027049822.35</v>
      </c>
      <c r="E301" s="244"/>
      <c r="F301" s="244"/>
      <c r="G301" s="244"/>
      <c r="H301" s="244"/>
      <c r="I301" s="244"/>
      <c r="J301" s="244"/>
      <c r="K301" s="244"/>
      <c r="L301" s="244"/>
      <c r="M301" s="244"/>
      <c r="N301" s="229">
        <v>6.7440418835197399E-2</v>
      </c>
      <c r="O301" s="229"/>
      <c r="P301" s="229"/>
      <c r="Q301" s="229"/>
      <c r="R301" s="229"/>
      <c r="S301" s="229"/>
      <c r="T301" s="229"/>
      <c r="U301" s="229"/>
      <c r="V301" s="229"/>
      <c r="W301" s="233">
        <v>20553</v>
      </c>
      <c r="X301" s="233"/>
      <c r="Y301" s="233"/>
      <c r="Z301" s="233"/>
      <c r="AA301" s="233"/>
      <c r="AB301" s="233"/>
      <c r="AC301" s="233"/>
      <c r="AD301" s="233"/>
      <c r="AE301" s="229">
        <v>9.1077885706182596E-2</v>
      </c>
      <c r="AF301" s="229"/>
      <c r="AG301" s="229"/>
      <c r="AH301" s="229"/>
      <c r="AI301" s="229"/>
      <c r="AJ301" s="229"/>
      <c r="AK301" s="229"/>
      <c r="AL301" s="229"/>
    </row>
    <row r="302" spans="2:41" s="1" customFormat="1" ht="10.75" customHeight="1" x14ac:dyDescent="0.2">
      <c r="B302" s="228" t="s">
        <v>1069</v>
      </c>
      <c r="C302" s="228"/>
      <c r="D302" s="244">
        <v>1132068765.5999999</v>
      </c>
      <c r="E302" s="244"/>
      <c r="F302" s="244"/>
      <c r="G302" s="244"/>
      <c r="H302" s="244"/>
      <c r="I302" s="244"/>
      <c r="J302" s="244"/>
      <c r="K302" s="244"/>
      <c r="L302" s="244"/>
      <c r="M302" s="244"/>
      <c r="N302" s="229">
        <v>7.4336405148893794E-2</v>
      </c>
      <c r="O302" s="229"/>
      <c r="P302" s="229"/>
      <c r="Q302" s="229"/>
      <c r="R302" s="229"/>
      <c r="S302" s="229"/>
      <c r="T302" s="229"/>
      <c r="U302" s="229"/>
      <c r="V302" s="229"/>
      <c r="W302" s="233">
        <v>18470</v>
      </c>
      <c r="X302" s="233"/>
      <c r="Y302" s="233"/>
      <c r="Z302" s="233"/>
      <c r="AA302" s="233"/>
      <c r="AB302" s="233"/>
      <c r="AC302" s="233"/>
      <c r="AD302" s="233"/>
      <c r="AE302" s="229">
        <v>8.1847348269994305E-2</v>
      </c>
      <c r="AF302" s="229"/>
      <c r="AG302" s="229"/>
      <c r="AH302" s="229"/>
      <c r="AI302" s="229"/>
      <c r="AJ302" s="229"/>
      <c r="AK302" s="229"/>
      <c r="AL302" s="229"/>
    </row>
    <row r="303" spans="2:41" s="1" customFormat="1" ht="10.75" customHeight="1" x14ac:dyDescent="0.2">
      <c r="B303" s="228" t="s">
        <v>1070</v>
      </c>
      <c r="C303" s="228"/>
      <c r="D303" s="244">
        <v>1525329923.54001</v>
      </c>
      <c r="E303" s="244"/>
      <c r="F303" s="244"/>
      <c r="G303" s="244"/>
      <c r="H303" s="244"/>
      <c r="I303" s="244"/>
      <c r="J303" s="244"/>
      <c r="K303" s="244"/>
      <c r="L303" s="244"/>
      <c r="M303" s="244"/>
      <c r="N303" s="229">
        <v>0.1001595897948</v>
      </c>
      <c r="O303" s="229"/>
      <c r="P303" s="229"/>
      <c r="Q303" s="229"/>
      <c r="R303" s="229"/>
      <c r="S303" s="229"/>
      <c r="T303" s="229"/>
      <c r="U303" s="229"/>
      <c r="V303" s="229"/>
      <c r="W303" s="233">
        <v>21430</v>
      </c>
      <c r="X303" s="233"/>
      <c r="Y303" s="233"/>
      <c r="Z303" s="233"/>
      <c r="AA303" s="233"/>
      <c r="AB303" s="233"/>
      <c r="AC303" s="233"/>
      <c r="AD303" s="233"/>
      <c r="AE303" s="229">
        <v>9.4964194554736203E-2</v>
      </c>
      <c r="AF303" s="229"/>
      <c r="AG303" s="229"/>
      <c r="AH303" s="229"/>
      <c r="AI303" s="229"/>
      <c r="AJ303" s="229"/>
      <c r="AK303" s="229"/>
      <c r="AL303" s="229"/>
    </row>
    <row r="304" spans="2:41" s="1" customFormat="1" ht="10.75" customHeight="1" x14ac:dyDescent="0.2">
      <c r="B304" s="228" t="s">
        <v>1071</v>
      </c>
      <c r="C304" s="228"/>
      <c r="D304" s="244">
        <v>1235350762.5599999</v>
      </c>
      <c r="E304" s="244"/>
      <c r="F304" s="244"/>
      <c r="G304" s="244"/>
      <c r="H304" s="244"/>
      <c r="I304" s="244"/>
      <c r="J304" s="244"/>
      <c r="K304" s="244"/>
      <c r="L304" s="244"/>
      <c r="M304" s="244"/>
      <c r="N304" s="229">
        <v>8.1118336250522394E-2</v>
      </c>
      <c r="O304" s="229"/>
      <c r="P304" s="229"/>
      <c r="Q304" s="229"/>
      <c r="R304" s="229"/>
      <c r="S304" s="229"/>
      <c r="T304" s="229"/>
      <c r="U304" s="229"/>
      <c r="V304" s="229"/>
      <c r="W304" s="233">
        <v>15969</v>
      </c>
      <c r="X304" s="233"/>
      <c r="Y304" s="233"/>
      <c r="Z304" s="233"/>
      <c r="AA304" s="233"/>
      <c r="AB304" s="233"/>
      <c r="AC304" s="233"/>
      <c r="AD304" s="233"/>
      <c r="AE304" s="229">
        <v>7.0764499432784997E-2</v>
      </c>
      <c r="AF304" s="229"/>
      <c r="AG304" s="229"/>
      <c r="AH304" s="229"/>
      <c r="AI304" s="229"/>
      <c r="AJ304" s="229"/>
      <c r="AK304" s="229"/>
      <c r="AL304" s="229"/>
    </row>
    <row r="305" spans="2:41" s="1" customFormat="1" ht="10.75" customHeight="1" x14ac:dyDescent="0.2">
      <c r="B305" s="228" t="s">
        <v>1072</v>
      </c>
      <c r="C305" s="228"/>
      <c r="D305" s="244">
        <v>1521853092.99</v>
      </c>
      <c r="E305" s="244"/>
      <c r="F305" s="244"/>
      <c r="G305" s="244"/>
      <c r="H305" s="244"/>
      <c r="I305" s="244"/>
      <c r="J305" s="244"/>
      <c r="K305" s="244"/>
      <c r="L305" s="244"/>
      <c r="M305" s="244"/>
      <c r="N305" s="229">
        <v>9.9931286451174703E-2</v>
      </c>
      <c r="O305" s="229"/>
      <c r="P305" s="229"/>
      <c r="Q305" s="229"/>
      <c r="R305" s="229"/>
      <c r="S305" s="229"/>
      <c r="T305" s="229"/>
      <c r="U305" s="229"/>
      <c r="V305" s="229"/>
      <c r="W305" s="233">
        <v>17844</v>
      </c>
      <c r="X305" s="233"/>
      <c r="Y305" s="233"/>
      <c r="Z305" s="233"/>
      <c r="AA305" s="233"/>
      <c r="AB305" s="233"/>
      <c r="AC305" s="233"/>
      <c r="AD305" s="233"/>
      <c r="AE305" s="229">
        <v>7.9073312535450899E-2</v>
      </c>
      <c r="AF305" s="229"/>
      <c r="AG305" s="229"/>
      <c r="AH305" s="229"/>
      <c r="AI305" s="229"/>
      <c r="AJ305" s="229"/>
      <c r="AK305" s="229"/>
      <c r="AL305" s="229"/>
    </row>
    <row r="306" spans="2:41" s="1" customFormat="1" ht="10.75" customHeight="1" x14ac:dyDescent="0.2">
      <c r="B306" s="228" t="s">
        <v>1073</v>
      </c>
      <c r="C306" s="228"/>
      <c r="D306" s="244">
        <v>2315141262.8400002</v>
      </c>
      <c r="E306" s="244"/>
      <c r="F306" s="244"/>
      <c r="G306" s="244"/>
      <c r="H306" s="244"/>
      <c r="I306" s="244"/>
      <c r="J306" s="244"/>
      <c r="K306" s="244"/>
      <c r="L306" s="244"/>
      <c r="M306" s="244"/>
      <c r="N306" s="229">
        <v>0.15202193022274799</v>
      </c>
      <c r="O306" s="229"/>
      <c r="P306" s="229"/>
      <c r="Q306" s="229"/>
      <c r="R306" s="229"/>
      <c r="S306" s="229"/>
      <c r="T306" s="229"/>
      <c r="U306" s="229"/>
      <c r="V306" s="229"/>
      <c r="W306" s="233">
        <v>24822</v>
      </c>
      <c r="X306" s="233"/>
      <c r="Y306" s="233"/>
      <c r="Z306" s="233"/>
      <c r="AA306" s="233"/>
      <c r="AB306" s="233"/>
      <c r="AC306" s="233"/>
      <c r="AD306" s="233"/>
      <c r="AE306" s="229">
        <v>0.109995391378332</v>
      </c>
      <c r="AF306" s="229"/>
      <c r="AG306" s="229"/>
      <c r="AH306" s="229"/>
      <c r="AI306" s="229"/>
      <c r="AJ306" s="229"/>
      <c r="AK306" s="229"/>
      <c r="AL306" s="229"/>
    </row>
    <row r="307" spans="2:41" s="1" customFormat="1" ht="10.75" customHeight="1" x14ac:dyDescent="0.2">
      <c r="B307" s="228" t="s">
        <v>1074</v>
      </c>
      <c r="C307" s="228"/>
      <c r="D307" s="244">
        <v>1026538116.37</v>
      </c>
      <c r="E307" s="244"/>
      <c r="F307" s="244"/>
      <c r="G307" s="244"/>
      <c r="H307" s="244"/>
      <c r="I307" s="244"/>
      <c r="J307" s="244"/>
      <c r="K307" s="244"/>
      <c r="L307" s="244"/>
      <c r="M307" s="244"/>
      <c r="N307" s="229">
        <v>6.7406818064464802E-2</v>
      </c>
      <c r="O307" s="229"/>
      <c r="P307" s="229"/>
      <c r="Q307" s="229"/>
      <c r="R307" s="229"/>
      <c r="S307" s="229"/>
      <c r="T307" s="229"/>
      <c r="U307" s="229"/>
      <c r="V307" s="229"/>
      <c r="W307" s="233">
        <v>10701</v>
      </c>
      <c r="X307" s="233"/>
      <c r="Y307" s="233"/>
      <c r="Z307" s="233"/>
      <c r="AA307" s="233"/>
      <c r="AB307" s="233"/>
      <c r="AC307" s="233"/>
      <c r="AD307" s="233"/>
      <c r="AE307" s="229">
        <v>4.7420058139534899E-2</v>
      </c>
      <c r="AF307" s="229"/>
      <c r="AG307" s="229"/>
      <c r="AH307" s="229"/>
      <c r="AI307" s="229"/>
      <c r="AJ307" s="229"/>
      <c r="AK307" s="229"/>
      <c r="AL307" s="229"/>
    </row>
    <row r="308" spans="2:41" s="1" customFormat="1" ht="10.75" customHeight="1" x14ac:dyDescent="0.2">
      <c r="B308" s="228" t="s">
        <v>1075</v>
      </c>
      <c r="C308" s="228"/>
      <c r="D308" s="244">
        <v>1245419837.1199999</v>
      </c>
      <c r="E308" s="244"/>
      <c r="F308" s="244"/>
      <c r="G308" s="244"/>
      <c r="H308" s="244"/>
      <c r="I308" s="244"/>
      <c r="J308" s="244"/>
      <c r="K308" s="244"/>
      <c r="L308" s="244"/>
      <c r="M308" s="244"/>
      <c r="N308" s="229">
        <v>8.1779514112425705E-2</v>
      </c>
      <c r="O308" s="229"/>
      <c r="P308" s="229"/>
      <c r="Q308" s="229"/>
      <c r="R308" s="229"/>
      <c r="S308" s="229"/>
      <c r="T308" s="229"/>
      <c r="U308" s="229"/>
      <c r="V308" s="229"/>
      <c r="W308" s="233">
        <v>11655</v>
      </c>
      <c r="X308" s="233"/>
      <c r="Y308" s="233"/>
      <c r="Z308" s="233"/>
      <c r="AA308" s="233"/>
      <c r="AB308" s="233"/>
      <c r="AC308" s="233"/>
      <c r="AD308" s="233"/>
      <c r="AE308" s="229">
        <v>5.1647582246171303E-2</v>
      </c>
      <c r="AF308" s="229"/>
      <c r="AG308" s="229"/>
      <c r="AH308" s="229"/>
      <c r="AI308" s="229"/>
      <c r="AJ308" s="229"/>
      <c r="AK308" s="229"/>
      <c r="AL308" s="229"/>
    </row>
    <row r="309" spans="2:41" s="1" customFormat="1" ht="10.75" customHeight="1" x14ac:dyDescent="0.2">
      <c r="B309" s="228" t="s">
        <v>1076</v>
      </c>
      <c r="C309" s="228"/>
      <c r="D309" s="244">
        <v>1772200473.74999</v>
      </c>
      <c r="E309" s="244"/>
      <c r="F309" s="244"/>
      <c r="G309" s="244"/>
      <c r="H309" s="244"/>
      <c r="I309" s="244"/>
      <c r="J309" s="244"/>
      <c r="K309" s="244"/>
      <c r="L309" s="244"/>
      <c r="M309" s="244"/>
      <c r="N309" s="229">
        <v>0.116370150316724</v>
      </c>
      <c r="O309" s="229"/>
      <c r="P309" s="229"/>
      <c r="Q309" s="229"/>
      <c r="R309" s="229"/>
      <c r="S309" s="229"/>
      <c r="T309" s="229"/>
      <c r="U309" s="229"/>
      <c r="V309" s="229"/>
      <c r="W309" s="233">
        <v>13474</v>
      </c>
      <c r="X309" s="233"/>
      <c r="Y309" s="233"/>
      <c r="Z309" s="233"/>
      <c r="AA309" s="233"/>
      <c r="AB309" s="233"/>
      <c r="AC309" s="233"/>
      <c r="AD309" s="233"/>
      <c r="AE309" s="229">
        <v>5.9708238797504302E-2</v>
      </c>
      <c r="AF309" s="229"/>
      <c r="AG309" s="229"/>
      <c r="AH309" s="229"/>
      <c r="AI309" s="229"/>
      <c r="AJ309" s="229"/>
      <c r="AK309" s="229"/>
      <c r="AL309" s="229"/>
    </row>
    <row r="310" spans="2:41" s="1" customFormat="1" ht="10.75" customHeight="1" x14ac:dyDescent="0.2">
      <c r="B310" s="228" t="s">
        <v>1077</v>
      </c>
      <c r="C310" s="228"/>
      <c r="D310" s="244">
        <v>44202787.100000001</v>
      </c>
      <c r="E310" s="244"/>
      <c r="F310" s="244"/>
      <c r="G310" s="244"/>
      <c r="H310" s="244"/>
      <c r="I310" s="244"/>
      <c r="J310" s="244"/>
      <c r="K310" s="244"/>
      <c r="L310" s="244"/>
      <c r="M310" s="244"/>
      <c r="N310" s="229">
        <v>2.9025412505170201E-3</v>
      </c>
      <c r="O310" s="229"/>
      <c r="P310" s="229"/>
      <c r="Q310" s="229"/>
      <c r="R310" s="229"/>
      <c r="S310" s="229"/>
      <c r="T310" s="229"/>
      <c r="U310" s="229"/>
      <c r="V310" s="229"/>
      <c r="W310" s="233">
        <v>364</v>
      </c>
      <c r="X310" s="233"/>
      <c r="Y310" s="233"/>
      <c r="Z310" s="233"/>
      <c r="AA310" s="233"/>
      <c r="AB310" s="233"/>
      <c r="AC310" s="233"/>
      <c r="AD310" s="233"/>
      <c r="AE310" s="229">
        <v>1.6130175836642101E-3</v>
      </c>
      <c r="AF310" s="229"/>
      <c r="AG310" s="229"/>
      <c r="AH310" s="229"/>
      <c r="AI310" s="229"/>
      <c r="AJ310" s="229"/>
      <c r="AK310" s="229"/>
      <c r="AL310" s="229"/>
    </row>
    <row r="311" spans="2:41" s="1" customFormat="1" ht="10.75" customHeight="1" x14ac:dyDescent="0.2">
      <c r="B311" s="228" t="s">
        <v>1078</v>
      </c>
      <c r="C311" s="228"/>
      <c r="D311" s="244">
        <v>14293003.630000001</v>
      </c>
      <c r="E311" s="244"/>
      <c r="F311" s="244"/>
      <c r="G311" s="244"/>
      <c r="H311" s="244"/>
      <c r="I311" s="244"/>
      <c r="J311" s="244"/>
      <c r="K311" s="244"/>
      <c r="L311" s="244"/>
      <c r="M311" s="244"/>
      <c r="N311" s="229">
        <v>9.3853884226826397E-4</v>
      </c>
      <c r="O311" s="229"/>
      <c r="P311" s="229"/>
      <c r="Q311" s="229"/>
      <c r="R311" s="229"/>
      <c r="S311" s="229"/>
      <c r="T311" s="229"/>
      <c r="U311" s="229"/>
      <c r="V311" s="229"/>
      <c r="W311" s="233">
        <v>130</v>
      </c>
      <c r="X311" s="233"/>
      <c r="Y311" s="233"/>
      <c r="Z311" s="233"/>
      <c r="AA311" s="233"/>
      <c r="AB311" s="233"/>
      <c r="AC311" s="233"/>
      <c r="AD311" s="233"/>
      <c r="AE311" s="229">
        <v>5.7607770845150301E-4</v>
      </c>
      <c r="AF311" s="229"/>
      <c r="AG311" s="229"/>
      <c r="AH311" s="229"/>
      <c r="AI311" s="229"/>
      <c r="AJ311" s="229"/>
      <c r="AK311" s="229"/>
      <c r="AL311" s="229"/>
    </row>
    <row r="312" spans="2:41" s="1" customFormat="1" ht="10.75" customHeight="1" x14ac:dyDescent="0.2">
      <c r="B312" s="228" t="s">
        <v>1079</v>
      </c>
      <c r="C312" s="228"/>
      <c r="D312" s="244">
        <v>2787599.48</v>
      </c>
      <c r="E312" s="244"/>
      <c r="F312" s="244"/>
      <c r="G312" s="244"/>
      <c r="H312" s="244"/>
      <c r="I312" s="244"/>
      <c r="J312" s="244"/>
      <c r="K312" s="244"/>
      <c r="L312" s="244"/>
      <c r="M312" s="244"/>
      <c r="N312" s="229">
        <v>1.8304552747579601E-4</v>
      </c>
      <c r="O312" s="229"/>
      <c r="P312" s="229"/>
      <c r="Q312" s="229"/>
      <c r="R312" s="229"/>
      <c r="S312" s="229"/>
      <c r="T312" s="229"/>
      <c r="U312" s="229"/>
      <c r="V312" s="229"/>
      <c r="W312" s="233">
        <v>27</v>
      </c>
      <c r="X312" s="233"/>
      <c r="Y312" s="233"/>
      <c r="Z312" s="233"/>
      <c r="AA312" s="233"/>
      <c r="AB312" s="233"/>
      <c r="AC312" s="233"/>
      <c r="AD312" s="233"/>
      <c r="AE312" s="229">
        <v>1.19646908678389E-4</v>
      </c>
      <c r="AF312" s="229"/>
      <c r="AG312" s="229"/>
      <c r="AH312" s="229"/>
      <c r="AI312" s="229"/>
      <c r="AJ312" s="229"/>
      <c r="AK312" s="229"/>
      <c r="AL312" s="229"/>
    </row>
    <row r="313" spans="2:41" s="1" customFormat="1" ht="10.75" customHeight="1" x14ac:dyDescent="0.2">
      <c r="B313" s="228" t="s">
        <v>1080</v>
      </c>
      <c r="C313" s="228"/>
      <c r="D313" s="244">
        <v>566451.87</v>
      </c>
      <c r="E313" s="244"/>
      <c r="F313" s="244"/>
      <c r="G313" s="244"/>
      <c r="H313" s="244"/>
      <c r="I313" s="244"/>
      <c r="J313" s="244"/>
      <c r="K313" s="244"/>
      <c r="L313" s="244"/>
      <c r="M313" s="244"/>
      <c r="N313" s="229">
        <v>3.71956165430914E-5</v>
      </c>
      <c r="O313" s="229"/>
      <c r="P313" s="229"/>
      <c r="Q313" s="229"/>
      <c r="R313" s="229"/>
      <c r="S313" s="229"/>
      <c r="T313" s="229"/>
      <c r="U313" s="229"/>
      <c r="V313" s="229"/>
      <c r="W313" s="233">
        <v>7</v>
      </c>
      <c r="X313" s="233"/>
      <c r="Y313" s="233"/>
      <c r="Z313" s="233"/>
      <c r="AA313" s="233"/>
      <c r="AB313" s="233"/>
      <c r="AC313" s="233"/>
      <c r="AD313" s="233"/>
      <c r="AE313" s="229">
        <v>3.1019568916619397E-5</v>
      </c>
      <c r="AF313" s="229"/>
      <c r="AG313" s="229"/>
      <c r="AH313" s="229"/>
      <c r="AI313" s="229"/>
      <c r="AJ313" s="229"/>
      <c r="AK313" s="229"/>
      <c r="AL313" s="229"/>
    </row>
    <row r="314" spans="2:41" s="1" customFormat="1" ht="10.75" customHeight="1" x14ac:dyDescent="0.2">
      <c r="B314" s="228" t="s">
        <v>1086</v>
      </c>
      <c r="C314" s="228"/>
      <c r="D314" s="244">
        <v>228000</v>
      </c>
      <c r="E314" s="244"/>
      <c r="F314" s="244"/>
      <c r="G314" s="244"/>
      <c r="H314" s="244"/>
      <c r="I314" s="244"/>
      <c r="J314" s="244"/>
      <c r="K314" s="244"/>
      <c r="L314" s="244"/>
      <c r="M314" s="244"/>
      <c r="N314" s="229">
        <v>1.49714406836098E-5</v>
      </c>
      <c r="O314" s="229"/>
      <c r="P314" s="229"/>
      <c r="Q314" s="229"/>
      <c r="R314" s="229"/>
      <c r="S314" s="229"/>
      <c r="T314" s="229"/>
      <c r="U314" s="229"/>
      <c r="V314" s="229"/>
      <c r="W314" s="233">
        <v>2</v>
      </c>
      <c r="X314" s="233"/>
      <c r="Y314" s="233"/>
      <c r="Z314" s="233"/>
      <c r="AA314" s="233"/>
      <c r="AB314" s="233"/>
      <c r="AC314" s="233"/>
      <c r="AD314" s="233"/>
      <c r="AE314" s="229">
        <v>8.86273397617697E-6</v>
      </c>
      <c r="AF314" s="229"/>
      <c r="AG314" s="229"/>
      <c r="AH314" s="229"/>
      <c r="AI314" s="229"/>
      <c r="AJ314" s="229"/>
      <c r="AK314" s="229"/>
      <c r="AL314" s="229"/>
    </row>
    <row r="315" spans="2:41" s="1" customFormat="1" ht="9.65" customHeight="1" x14ac:dyDescent="0.2">
      <c r="B315" s="246"/>
      <c r="C315" s="246"/>
      <c r="D315" s="245">
        <v>15228995313.030001</v>
      </c>
      <c r="E315" s="245"/>
      <c r="F315" s="245"/>
      <c r="G315" s="245"/>
      <c r="H315" s="245"/>
      <c r="I315" s="245"/>
      <c r="J315" s="245"/>
      <c r="K315" s="245"/>
      <c r="L315" s="245"/>
      <c r="M315" s="245"/>
      <c r="N315" s="243">
        <v>1</v>
      </c>
      <c r="O315" s="243"/>
      <c r="P315" s="243"/>
      <c r="Q315" s="243"/>
      <c r="R315" s="243"/>
      <c r="S315" s="243"/>
      <c r="T315" s="243"/>
      <c r="U315" s="243"/>
      <c r="V315" s="243"/>
      <c r="W315" s="242">
        <v>225664</v>
      </c>
      <c r="X315" s="242"/>
      <c r="Y315" s="242"/>
      <c r="Z315" s="242"/>
      <c r="AA315" s="242"/>
      <c r="AB315" s="242"/>
      <c r="AC315" s="242"/>
      <c r="AD315" s="242"/>
      <c r="AE315" s="243">
        <v>1</v>
      </c>
      <c r="AF315" s="243"/>
      <c r="AG315" s="243"/>
      <c r="AH315" s="243"/>
      <c r="AI315" s="243"/>
      <c r="AJ315" s="243"/>
      <c r="AK315" s="243"/>
      <c r="AL315" s="243"/>
    </row>
    <row r="316" spans="2:41" s="1" customFormat="1" ht="9" customHeight="1" x14ac:dyDescent="0.2"/>
    <row r="317" spans="2:41" s="1" customFormat="1" ht="19.149999999999999" customHeight="1" x14ac:dyDescent="0.2">
      <c r="B317" s="215" t="s">
        <v>1197</v>
      </c>
      <c r="C317" s="215"/>
      <c r="D317" s="215"/>
      <c r="E317" s="215"/>
      <c r="F317" s="215"/>
      <c r="G317" s="215"/>
      <c r="H317" s="215"/>
      <c r="I317" s="215"/>
      <c r="J317" s="215"/>
      <c r="K317" s="215"/>
      <c r="L317" s="215"/>
      <c r="M317" s="215"/>
      <c r="N317" s="215"/>
      <c r="O317" s="215"/>
      <c r="P317" s="215"/>
      <c r="Q317" s="215"/>
      <c r="R317" s="215"/>
      <c r="S317" s="215"/>
      <c r="T317" s="215"/>
      <c r="U317" s="215"/>
      <c r="V317" s="215"/>
      <c r="W317" s="215"/>
      <c r="X317" s="215"/>
      <c r="Y317" s="215"/>
      <c r="Z317" s="215"/>
      <c r="AA317" s="215"/>
      <c r="AB317" s="215"/>
      <c r="AC317" s="215"/>
      <c r="AD317" s="215"/>
      <c r="AE317" s="215"/>
      <c r="AF317" s="215"/>
      <c r="AG317" s="215"/>
      <c r="AH317" s="215"/>
      <c r="AI317" s="215"/>
      <c r="AJ317" s="215"/>
      <c r="AK317" s="215"/>
      <c r="AL317" s="215"/>
      <c r="AM317" s="215"/>
      <c r="AN317" s="215"/>
      <c r="AO317" s="215"/>
    </row>
    <row r="318" spans="2:41" s="1" customFormat="1" ht="7.9" customHeight="1" x14ac:dyDescent="0.2"/>
    <row r="319" spans="2:41" s="1" customFormat="1" ht="12.25" customHeight="1" x14ac:dyDescent="0.2">
      <c r="B319" s="213" t="s">
        <v>1063</v>
      </c>
      <c r="C319" s="213"/>
      <c r="D319" s="213" t="s">
        <v>1060</v>
      </c>
      <c r="E319" s="213"/>
      <c r="F319" s="213"/>
      <c r="G319" s="213"/>
      <c r="H319" s="213"/>
      <c r="I319" s="213"/>
      <c r="J319" s="213"/>
      <c r="K319" s="213"/>
      <c r="L319" s="213"/>
      <c r="M319" s="213"/>
      <c r="N319" s="213" t="s">
        <v>1061</v>
      </c>
      <c r="O319" s="213"/>
      <c r="P319" s="213"/>
      <c r="Q319" s="213"/>
      <c r="R319" s="213"/>
      <c r="S319" s="213"/>
      <c r="T319" s="213"/>
      <c r="U319" s="213"/>
      <c r="V319" s="213"/>
      <c r="W319" s="213" t="s">
        <v>1062</v>
      </c>
      <c r="X319" s="213"/>
      <c r="Y319" s="213"/>
      <c r="Z319" s="213"/>
      <c r="AA319" s="213"/>
      <c r="AB319" s="213"/>
      <c r="AC319" s="213"/>
      <c r="AD319" s="213"/>
      <c r="AE319" s="213" t="s">
        <v>1061</v>
      </c>
      <c r="AF319" s="213"/>
      <c r="AG319" s="213"/>
      <c r="AH319" s="213"/>
      <c r="AI319" s="213"/>
      <c r="AJ319" s="213"/>
      <c r="AK319" s="213"/>
      <c r="AL319" s="213"/>
      <c r="AM319" s="213"/>
    </row>
    <row r="320" spans="2:41" s="1" customFormat="1" ht="12.25" customHeight="1" x14ac:dyDescent="0.2">
      <c r="B320" s="228" t="s">
        <v>1148</v>
      </c>
      <c r="C320" s="228"/>
      <c r="D320" s="244">
        <v>12700136026.339899</v>
      </c>
      <c r="E320" s="244"/>
      <c r="F320" s="244"/>
      <c r="G320" s="244"/>
      <c r="H320" s="244"/>
      <c r="I320" s="244"/>
      <c r="J320" s="244"/>
      <c r="K320" s="244"/>
      <c r="L320" s="244"/>
      <c r="M320" s="244"/>
      <c r="N320" s="229">
        <v>0.83394444382510802</v>
      </c>
      <c r="O320" s="229"/>
      <c r="P320" s="229"/>
      <c r="Q320" s="229"/>
      <c r="R320" s="229"/>
      <c r="S320" s="229"/>
      <c r="T320" s="229"/>
      <c r="U320" s="229"/>
      <c r="V320" s="229"/>
      <c r="W320" s="233">
        <v>187689</v>
      </c>
      <c r="X320" s="233"/>
      <c r="Y320" s="233"/>
      <c r="Z320" s="233"/>
      <c r="AA320" s="233"/>
      <c r="AB320" s="233"/>
      <c r="AC320" s="233"/>
      <c r="AD320" s="233"/>
      <c r="AE320" s="229">
        <v>0.83171883862733997</v>
      </c>
      <c r="AF320" s="229"/>
      <c r="AG320" s="229"/>
      <c r="AH320" s="229"/>
      <c r="AI320" s="229"/>
      <c r="AJ320" s="229"/>
      <c r="AK320" s="229"/>
      <c r="AL320" s="229"/>
      <c r="AM320" s="229"/>
    </row>
    <row r="321" spans="2:39" s="1" customFormat="1" ht="12.25" customHeight="1" x14ac:dyDescent="0.2">
      <c r="B321" s="228" t="s">
        <v>1181</v>
      </c>
      <c r="C321" s="228"/>
      <c r="D321" s="244">
        <v>1349119535.1800001</v>
      </c>
      <c r="E321" s="244"/>
      <c r="F321" s="244"/>
      <c r="G321" s="244"/>
      <c r="H321" s="244"/>
      <c r="I321" s="244"/>
      <c r="J321" s="244"/>
      <c r="K321" s="244"/>
      <c r="L321" s="244"/>
      <c r="M321" s="244"/>
      <c r="N321" s="229">
        <v>8.8588873228275203E-2</v>
      </c>
      <c r="O321" s="229"/>
      <c r="P321" s="229"/>
      <c r="Q321" s="229"/>
      <c r="R321" s="229"/>
      <c r="S321" s="229"/>
      <c r="T321" s="229"/>
      <c r="U321" s="229"/>
      <c r="V321" s="229"/>
      <c r="W321" s="233">
        <v>24895</v>
      </c>
      <c r="X321" s="233"/>
      <c r="Y321" s="233"/>
      <c r="Z321" s="233"/>
      <c r="AA321" s="233"/>
      <c r="AB321" s="233"/>
      <c r="AC321" s="233"/>
      <c r="AD321" s="233"/>
      <c r="AE321" s="229">
        <v>0.110318881168463</v>
      </c>
      <c r="AF321" s="229"/>
      <c r="AG321" s="229"/>
      <c r="AH321" s="229"/>
      <c r="AI321" s="229"/>
      <c r="AJ321" s="229"/>
      <c r="AK321" s="229"/>
      <c r="AL321" s="229"/>
      <c r="AM321" s="229"/>
    </row>
    <row r="322" spans="2:39" s="1" customFormat="1" ht="12.25" customHeight="1" x14ac:dyDescent="0.2">
      <c r="B322" s="228" t="s">
        <v>1065</v>
      </c>
      <c r="C322" s="228"/>
      <c r="D322" s="244">
        <v>371851663.50000101</v>
      </c>
      <c r="E322" s="244"/>
      <c r="F322" s="244"/>
      <c r="G322" s="244"/>
      <c r="H322" s="244"/>
      <c r="I322" s="244"/>
      <c r="J322" s="244"/>
      <c r="K322" s="244"/>
      <c r="L322" s="244"/>
      <c r="M322" s="244"/>
      <c r="N322" s="229">
        <v>2.44173470315436E-2</v>
      </c>
      <c r="O322" s="229"/>
      <c r="P322" s="229"/>
      <c r="Q322" s="229"/>
      <c r="R322" s="229"/>
      <c r="S322" s="229"/>
      <c r="T322" s="229"/>
      <c r="U322" s="229"/>
      <c r="V322" s="229"/>
      <c r="W322" s="233">
        <v>4411</v>
      </c>
      <c r="X322" s="233"/>
      <c r="Y322" s="233"/>
      <c r="Z322" s="233"/>
      <c r="AA322" s="233"/>
      <c r="AB322" s="233"/>
      <c r="AC322" s="233"/>
      <c r="AD322" s="233"/>
      <c r="AE322" s="229">
        <v>1.9546759784458301E-2</v>
      </c>
      <c r="AF322" s="229"/>
      <c r="AG322" s="229"/>
      <c r="AH322" s="229"/>
      <c r="AI322" s="229"/>
      <c r="AJ322" s="229"/>
      <c r="AK322" s="229"/>
      <c r="AL322" s="229"/>
      <c r="AM322" s="229"/>
    </row>
    <row r="323" spans="2:39" s="1" customFormat="1" ht="12.25" customHeight="1" x14ac:dyDescent="0.2">
      <c r="B323" s="228" t="s">
        <v>1066</v>
      </c>
      <c r="C323" s="228"/>
      <c r="D323" s="244">
        <v>251321352.21000001</v>
      </c>
      <c r="E323" s="244"/>
      <c r="F323" s="244"/>
      <c r="G323" s="244"/>
      <c r="H323" s="244"/>
      <c r="I323" s="244"/>
      <c r="J323" s="244"/>
      <c r="K323" s="244"/>
      <c r="L323" s="244"/>
      <c r="M323" s="244"/>
      <c r="N323" s="229">
        <v>1.6502818934809801E-2</v>
      </c>
      <c r="O323" s="229"/>
      <c r="P323" s="229"/>
      <c r="Q323" s="229"/>
      <c r="R323" s="229"/>
      <c r="S323" s="229"/>
      <c r="T323" s="229"/>
      <c r="U323" s="229"/>
      <c r="V323" s="229"/>
      <c r="W323" s="233">
        <v>2920</v>
      </c>
      <c r="X323" s="233"/>
      <c r="Y323" s="233"/>
      <c r="Z323" s="233"/>
      <c r="AA323" s="233"/>
      <c r="AB323" s="233"/>
      <c r="AC323" s="233"/>
      <c r="AD323" s="233"/>
      <c r="AE323" s="229">
        <v>1.29395916052184E-2</v>
      </c>
      <c r="AF323" s="229"/>
      <c r="AG323" s="229"/>
      <c r="AH323" s="229"/>
      <c r="AI323" s="229"/>
      <c r="AJ323" s="229"/>
      <c r="AK323" s="229"/>
      <c r="AL323" s="229"/>
      <c r="AM323" s="229"/>
    </row>
    <row r="324" spans="2:39" s="1" customFormat="1" ht="12.25" customHeight="1" x14ac:dyDescent="0.2">
      <c r="B324" s="228" t="s">
        <v>1067</v>
      </c>
      <c r="C324" s="228"/>
      <c r="D324" s="244">
        <v>114924868.11</v>
      </c>
      <c r="E324" s="244"/>
      <c r="F324" s="244"/>
      <c r="G324" s="244"/>
      <c r="H324" s="244"/>
      <c r="I324" s="244"/>
      <c r="J324" s="244"/>
      <c r="K324" s="244"/>
      <c r="L324" s="244"/>
      <c r="M324" s="244"/>
      <c r="N324" s="229">
        <v>7.5464510788620801E-3</v>
      </c>
      <c r="O324" s="229"/>
      <c r="P324" s="229"/>
      <c r="Q324" s="229"/>
      <c r="R324" s="229"/>
      <c r="S324" s="229"/>
      <c r="T324" s="229"/>
      <c r="U324" s="229"/>
      <c r="V324" s="229"/>
      <c r="W324" s="233">
        <v>1216</v>
      </c>
      <c r="X324" s="233"/>
      <c r="Y324" s="233"/>
      <c r="Z324" s="233"/>
      <c r="AA324" s="233"/>
      <c r="AB324" s="233"/>
      <c r="AC324" s="233"/>
      <c r="AD324" s="233"/>
      <c r="AE324" s="229">
        <v>5.3885422575155996E-3</v>
      </c>
      <c r="AF324" s="229"/>
      <c r="AG324" s="229"/>
      <c r="AH324" s="229"/>
      <c r="AI324" s="229"/>
      <c r="AJ324" s="229"/>
      <c r="AK324" s="229"/>
      <c r="AL324" s="229"/>
      <c r="AM324" s="229"/>
    </row>
    <row r="325" spans="2:39" s="1" customFormat="1" ht="12.25" customHeight="1" x14ac:dyDescent="0.2">
      <c r="B325" s="228" t="s">
        <v>1068</v>
      </c>
      <c r="C325" s="228"/>
      <c r="D325" s="244">
        <v>67083744.329999998</v>
      </c>
      <c r="E325" s="244"/>
      <c r="F325" s="244"/>
      <c r="G325" s="244"/>
      <c r="H325" s="244"/>
      <c r="I325" s="244"/>
      <c r="J325" s="244"/>
      <c r="K325" s="244"/>
      <c r="L325" s="244"/>
      <c r="M325" s="244"/>
      <c r="N325" s="229">
        <v>4.4050013117151203E-3</v>
      </c>
      <c r="O325" s="229"/>
      <c r="P325" s="229"/>
      <c r="Q325" s="229"/>
      <c r="R325" s="229"/>
      <c r="S325" s="229"/>
      <c r="T325" s="229"/>
      <c r="U325" s="229"/>
      <c r="V325" s="229"/>
      <c r="W325" s="233">
        <v>500</v>
      </c>
      <c r="X325" s="233"/>
      <c r="Y325" s="233"/>
      <c r="Z325" s="233"/>
      <c r="AA325" s="233"/>
      <c r="AB325" s="233"/>
      <c r="AC325" s="233"/>
      <c r="AD325" s="233"/>
      <c r="AE325" s="229">
        <v>2.21568349404424E-3</v>
      </c>
      <c r="AF325" s="229"/>
      <c r="AG325" s="229"/>
      <c r="AH325" s="229"/>
      <c r="AI325" s="229"/>
      <c r="AJ325" s="229"/>
      <c r="AK325" s="229"/>
      <c r="AL325" s="229"/>
      <c r="AM325" s="229"/>
    </row>
    <row r="326" spans="2:39" s="1" customFormat="1" ht="12.25" customHeight="1" x14ac:dyDescent="0.2">
      <c r="B326" s="228" t="s">
        <v>1069</v>
      </c>
      <c r="C326" s="228"/>
      <c r="D326" s="244">
        <v>4210370.5999999996</v>
      </c>
      <c r="E326" s="244"/>
      <c r="F326" s="244"/>
      <c r="G326" s="244"/>
      <c r="H326" s="244"/>
      <c r="I326" s="244"/>
      <c r="J326" s="244"/>
      <c r="K326" s="244"/>
      <c r="L326" s="244"/>
      <c r="M326" s="244"/>
      <c r="N326" s="229">
        <v>2.7647067409611802E-4</v>
      </c>
      <c r="O326" s="229"/>
      <c r="P326" s="229"/>
      <c r="Q326" s="229"/>
      <c r="R326" s="229"/>
      <c r="S326" s="229"/>
      <c r="T326" s="229"/>
      <c r="U326" s="229"/>
      <c r="V326" s="229"/>
      <c r="W326" s="233">
        <v>64</v>
      </c>
      <c r="X326" s="233"/>
      <c r="Y326" s="233"/>
      <c r="Z326" s="233"/>
      <c r="AA326" s="233"/>
      <c r="AB326" s="233"/>
      <c r="AC326" s="233"/>
      <c r="AD326" s="233"/>
      <c r="AE326" s="229">
        <v>2.8360748723766299E-4</v>
      </c>
      <c r="AF326" s="229"/>
      <c r="AG326" s="229"/>
      <c r="AH326" s="229"/>
      <c r="AI326" s="229"/>
      <c r="AJ326" s="229"/>
      <c r="AK326" s="229"/>
      <c r="AL326" s="229"/>
      <c r="AM326" s="229"/>
    </row>
    <row r="327" spans="2:39" s="1" customFormat="1" ht="12.25" customHeight="1" x14ac:dyDescent="0.2">
      <c r="B327" s="228" t="s">
        <v>1071</v>
      </c>
      <c r="C327" s="228"/>
      <c r="D327" s="244">
        <v>9121614.8300000001</v>
      </c>
      <c r="E327" s="244"/>
      <c r="F327" s="244"/>
      <c r="G327" s="244"/>
      <c r="H327" s="244"/>
      <c r="I327" s="244"/>
      <c r="J327" s="244"/>
      <c r="K327" s="244"/>
      <c r="L327" s="244"/>
      <c r="M327" s="244"/>
      <c r="N327" s="229">
        <v>5.9896366388632102E-4</v>
      </c>
      <c r="O327" s="229"/>
      <c r="P327" s="229"/>
      <c r="Q327" s="229"/>
      <c r="R327" s="229"/>
      <c r="S327" s="229"/>
      <c r="T327" s="229"/>
      <c r="U327" s="229"/>
      <c r="V327" s="229"/>
      <c r="W327" s="233">
        <v>62</v>
      </c>
      <c r="X327" s="233"/>
      <c r="Y327" s="233"/>
      <c r="Z327" s="233"/>
      <c r="AA327" s="233"/>
      <c r="AB327" s="233"/>
      <c r="AC327" s="233"/>
      <c r="AD327" s="233"/>
      <c r="AE327" s="229">
        <v>2.7474475326148601E-4</v>
      </c>
      <c r="AF327" s="229"/>
      <c r="AG327" s="229"/>
      <c r="AH327" s="229"/>
      <c r="AI327" s="229"/>
      <c r="AJ327" s="229"/>
      <c r="AK327" s="229"/>
      <c r="AL327" s="229"/>
      <c r="AM327" s="229"/>
    </row>
    <row r="328" spans="2:39" s="1" customFormat="1" ht="12.25" customHeight="1" x14ac:dyDescent="0.2">
      <c r="B328" s="228" t="s">
        <v>1070</v>
      </c>
      <c r="C328" s="228"/>
      <c r="D328" s="244">
        <v>361226137.93000102</v>
      </c>
      <c r="E328" s="244"/>
      <c r="F328" s="244"/>
      <c r="G328" s="244"/>
      <c r="H328" s="244"/>
      <c r="I328" s="244"/>
      <c r="J328" s="244"/>
      <c r="K328" s="244"/>
      <c r="L328" s="244"/>
      <c r="M328" s="244"/>
      <c r="N328" s="229">
        <v>2.3719630251703899E-2</v>
      </c>
      <c r="O328" s="229"/>
      <c r="P328" s="229"/>
      <c r="Q328" s="229"/>
      <c r="R328" s="229"/>
      <c r="S328" s="229"/>
      <c r="T328" s="229"/>
      <c r="U328" s="229"/>
      <c r="V328" s="229"/>
      <c r="W328" s="233">
        <v>3907</v>
      </c>
      <c r="X328" s="233"/>
      <c r="Y328" s="233"/>
      <c r="Z328" s="233"/>
      <c r="AA328" s="233"/>
      <c r="AB328" s="233"/>
      <c r="AC328" s="233"/>
      <c r="AD328" s="233"/>
      <c r="AE328" s="229">
        <v>1.7313350822461701E-2</v>
      </c>
      <c r="AF328" s="229"/>
      <c r="AG328" s="229"/>
      <c r="AH328" s="229"/>
      <c r="AI328" s="229"/>
      <c r="AJ328" s="229"/>
      <c r="AK328" s="229"/>
      <c r="AL328" s="229"/>
      <c r="AM328" s="229"/>
    </row>
    <row r="329" spans="2:39" s="1" customFormat="1" ht="9.65" customHeight="1" x14ac:dyDescent="0.2">
      <c r="B329" s="246"/>
      <c r="C329" s="246"/>
      <c r="D329" s="245">
        <v>15228995313.0299</v>
      </c>
      <c r="E329" s="245"/>
      <c r="F329" s="245"/>
      <c r="G329" s="245"/>
      <c r="H329" s="245"/>
      <c r="I329" s="245"/>
      <c r="J329" s="245"/>
      <c r="K329" s="245"/>
      <c r="L329" s="245"/>
      <c r="M329" s="245"/>
      <c r="N329" s="243">
        <v>1</v>
      </c>
      <c r="O329" s="243"/>
      <c r="P329" s="243"/>
      <c r="Q329" s="243"/>
      <c r="R329" s="243"/>
      <c r="S329" s="243"/>
      <c r="T329" s="243"/>
      <c r="U329" s="243"/>
      <c r="V329" s="243"/>
      <c r="W329" s="242">
        <v>225664</v>
      </c>
      <c r="X329" s="242"/>
      <c r="Y329" s="242"/>
      <c r="Z329" s="242"/>
      <c r="AA329" s="242"/>
      <c r="AB329" s="242"/>
      <c r="AC329" s="242"/>
      <c r="AD329" s="242"/>
      <c r="AE329" s="243">
        <v>1</v>
      </c>
      <c r="AF329" s="243"/>
      <c r="AG329" s="243"/>
      <c r="AH329" s="243"/>
      <c r="AI329" s="243"/>
      <c r="AJ329" s="243"/>
      <c r="AK329" s="243"/>
      <c r="AL329" s="243"/>
      <c r="AM329" s="243"/>
    </row>
    <row r="330" spans="2:39" s="1" customFormat="1" ht="28.75" customHeight="1" x14ac:dyDescent="0.2"/>
  </sheetData>
  <mergeCells count="1365">
    <mergeCell ref="AA195:AI195"/>
    <mergeCell ref="AA196:AI196"/>
    <mergeCell ref="AA197:AI197"/>
    <mergeCell ref="AA198:AI198"/>
    <mergeCell ref="AA199:AI199"/>
    <mergeCell ref="AA200:AI200"/>
    <mergeCell ref="AA201:AI201"/>
    <mergeCell ref="AA202:AI202"/>
    <mergeCell ref="AA203:AI203"/>
    <mergeCell ref="AA204:AI204"/>
    <mergeCell ref="AA205:AI205"/>
    <mergeCell ref="AA206:AI206"/>
    <mergeCell ref="AA207:AI207"/>
    <mergeCell ref="AA208:AI208"/>
    <mergeCell ref="AA209:AI209"/>
    <mergeCell ref="AA210:AI210"/>
    <mergeCell ref="AA211:AI211"/>
    <mergeCell ref="AB148:AE148"/>
    <mergeCell ref="AB149:AE149"/>
    <mergeCell ref="AB150:AE150"/>
    <mergeCell ref="AB151:AE151"/>
    <mergeCell ref="AB152:AE152"/>
    <mergeCell ref="AB153:AE153"/>
    <mergeCell ref="AB154:AE154"/>
    <mergeCell ref="AB155:AE155"/>
    <mergeCell ref="AB156:AE156"/>
    <mergeCell ref="AB157:AE157"/>
    <mergeCell ref="AB158:AE158"/>
    <mergeCell ref="AB159:AE159"/>
    <mergeCell ref="AB160:AE160"/>
    <mergeCell ref="AB161:AE161"/>
    <mergeCell ref="AB162:AE162"/>
    <mergeCell ref="AB163:AE163"/>
    <mergeCell ref="AB164:AE164"/>
    <mergeCell ref="AB165:AE165"/>
    <mergeCell ref="AB166:AE166"/>
    <mergeCell ref="AB167:AE167"/>
    <mergeCell ref="AB168:AE168"/>
    <mergeCell ref="AB169:AE169"/>
    <mergeCell ref="AB170:AE170"/>
    <mergeCell ref="AB171:AE171"/>
    <mergeCell ref="AB172:AE172"/>
    <mergeCell ref="AB173:AE173"/>
    <mergeCell ref="AB174:AE174"/>
    <mergeCell ref="AB175:AE175"/>
    <mergeCell ref="AB176:AE176"/>
    <mergeCell ref="AB177:AE177"/>
    <mergeCell ref="AB178:AE178"/>
    <mergeCell ref="AB182:AF182"/>
    <mergeCell ref="AB183:AF183"/>
    <mergeCell ref="AB184:AF184"/>
    <mergeCell ref="AB185:AF185"/>
    <mergeCell ref="AB186:AF186"/>
    <mergeCell ref="AB187:AF187"/>
    <mergeCell ref="AB188:AF188"/>
    <mergeCell ref="AC101:AG101"/>
    <mergeCell ref="AC102:AG102"/>
    <mergeCell ref="AC103:AG103"/>
    <mergeCell ref="AC104:AG104"/>
    <mergeCell ref="AC105:AG105"/>
    <mergeCell ref="AC106:AG106"/>
    <mergeCell ref="AC107:AG107"/>
    <mergeCell ref="AC108:AG108"/>
    <mergeCell ref="AC109:AG109"/>
    <mergeCell ref="AC110:AG110"/>
    <mergeCell ref="AC111:AG111"/>
    <mergeCell ref="AC112:AG112"/>
    <mergeCell ref="AC113:AG113"/>
    <mergeCell ref="AC114:AG114"/>
    <mergeCell ref="AC115:AG115"/>
    <mergeCell ref="AC116:AG116"/>
    <mergeCell ref="AC117:AG117"/>
    <mergeCell ref="AC118:AG118"/>
    <mergeCell ref="AC119:AG119"/>
    <mergeCell ref="AC120:AG120"/>
    <mergeCell ref="AC121:AG121"/>
    <mergeCell ref="AC122:AG122"/>
    <mergeCell ref="AC123:AG123"/>
    <mergeCell ref="AC124:AG124"/>
    <mergeCell ref="AC125:AG125"/>
    <mergeCell ref="AC126:AG126"/>
    <mergeCell ref="AC127:AG127"/>
    <mergeCell ref="AC128:AG128"/>
    <mergeCell ref="AC129:AG129"/>
    <mergeCell ref="AC13:AK13"/>
    <mergeCell ref="AC130:AG130"/>
    <mergeCell ref="AC131:AG131"/>
    <mergeCell ref="AC132:AG132"/>
    <mergeCell ref="AC133:AG133"/>
    <mergeCell ref="AC134:AG134"/>
    <mergeCell ref="AC135:AG135"/>
    <mergeCell ref="AC136:AG136"/>
    <mergeCell ref="AC137:AG137"/>
    <mergeCell ref="AC138:AG138"/>
    <mergeCell ref="AC139:AG139"/>
    <mergeCell ref="AC14:AK14"/>
    <mergeCell ref="AC45:AJ45"/>
    <mergeCell ref="AC46:AJ46"/>
    <mergeCell ref="AC47:AJ47"/>
    <mergeCell ref="AC48:AJ48"/>
    <mergeCell ref="AC49:AJ49"/>
    <mergeCell ref="AC50:AJ50"/>
    <mergeCell ref="AC51:AJ51"/>
    <mergeCell ref="AC52:AJ52"/>
    <mergeCell ref="AC53:AJ53"/>
    <mergeCell ref="AC54:AJ54"/>
    <mergeCell ref="AC55:AJ55"/>
    <mergeCell ref="AC56:AJ56"/>
    <mergeCell ref="AC57:AJ57"/>
    <mergeCell ref="AC58:AJ58"/>
    <mergeCell ref="AC140:AG140"/>
    <mergeCell ref="AC141:AG141"/>
    <mergeCell ref="AC142:AG142"/>
    <mergeCell ref="AC143:AG143"/>
    <mergeCell ref="AC144:AG144"/>
    <mergeCell ref="AC15:AK15"/>
    <mergeCell ref="AC16:AK16"/>
    <mergeCell ref="AC17:AK17"/>
    <mergeCell ref="AC18:AK18"/>
    <mergeCell ref="AC19:AK19"/>
    <mergeCell ref="AC20:AK20"/>
    <mergeCell ref="AC21:AK21"/>
    <mergeCell ref="AC22:AK22"/>
    <mergeCell ref="AC23:AK23"/>
    <mergeCell ref="AC24:AK24"/>
    <mergeCell ref="AC25:AK25"/>
    <mergeCell ref="AC26:AK26"/>
    <mergeCell ref="AC30:AJ30"/>
    <mergeCell ref="AC31:AJ31"/>
    <mergeCell ref="AC32:AJ32"/>
    <mergeCell ref="AC33:AJ33"/>
    <mergeCell ref="AC34:AJ34"/>
    <mergeCell ref="AC35:AJ35"/>
    <mergeCell ref="AC36:AJ36"/>
    <mergeCell ref="AC37:AJ37"/>
    <mergeCell ref="AC38:AJ38"/>
    <mergeCell ref="AC39:AJ39"/>
    <mergeCell ref="AC40:AJ40"/>
    <mergeCell ref="AC41:AJ41"/>
    <mergeCell ref="AC42:AJ42"/>
    <mergeCell ref="AC43:AJ43"/>
    <mergeCell ref="AC44:AJ44"/>
    <mergeCell ref="AC59:AJ59"/>
    <mergeCell ref="AC60:AJ60"/>
    <mergeCell ref="AC64:AG64"/>
    <mergeCell ref="AC65:AG65"/>
    <mergeCell ref="AC66:AG66"/>
    <mergeCell ref="AC67:AG67"/>
    <mergeCell ref="AC68:AG68"/>
    <mergeCell ref="AC69:AG69"/>
    <mergeCell ref="AC70:AG70"/>
    <mergeCell ref="AC71:AG71"/>
    <mergeCell ref="AC72:AG72"/>
    <mergeCell ref="AC73:AG73"/>
    <mergeCell ref="AC74:AG74"/>
    <mergeCell ref="AC75:AG75"/>
    <mergeCell ref="AC76:AG76"/>
    <mergeCell ref="AC77:AG77"/>
    <mergeCell ref="AC78:AG78"/>
    <mergeCell ref="AC79:AG79"/>
    <mergeCell ref="AC80:AG80"/>
    <mergeCell ref="AC81:AG81"/>
    <mergeCell ref="AC82:AG82"/>
    <mergeCell ref="AC83:AG83"/>
    <mergeCell ref="AC84:AG84"/>
    <mergeCell ref="AC85:AG85"/>
    <mergeCell ref="AC86:AG86"/>
    <mergeCell ref="AC87:AG87"/>
    <mergeCell ref="AC88:AG88"/>
    <mergeCell ref="AC89:AG89"/>
    <mergeCell ref="AC90:AG90"/>
    <mergeCell ref="AC91:AG91"/>
    <mergeCell ref="AC92:AG92"/>
    <mergeCell ref="AC93:AG93"/>
    <mergeCell ref="AC94:AG94"/>
    <mergeCell ref="AC95:AG95"/>
    <mergeCell ref="AC96:AG96"/>
    <mergeCell ref="AC97:AG97"/>
    <mergeCell ref="AD258:AL258"/>
    <mergeCell ref="AD259:AL259"/>
    <mergeCell ref="AD260:AL260"/>
    <mergeCell ref="AD261:AL261"/>
    <mergeCell ref="AD262:AL262"/>
    <mergeCell ref="AD263:AL263"/>
    <mergeCell ref="AD264:AL264"/>
    <mergeCell ref="AD265:AL265"/>
    <mergeCell ref="AD266:AL266"/>
    <mergeCell ref="AD267:AL267"/>
    <mergeCell ref="AD268:AL268"/>
    <mergeCell ref="AD269:AL269"/>
    <mergeCell ref="AD270:AL270"/>
    <mergeCell ref="AD271:AL271"/>
    <mergeCell ref="AD272:AL272"/>
    <mergeCell ref="AF178:AM178"/>
    <mergeCell ref="AG182:AM182"/>
    <mergeCell ref="AG183:AM183"/>
    <mergeCell ref="AG184:AM184"/>
    <mergeCell ref="AG185:AM185"/>
    <mergeCell ref="AG186:AM186"/>
    <mergeCell ref="AG187:AM187"/>
    <mergeCell ref="AG188:AM188"/>
    <mergeCell ref="AG243:AM243"/>
    <mergeCell ref="AG244:AM244"/>
    <mergeCell ref="AG245:AM245"/>
    <mergeCell ref="AG246:AM246"/>
    <mergeCell ref="AH101:AL101"/>
    <mergeCell ref="AH102:AL102"/>
    <mergeCell ref="AH103:AL103"/>
    <mergeCell ref="AE251:AL251"/>
    <mergeCell ref="AE252:AL252"/>
    <mergeCell ref="AE253:AL253"/>
    <mergeCell ref="AE254:AL254"/>
    <mergeCell ref="AE277:AL277"/>
    <mergeCell ref="AE278:AL278"/>
    <mergeCell ref="AE279:AL279"/>
    <mergeCell ref="AE280:AL280"/>
    <mergeCell ref="AE281:AL281"/>
    <mergeCell ref="AE282:AL282"/>
    <mergeCell ref="AE283:AL283"/>
    <mergeCell ref="AE284:AL284"/>
    <mergeCell ref="AE285:AL285"/>
    <mergeCell ref="AE286:AL286"/>
    <mergeCell ref="AE287:AL287"/>
    <mergeCell ref="W278:AD278"/>
    <mergeCell ref="W279:AD279"/>
    <mergeCell ref="W280:AD280"/>
    <mergeCell ref="W281:AD281"/>
    <mergeCell ref="W282:AD282"/>
    <mergeCell ref="W283:AD283"/>
    <mergeCell ref="W284:AD284"/>
    <mergeCell ref="W285:AD285"/>
    <mergeCell ref="W286:AD286"/>
    <mergeCell ref="W287:AD287"/>
    <mergeCell ref="AE288:AL288"/>
    <mergeCell ref="AE289:AL289"/>
    <mergeCell ref="AE290:AL290"/>
    <mergeCell ref="AE291:AL291"/>
    <mergeCell ref="AE292:AL292"/>
    <mergeCell ref="AE296:AL296"/>
    <mergeCell ref="AE297:AL297"/>
    <mergeCell ref="AE298:AL298"/>
    <mergeCell ref="AE299:AL299"/>
    <mergeCell ref="AE300:AL300"/>
    <mergeCell ref="AE301:AL301"/>
    <mergeCell ref="AE302:AL302"/>
    <mergeCell ref="AE303:AL303"/>
    <mergeCell ref="AE304:AL304"/>
    <mergeCell ref="AE305:AL305"/>
    <mergeCell ref="AE306:AL306"/>
    <mergeCell ref="AE307:AL307"/>
    <mergeCell ref="AE308:AL308"/>
    <mergeCell ref="AE309:AL309"/>
    <mergeCell ref="AE310:AL310"/>
    <mergeCell ref="AE311:AL311"/>
    <mergeCell ref="AE312:AL312"/>
    <mergeCell ref="AE313:AL313"/>
    <mergeCell ref="AE314:AL314"/>
    <mergeCell ref="AE315:AL315"/>
    <mergeCell ref="AE319:AM319"/>
    <mergeCell ref="AE320:AM320"/>
    <mergeCell ref="AE321:AM321"/>
    <mergeCell ref="AE322:AM322"/>
    <mergeCell ref="AE323:AM323"/>
    <mergeCell ref="AE324:AM324"/>
    <mergeCell ref="AE325:AM325"/>
    <mergeCell ref="AE326:AM326"/>
    <mergeCell ref="AE327:AM327"/>
    <mergeCell ref="AE328:AM328"/>
    <mergeCell ref="AE329:AM329"/>
    <mergeCell ref="AF148:AM148"/>
    <mergeCell ref="AF149:AM149"/>
    <mergeCell ref="AF150:AM150"/>
    <mergeCell ref="AF151:AM151"/>
    <mergeCell ref="AF152:AM152"/>
    <mergeCell ref="AF153:AM153"/>
    <mergeCell ref="AF154:AM154"/>
    <mergeCell ref="AF155:AM155"/>
    <mergeCell ref="AF156:AM156"/>
    <mergeCell ref="AF157:AM157"/>
    <mergeCell ref="AF158:AM158"/>
    <mergeCell ref="AF159:AM159"/>
    <mergeCell ref="AF160:AM160"/>
    <mergeCell ref="AF161:AM161"/>
    <mergeCell ref="AF162:AM162"/>
    <mergeCell ref="AF163:AM163"/>
    <mergeCell ref="AF164:AM164"/>
    <mergeCell ref="AF165:AM165"/>
    <mergeCell ref="AF166:AM166"/>
    <mergeCell ref="AF167:AM167"/>
    <mergeCell ref="AF168:AM168"/>
    <mergeCell ref="AF169:AM169"/>
    <mergeCell ref="AF170:AM170"/>
    <mergeCell ref="AF171:AM171"/>
    <mergeCell ref="AF172:AM172"/>
    <mergeCell ref="AF173:AM173"/>
    <mergeCell ref="AF174:AM174"/>
    <mergeCell ref="AF175:AM175"/>
    <mergeCell ref="AF176:AM176"/>
    <mergeCell ref="AF177:AM177"/>
    <mergeCell ref="AH104:AL104"/>
    <mergeCell ref="AH105:AL105"/>
    <mergeCell ref="AH106:AL106"/>
    <mergeCell ref="AH107:AL107"/>
    <mergeCell ref="AH108:AL108"/>
    <mergeCell ref="AH109:AL109"/>
    <mergeCell ref="AH110:AL110"/>
    <mergeCell ref="AH111:AL111"/>
    <mergeCell ref="AH112:AL112"/>
    <mergeCell ref="AH113:AL113"/>
    <mergeCell ref="AH114:AL114"/>
    <mergeCell ref="AH115:AL115"/>
    <mergeCell ref="AH116:AL116"/>
    <mergeCell ref="AH117:AL117"/>
    <mergeCell ref="AH118:AL118"/>
    <mergeCell ref="AH119:AL119"/>
    <mergeCell ref="AH120:AL120"/>
    <mergeCell ref="AH121:AL121"/>
    <mergeCell ref="AH122:AL122"/>
    <mergeCell ref="AH123:AL123"/>
    <mergeCell ref="AH124:AL124"/>
    <mergeCell ref="AH125:AL125"/>
    <mergeCell ref="AH126:AL126"/>
    <mergeCell ref="AH127:AL127"/>
    <mergeCell ref="AH128:AL128"/>
    <mergeCell ref="AH129:AL129"/>
    <mergeCell ref="AH130:AL130"/>
    <mergeCell ref="AH131:AL131"/>
    <mergeCell ref="AH132:AL132"/>
    <mergeCell ref="AH133:AL133"/>
    <mergeCell ref="AH134:AL134"/>
    <mergeCell ref="AH135:AL135"/>
    <mergeCell ref="AH136:AL136"/>
    <mergeCell ref="AH137:AL137"/>
    <mergeCell ref="AH138:AL138"/>
    <mergeCell ref="AH139:AL139"/>
    <mergeCell ref="AH140:AL140"/>
    <mergeCell ref="AH141:AL141"/>
    <mergeCell ref="AH142:AL142"/>
    <mergeCell ref="AH143:AL143"/>
    <mergeCell ref="AH144:AL144"/>
    <mergeCell ref="AH215:AM215"/>
    <mergeCell ref="AH216:AM216"/>
    <mergeCell ref="AH217:AM217"/>
    <mergeCell ref="AH218:AM218"/>
    <mergeCell ref="AH219:AM219"/>
    <mergeCell ref="AH223:AM223"/>
    <mergeCell ref="AH224:AM224"/>
    <mergeCell ref="AH225:AM225"/>
    <mergeCell ref="AH226:AM226"/>
    <mergeCell ref="AH227:AM227"/>
    <mergeCell ref="AJ195:AM195"/>
    <mergeCell ref="AJ196:AM196"/>
    <mergeCell ref="AJ197:AM197"/>
    <mergeCell ref="AJ198:AM198"/>
    <mergeCell ref="AJ199:AM199"/>
    <mergeCell ref="AJ200:AM200"/>
    <mergeCell ref="AJ201:AM201"/>
    <mergeCell ref="AJ202:AM202"/>
    <mergeCell ref="AJ203:AM203"/>
    <mergeCell ref="AJ204:AM204"/>
    <mergeCell ref="AJ205:AM205"/>
    <mergeCell ref="AJ206:AM206"/>
    <mergeCell ref="AJ207:AM207"/>
    <mergeCell ref="AJ208:AM208"/>
    <mergeCell ref="AJ209:AM209"/>
    <mergeCell ref="AH228:AM228"/>
    <mergeCell ref="AH229:AM229"/>
    <mergeCell ref="AH230:AM230"/>
    <mergeCell ref="AH231:AM231"/>
    <mergeCell ref="AH232:AM232"/>
    <mergeCell ref="AH233:AM233"/>
    <mergeCell ref="AH234:AM234"/>
    <mergeCell ref="AH235:AM235"/>
    <mergeCell ref="AH236:AM236"/>
    <mergeCell ref="AH237:AM237"/>
    <mergeCell ref="AH238:AM238"/>
    <mergeCell ref="AH239:AM239"/>
    <mergeCell ref="AH64:AN64"/>
    <mergeCell ref="AH65:AN65"/>
    <mergeCell ref="AH66:AN66"/>
    <mergeCell ref="AH67:AN67"/>
    <mergeCell ref="AH68:AN68"/>
    <mergeCell ref="AH69:AN69"/>
    <mergeCell ref="AH70:AN70"/>
    <mergeCell ref="AH71:AN71"/>
    <mergeCell ref="AH72:AN72"/>
    <mergeCell ref="AH73:AN73"/>
    <mergeCell ref="AH74:AN74"/>
    <mergeCell ref="AH75:AN75"/>
    <mergeCell ref="AH76:AN76"/>
    <mergeCell ref="AH77:AN77"/>
    <mergeCell ref="AH78:AN78"/>
    <mergeCell ref="AH79:AN79"/>
    <mergeCell ref="AH80:AN80"/>
    <mergeCell ref="AH81:AN81"/>
    <mergeCell ref="AH82:AN82"/>
    <mergeCell ref="AH83:AN83"/>
    <mergeCell ref="AH84:AN84"/>
    <mergeCell ref="AH85:AN85"/>
    <mergeCell ref="AH86:AN86"/>
    <mergeCell ref="AH87:AN87"/>
    <mergeCell ref="AH88:AN88"/>
    <mergeCell ref="AH89:AN89"/>
    <mergeCell ref="AH90:AN90"/>
    <mergeCell ref="AH91:AN91"/>
    <mergeCell ref="AH92:AN92"/>
    <mergeCell ref="AH93:AN93"/>
    <mergeCell ref="AH94:AN94"/>
    <mergeCell ref="AH95:AN95"/>
    <mergeCell ref="AH96:AN96"/>
    <mergeCell ref="AH97:AN97"/>
    <mergeCell ref="AJ192:AM192"/>
    <mergeCell ref="AJ193:AM193"/>
    <mergeCell ref="AJ194:AM194"/>
    <mergeCell ref="B180:AO180"/>
    <mergeCell ref="B182:H182"/>
    <mergeCell ref="B183:H183"/>
    <mergeCell ref="B184:H184"/>
    <mergeCell ref="B185:H185"/>
    <mergeCell ref="B186:H186"/>
    <mergeCell ref="B187:H187"/>
    <mergeCell ref="B188:H188"/>
    <mergeCell ref="B190:AO190"/>
    <mergeCell ref="B192:G192"/>
    <mergeCell ref="B193:G193"/>
    <mergeCell ref="B194:G194"/>
    <mergeCell ref="J123:S123"/>
    <mergeCell ref="J124:S124"/>
    <mergeCell ref="J125:S125"/>
    <mergeCell ref="AJ210:AM210"/>
    <mergeCell ref="AJ211:AM211"/>
    <mergeCell ref="AK30:AL30"/>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K47:AL47"/>
    <mergeCell ref="AK48:AL48"/>
    <mergeCell ref="AK49:AL49"/>
    <mergeCell ref="AK50:AL50"/>
    <mergeCell ref="AK51:AL51"/>
    <mergeCell ref="AK52:AL52"/>
    <mergeCell ref="AK53:AL53"/>
    <mergeCell ref="AK54:AL54"/>
    <mergeCell ref="AK55:AL55"/>
    <mergeCell ref="AK56:AL56"/>
    <mergeCell ref="AK57:AL57"/>
    <mergeCell ref="AK58:AL58"/>
    <mergeCell ref="AK59:AL59"/>
    <mergeCell ref="B13:I13"/>
    <mergeCell ref="B130:I130"/>
    <mergeCell ref="AK60:AL60"/>
    <mergeCell ref="B1:K3"/>
    <mergeCell ref="B101:I101"/>
    <mergeCell ref="B102:I102"/>
    <mergeCell ref="B103:I103"/>
    <mergeCell ref="B104:I104"/>
    <mergeCell ref="B105:I105"/>
    <mergeCell ref="B106:I106"/>
    <mergeCell ref="B107:I107"/>
    <mergeCell ref="B108:I108"/>
    <mergeCell ref="B109:I109"/>
    <mergeCell ref="B11:AO11"/>
    <mergeCell ref="B110:I110"/>
    <mergeCell ref="B111:I111"/>
    <mergeCell ref="B112:I112"/>
    <mergeCell ref="B113:I113"/>
    <mergeCell ref="B114:I114"/>
    <mergeCell ref="B5:AO5"/>
    <mergeCell ref="B7:J9"/>
    <mergeCell ref="K97:S97"/>
    <mergeCell ref="L2:AO2"/>
    <mergeCell ref="L8:T8"/>
    <mergeCell ref="T101:AB101"/>
    <mergeCell ref="T102:AB102"/>
    <mergeCell ref="T103:AB103"/>
    <mergeCell ref="T104:AB104"/>
    <mergeCell ref="T105:AB105"/>
    <mergeCell ref="T106:AB106"/>
    <mergeCell ref="T107:AB107"/>
    <mergeCell ref="T108:AB108"/>
    <mergeCell ref="B14:I14"/>
    <mergeCell ref="B140:I140"/>
    <mergeCell ref="B141:I141"/>
    <mergeCell ref="B142:I142"/>
    <mergeCell ref="B143:I143"/>
    <mergeCell ref="B144:I144"/>
    <mergeCell ref="B146:AO146"/>
    <mergeCell ref="B148:I148"/>
    <mergeCell ref="J108:S108"/>
    <mergeCell ref="J109:S109"/>
    <mergeCell ref="J110:S110"/>
    <mergeCell ref="J111:S111"/>
    <mergeCell ref="J112:S112"/>
    <mergeCell ref="J113:S113"/>
    <mergeCell ref="J114:S114"/>
    <mergeCell ref="J115:S115"/>
    <mergeCell ref="J116:S116"/>
    <mergeCell ref="J117:S117"/>
    <mergeCell ref="J118:S118"/>
    <mergeCell ref="J119:S119"/>
    <mergeCell ref="J120:S120"/>
    <mergeCell ref="J121:S121"/>
    <mergeCell ref="J122:S122"/>
    <mergeCell ref="B115:I115"/>
    <mergeCell ref="B116:I116"/>
    <mergeCell ref="B117:I117"/>
    <mergeCell ref="B118:I118"/>
    <mergeCell ref="B119:I119"/>
    <mergeCell ref="B120:I120"/>
    <mergeCell ref="B121:I121"/>
    <mergeCell ref="B122:I122"/>
    <mergeCell ref="B123:I123"/>
    <mergeCell ref="B17:I17"/>
    <mergeCell ref="B170:I170"/>
    <mergeCell ref="B171:I171"/>
    <mergeCell ref="B172:I172"/>
    <mergeCell ref="B173:I173"/>
    <mergeCell ref="B174:I174"/>
    <mergeCell ref="B175:I175"/>
    <mergeCell ref="B176:I176"/>
    <mergeCell ref="B177:I177"/>
    <mergeCell ref="B178:I178"/>
    <mergeCell ref="B18:I18"/>
    <mergeCell ref="B19:I19"/>
    <mergeCell ref="B149:I149"/>
    <mergeCell ref="B15:I15"/>
    <mergeCell ref="B150:I150"/>
    <mergeCell ref="B151:I151"/>
    <mergeCell ref="B152:I152"/>
    <mergeCell ref="B153:I153"/>
    <mergeCell ref="B154:I154"/>
    <mergeCell ref="B155:I155"/>
    <mergeCell ref="B156:I156"/>
    <mergeCell ref="B157:I157"/>
    <mergeCell ref="B158:I158"/>
    <mergeCell ref="B159:I159"/>
    <mergeCell ref="B16:I16"/>
    <mergeCell ref="B160:I160"/>
    <mergeCell ref="B161:I161"/>
    <mergeCell ref="B162:I162"/>
    <mergeCell ref="B163:I163"/>
    <mergeCell ref="B131:I131"/>
    <mergeCell ref="B132:I132"/>
    <mergeCell ref="B133:I133"/>
    <mergeCell ref="B20:I20"/>
    <mergeCell ref="B200:G200"/>
    <mergeCell ref="B201:G201"/>
    <mergeCell ref="B202:G202"/>
    <mergeCell ref="B203:G203"/>
    <mergeCell ref="B204:G204"/>
    <mergeCell ref="B205:G205"/>
    <mergeCell ref="B206:G206"/>
    <mergeCell ref="B207:G207"/>
    <mergeCell ref="B208:G208"/>
    <mergeCell ref="B209:G209"/>
    <mergeCell ref="B21:I21"/>
    <mergeCell ref="B164:I164"/>
    <mergeCell ref="B165:I165"/>
    <mergeCell ref="B166:I166"/>
    <mergeCell ref="B167:I167"/>
    <mergeCell ref="B168:I168"/>
    <mergeCell ref="B169:I169"/>
    <mergeCell ref="B134:I134"/>
    <mergeCell ref="B135:I135"/>
    <mergeCell ref="B136:I136"/>
    <mergeCell ref="B137:I137"/>
    <mergeCell ref="B138:I138"/>
    <mergeCell ref="B139:I139"/>
    <mergeCell ref="B124:I124"/>
    <mergeCell ref="B125:I125"/>
    <mergeCell ref="B126:I126"/>
    <mergeCell ref="B127:I127"/>
    <mergeCell ref="B128:I128"/>
    <mergeCell ref="B129:I129"/>
    <mergeCell ref="B218:F218"/>
    <mergeCell ref="B219:F219"/>
    <mergeCell ref="B22:I22"/>
    <mergeCell ref="B221:AO221"/>
    <mergeCell ref="B223:E223"/>
    <mergeCell ref="B224:E224"/>
    <mergeCell ref="B225:E225"/>
    <mergeCell ref="B226:E226"/>
    <mergeCell ref="B227:E227"/>
    <mergeCell ref="B228:E228"/>
    <mergeCell ref="B229:E229"/>
    <mergeCell ref="B23:I23"/>
    <mergeCell ref="I182:R182"/>
    <mergeCell ref="I183:R183"/>
    <mergeCell ref="I184:R184"/>
    <mergeCell ref="I185:R185"/>
    <mergeCell ref="I186:R186"/>
    <mergeCell ref="I187:R187"/>
    <mergeCell ref="I188:R188"/>
    <mergeCell ref="J101:S101"/>
    <mergeCell ref="J102:S102"/>
    <mergeCell ref="J103:S103"/>
    <mergeCell ref="J104:S104"/>
    <mergeCell ref="J105:S105"/>
    <mergeCell ref="J106:S106"/>
    <mergeCell ref="J107:S107"/>
    <mergeCell ref="B195:G195"/>
    <mergeCell ref="B196:G196"/>
    <mergeCell ref="B197:G197"/>
    <mergeCell ref="B198:G198"/>
    <mergeCell ref="B199:G199"/>
    <mergeCell ref="T109:AB109"/>
    <mergeCell ref="B236:E236"/>
    <mergeCell ref="B237:E237"/>
    <mergeCell ref="B238:E238"/>
    <mergeCell ref="B239:E239"/>
    <mergeCell ref="B24:I24"/>
    <mergeCell ref="B241:AO241"/>
    <mergeCell ref="B243:D243"/>
    <mergeCell ref="B244:D244"/>
    <mergeCell ref="B245:D245"/>
    <mergeCell ref="B246:D246"/>
    <mergeCell ref="B248:AO248"/>
    <mergeCell ref="B25:I25"/>
    <mergeCell ref="F223:O223"/>
    <mergeCell ref="F224:O224"/>
    <mergeCell ref="F225:O225"/>
    <mergeCell ref="F226:O226"/>
    <mergeCell ref="F227:O227"/>
    <mergeCell ref="F228:O228"/>
    <mergeCell ref="F229:O229"/>
    <mergeCell ref="F230:O230"/>
    <mergeCell ref="F231:O231"/>
    <mergeCell ref="F232:O232"/>
    <mergeCell ref="F233:O233"/>
    <mergeCell ref="F234:O234"/>
    <mergeCell ref="F235:O235"/>
    <mergeCell ref="F236:O236"/>
    <mergeCell ref="B210:G210"/>
    <mergeCell ref="B211:G211"/>
    <mergeCell ref="B213:AO213"/>
    <mergeCell ref="B215:F215"/>
    <mergeCell ref="B216:F216"/>
    <mergeCell ref="B217:F217"/>
    <mergeCell ref="B26:I26"/>
    <mergeCell ref="B275:AO275"/>
    <mergeCell ref="B277:C277"/>
    <mergeCell ref="B278:C278"/>
    <mergeCell ref="B279:C279"/>
    <mergeCell ref="B28:AO28"/>
    <mergeCell ref="B280:C280"/>
    <mergeCell ref="B281:C281"/>
    <mergeCell ref="B282:C282"/>
    <mergeCell ref="B283:C283"/>
    <mergeCell ref="B284:C284"/>
    <mergeCell ref="B87:J87"/>
    <mergeCell ref="B88:J88"/>
    <mergeCell ref="B89:J89"/>
    <mergeCell ref="B90:J90"/>
    <mergeCell ref="B91:J91"/>
    <mergeCell ref="B92:J92"/>
    <mergeCell ref="B93:J93"/>
    <mergeCell ref="B94:J94"/>
    <mergeCell ref="B95:J95"/>
    <mergeCell ref="B96:J96"/>
    <mergeCell ref="B97:J97"/>
    <mergeCell ref="B99:AO99"/>
    <mergeCell ref="C258:L258"/>
    <mergeCell ref="C259:L259"/>
    <mergeCell ref="C260:L260"/>
    <mergeCell ref="B230:E230"/>
    <mergeCell ref="B231:E231"/>
    <mergeCell ref="B232:E232"/>
    <mergeCell ref="B233:E233"/>
    <mergeCell ref="B234:E234"/>
    <mergeCell ref="B235:E235"/>
    <mergeCell ref="B285:C285"/>
    <mergeCell ref="B286:C286"/>
    <mergeCell ref="B287:C287"/>
    <mergeCell ref="B288:C288"/>
    <mergeCell ref="B289:C289"/>
    <mergeCell ref="B290:C290"/>
    <mergeCell ref="B291:C291"/>
    <mergeCell ref="B292:C292"/>
    <mergeCell ref="B294:AO294"/>
    <mergeCell ref="B296:C296"/>
    <mergeCell ref="B297:C297"/>
    <mergeCell ref="B298:C298"/>
    <mergeCell ref="B299:C299"/>
    <mergeCell ref="B30:I30"/>
    <mergeCell ref="B300:C300"/>
    <mergeCell ref="B301:C301"/>
    <mergeCell ref="B302:C302"/>
    <mergeCell ref="B72:J72"/>
    <mergeCell ref="B73:J73"/>
    <mergeCell ref="B74:J74"/>
    <mergeCell ref="B75:J75"/>
    <mergeCell ref="B76:J76"/>
    <mergeCell ref="B77:J77"/>
    <mergeCell ref="B78:J78"/>
    <mergeCell ref="B79:J79"/>
    <mergeCell ref="B80:J80"/>
    <mergeCell ref="B81:J81"/>
    <mergeCell ref="B82:J82"/>
    <mergeCell ref="B83:J83"/>
    <mergeCell ref="B84:J84"/>
    <mergeCell ref="B85:J85"/>
    <mergeCell ref="B86:J86"/>
    <mergeCell ref="B303:C303"/>
    <mergeCell ref="B304:C304"/>
    <mergeCell ref="B305:C305"/>
    <mergeCell ref="B306:C306"/>
    <mergeCell ref="B307:C307"/>
    <mergeCell ref="B308:C308"/>
    <mergeCell ref="B309:C309"/>
    <mergeCell ref="B31:I31"/>
    <mergeCell ref="B310:C310"/>
    <mergeCell ref="B311:C311"/>
    <mergeCell ref="B312:C312"/>
    <mergeCell ref="B313:C313"/>
    <mergeCell ref="B314:C314"/>
    <mergeCell ref="B315:C315"/>
    <mergeCell ref="B317:AO317"/>
    <mergeCell ref="B319:C319"/>
    <mergeCell ref="B32:I32"/>
    <mergeCell ref="B55:I55"/>
    <mergeCell ref="B56:I56"/>
    <mergeCell ref="B57:I57"/>
    <mergeCell ref="B58:I58"/>
    <mergeCell ref="B59:I59"/>
    <mergeCell ref="B60:I60"/>
    <mergeCell ref="B62:AO62"/>
    <mergeCell ref="B64:J64"/>
    <mergeCell ref="B65:J65"/>
    <mergeCell ref="B66:J66"/>
    <mergeCell ref="B67:J67"/>
    <mergeCell ref="B68:J68"/>
    <mergeCell ref="B69:J69"/>
    <mergeCell ref="B70:J70"/>
    <mergeCell ref="B71:J71"/>
    <mergeCell ref="B320:C320"/>
    <mergeCell ref="B321:C321"/>
    <mergeCell ref="B322:C322"/>
    <mergeCell ref="B323:C323"/>
    <mergeCell ref="B324:C324"/>
    <mergeCell ref="B325:C325"/>
    <mergeCell ref="B326:C326"/>
    <mergeCell ref="B327:C327"/>
    <mergeCell ref="B328:C328"/>
    <mergeCell ref="B329:C329"/>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C261:L261"/>
    <mergeCell ref="C262:L262"/>
    <mergeCell ref="C263:L263"/>
    <mergeCell ref="C264:L264"/>
    <mergeCell ref="C265:L265"/>
    <mergeCell ref="C266:L266"/>
    <mergeCell ref="C267:L267"/>
    <mergeCell ref="C268:L268"/>
    <mergeCell ref="C269:L269"/>
    <mergeCell ref="C270:L270"/>
    <mergeCell ref="C271:L271"/>
    <mergeCell ref="C272:L272"/>
    <mergeCell ref="C273:L273"/>
    <mergeCell ref="D250:M250"/>
    <mergeCell ref="D251:M251"/>
    <mergeCell ref="D252:M252"/>
    <mergeCell ref="D253:M253"/>
    <mergeCell ref="D254:M254"/>
    <mergeCell ref="M273:U273"/>
    <mergeCell ref="N250:V250"/>
    <mergeCell ref="N251:V251"/>
    <mergeCell ref="N252:V252"/>
    <mergeCell ref="N253:V253"/>
    <mergeCell ref="N254:V254"/>
    <mergeCell ref="B250:C250"/>
    <mergeCell ref="B251:C251"/>
    <mergeCell ref="B252:C252"/>
    <mergeCell ref="B253:C253"/>
    <mergeCell ref="B254:C254"/>
    <mergeCell ref="B256:AO256"/>
    <mergeCell ref="AD273:AL273"/>
    <mergeCell ref="AE250:AL250"/>
    <mergeCell ref="D277:M277"/>
    <mergeCell ref="D278:M278"/>
    <mergeCell ref="D279:M279"/>
    <mergeCell ref="D280:M280"/>
    <mergeCell ref="D281:M281"/>
    <mergeCell ref="D282:M282"/>
    <mergeCell ref="D283:M283"/>
    <mergeCell ref="D284:M284"/>
    <mergeCell ref="D285:M285"/>
    <mergeCell ref="D286:M286"/>
    <mergeCell ref="D287:M287"/>
    <mergeCell ref="D288:M288"/>
    <mergeCell ref="D289:M289"/>
    <mergeCell ref="D290:M290"/>
    <mergeCell ref="D291:M291"/>
    <mergeCell ref="D292:M292"/>
    <mergeCell ref="D296:M296"/>
    <mergeCell ref="D297:M297"/>
    <mergeCell ref="D298:M298"/>
    <mergeCell ref="D299:M299"/>
    <mergeCell ref="D300:M300"/>
    <mergeCell ref="D301:M301"/>
    <mergeCell ref="D302:M302"/>
    <mergeCell ref="D303:M303"/>
    <mergeCell ref="D304:M304"/>
    <mergeCell ref="D305:M305"/>
    <mergeCell ref="D306:M306"/>
    <mergeCell ref="D307:M307"/>
    <mergeCell ref="D308:M308"/>
    <mergeCell ref="D309:M309"/>
    <mergeCell ref="D310:M310"/>
    <mergeCell ref="D311:M311"/>
    <mergeCell ref="D312:M312"/>
    <mergeCell ref="D313:M313"/>
    <mergeCell ref="D314:M314"/>
    <mergeCell ref="D315:M315"/>
    <mergeCell ref="D319:M319"/>
    <mergeCell ref="D320:M320"/>
    <mergeCell ref="D321:M321"/>
    <mergeCell ref="D322:M322"/>
    <mergeCell ref="D323:M323"/>
    <mergeCell ref="D324:M324"/>
    <mergeCell ref="D325:M325"/>
    <mergeCell ref="D326:M326"/>
    <mergeCell ref="D327:M327"/>
    <mergeCell ref="D328:M328"/>
    <mergeCell ref="D329:M329"/>
    <mergeCell ref="E243:N243"/>
    <mergeCell ref="E244:N244"/>
    <mergeCell ref="E245:N245"/>
    <mergeCell ref="E246:N246"/>
    <mergeCell ref="M258:U258"/>
    <mergeCell ref="M259:U259"/>
    <mergeCell ref="M260:U260"/>
    <mergeCell ref="M261:U261"/>
    <mergeCell ref="M262:U262"/>
    <mergeCell ref="M263:U263"/>
    <mergeCell ref="M264:U264"/>
    <mergeCell ref="M265:U265"/>
    <mergeCell ref="M266:U266"/>
    <mergeCell ref="M267:U267"/>
    <mergeCell ref="M268:U268"/>
    <mergeCell ref="M269:U269"/>
    <mergeCell ref="M270:U270"/>
    <mergeCell ref="M271:U271"/>
    <mergeCell ref="M272:U272"/>
    <mergeCell ref="F237:O237"/>
    <mergeCell ref="F238:O238"/>
    <mergeCell ref="F239:O239"/>
    <mergeCell ref="G215:P215"/>
    <mergeCell ref="G216:P216"/>
    <mergeCell ref="G217:P217"/>
    <mergeCell ref="G218:P218"/>
    <mergeCell ref="G219:P219"/>
    <mergeCell ref="H192:Q192"/>
    <mergeCell ref="H193:Q193"/>
    <mergeCell ref="H194:Q194"/>
    <mergeCell ref="H195:Q195"/>
    <mergeCell ref="H196:Q196"/>
    <mergeCell ref="H197:Q197"/>
    <mergeCell ref="H198:Q198"/>
    <mergeCell ref="H199:Q199"/>
    <mergeCell ref="H200:Q200"/>
    <mergeCell ref="H201:Q201"/>
    <mergeCell ref="H202:Q202"/>
    <mergeCell ref="H203:Q203"/>
    <mergeCell ref="H204:Q204"/>
    <mergeCell ref="H205:Q205"/>
    <mergeCell ref="H206:Q206"/>
    <mergeCell ref="H207:Q207"/>
    <mergeCell ref="H208:Q208"/>
    <mergeCell ref="H209:Q209"/>
    <mergeCell ref="H210:Q210"/>
    <mergeCell ref="H211:Q211"/>
    <mergeCell ref="P223:X223"/>
    <mergeCell ref="P224:X224"/>
    <mergeCell ref="P225:X225"/>
    <mergeCell ref="P226:X226"/>
    <mergeCell ref="J126:S126"/>
    <mergeCell ref="J127:S127"/>
    <mergeCell ref="J128:S128"/>
    <mergeCell ref="J129:S129"/>
    <mergeCell ref="J13:S13"/>
    <mergeCell ref="J130:S130"/>
    <mergeCell ref="J131:S131"/>
    <mergeCell ref="J132:S132"/>
    <mergeCell ref="J133:S133"/>
    <mergeCell ref="J134:S134"/>
    <mergeCell ref="J135:S135"/>
    <mergeCell ref="J136:S136"/>
    <mergeCell ref="J137:S137"/>
    <mergeCell ref="J138:S138"/>
    <mergeCell ref="J139:S139"/>
    <mergeCell ref="J14:S14"/>
    <mergeCell ref="J140:S140"/>
    <mergeCell ref="K82:S82"/>
    <mergeCell ref="K83:S83"/>
    <mergeCell ref="K84:S84"/>
    <mergeCell ref="K85:S85"/>
    <mergeCell ref="K86:S86"/>
    <mergeCell ref="K87:S87"/>
    <mergeCell ref="K88:S88"/>
    <mergeCell ref="K89:S89"/>
    <mergeCell ref="K90:S90"/>
    <mergeCell ref="K91:S91"/>
    <mergeCell ref="K92:S92"/>
    <mergeCell ref="K93:S93"/>
    <mergeCell ref="K94:S94"/>
    <mergeCell ref="K95:S95"/>
    <mergeCell ref="K96:S96"/>
    <mergeCell ref="J141:S141"/>
    <mergeCell ref="J142:S142"/>
    <mergeCell ref="J143:S143"/>
    <mergeCell ref="J144:S144"/>
    <mergeCell ref="J148:Q148"/>
    <mergeCell ref="J149:Q149"/>
    <mergeCell ref="J15:S15"/>
    <mergeCell ref="J150:Q150"/>
    <mergeCell ref="J151:Q151"/>
    <mergeCell ref="J152:Q152"/>
    <mergeCell ref="J153:Q153"/>
    <mergeCell ref="J154:Q154"/>
    <mergeCell ref="J155:Q155"/>
    <mergeCell ref="J156:Q156"/>
    <mergeCell ref="J157:Q157"/>
    <mergeCell ref="J158:Q158"/>
    <mergeCell ref="J159:Q159"/>
    <mergeCell ref="J16:S16"/>
    <mergeCell ref="K68:S68"/>
    <mergeCell ref="K69:S69"/>
    <mergeCell ref="K70:S70"/>
    <mergeCell ref="K71:S71"/>
    <mergeCell ref="K72:S72"/>
    <mergeCell ref="K73:S73"/>
    <mergeCell ref="K74:S74"/>
    <mergeCell ref="K75:S75"/>
    <mergeCell ref="K76:S76"/>
    <mergeCell ref="K77:S77"/>
    <mergeCell ref="K78:S78"/>
    <mergeCell ref="K79:S79"/>
    <mergeCell ref="K80:S80"/>
    <mergeCell ref="K81:S81"/>
    <mergeCell ref="J160:Q160"/>
    <mergeCell ref="J161:Q161"/>
    <mergeCell ref="J162:Q162"/>
    <mergeCell ref="J163:Q163"/>
    <mergeCell ref="J164:Q164"/>
    <mergeCell ref="J165:Q165"/>
    <mergeCell ref="J166:Q166"/>
    <mergeCell ref="J167:Q167"/>
    <mergeCell ref="J168:Q168"/>
    <mergeCell ref="J169:Q169"/>
    <mergeCell ref="J17:S17"/>
    <mergeCell ref="J170:Q170"/>
    <mergeCell ref="J171:Q171"/>
    <mergeCell ref="J172:Q172"/>
    <mergeCell ref="J173:Q173"/>
    <mergeCell ref="J174:Q174"/>
    <mergeCell ref="J175:Q175"/>
    <mergeCell ref="J50:S50"/>
    <mergeCell ref="J51:S51"/>
    <mergeCell ref="J52:S52"/>
    <mergeCell ref="J53:S53"/>
    <mergeCell ref="J54:S54"/>
    <mergeCell ref="J55:S55"/>
    <mergeCell ref="J56:S56"/>
    <mergeCell ref="J57:S57"/>
    <mergeCell ref="J58:S58"/>
    <mergeCell ref="J59:S59"/>
    <mergeCell ref="J60:S60"/>
    <mergeCell ref="K64:S64"/>
    <mergeCell ref="K65:S65"/>
    <mergeCell ref="K66:S66"/>
    <mergeCell ref="K67:S67"/>
    <mergeCell ref="J176:Q176"/>
    <mergeCell ref="J177:Q177"/>
    <mergeCell ref="J178:Q178"/>
    <mergeCell ref="J18:S18"/>
    <mergeCell ref="J19:S19"/>
    <mergeCell ref="J20:S20"/>
    <mergeCell ref="J21:S21"/>
    <mergeCell ref="J22:S22"/>
    <mergeCell ref="J23:S23"/>
    <mergeCell ref="J24:S24"/>
    <mergeCell ref="J25:S25"/>
    <mergeCell ref="J26:S26"/>
    <mergeCell ref="J30:S30"/>
    <mergeCell ref="J31:S31"/>
    <mergeCell ref="J32:S32"/>
    <mergeCell ref="J33:S33"/>
    <mergeCell ref="J34:S34"/>
    <mergeCell ref="J35:S35"/>
    <mergeCell ref="J36:S36"/>
    <mergeCell ref="J37:S37"/>
    <mergeCell ref="J38:S38"/>
    <mergeCell ref="J39:S39"/>
    <mergeCell ref="J40:S40"/>
    <mergeCell ref="J41:S41"/>
    <mergeCell ref="J42:S42"/>
    <mergeCell ref="J43:S43"/>
    <mergeCell ref="J44:S44"/>
    <mergeCell ref="J45:S45"/>
    <mergeCell ref="J46:S46"/>
    <mergeCell ref="J47:S47"/>
    <mergeCell ref="J48:S48"/>
    <mergeCell ref="J49:S49"/>
    <mergeCell ref="N277:V277"/>
    <mergeCell ref="N278:V278"/>
    <mergeCell ref="N279:V279"/>
    <mergeCell ref="N280:V280"/>
    <mergeCell ref="N281:V281"/>
    <mergeCell ref="N282:V282"/>
    <mergeCell ref="N283:V283"/>
    <mergeCell ref="N284:V284"/>
    <mergeCell ref="N285:V285"/>
    <mergeCell ref="N286:V286"/>
    <mergeCell ref="N287:V287"/>
    <mergeCell ref="N288:V288"/>
    <mergeCell ref="N289:V289"/>
    <mergeCell ref="N290:V290"/>
    <mergeCell ref="N291:V291"/>
    <mergeCell ref="N292:V292"/>
    <mergeCell ref="N296:V296"/>
    <mergeCell ref="N297:V297"/>
    <mergeCell ref="N298:V298"/>
    <mergeCell ref="N299:V299"/>
    <mergeCell ref="N300:V300"/>
    <mergeCell ref="N301:V301"/>
    <mergeCell ref="N302:V302"/>
    <mergeCell ref="N303:V303"/>
    <mergeCell ref="N304:V304"/>
    <mergeCell ref="N305:V305"/>
    <mergeCell ref="N306:V306"/>
    <mergeCell ref="N307:V307"/>
    <mergeCell ref="N308:V308"/>
    <mergeCell ref="N309:V309"/>
    <mergeCell ref="N310:V310"/>
    <mergeCell ref="N311:V311"/>
    <mergeCell ref="N312:V312"/>
    <mergeCell ref="N313:V313"/>
    <mergeCell ref="N314:V314"/>
    <mergeCell ref="N315:V315"/>
    <mergeCell ref="N319:V319"/>
    <mergeCell ref="N320:V320"/>
    <mergeCell ref="N321:V321"/>
    <mergeCell ref="N322:V322"/>
    <mergeCell ref="N323:V323"/>
    <mergeCell ref="N324:V324"/>
    <mergeCell ref="N325:V325"/>
    <mergeCell ref="N326:V326"/>
    <mergeCell ref="N327:V327"/>
    <mergeCell ref="N328:V328"/>
    <mergeCell ref="N329:V329"/>
    <mergeCell ref="O243:W243"/>
    <mergeCell ref="O244:W244"/>
    <mergeCell ref="O245:W245"/>
    <mergeCell ref="O246:W246"/>
    <mergeCell ref="V260:AC260"/>
    <mergeCell ref="V261:AC261"/>
    <mergeCell ref="V262:AC262"/>
    <mergeCell ref="V263:AC263"/>
    <mergeCell ref="V264:AC264"/>
    <mergeCell ref="V265:AC265"/>
    <mergeCell ref="V266:AC266"/>
    <mergeCell ref="V267:AC267"/>
    <mergeCell ref="V268:AC268"/>
    <mergeCell ref="V269:AC269"/>
    <mergeCell ref="V270:AC270"/>
    <mergeCell ref="V271:AC271"/>
    <mergeCell ref="V272:AC272"/>
    <mergeCell ref="V273:AC273"/>
    <mergeCell ref="W277:AD277"/>
    <mergeCell ref="P227:X227"/>
    <mergeCell ref="P228:X228"/>
    <mergeCell ref="P229:X229"/>
    <mergeCell ref="P230:X230"/>
    <mergeCell ref="P231:X231"/>
    <mergeCell ref="P232:X232"/>
    <mergeCell ref="P233:X233"/>
    <mergeCell ref="P234:X234"/>
    <mergeCell ref="P235:X235"/>
    <mergeCell ref="P236:X236"/>
    <mergeCell ref="P237:X237"/>
    <mergeCell ref="P238:X238"/>
    <mergeCell ref="P239:X239"/>
    <mergeCell ref="Q215:Y215"/>
    <mergeCell ref="Q216:Y216"/>
    <mergeCell ref="Q217:Y217"/>
    <mergeCell ref="Q218:Y218"/>
    <mergeCell ref="Q219:Y219"/>
    <mergeCell ref="R148:AA148"/>
    <mergeCell ref="R149:AA149"/>
    <mergeCell ref="R150:AA150"/>
    <mergeCell ref="R151:AA151"/>
    <mergeCell ref="R152:AA152"/>
    <mergeCell ref="R153:AA153"/>
    <mergeCell ref="R154:AA154"/>
    <mergeCell ref="R155:AA155"/>
    <mergeCell ref="R156:AA156"/>
    <mergeCell ref="R157:AA157"/>
    <mergeCell ref="R158:AA158"/>
    <mergeCell ref="R159:AA159"/>
    <mergeCell ref="R160:AA160"/>
    <mergeCell ref="R161:AA161"/>
    <mergeCell ref="R162:AA162"/>
    <mergeCell ref="R163:AA163"/>
    <mergeCell ref="R164:AA164"/>
    <mergeCell ref="R165:AA165"/>
    <mergeCell ref="R166:AA166"/>
    <mergeCell ref="R167:AA167"/>
    <mergeCell ref="R168:AA168"/>
    <mergeCell ref="R169:AA169"/>
    <mergeCell ref="R170:AA170"/>
    <mergeCell ref="R171:AA171"/>
    <mergeCell ref="R172:AA172"/>
    <mergeCell ref="R173:AA173"/>
    <mergeCell ref="R174:AA174"/>
    <mergeCell ref="R175:AA175"/>
    <mergeCell ref="R176:AA176"/>
    <mergeCell ref="R177:AA177"/>
    <mergeCell ref="R178:AA178"/>
    <mergeCell ref="R192:Z192"/>
    <mergeCell ref="R193:Z193"/>
    <mergeCell ref="R194:Z194"/>
    <mergeCell ref="S182:AA182"/>
    <mergeCell ref="S183:AA183"/>
    <mergeCell ref="S184:AA184"/>
    <mergeCell ref="S185:AA185"/>
    <mergeCell ref="S186:AA186"/>
    <mergeCell ref="S187:AA187"/>
    <mergeCell ref="S188:AA188"/>
    <mergeCell ref="AA192:AI192"/>
    <mergeCell ref="AA193:AI193"/>
    <mergeCell ref="AA194:AI194"/>
    <mergeCell ref="R195:Z195"/>
    <mergeCell ref="R196:Z196"/>
    <mergeCell ref="R197:Z197"/>
    <mergeCell ref="R198:Z198"/>
    <mergeCell ref="R199:Z199"/>
    <mergeCell ref="R200:Z200"/>
    <mergeCell ref="R201:Z201"/>
    <mergeCell ref="R202:Z202"/>
    <mergeCell ref="R203:Z203"/>
    <mergeCell ref="R204:Z204"/>
    <mergeCell ref="R205:Z205"/>
    <mergeCell ref="R206:Z206"/>
    <mergeCell ref="R207:Z207"/>
    <mergeCell ref="R208:Z208"/>
    <mergeCell ref="R209:Z209"/>
    <mergeCell ref="R210:Z210"/>
    <mergeCell ref="R211:Z211"/>
    <mergeCell ref="T134:AB134"/>
    <mergeCell ref="T135:AB135"/>
    <mergeCell ref="T136:AB136"/>
    <mergeCell ref="T137:AB137"/>
    <mergeCell ref="T138:AB138"/>
    <mergeCell ref="T139:AB139"/>
    <mergeCell ref="T14:AB14"/>
    <mergeCell ref="T140:AB140"/>
    <mergeCell ref="T141:AB141"/>
    <mergeCell ref="T142:AB142"/>
    <mergeCell ref="T48:AB48"/>
    <mergeCell ref="T49:AB49"/>
    <mergeCell ref="T50:AB50"/>
    <mergeCell ref="T51:AB51"/>
    <mergeCell ref="T52:AB52"/>
    <mergeCell ref="T53:AB53"/>
    <mergeCell ref="T54:AB54"/>
    <mergeCell ref="T55:AB55"/>
    <mergeCell ref="T56:AB56"/>
    <mergeCell ref="T57:AB57"/>
    <mergeCell ref="T58:AB58"/>
    <mergeCell ref="T59:AB59"/>
    <mergeCell ref="T60:AB60"/>
    <mergeCell ref="T64:AB64"/>
    <mergeCell ref="T65:AB65"/>
    <mergeCell ref="T111:AB111"/>
    <mergeCell ref="T112:AB112"/>
    <mergeCell ref="T113:AB113"/>
    <mergeCell ref="T114:AB114"/>
    <mergeCell ref="T115:AB115"/>
    <mergeCell ref="T116:AB116"/>
    <mergeCell ref="T117:AB117"/>
    <mergeCell ref="T35:AB35"/>
    <mergeCell ref="T36:AB36"/>
    <mergeCell ref="T37:AB37"/>
    <mergeCell ref="T38:AB38"/>
    <mergeCell ref="T39:AB39"/>
    <mergeCell ref="T40:AB40"/>
    <mergeCell ref="T41:AB41"/>
    <mergeCell ref="T42:AB42"/>
    <mergeCell ref="T43:AB43"/>
    <mergeCell ref="T44:AB44"/>
    <mergeCell ref="T45:AB45"/>
    <mergeCell ref="T46:AB46"/>
    <mergeCell ref="T47:AB47"/>
    <mergeCell ref="T128:AB128"/>
    <mergeCell ref="T129:AB129"/>
    <mergeCell ref="T13:AB13"/>
    <mergeCell ref="T130:AB130"/>
    <mergeCell ref="T118:AB118"/>
    <mergeCell ref="T119:AB119"/>
    <mergeCell ref="T120:AB120"/>
    <mergeCell ref="T121:AB121"/>
    <mergeCell ref="T122:AB122"/>
    <mergeCell ref="T123:AB123"/>
    <mergeCell ref="T124:AB124"/>
    <mergeCell ref="T125:AB125"/>
    <mergeCell ref="T126:AB126"/>
    <mergeCell ref="T127:AB127"/>
    <mergeCell ref="T110:AB110"/>
    <mergeCell ref="T15:AB15"/>
    <mergeCell ref="T16:AB16"/>
    <mergeCell ref="T17:AB17"/>
    <mergeCell ref="T18:AB18"/>
    <mergeCell ref="T19:AB19"/>
    <mergeCell ref="T20:AB20"/>
    <mergeCell ref="T21:AB21"/>
    <mergeCell ref="T22:AB22"/>
    <mergeCell ref="T23:AB23"/>
    <mergeCell ref="T24:AB24"/>
    <mergeCell ref="T25:AB25"/>
    <mergeCell ref="T26:AB26"/>
    <mergeCell ref="T30:AB30"/>
    <mergeCell ref="T31:AB31"/>
    <mergeCell ref="T32:AB32"/>
    <mergeCell ref="T33:AB33"/>
    <mergeCell ref="T34:AB34"/>
    <mergeCell ref="T66:AB66"/>
    <mergeCell ref="T67:AB67"/>
    <mergeCell ref="T68:AB68"/>
    <mergeCell ref="T69:AB69"/>
    <mergeCell ref="T70:AB70"/>
    <mergeCell ref="T71:AB71"/>
    <mergeCell ref="T72:AB72"/>
    <mergeCell ref="T73:AB73"/>
    <mergeCell ref="T74:AB74"/>
    <mergeCell ref="T75:AB75"/>
    <mergeCell ref="T76:AB76"/>
    <mergeCell ref="T77:AB77"/>
    <mergeCell ref="T78:AB78"/>
    <mergeCell ref="T79:AB79"/>
    <mergeCell ref="T80:AB80"/>
    <mergeCell ref="T81:AB81"/>
    <mergeCell ref="T82:AB82"/>
    <mergeCell ref="T83:AB83"/>
    <mergeCell ref="T84:AB84"/>
    <mergeCell ref="T85:AB85"/>
    <mergeCell ref="T86:AB86"/>
    <mergeCell ref="T87:AB87"/>
    <mergeCell ref="T88:AB88"/>
    <mergeCell ref="T89:AB89"/>
    <mergeCell ref="T90:AB90"/>
    <mergeCell ref="T91:AB91"/>
    <mergeCell ref="T92:AB92"/>
    <mergeCell ref="T93:AB93"/>
    <mergeCell ref="T94:AB94"/>
    <mergeCell ref="T95:AB95"/>
    <mergeCell ref="T96:AB96"/>
    <mergeCell ref="T97:AB97"/>
    <mergeCell ref="V258:AC258"/>
    <mergeCell ref="V259:AC259"/>
    <mergeCell ref="W250:AD250"/>
    <mergeCell ref="W251:AD251"/>
    <mergeCell ref="W252:AD252"/>
    <mergeCell ref="W253:AD253"/>
    <mergeCell ref="W254:AD254"/>
    <mergeCell ref="Z215:AG215"/>
    <mergeCell ref="Z216:AG216"/>
    <mergeCell ref="Z217:AG217"/>
    <mergeCell ref="Z218:AG218"/>
    <mergeCell ref="Z219:AG219"/>
    <mergeCell ref="T143:AB143"/>
    <mergeCell ref="T144:AB144"/>
    <mergeCell ref="T131:AB131"/>
    <mergeCell ref="T132:AB132"/>
    <mergeCell ref="T133:AB133"/>
    <mergeCell ref="W320:AD320"/>
    <mergeCell ref="W321:AD321"/>
    <mergeCell ref="W322:AD322"/>
    <mergeCell ref="W323:AD323"/>
    <mergeCell ref="W324:AD324"/>
    <mergeCell ref="W325:AD325"/>
    <mergeCell ref="W326:AD326"/>
    <mergeCell ref="W327:AD327"/>
    <mergeCell ref="W288:AD288"/>
    <mergeCell ref="W289:AD289"/>
    <mergeCell ref="W290:AD290"/>
    <mergeCell ref="W291:AD291"/>
    <mergeCell ref="W292:AD292"/>
    <mergeCell ref="W296:AD296"/>
    <mergeCell ref="W297:AD297"/>
    <mergeCell ref="W298:AD298"/>
    <mergeCell ref="W299:AD299"/>
    <mergeCell ref="W300:AD300"/>
    <mergeCell ref="W301:AD301"/>
    <mergeCell ref="W302:AD302"/>
    <mergeCell ref="W303:AD303"/>
    <mergeCell ref="W304:AD304"/>
    <mergeCell ref="W305:AD305"/>
    <mergeCell ref="W306:AD306"/>
    <mergeCell ref="W307:AD307"/>
    <mergeCell ref="W328:AD328"/>
    <mergeCell ref="W329:AD329"/>
    <mergeCell ref="X243:AF243"/>
    <mergeCell ref="X244:AF244"/>
    <mergeCell ref="X245:AF245"/>
    <mergeCell ref="X246:AF246"/>
    <mergeCell ref="Y223:AG223"/>
    <mergeCell ref="Y224:AG224"/>
    <mergeCell ref="Y225:AG225"/>
    <mergeCell ref="Y226:AG226"/>
    <mergeCell ref="Y227:AG227"/>
    <mergeCell ref="Y228:AG228"/>
    <mergeCell ref="Y229:AG229"/>
    <mergeCell ref="Y230:AG230"/>
    <mergeCell ref="Y231:AG231"/>
    <mergeCell ref="Y232:AG232"/>
    <mergeCell ref="Y233:AG233"/>
    <mergeCell ref="Y234:AG234"/>
    <mergeCell ref="Y235:AG235"/>
    <mergeCell ref="Y236:AG236"/>
    <mergeCell ref="Y237:AG237"/>
    <mergeCell ref="Y238:AG238"/>
    <mergeCell ref="Y239:AG239"/>
    <mergeCell ref="W308:AD308"/>
    <mergeCell ref="W309:AD309"/>
    <mergeCell ref="W310:AD310"/>
    <mergeCell ref="W311:AD311"/>
    <mergeCell ref="W312:AD312"/>
    <mergeCell ref="W313:AD313"/>
    <mergeCell ref="W314:AD314"/>
    <mergeCell ref="W315:AD315"/>
    <mergeCell ref="W319:AD319"/>
  </mergeCells>
  <pageMargins left="0.7" right="0.7" top="0.75" bottom="0.75" header="0.3" footer="0.3"/>
  <pageSetup paperSize="9" scale="83" orientation="portrait" r:id="rId1"/>
  <headerFooter alignWithMargins="0">
    <oddFooter>&amp;R&amp;1#&amp;"Calibri"&amp;10&amp;K0000FFClassification : Internal</oddFooter>
  </headerFooter>
  <rowBreaks count="4" manualBreakCount="4">
    <brk id="61" max="40" man="1"/>
    <brk id="145" max="16383" man="1"/>
    <brk id="220" max="16383" man="1"/>
    <brk id="29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2.5" x14ac:dyDescent="0.25"/>
  <cols>
    <col min="1" max="1" width="0.72656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7265625" customWidth="1"/>
  </cols>
  <sheetData>
    <row r="1" spans="2:8" s="1" customFormat="1" ht="9" customHeight="1" x14ac:dyDescent="0.2">
      <c r="B1" s="203"/>
      <c r="C1" s="203"/>
    </row>
    <row r="2" spans="2:8" s="1" customFormat="1" ht="22.9" customHeight="1" x14ac:dyDescent="0.2">
      <c r="B2" s="203"/>
      <c r="C2" s="203"/>
      <c r="D2" s="208" t="s">
        <v>907</v>
      </c>
      <c r="E2" s="208"/>
      <c r="F2" s="208"/>
      <c r="G2" s="208"/>
      <c r="H2" s="208"/>
    </row>
    <row r="3" spans="2:8" s="1" customFormat="1" ht="6.4" customHeight="1" x14ac:dyDescent="0.2">
      <c r="B3" s="203"/>
      <c r="C3" s="203"/>
    </row>
    <row r="4" spans="2:8" s="1" customFormat="1" ht="9" customHeight="1" x14ac:dyDescent="0.2"/>
    <row r="5" spans="2:8" s="1" customFormat="1" ht="33" customHeight="1" x14ac:dyDescent="0.2">
      <c r="B5" s="204" t="s">
        <v>1203</v>
      </c>
      <c r="C5" s="204"/>
      <c r="D5" s="204"/>
      <c r="E5" s="204"/>
      <c r="F5" s="204"/>
      <c r="G5" s="204"/>
      <c r="H5" s="204"/>
    </row>
    <row r="6" spans="2:8" s="1" customFormat="1" ht="14.5" customHeight="1" x14ac:dyDescent="0.2"/>
    <row r="7" spans="2:8" s="1" customFormat="1" ht="22.9" customHeight="1" x14ac:dyDescent="0.2">
      <c r="B7" s="9" t="s">
        <v>1052</v>
      </c>
      <c r="D7" s="4">
        <v>44561</v>
      </c>
    </row>
    <row r="8" spans="2:8" s="1" customFormat="1" ht="12.75" customHeight="1" x14ac:dyDescent="0.2"/>
    <row r="9" spans="2:8" s="1" customFormat="1" ht="19.149999999999999" customHeight="1" x14ac:dyDescent="0.2">
      <c r="B9" s="252" t="s">
        <v>1204</v>
      </c>
      <c r="C9" s="252"/>
      <c r="D9" s="252"/>
      <c r="E9" s="252"/>
      <c r="F9" s="252"/>
      <c r="G9" s="252"/>
    </row>
    <row r="10" spans="2:8" s="1" customFormat="1" ht="14.9" customHeight="1" x14ac:dyDescent="0.2"/>
    <row r="11" spans="2:8" s="1" customFormat="1" ht="14.9" customHeight="1" x14ac:dyDescent="0.2">
      <c r="B11" s="5"/>
      <c r="C11" s="253" t="s">
        <v>1060</v>
      </c>
      <c r="D11" s="253"/>
      <c r="E11" s="25" t="s">
        <v>1061</v>
      </c>
      <c r="F11" s="25" t="s">
        <v>1062</v>
      </c>
      <c r="G11" s="25" t="s">
        <v>1061</v>
      </c>
    </row>
    <row r="12" spans="2:8" s="1" customFormat="1" ht="14.9" customHeight="1" x14ac:dyDescent="0.2">
      <c r="B12" s="8" t="s">
        <v>1198</v>
      </c>
      <c r="C12" s="250">
        <v>15207864407.3498</v>
      </c>
      <c r="D12" s="250"/>
      <c r="E12" s="38">
        <v>0.99861245569746104</v>
      </c>
      <c r="F12" s="39">
        <v>225440</v>
      </c>
      <c r="G12" s="38">
        <v>0.99900737379466797</v>
      </c>
    </row>
    <row r="13" spans="2:8" s="1" customFormat="1" ht="2.65" customHeight="1" x14ac:dyDescent="0.2"/>
    <row r="14" spans="2:8" s="1" customFormat="1" ht="14.9" customHeight="1" x14ac:dyDescent="0.2">
      <c r="B14" s="8" t="s">
        <v>1199</v>
      </c>
      <c r="C14" s="250">
        <v>14359016.01</v>
      </c>
      <c r="D14" s="250"/>
      <c r="E14" s="38">
        <v>9.4287349328385798E-4</v>
      </c>
      <c r="F14" s="39">
        <v>157</v>
      </c>
      <c r="G14" s="38">
        <v>6.95724617129892E-4</v>
      </c>
    </row>
    <row r="15" spans="2:8" s="1" customFormat="1" ht="16.5" customHeight="1" x14ac:dyDescent="0.2">
      <c r="B15" s="8" t="s">
        <v>1200</v>
      </c>
      <c r="C15" s="250">
        <v>4396417.0599999996</v>
      </c>
      <c r="D15" s="250"/>
      <c r="E15" s="38">
        <v>2.8868726857105503E-4</v>
      </c>
      <c r="F15" s="39">
        <v>44</v>
      </c>
      <c r="G15" s="38">
        <v>1.94980147475893E-4</v>
      </c>
    </row>
    <row r="16" spans="2:8" s="1" customFormat="1" ht="17.649999999999999" customHeight="1" x14ac:dyDescent="0.2">
      <c r="B16" s="8" t="s">
        <v>1201</v>
      </c>
      <c r="C16" s="250">
        <v>376698.95</v>
      </c>
      <c r="D16" s="250"/>
      <c r="E16" s="38">
        <v>2.4735640287294399E-5</v>
      </c>
      <c r="F16" s="39">
        <v>3</v>
      </c>
      <c r="G16" s="38">
        <v>1.3294100964265501E-5</v>
      </c>
    </row>
    <row r="17" spans="2:7" s="1" customFormat="1" ht="17.649999999999999" customHeight="1" x14ac:dyDescent="0.2">
      <c r="B17" s="8" t="s">
        <v>1202</v>
      </c>
      <c r="C17" s="250">
        <v>1998773.66</v>
      </c>
      <c r="D17" s="250"/>
      <c r="E17" s="38">
        <v>1.31247900397596E-4</v>
      </c>
      <c r="F17" s="39">
        <v>20</v>
      </c>
      <c r="G17" s="38">
        <v>8.8627339761769694E-5</v>
      </c>
    </row>
    <row r="18" spans="2:7" s="1" customFormat="1" ht="16.5" customHeight="1" x14ac:dyDescent="0.2">
      <c r="B18" s="6" t="s">
        <v>67</v>
      </c>
      <c r="C18" s="251">
        <v>15228995313.0298</v>
      </c>
      <c r="D18" s="251"/>
      <c r="E18" s="40">
        <v>1</v>
      </c>
      <c r="F18" s="41">
        <v>225664</v>
      </c>
      <c r="G18" s="40">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2"/>
  <sheetViews>
    <sheetView zoomScaleNormal="100" zoomScaleSheetLayoutView="118" workbookViewId="0"/>
  </sheetViews>
  <sheetFormatPr defaultRowHeight="12.5" x14ac:dyDescent="0.25"/>
  <cols>
    <col min="1" max="1" width="0.7265625" customWidth="1"/>
    <col min="2" max="2" width="21.81640625" customWidth="1"/>
    <col min="3" max="3" width="0.81640625" customWidth="1"/>
    <col min="4" max="4" width="14.54296875" customWidth="1"/>
    <col min="5" max="5" width="48.81640625" customWidth="1"/>
    <col min="6" max="6" width="0.26953125" customWidth="1"/>
    <col min="7" max="7" width="4.7265625" customWidth="1"/>
  </cols>
  <sheetData>
    <row r="1" spans="2:5" s="1" customFormat="1" ht="9" customHeight="1" x14ac:dyDescent="0.2">
      <c r="B1" s="203"/>
      <c r="C1" s="203"/>
    </row>
    <row r="2" spans="2:5" s="1" customFormat="1" ht="22.9" customHeight="1" x14ac:dyDescent="0.2">
      <c r="B2" s="203"/>
      <c r="C2" s="203"/>
      <c r="D2" s="208" t="s">
        <v>907</v>
      </c>
      <c r="E2" s="208"/>
    </row>
    <row r="3" spans="2:5" s="1" customFormat="1" ht="6.4" customHeight="1" x14ac:dyDescent="0.2">
      <c r="B3" s="203"/>
      <c r="C3" s="203"/>
    </row>
    <row r="4" spans="2:5" s="1" customFormat="1" ht="9.65" customHeight="1" x14ac:dyDescent="0.2"/>
    <row r="5" spans="2:5" s="1" customFormat="1" ht="33" customHeight="1" x14ac:dyDescent="0.2">
      <c r="B5" s="204" t="s">
        <v>1182</v>
      </c>
      <c r="C5" s="204"/>
      <c r="D5" s="204"/>
      <c r="E5" s="204"/>
    </row>
    <row r="6" spans="2:5" s="1" customFormat="1" ht="7" customHeight="1" x14ac:dyDescent="0.2"/>
    <row r="7" spans="2:5" s="1" customFormat="1" ht="5.25" customHeight="1" x14ac:dyDescent="0.2">
      <c r="B7" s="209" t="s">
        <v>1052</v>
      </c>
    </row>
    <row r="8" spans="2:5" s="1" customFormat="1" ht="21.4" customHeight="1" x14ac:dyDescent="0.2">
      <c r="B8" s="209"/>
      <c r="D8" s="4">
        <v>44561</v>
      </c>
    </row>
    <row r="9" spans="2:5" s="1" customFormat="1" ht="2.65" customHeight="1" x14ac:dyDescent="0.2">
      <c r="B9" s="209"/>
    </row>
    <row r="10" spans="2:5" s="1" customFormat="1" ht="2.15" customHeight="1" x14ac:dyDescent="0.2"/>
    <row r="11" spans="2:5" s="1" customFormat="1" ht="19.149999999999999" customHeight="1" x14ac:dyDescent="0.2">
      <c r="B11" s="215" t="s">
        <v>1183</v>
      </c>
      <c r="C11" s="215"/>
      <c r="D11" s="215"/>
      <c r="E11" s="215"/>
    </row>
    <row r="12" spans="2:5" s="1" customFormat="1" ht="238.4" customHeight="1" x14ac:dyDescent="0.2"/>
    <row r="13" spans="2:5" s="1" customFormat="1" ht="19.149999999999999" customHeight="1" x14ac:dyDescent="0.2">
      <c r="B13" s="215" t="s">
        <v>1184</v>
      </c>
      <c r="C13" s="215"/>
      <c r="D13" s="215"/>
      <c r="E13" s="215"/>
    </row>
    <row r="14" spans="2:5" s="1" customFormat="1" ht="371.15" customHeight="1" x14ac:dyDescent="0.2"/>
    <row r="15" spans="2:5" s="1" customFormat="1" ht="19.149999999999999" customHeight="1" x14ac:dyDescent="0.2">
      <c r="B15" s="215" t="s">
        <v>1185</v>
      </c>
      <c r="C15" s="215"/>
      <c r="D15" s="215"/>
      <c r="E15" s="215"/>
    </row>
    <row r="16" spans="2:5" s="1" customFormat="1" ht="354.65" customHeight="1" x14ac:dyDescent="0.2"/>
    <row r="17" spans="2:5" s="1" customFormat="1" ht="19.149999999999999" customHeight="1" x14ac:dyDescent="0.2">
      <c r="B17" s="215" t="s">
        <v>1186</v>
      </c>
      <c r="C17" s="215"/>
      <c r="D17" s="215"/>
      <c r="E17" s="215"/>
    </row>
    <row r="18" spans="2:5" s="1" customFormat="1" ht="365.25" customHeight="1" x14ac:dyDescent="0.2"/>
    <row r="19" spans="2:5" s="1" customFormat="1" ht="19.149999999999999" customHeight="1" x14ac:dyDescent="0.2">
      <c r="B19" s="215" t="s">
        <v>1187</v>
      </c>
      <c r="C19" s="215"/>
      <c r="D19" s="215"/>
      <c r="E19" s="215"/>
    </row>
    <row r="20" spans="2:5" s="1" customFormat="1" ht="352.5" customHeight="1" x14ac:dyDescent="0.2"/>
    <row r="21" spans="2:5" s="1" customFormat="1" ht="19.149999999999999" customHeight="1" x14ac:dyDescent="0.2">
      <c r="B21" s="215" t="s">
        <v>1188</v>
      </c>
      <c r="C21" s="215"/>
      <c r="D21" s="215"/>
      <c r="E21" s="215"/>
    </row>
    <row r="22" spans="2:5" s="1" customFormat="1" ht="374.9" customHeight="1" x14ac:dyDescent="0.2"/>
    <row r="23" spans="2:5" s="1" customFormat="1" ht="19.75" customHeight="1" x14ac:dyDescent="0.2">
      <c r="B23" s="215" t="s">
        <v>1189</v>
      </c>
      <c r="C23" s="215"/>
      <c r="D23" s="215"/>
      <c r="E23" s="215"/>
    </row>
    <row r="24" spans="2:5" s="1" customFormat="1" ht="233.65" customHeight="1" x14ac:dyDescent="0.2"/>
    <row r="25" spans="2:5" s="1" customFormat="1" ht="19.149999999999999" customHeight="1" x14ac:dyDescent="0.2">
      <c r="B25" s="215" t="s">
        <v>1190</v>
      </c>
      <c r="C25" s="215"/>
      <c r="D25" s="215"/>
      <c r="E25" s="215"/>
    </row>
    <row r="26" spans="2:5" s="1" customFormat="1" ht="175.9" customHeight="1" x14ac:dyDescent="0.2"/>
    <row r="27" spans="2:5" s="1" customFormat="1" ht="19.149999999999999" customHeight="1" x14ac:dyDescent="0.2">
      <c r="B27" s="215" t="s">
        <v>1191</v>
      </c>
      <c r="C27" s="215"/>
      <c r="D27" s="215"/>
      <c r="E27" s="215"/>
    </row>
    <row r="28" spans="2:5" s="1" customFormat="1" ht="256.5" customHeight="1" x14ac:dyDescent="0.2"/>
    <row r="29" spans="2:5" s="1" customFormat="1" ht="19.149999999999999" customHeight="1" x14ac:dyDescent="0.2">
      <c r="B29" s="215" t="s">
        <v>1192</v>
      </c>
      <c r="C29" s="215"/>
      <c r="D29" s="215"/>
      <c r="E29" s="215"/>
    </row>
    <row r="30" spans="2:5" s="1" customFormat="1" ht="195.25" customHeight="1" x14ac:dyDescent="0.2"/>
    <row r="31" spans="2:5" s="1" customFormat="1" ht="19.149999999999999" customHeight="1" x14ac:dyDescent="0.2">
      <c r="B31" s="215" t="s">
        <v>1193</v>
      </c>
      <c r="C31" s="215"/>
      <c r="D31" s="215"/>
      <c r="E31" s="215"/>
    </row>
    <row r="32" spans="2:5" s="1" customFormat="1" ht="193.15" customHeight="1" x14ac:dyDescent="0.2"/>
    <row r="33" spans="2:5" s="1" customFormat="1" ht="19.149999999999999" customHeight="1" x14ac:dyDescent="0.2">
      <c r="B33" s="215" t="s">
        <v>1194</v>
      </c>
      <c r="C33" s="215"/>
      <c r="D33" s="215"/>
      <c r="E33" s="215"/>
    </row>
    <row r="34" spans="2:5" s="1" customFormat="1" ht="318.39999999999998" customHeight="1" x14ac:dyDescent="0.2"/>
    <row r="35" spans="2:5" s="1" customFormat="1" ht="19.149999999999999" customHeight="1" x14ac:dyDescent="0.2">
      <c r="B35" s="215" t="s">
        <v>1195</v>
      </c>
      <c r="C35" s="215"/>
      <c r="D35" s="215"/>
      <c r="E35" s="215"/>
    </row>
    <row r="36" spans="2:5" s="1" customFormat="1" ht="278.89999999999998" customHeight="1" x14ac:dyDescent="0.2"/>
    <row r="37" spans="2:5" s="1" customFormat="1" ht="19.149999999999999" customHeight="1" x14ac:dyDescent="0.2">
      <c r="B37" s="215" t="s">
        <v>1196</v>
      </c>
      <c r="C37" s="215"/>
      <c r="D37" s="215"/>
      <c r="E37" s="215"/>
    </row>
    <row r="38" spans="2:5" s="1" customFormat="1" ht="409.6" customHeight="1" x14ac:dyDescent="0.2"/>
    <row r="39" spans="2:5" s="1" customFormat="1" ht="1.1499999999999999" customHeight="1" x14ac:dyDescent="0.2">
      <c r="B39" s="215" t="s">
        <v>1197</v>
      </c>
      <c r="C39" s="215"/>
      <c r="D39" s="215"/>
      <c r="E39" s="215"/>
    </row>
    <row r="40" spans="2:5" s="1" customFormat="1" ht="19.149999999999999" customHeight="1" x14ac:dyDescent="0.2">
      <c r="B40" s="215"/>
      <c r="C40" s="215"/>
      <c r="D40" s="215"/>
      <c r="E40" s="215"/>
    </row>
    <row r="41" spans="2:5" s="1" customFormat="1" ht="409.6" customHeight="1" x14ac:dyDescent="0.2"/>
    <row r="42" spans="2:5" s="1" customFormat="1" ht="30.4" customHeight="1" x14ac:dyDescent="0.2"/>
  </sheetData>
  <mergeCells count="19">
    <mergeCell ref="B13:E13"/>
    <mergeCell ref="B15:E15"/>
    <mergeCell ref="B17:E17"/>
    <mergeCell ref="B39:E40"/>
    <mergeCell ref="B5:E5"/>
    <mergeCell ref="B7:B9"/>
    <mergeCell ref="D2:E2"/>
    <mergeCell ref="B29:E29"/>
    <mergeCell ref="B31:E31"/>
    <mergeCell ref="B33:E33"/>
    <mergeCell ref="B35:E35"/>
    <mergeCell ref="B37:E37"/>
    <mergeCell ref="B19:E19"/>
    <mergeCell ref="B21:E21"/>
    <mergeCell ref="B23:E23"/>
    <mergeCell ref="B25:E25"/>
    <mergeCell ref="B27:E27"/>
    <mergeCell ref="B1:C3"/>
    <mergeCell ref="B11:E11"/>
  </mergeCells>
  <pageMargins left="0.7" right="0.7" top="0.75" bottom="0.75" header="0.3" footer="0.3"/>
  <pageSetup paperSize="9" scale="50" orientation="portrait" r:id="rId1"/>
  <headerFooter alignWithMargins="0">
    <oddFooter>&amp;R&amp;1#&amp;"Calibri"&amp;10&amp;K0000FFClassification : Internal</oddFooter>
  </headerFooter>
  <rowBreaks count="4" manualBreakCount="4">
    <brk id="16" max="7" man="1"/>
    <brk id="18" max="7" man="1"/>
    <brk id="22" max="7" man="1"/>
    <brk id="34" max="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504"/>
  <sheetViews>
    <sheetView zoomScaleNormal="100" workbookViewId="0"/>
  </sheetViews>
  <sheetFormatPr defaultRowHeight="12.5" x14ac:dyDescent="0.25"/>
  <cols>
    <col min="1" max="1" width="0.453125" customWidth="1"/>
    <col min="2" max="2" width="0.54296875" customWidth="1"/>
    <col min="3" max="3" width="8.453125" customWidth="1"/>
    <col min="4" max="4" width="5.26953125" customWidth="1"/>
    <col min="5" max="5" width="0.54296875" customWidth="1"/>
    <col min="6" max="6" width="7.26953125" customWidth="1"/>
    <col min="7" max="7" width="4.54296875" customWidth="1"/>
    <col min="8" max="8" width="9.26953125" customWidth="1"/>
    <col min="9" max="9" width="2.26953125" customWidth="1"/>
    <col min="10" max="10" width="12.26953125" customWidth="1"/>
    <col min="11" max="11" width="12" customWidth="1"/>
    <col min="12" max="12" width="12.26953125" customWidth="1"/>
    <col min="13" max="13" width="1" customWidth="1"/>
    <col min="14" max="14" width="5.54296875" customWidth="1"/>
    <col min="15" max="15" width="4.7265625" customWidth="1"/>
  </cols>
  <sheetData>
    <row r="1" spans="2:13" s="1" customFormat="1" ht="9" customHeight="1" x14ac:dyDescent="0.2">
      <c r="B1" s="203"/>
      <c r="C1" s="203"/>
      <c r="D1" s="203"/>
      <c r="E1" s="203"/>
      <c r="F1" s="203"/>
    </row>
    <row r="2" spans="2:13" s="1" customFormat="1" ht="22.9" customHeight="1" x14ac:dyDescent="0.2">
      <c r="B2" s="203"/>
      <c r="C2" s="203"/>
      <c r="D2" s="203"/>
      <c r="E2" s="203"/>
      <c r="F2" s="203"/>
      <c r="H2" s="208" t="s">
        <v>907</v>
      </c>
      <c r="I2" s="208"/>
      <c r="J2" s="208"/>
      <c r="K2" s="208"/>
      <c r="L2" s="208"/>
      <c r="M2" s="208"/>
    </row>
    <row r="3" spans="2:13" s="1" customFormat="1" ht="5.9" customHeight="1" x14ac:dyDescent="0.2">
      <c r="B3" s="203"/>
      <c r="C3" s="203"/>
      <c r="D3" s="203"/>
      <c r="E3" s="203"/>
      <c r="F3" s="203"/>
    </row>
    <row r="4" spans="2:13" s="1" customFormat="1" ht="2.15" customHeight="1" x14ac:dyDescent="0.2"/>
    <row r="5" spans="2:13" s="1" customFormat="1" ht="31.9" customHeight="1" x14ac:dyDescent="0.2">
      <c r="B5" s="204" t="s">
        <v>1214</v>
      </c>
      <c r="C5" s="204"/>
      <c r="D5" s="204"/>
      <c r="E5" s="204"/>
      <c r="F5" s="204"/>
      <c r="G5" s="204"/>
      <c r="H5" s="204"/>
      <c r="I5" s="204"/>
      <c r="J5" s="204"/>
      <c r="K5" s="204"/>
      <c r="L5" s="204"/>
      <c r="M5" s="204"/>
    </row>
    <row r="6" spans="2:13" s="1" customFormat="1" ht="2.15" customHeight="1" x14ac:dyDescent="0.2"/>
    <row r="7" spans="2:13" s="1" customFormat="1" ht="2.15" customHeight="1" x14ac:dyDescent="0.2">
      <c r="B7" s="209" t="s">
        <v>1052</v>
      </c>
      <c r="C7" s="209"/>
      <c r="D7" s="209"/>
    </row>
    <row r="8" spans="2:13" s="1" customFormat="1" ht="20.25" customHeight="1" x14ac:dyDescent="0.2">
      <c r="B8" s="209"/>
      <c r="C8" s="209"/>
      <c r="D8" s="209"/>
      <c r="G8" s="260">
        <v>44531</v>
      </c>
      <c r="H8" s="260"/>
    </row>
    <row r="9" spans="2:13" s="1" customFormat="1" ht="5.25" customHeight="1" x14ac:dyDescent="0.2"/>
    <row r="10" spans="2:13" s="1" customFormat="1" ht="17.649999999999999" customHeight="1" x14ac:dyDescent="0.2">
      <c r="B10" s="258" t="s">
        <v>1215</v>
      </c>
      <c r="C10" s="258"/>
      <c r="D10" s="258"/>
      <c r="E10" s="258"/>
      <c r="F10" s="259" t="s">
        <v>1216</v>
      </c>
      <c r="G10" s="259"/>
      <c r="H10" s="261" t="s">
        <v>1217</v>
      </c>
      <c r="I10" s="261"/>
      <c r="J10" s="261"/>
      <c r="K10" s="261"/>
      <c r="L10" s="261"/>
    </row>
    <row r="11" spans="2:13" s="1" customFormat="1" ht="27.25" customHeight="1" x14ac:dyDescent="0.2">
      <c r="B11" s="42" t="s">
        <v>1205</v>
      </c>
      <c r="C11" s="6" t="s">
        <v>1206</v>
      </c>
      <c r="D11" s="25" t="s">
        <v>1207</v>
      </c>
      <c r="E11" s="42" t="s">
        <v>1208</v>
      </c>
      <c r="F11" s="257" t="s">
        <v>1209</v>
      </c>
      <c r="G11" s="257"/>
      <c r="H11" s="253" t="s">
        <v>1210</v>
      </c>
      <c r="I11" s="253"/>
      <c r="J11" s="25" t="s">
        <v>1211</v>
      </c>
      <c r="K11" s="25" t="s">
        <v>1212</v>
      </c>
      <c r="L11" s="25" t="s">
        <v>1213</v>
      </c>
    </row>
    <row r="12" spans="2:13" s="1" customFormat="1" ht="12.75" customHeight="1" x14ac:dyDescent="0.2">
      <c r="B12" s="43">
        <v>44531</v>
      </c>
      <c r="C12" s="44">
        <v>44562</v>
      </c>
      <c r="D12" s="13">
        <v>1</v>
      </c>
      <c r="E12" s="45">
        <v>31</v>
      </c>
      <c r="F12" s="256">
        <v>11500000000</v>
      </c>
      <c r="G12" s="256"/>
      <c r="H12" s="233">
        <v>14790255365.6875</v>
      </c>
      <c r="I12" s="233"/>
      <c r="J12" s="13">
        <v>14765169998.080099</v>
      </c>
      <c r="K12" s="13">
        <v>14727619132.0352</v>
      </c>
      <c r="L12" s="13">
        <v>14665239638.961</v>
      </c>
    </row>
    <row r="13" spans="2:13" s="1" customFormat="1" ht="12.75" customHeight="1" x14ac:dyDescent="0.2">
      <c r="B13" s="43">
        <v>44531</v>
      </c>
      <c r="C13" s="44">
        <v>44593</v>
      </c>
      <c r="D13" s="13">
        <v>2</v>
      </c>
      <c r="E13" s="45">
        <v>62</v>
      </c>
      <c r="F13" s="256">
        <v>11500000000</v>
      </c>
      <c r="G13" s="256"/>
      <c r="H13" s="233">
        <v>14695326520.035801</v>
      </c>
      <c r="I13" s="233"/>
      <c r="J13" s="13">
        <v>14645520071.076401</v>
      </c>
      <c r="K13" s="13">
        <v>14571121653.4617</v>
      </c>
      <c r="L13" s="13">
        <v>14447949775.136299</v>
      </c>
    </row>
    <row r="14" spans="2:13" s="1" customFormat="1" ht="12.75" customHeight="1" x14ac:dyDescent="0.2">
      <c r="B14" s="43">
        <v>44531</v>
      </c>
      <c r="C14" s="44">
        <v>44621</v>
      </c>
      <c r="D14" s="13">
        <v>3</v>
      </c>
      <c r="E14" s="45">
        <v>90</v>
      </c>
      <c r="F14" s="256">
        <v>11500000000</v>
      </c>
      <c r="G14" s="256"/>
      <c r="H14" s="233">
        <v>14597917629.2453</v>
      </c>
      <c r="I14" s="233"/>
      <c r="J14" s="13">
        <v>14526152187.9186</v>
      </c>
      <c r="K14" s="13">
        <v>14419157704.1178</v>
      </c>
      <c r="L14" s="13">
        <v>14242562769.8769</v>
      </c>
    </row>
    <row r="15" spans="2:13" s="1" customFormat="1" ht="12.75" customHeight="1" x14ac:dyDescent="0.2">
      <c r="B15" s="43">
        <v>44531</v>
      </c>
      <c r="C15" s="44">
        <v>44652</v>
      </c>
      <c r="D15" s="13">
        <v>4</v>
      </c>
      <c r="E15" s="45">
        <v>121</v>
      </c>
      <c r="F15" s="256">
        <v>11500000000</v>
      </c>
      <c r="G15" s="256"/>
      <c r="H15" s="233">
        <v>14500973447.4849</v>
      </c>
      <c r="I15" s="233"/>
      <c r="J15" s="13">
        <v>14405210784.655701</v>
      </c>
      <c r="K15" s="13">
        <v>14262741540.118299</v>
      </c>
      <c r="L15" s="13">
        <v>14028391651.4736</v>
      </c>
    </row>
    <row r="16" spans="2:13" s="1" customFormat="1" ht="12.75" customHeight="1" x14ac:dyDescent="0.2">
      <c r="B16" s="43">
        <v>44531</v>
      </c>
      <c r="C16" s="44">
        <v>44682</v>
      </c>
      <c r="D16" s="13">
        <v>5</v>
      </c>
      <c r="E16" s="45">
        <v>151</v>
      </c>
      <c r="F16" s="256">
        <v>11500000000</v>
      </c>
      <c r="G16" s="256"/>
      <c r="H16" s="233">
        <v>14407262683.8675</v>
      </c>
      <c r="I16" s="233"/>
      <c r="J16" s="13">
        <v>14288626865.3389</v>
      </c>
      <c r="K16" s="13">
        <v>14112490327.295401</v>
      </c>
      <c r="L16" s="13">
        <v>13823709880.9011</v>
      </c>
    </row>
    <row r="17" spans="2:12" s="1" customFormat="1" ht="12.75" customHeight="1" x14ac:dyDescent="0.2">
      <c r="B17" s="43">
        <v>44531</v>
      </c>
      <c r="C17" s="44">
        <v>44713</v>
      </c>
      <c r="D17" s="13">
        <v>6</v>
      </c>
      <c r="E17" s="45">
        <v>182</v>
      </c>
      <c r="F17" s="256">
        <v>11500000000</v>
      </c>
      <c r="G17" s="256"/>
      <c r="H17" s="233">
        <v>14308835824.257799</v>
      </c>
      <c r="I17" s="233"/>
      <c r="J17" s="13">
        <v>14166941492.370899</v>
      </c>
      <c r="K17" s="13">
        <v>13956719664.092199</v>
      </c>
      <c r="L17" s="13">
        <v>13613222042.8393</v>
      </c>
    </row>
    <row r="18" spans="2:12" s="1" customFormat="1" ht="12.75" customHeight="1" x14ac:dyDescent="0.2">
      <c r="B18" s="43">
        <v>44531</v>
      </c>
      <c r="C18" s="44">
        <v>44743</v>
      </c>
      <c r="D18" s="13">
        <v>7</v>
      </c>
      <c r="E18" s="45">
        <v>212</v>
      </c>
      <c r="F18" s="256">
        <v>11500000000</v>
      </c>
      <c r="G18" s="256"/>
      <c r="H18" s="233">
        <v>14213092489.4326</v>
      </c>
      <c r="I18" s="233"/>
      <c r="J18" s="13">
        <v>14049049481.746099</v>
      </c>
      <c r="K18" s="13">
        <v>13806511672.518801</v>
      </c>
      <c r="L18" s="13">
        <v>13411508241.944799</v>
      </c>
    </row>
    <row r="19" spans="2:12" s="1" customFormat="1" ht="12.75" customHeight="1" x14ac:dyDescent="0.2">
      <c r="B19" s="43">
        <v>44531</v>
      </c>
      <c r="C19" s="44">
        <v>44774</v>
      </c>
      <c r="D19" s="13">
        <v>8</v>
      </c>
      <c r="E19" s="45">
        <v>243</v>
      </c>
      <c r="F19" s="256">
        <v>11500000000</v>
      </c>
      <c r="G19" s="256"/>
      <c r="H19" s="233">
        <v>14118130653.750999</v>
      </c>
      <c r="I19" s="233"/>
      <c r="J19" s="13">
        <v>13931514641.260201</v>
      </c>
      <c r="K19" s="13">
        <v>13656186866.142</v>
      </c>
      <c r="L19" s="13">
        <v>13209297663.920401</v>
      </c>
    </row>
    <row r="20" spans="2:12" s="1" customFormat="1" ht="12.75" customHeight="1" x14ac:dyDescent="0.2">
      <c r="B20" s="43">
        <v>44531</v>
      </c>
      <c r="C20" s="44">
        <v>44805</v>
      </c>
      <c r="D20" s="13">
        <v>9</v>
      </c>
      <c r="E20" s="45">
        <v>274</v>
      </c>
      <c r="F20" s="256">
        <v>11500000000</v>
      </c>
      <c r="G20" s="256"/>
      <c r="H20" s="233">
        <v>14021020898.856001</v>
      </c>
      <c r="I20" s="233"/>
      <c r="J20" s="13">
        <v>13812222149.1598</v>
      </c>
      <c r="K20" s="13">
        <v>13504818841.014999</v>
      </c>
      <c r="L20" s="13">
        <v>13007554623.4212</v>
      </c>
    </row>
    <row r="21" spans="2:12" s="1" customFormat="1" ht="12.75" customHeight="1" x14ac:dyDescent="0.2">
      <c r="B21" s="43">
        <v>44531</v>
      </c>
      <c r="C21" s="44">
        <v>44835</v>
      </c>
      <c r="D21" s="13">
        <v>10</v>
      </c>
      <c r="E21" s="45">
        <v>304</v>
      </c>
      <c r="F21" s="256">
        <v>11500000000</v>
      </c>
      <c r="G21" s="256"/>
      <c r="H21" s="233">
        <v>13926452095.425699</v>
      </c>
      <c r="I21" s="233"/>
      <c r="J21" s="13">
        <v>13696543086.9128</v>
      </c>
      <c r="K21" s="13">
        <v>13358753722.073299</v>
      </c>
      <c r="L21" s="13">
        <v>12814124004.718599</v>
      </c>
    </row>
    <row r="22" spans="2:12" s="1" customFormat="1" ht="12.75" customHeight="1" x14ac:dyDescent="0.2">
      <c r="B22" s="43">
        <v>44531</v>
      </c>
      <c r="C22" s="44">
        <v>44866</v>
      </c>
      <c r="D22" s="13">
        <v>11</v>
      </c>
      <c r="E22" s="45">
        <v>335</v>
      </c>
      <c r="F22" s="256">
        <v>11500000000</v>
      </c>
      <c r="G22" s="256"/>
      <c r="H22" s="233">
        <v>13830847278.6931</v>
      </c>
      <c r="I22" s="233"/>
      <c r="J22" s="13">
        <v>13579445716.2017</v>
      </c>
      <c r="K22" s="13">
        <v>13210860649.521</v>
      </c>
      <c r="L22" s="13">
        <v>12618586529.877501</v>
      </c>
    </row>
    <row r="23" spans="2:12" s="1" customFormat="1" ht="12.75" customHeight="1" x14ac:dyDescent="0.2">
      <c r="B23" s="43">
        <v>44531</v>
      </c>
      <c r="C23" s="44">
        <v>44896</v>
      </c>
      <c r="D23" s="13">
        <v>12</v>
      </c>
      <c r="E23" s="45">
        <v>365</v>
      </c>
      <c r="F23" s="256">
        <v>11500000000</v>
      </c>
      <c r="G23" s="256"/>
      <c r="H23" s="233">
        <v>13733154242.316999</v>
      </c>
      <c r="I23" s="233"/>
      <c r="J23" s="13">
        <v>13461396477.665701</v>
      </c>
      <c r="K23" s="13">
        <v>13063782802.065201</v>
      </c>
      <c r="L23" s="13">
        <v>12426952355.701599</v>
      </c>
    </row>
    <row r="24" spans="2:12" s="1" customFormat="1" ht="12.75" customHeight="1" x14ac:dyDescent="0.2">
      <c r="B24" s="43">
        <v>44531</v>
      </c>
      <c r="C24" s="44">
        <v>44927</v>
      </c>
      <c r="D24" s="13">
        <v>13</v>
      </c>
      <c r="E24" s="45">
        <v>396</v>
      </c>
      <c r="F24" s="256">
        <v>11500000000</v>
      </c>
      <c r="G24" s="256"/>
      <c r="H24" s="233">
        <v>13638645467.959101</v>
      </c>
      <c r="I24" s="233"/>
      <c r="J24" s="13">
        <v>13346083482.285601</v>
      </c>
      <c r="K24" s="13">
        <v>12918936558.560301</v>
      </c>
      <c r="L24" s="13">
        <v>12237115725.798</v>
      </c>
    </row>
    <row r="25" spans="2:12" s="1" customFormat="1" ht="12.75" customHeight="1" x14ac:dyDescent="0.2">
      <c r="B25" s="43">
        <v>44531</v>
      </c>
      <c r="C25" s="44">
        <v>44958</v>
      </c>
      <c r="D25" s="13">
        <v>14</v>
      </c>
      <c r="E25" s="45">
        <v>427</v>
      </c>
      <c r="F25" s="256">
        <v>11500000000</v>
      </c>
      <c r="G25" s="256"/>
      <c r="H25" s="233">
        <v>13542444133.385</v>
      </c>
      <c r="I25" s="233"/>
      <c r="J25" s="13">
        <v>13229469477.6441</v>
      </c>
      <c r="K25" s="13">
        <v>12773486400.3997</v>
      </c>
      <c r="L25" s="13">
        <v>12048094662.476601</v>
      </c>
    </row>
    <row r="26" spans="2:12" s="1" customFormat="1" ht="12.75" customHeight="1" x14ac:dyDescent="0.2">
      <c r="B26" s="43">
        <v>44531</v>
      </c>
      <c r="C26" s="44">
        <v>44986</v>
      </c>
      <c r="D26" s="13">
        <v>15</v>
      </c>
      <c r="E26" s="45">
        <v>455</v>
      </c>
      <c r="F26" s="256">
        <v>11500000000</v>
      </c>
      <c r="G26" s="256"/>
      <c r="H26" s="233">
        <v>13445798947.724501</v>
      </c>
      <c r="I26" s="233"/>
      <c r="J26" s="13">
        <v>13114934080.722799</v>
      </c>
      <c r="K26" s="13">
        <v>12633807330.9375</v>
      </c>
      <c r="L26" s="13">
        <v>11870750632.774599</v>
      </c>
    </row>
    <row r="27" spans="2:12" s="1" customFormat="1" ht="12.75" customHeight="1" x14ac:dyDescent="0.2">
      <c r="B27" s="43">
        <v>44531</v>
      </c>
      <c r="C27" s="44">
        <v>45017</v>
      </c>
      <c r="D27" s="13">
        <v>16</v>
      </c>
      <c r="E27" s="45">
        <v>486</v>
      </c>
      <c r="F27" s="256">
        <v>11500000000</v>
      </c>
      <c r="G27" s="256"/>
      <c r="H27" s="233">
        <v>13352248410.761299</v>
      </c>
      <c r="I27" s="233"/>
      <c r="J27" s="13">
        <v>13001596435.7903</v>
      </c>
      <c r="K27" s="13">
        <v>12492774818.6957</v>
      </c>
      <c r="L27" s="13">
        <v>11688518374.985701</v>
      </c>
    </row>
    <row r="28" spans="2:12" s="1" customFormat="1" ht="12.75" customHeight="1" x14ac:dyDescent="0.2">
      <c r="B28" s="43">
        <v>44531</v>
      </c>
      <c r="C28" s="44">
        <v>45047</v>
      </c>
      <c r="D28" s="13">
        <v>17</v>
      </c>
      <c r="E28" s="45">
        <v>516</v>
      </c>
      <c r="F28" s="256">
        <v>11500000000</v>
      </c>
      <c r="G28" s="256"/>
      <c r="H28" s="233">
        <v>13254123436.8976</v>
      </c>
      <c r="I28" s="233"/>
      <c r="J28" s="13">
        <v>12884864308.499901</v>
      </c>
      <c r="K28" s="13">
        <v>12350139039.2043</v>
      </c>
      <c r="L28" s="13">
        <v>11507698698.427401</v>
      </c>
    </row>
    <row r="29" spans="2:12" s="1" customFormat="1" ht="12.75" customHeight="1" x14ac:dyDescent="0.2">
      <c r="B29" s="43">
        <v>44531</v>
      </c>
      <c r="C29" s="44">
        <v>45078</v>
      </c>
      <c r="D29" s="13">
        <v>18</v>
      </c>
      <c r="E29" s="45">
        <v>547</v>
      </c>
      <c r="F29" s="256">
        <v>11500000000</v>
      </c>
      <c r="G29" s="256"/>
      <c r="H29" s="233">
        <v>13155837653.961599</v>
      </c>
      <c r="I29" s="233"/>
      <c r="J29" s="13">
        <v>12767625134.2486</v>
      </c>
      <c r="K29" s="13">
        <v>12206642165.8244</v>
      </c>
      <c r="L29" s="13">
        <v>11325815133.98</v>
      </c>
    </row>
    <row r="30" spans="2:12" s="1" customFormat="1" ht="12.75" customHeight="1" x14ac:dyDescent="0.2">
      <c r="B30" s="43">
        <v>44531</v>
      </c>
      <c r="C30" s="44">
        <v>45108</v>
      </c>
      <c r="D30" s="13">
        <v>19</v>
      </c>
      <c r="E30" s="45">
        <v>577</v>
      </c>
      <c r="F30" s="256">
        <v>11500000000</v>
      </c>
      <c r="G30" s="256"/>
      <c r="H30" s="233">
        <v>13059403823.593</v>
      </c>
      <c r="I30" s="233"/>
      <c r="J30" s="13">
        <v>12653233695.855101</v>
      </c>
      <c r="K30" s="13">
        <v>12067502210.1714</v>
      </c>
      <c r="L30" s="13">
        <v>11150817949.827</v>
      </c>
    </row>
    <row r="31" spans="2:12" s="1" customFormat="1" ht="12.75" customHeight="1" x14ac:dyDescent="0.2">
      <c r="B31" s="43">
        <v>44531</v>
      </c>
      <c r="C31" s="44">
        <v>45139</v>
      </c>
      <c r="D31" s="13">
        <v>20</v>
      </c>
      <c r="E31" s="45">
        <v>608</v>
      </c>
      <c r="F31" s="256">
        <v>11500000000</v>
      </c>
      <c r="G31" s="256"/>
      <c r="H31" s="233">
        <v>12965150992.917299</v>
      </c>
      <c r="I31" s="233"/>
      <c r="J31" s="13">
        <v>12540606358.9673</v>
      </c>
      <c r="K31" s="13">
        <v>11929671544.549</v>
      </c>
      <c r="L31" s="13">
        <v>10976766972.6294</v>
      </c>
    </row>
    <row r="32" spans="2:12" s="1" customFormat="1" ht="12.75" customHeight="1" x14ac:dyDescent="0.2">
      <c r="B32" s="43">
        <v>44531</v>
      </c>
      <c r="C32" s="44">
        <v>45170</v>
      </c>
      <c r="D32" s="13">
        <v>21</v>
      </c>
      <c r="E32" s="45">
        <v>639</v>
      </c>
      <c r="F32" s="256">
        <v>11500000000</v>
      </c>
      <c r="G32" s="256"/>
      <c r="H32" s="233">
        <v>12867559453.7854</v>
      </c>
      <c r="I32" s="233"/>
      <c r="J32" s="13">
        <v>12425100766.5557</v>
      </c>
      <c r="K32" s="13">
        <v>11789732817.564301</v>
      </c>
      <c r="L32" s="13">
        <v>10802058892.5315</v>
      </c>
    </row>
    <row r="33" spans="2:12" s="1" customFormat="1" ht="12.75" customHeight="1" x14ac:dyDescent="0.2">
      <c r="B33" s="43">
        <v>44531</v>
      </c>
      <c r="C33" s="44">
        <v>45200</v>
      </c>
      <c r="D33" s="13">
        <v>22</v>
      </c>
      <c r="E33" s="45">
        <v>669</v>
      </c>
      <c r="F33" s="256">
        <v>11500000000</v>
      </c>
      <c r="G33" s="256"/>
      <c r="H33" s="233">
        <v>12773475881.933399</v>
      </c>
      <c r="I33" s="233"/>
      <c r="J33" s="13">
        <v>12314006787.8759</v>
      </c>
      <c r="K33" s="13">
        <v>11655561480.989799</v>
      </c>
      <c r="L33" s="13">
        <v>10635351809.507601</v>
      </c>
    </row>
    <row r="34" spans="2:12" s="1" customFormat="1" ht="12.75" customHeight="1" x14ac:dyDescent="0.2">
      <c r="B34" s="43">
        <v>44531</v>
      </c>
      <c r="C34" s="44">
        <v>45231</v>
      </c>
      <c r="D34" s="13">
        <v>23</v>
      </c>
      <c r="E34" s="45">
        <v>700</v>
      </c>
      <c r="F34" s="256">
        <v>11500000000</v>
      </c>
      <c r="G34" s="256"/>
      <c r="H34" s="233">
        <v>12676724089.094299</v>
      </c>
      <c r="I34" s="233"/>
      <c r="J34" s="13">
        <v>12200007940.031799</v>
      </c>
      <c r="K34" s="13">
        <v>11518290222.171801</v>
      </c>
      <c r="L34" s="13">
        <v>10465579901.120399</v>
      </c>
    </row>
    <row r="35" spans="2:12" s="1" customFormat="1" ht="12.75" customHeight="1" x14ac:dyDescent="0.2">
      <c r="B35" s="43">
        <v>44531</v>
      </c>
      <c r="C35" s="44">
        <v>45261</v>
      </c>
      <c r="D35" s="13">
        <v>24</v>
      </c>
      <c r="E35" s="45">
        <v>730</v>
      </c>
      <c r="F35" s="256">
        <v>11500000000</v>
      </c>
      <c r="G35" s="256"/>
      <c r="H35" s="233">
        <v>12579166669.189301</v>
      </c>
      <c r="I35" s="233"/>
      <c r="J35" s="13">
        <v>12086248160.7987</v>
      </c>
      <c r="K35" s="13">
        <v>11382801913.911301</v>
      </c>
      <c r="L35" s="13">
        <v>10300078683.092501</v>
      </c>
    </row>
    <row r="36" spans="2:12" s="1" customFormat="1" ht="12.75" customHeight="1" x14ac:dyDescent="0.2">
      <c r="B36" s="43">
        <v>44531</v>
      </c>
      <c r="C36" s="44">
        <v>45292</v>
      </c>
      <c r="D36" s="13">
        <v>25</v>
      </c>
      <c r="E36" s="45">
        <v>761</v>
      </c>
      <c r="F36" s="256">
        <v>11500000000</v>
      </c>
      <c r="G36" s="256"/>
      <c r="H36" s="233">
        <v>12485743135.9252</v>
      </c>
      <c r="I36" s="233"/>
      <c r="J36" s="13">
        <v>11976138530.272699</v>
      </c>
      <c r="K36" s="13">
        <v>11250415831.3571</v>
      </c>
      <c r="L36" s="13">
        <v>10137166006.2062</v>
      </c>
    </row>
    <row r="37" spans="2:12" s="1" customFormat="1" ht="12.75" customHeight="1" x14ac:dyDescent="0.2">
      <c r="B37" s="43">
        <v>44531</v>
      </c>
      <c r="C37" s="44">
        <v>45323</v>
      </c>
      <c r="D37" s="13">
        <v>26</v>
      </c>
      <c r="E37" s="45">
        <v>792</v>
      </c>
      <c r="F37" s="256">
        <v>11500000000</v>
      </c>
      <c r="G37" s="256"/>
      <c r="H37" s="233">
        <v>12388193392.1821</v>
      </c>
      <c r="I37" s="233"/>
      <c r="J37" s="13">
        <v>11862416552.990801</v>
      </c>
      <c r="K37" s="13">
        <v>11115244678.388</v>
      </c>
      <c r="L37" s="13">
        <v>9972949742.0526295</v>
      </c>
    </row>
    <row r="38" spans="2:12" s="1" customFormat="1" ht="12.75" customHeight="1" x14ac:dyDescent="0.2">
      <c r="B38" s="43">
        <v>44531</v>
      </c>
      <c r="C38" s="44">
        <v>45352</v>
      </c>
      <c r="D38" s="13">
        <v>27</v>
      </c>
      <c r="E38" s="45">
        <v>821</v>
      </c>
      <c r="F38" s="256">
        <v>11500000000</v>
      </c>
      <c r="G38" s="256"/>
      <c r="H38" s="233">
        <v>12292843366.0781</v>
      </c>
      <c r="I38" s="233"/>
      <c r="J38" s="13">
        <v>11752435692.6922</v>
      </c>
      <c r="K38" s="13">
        <v>10985989561.7756</v>
      </c>
      <c r="L38" s="13">
        <v>9817916465.2867794</v>
      </c>
    </row>
    <row r="39" spans="2:12" s="1" customFormat="1" ht="12.75" customHeight="1" x14ac:dyDescent="0.2">
      <c r="B39" s="43">
        <v>44531</v>
      </c>
      <c r="C39" s="44">
        <v>45383</v>
      </c>
      <c r="D39" s="13">
        <v>28</v>
      </c>
      <c r="E39" s="45">
        <v>852</v>
      </c>
      <c r="F39" s="256">
        <v>11500000000</v>
      </c>
      <c r="G39" s="256"/>
      <c r="H39" s="233">
        <v>12197383523.2903</v>
      </c>
      <c r="I39" s="233"/>
      <c r="J39" s="13">
        <v>11641394164.178801</v>
      </c>
      <c r="K39" s="13">
        <v>10854514062.788799</v>
      </c>
      <c r="L39" s="13">
        <v>9659333387.3074093</v>
      </c>
    </row>
    <row r="40" spans="2:12" s="1" customFormat="1" ht="12.75" customHeight="1" x14ac:dyDescent="0.2">
      <c r="B40" s="43">
        <v>44531</v>
      </c>
      <c r="C40" s="44">
        <v>45413</v>
      </c>
      <c r="D40" s="13">
        <v>29</v>
      </c>
      <c r="E40" s="45">
        <v>882</v>
      </c>
      <c r="F40" s="256">
        <v>11500000000</v>
      </c>
      <c r="G40" s="256"/>
      <c r="H40" s="233">
        <v>12102415163.881201</v>
      </c>
      <c r="I40" s="233"/>
      <c r="J40" s="13">
        <v>11531795228.4706</v>
      </c>
      <c r="K40" s="13">
        <v>10725858930.744499</v>
      </c>
      <c r="L40" s="13">
        <v>9505718177.4901199</v>
      </c>
    </row>
    <row r="41" spans="2:12" s="1" customFormat="1" ht="12.75" customHeight="1" x14ac:dyDescent="0.2">
      <c r="B41" s="43">
        <v>44531</v>
      </c>
      <c r="C41" s="44">
        <v>45444</v>
      </c>
      <c r="D41" s="13">
        <v>30</v>
      </c>
      <c r="E41" s="45">
        <v>913</v>
      </c>
      <c r="F41" s="256">
        <v>11500000000</v>
      </c>
      <c r="G41" s="256"/>
      <c r="H41" s="233">
        <v>11999668765.513901</v>
      </c>
      <c r="I41" s="233"/>
      <c r="J41" s="13">
        <v>11414500517.814899</v>
      </c>
      <c r="K41" s="13">
        <v>10589761125.0602</v>
      </c>
      <c r="L41" s="13">
        <v>9345351416.5815296</v>
      </c>
    </row>
    <row r="42" spans="2:12" s="1" customFormat="1" ht="12.75" customHeight="1" x14ac:dyDescent="0.2">
      <c r="B42" s="43">
        <v>44531</v>
      </c>
      <c r="C42" s="44">
        <v>45474</v>
      </c>
      <c r="D42" s="13">
        <v>31</v>
      </c>
      <c r="E42" s="45">
        <v>943</v>
      </c>
      <c r="F42" s="256">
        <v>11500000000</v>
      </c>
      <c r="G42" s="256"/>
      <c r="H42" s="233">
        <v>11900790023.5301</v>
      </c>
      <c r="I42" s="233"/>
      <c r="J42" s="13">
        <v>11301862180.051001</v>
      </c>
      <c r="K42" s="13">
        <v>10459454281.344</v>
      </c>
      <c r="L42" s="13">
        <v>9192519982.2161598</v>
      </c>
    </row>
    <row r="43" spans="2:12" s="1" customFormat="1" ht="12.75" customHeight="1" x14ac:dyDescent="0.2">
      <c r="B43" s="43">
        <v>44531</v>
      </c>
      <c r="C43" s="44">
        <v>45505</v>
      </c>
      <c r="D43" s="13">
        <v>32</v>
      </c>
      <c r="E43" s="45">
        <v>974</v>
      </c>
      <c r="F43" s="256">
        <v>11500000000</v>
      </c>
      <c r="G43" s="256"/>
      <c r="H43" s="233">
        <v>11808907092.1826</v>
      </c>
      <c r="I43" s="233"/>
      <c r="J43" s="13">
        <v>11195582618.8633</v>
      </c>
      <c r="K43" s="13">
        <v>10334746088.4545</v>
      </c>
      <c r="L43" s="13">
        <v>9044446356.1197701</v>
      </c>
    </row>
    <row r="44" spans="2:12" s="1" customFormat="1" ht="12.75" customHeight="1" x14ac:dyDescent="0.2">
      <c r="B44" s="43">
        <v>44531</v>
      </c>
      <c r="C44" s="44">
        <v>45536</v>
      </c>
      <c r="D44" s="13">
        <v>33</v>
      </c>
      <c r="E44" s="45">
        <v>1005</v>
      </c>
      <c r="F44" s="256">
        <v>11500000000</v>
      </c>
      <c r="G44" s="256"/>
      <c r="H44" s="233">
        <v>11712773377.2071</v>
      </c>
      <c r="I44" s="233"/>
      <c r="J44" s="13">
        <v>11085607888.392599</v>
      </c>
      <c r="K44" s="13">
        <v>10207202192.078501</v>
      </c>
      <c r="L44" s="13">
        <v>8894991009.8054905</v>
      </c>
    </row>
    <row r="45" spans="2:12" s="1" customFormat="1" ht="12.75" customHeight="1" x14ac:dyDescent="0.2">
      <c r="B45" s="43">
        <v>44531</v>
      </c>
      <c r="C45" s="44">
        <v>45566</v>
      </c>
      <c r="D45" s="13">
        <v>34</v>
      </c>
      <c r="E45" s="45">
        <v>1035</v>
      </c>
      <c r="F45" s="256">
        <v>11500000000</v>
      </c>
      <c r="G45" s="256"/>
      <c r="H45" s="233">
        <v>11611767592.845699</v>
      </c>
      <c r="I45" s="233"/>
      <c r="J45" s="13">
        <v>10971971423.5215</v>
      </c>
      <c r="K45" s="13">
        <v>10077704965.4615</v>
      </c>
      <c r="L45" s="13">
        <v>8746141897.3232307</v>
      </c>
    </row>
    <row r="46" spans="2:12" s="1" customFormat="1" ht="12.75" customHeight="1" x14ac:dyDescent="0.2">
      <c r="B46" s="43">
        <v>44531</v>
      </c>
      <c r="C46" s="44">
        <v>45597</v>
      </c>
      <c r="D46" s="13">
        <v>35</v>
      </c>
      <c r="E46" s="45">
        <v>1066</v>
      </c>
      <c r="F46" s="256">
        <v>11500000000</v>
      </c>
      <c r="G46" s="256"/>
      <c r="H46" s="233">
        <v>11512734458.861799</v>
      </c>
      <c r="I46" s="233"/>
      <c r="J46" s="13">
        <v>10859944348.165501</v>
      </c>
      <c r="K46" s="13">
        <v>9949440624.1276798</v>
      </c>
      <c r="L46" s="13">
        <v>8598251881.5052509</v>
      </c>
    </row>
    <row r="47" spans="2:12" s="1" customFormat="1" ht="12.75" customHeight="1" x14ac:dyDescent="0.2">
      <c r="B47" s="43">
        <v>44531</v>
      </c>
      <c r="C47" s="44">
        <v>45627</v>
      </c>
      <c r="D47" s="13">
        <v>36</v>
      </c>
      <c r="E47" s="45">
        <v>1096</v>
      </c>
      <c r="F47" s="256">
        <v>11500000000</v>
      </c>
      <c r="G47" s="256"/>
      <c r="H47" s="233">
        <v>11410264503.4816</v>
      </c>
      <c r="I47" s="233"/>
      <c r="J47" s="13">
        <v>10745617670.8316</v>
      </c>
      <c r="K47" s="13">
        <v>9820468715.9449997</v>
      </c>
      <c r="L47" s="13">
        <v>8452006040.4442196</v>
      </c>
    </row>
    <row r="48" spans="2:12" s="1" customFormat="1" ht="12.75" customHeight="1" x14ac:dyDescent="0.2">
      <c r="B48" s="43">
        <v>44531</v>
      </c>
      <c r="C48" s="44">
        <v>45658</v>
      </c>
      <c r="D48" s="13">
        <v>37</v>
      </c>
      <c r="E48" s="45">
        <v>1127</v>
      </c>
      <c r="F48" s="256">
        <v>11500000000</v>
      </c>
      <c r="G48" s="256"/>
      <c r="H48" s="233">
        <v>11313585816.2381</v>
      </c>
      <c r="I48" s="233"/>
      <c r="J48" s="13">
        <v>10636499567.9741</v>
      </c>
      <c r="K48" s="13">
        <v>9696023331.3573799</v>
      </c>
      <c r="L48" s="13">
        <v>8309556664.2072496</v>
      </c>
    </row>
    <row r="49" spans="2:12" s="1" customFormat="1" ht="12.75" customHeight="1" x14ac:dyDescent="0.2">
      <c r="B49" s="43">
        <v>44531</v>
      </c>
      <c r="C49" s="44">
        <v>45689</v>
      </c>
      <c r="D49" s="13">
        <v>38</v>
      </c>
      <c r="E49" s="45">
        <v>1158</v>
      </c>
      <c r="F49" s="256">
        <v>11500000000</v>
      </c>
      <c r="G49" s="256"/>
      <c r="H49" s="233">
        <v>11216782806.7852</v>
      </c>
      <c r="I49" s="233"/>
      <c r="J49" s="13">
        <v>10527604014.6724</v>
      </c>
      <c r="K49" s="13">
        <v>9572349765.2939491</v>
      </c>
      <c r="L49" s="13">
        <v>8168821013.8077202</v>
      </c>
    </row>
    <row r="50" spans="2:12" s="1" customFormat="1" ht="12.75" customHeight="1" x14ac:dyDescent="0.2">
      <c r="B50" s="43">
        <v>44531</v>
      </c>
      <c r="C50" s="44">
        <v>45717</v>
      </c>
      <c r="D50" s="13">
        <v>39</v>
      </c>
      <c r="E50" s="45">
        <v>1186</v>
      </c>
      <c r="F50" s="256">
        <v>11500000000</v>
      </c>
      <c r="G50" s="256"/>
      <c r="H50" s="233">
        <v>11123702235.3323</v>
      </c>
      <c r="I50" s="233"/>
      <c r="J50" s="13">
        <v>10424247361.073299</v>
      </c>
      <c r="K50" s="13">
        <v>9456596147.0225906</v>
      </c>
      <c r="L50" s="13">
        <v>8039160051.45648</v>
      </c>
    </row>
    <row r="51" spans="2:12" s="1" customFormat="1" ht="12.75" customHeight="1" x14ac:dyDescent="0.2">
      <c r="B51" s="43">
        <v>44531</v>
      </c>
      <c r="C51" s="44">
        <v>45748</v>
      </c>
      <c r="D51" s="13">
        <v>40</v>
      </c>
      <c r="E51" s="45">
        <v>1217</v>
      </c>
      <c r="F51" s="256">
        <v>11500000000</v>
      </c>
      <c r="G51" s="256"/>
      <c r="H51" s="233">
        <v>11033660214.440701</v>
      </c>
      <c r="I51" s="233"/>
      <c r="J51" s="13">
        <v>10322329974.080601</v>
      </c>
      <c r="K51" s="13">
        <v>9340324507.6607494</v>
      </c>
      <c r="L51" s="13">
        <v>7906684640.7007303</v>
      </c>
    </row>
    <row r="52" spans="2:12" s="1" customFormat="1" ht="12.75" customHeight="1" x14ac:dyDescent="0.2">
      <c r="B52" s="43">
        <v>44531</v>
      </c>
      <c r="C52" s="44">
        <v>45778</v>
      </c>
      <c r="D52" s="13">
        <v>41</v>
      </c>
      <c r="E52" s="45">
        <v>1247</v>
      </c>
      <c r="F52" s="256">
        <v>11500000000</v>
      </c>
      <c r="G52" s="256"/>
      <c r="H52" s="233">
        <v>10938167998.325001</v>
      </c>
      <c r="I52" s="233"/>
      <c r="J52" s="13">
        <v>10216197549.341101</v>
      </c>
      <c r="K52" s="13">
        <v>9221536222.5505905</v>
      </c>
      <c r="L52" s="13">
        <v>7774130241.6553001</v>
      </c>
    </row>
    <row r="53" spans="2:12" s="1" customFormat="1" ht="12.75" customHeight="1" x14ac:dyDescent="0.2">
      <c r="B53" s="43">
        <v>44531</v>
      </c>
      <c r="C53" s="44">
        <v>45809</v>
      </c>
      <c r="D53" s="13">
        <v>42</v>
      </c>
      <c r="E53" s="45">
        <v>1278</v>
      </c>
      <c r="F53" s="256">
        <v>11500000000</v>
      </c>
      <c r="G53" s="256"/>
      <c r="H53" s="233">
        <v>10841580548.191099</v>
      </c>
      <c r="I53" s="233"/>
      <c r="J53" s="13">
        <v>10108810903.9979</v>
      </c>
      <c r="K53" s="13">
        <v>9101399122.5677509</v>
      </c>
      <c r="L53" s="13">
        <v>7640351077.9769001</v>
      </c>
    </row>
    <row r="54" spans="2:12" s="1" customFormat="1" ht="12.75" customHeight="1" x14ac:dyDescent="0.2">
      <c r="B54" s="43">
        <v>44531</v>
      </c>
      <c r="C54" s="44">
        <v>45839</v>
      </c>
      <c r="D54" s="13">
        <v>43</v>
      </c>
      <c r="E54" s="45">
        <v>1308</v>
      </c>
      <c r="F54" s="256">
        <v>11500000000</v>
      </c>
      <c r="G54" s="256"/>
      <c r="H54" s="233">
        <v>10745739489.4408</v>
      </c>
      <c r="I54" s="233"/>
      <c r="J54" s="13">
        <v>10003001639.267401</v>
      </c>
      <c r="K54" s="13">
        <v>8983967960.7930393</v>
      </c>
      <c r="L54" s="13">
        <v>7510855956.42484</v>
      </c>
    </row>
    <row r="55" spans="2:12" s="1" customFormat="1" ht="12.75" customHeight="1" x14ac:dyDescent="0.2">
      <c r="B55" s="43">
        <v>44531</v>
      </c>
      <c r="C55" s="44">
        <v>45870</v>
      </c>
      <c r="D55" s="13">
        <v>44</v>
      </c>
      <c r="E55" s="45">
        <v>1339</v>
      </c>
      <c r="F55" s="256">
        <v>11500000000</v>
      </c>
      <c r="G55" s="256"/>
      <c r="H55" s="233">
        <v>10655710982.5478</v>
      </c>
      <c r="I55" s="233"/>
      <c r="J55" s="13">
        <v>9902372148.3851204</v>
      </c>
      <c r="K55" s="13">
        <v>8870971647.4354992</v>
      </c>
      <c r="L55" s="13">
        <v>7384975340.1831799</v>
      </c>
    </row>
    <row r="56" spans="2:12" s="1" customFormat="1" ht="12.75" customHeight="1" x14ac:dyDescent="0.2">
      <c r="B56" s="43">
        <v>44531</v>
      </c>
      <c r="C56" s="44">
        <v>45901</v>
      </c>
      <c r="D56" s="13">
        <v>45</v>
      </c>
      <c r="E56" s="45">
        <v>1370</v>
      </c>
      <c r="F56" s="256">
        <v>11500000000</v>
      </c>
      <c r="G56" s="256"/>
      <c r="H56" s="233">
        <v>10557464359.622801</v>
      </c>
      <c r="I56" s="233"/>
      <c r="J56" s="13">
        <v>9794431074.8282909</v>
      </c>
      <c r="K56" s="13">
        <v>8751958599.7421494</v>
      </c>
      <c r="L56" s="13">
        <v>7255038683.9353304</v>
      </c>
    </row>
    <row r="57" spans="2:12" s="1" customFormat="1" ht="12.75" customHeight="1" x14ac:dyDescent="0.2">
      <c r="B57" s="43">
        <v>44531</v>
      </c>
      <c r="C57" s="44">
        <v>45931</v>
      </c>
      <c r="D57" s="13">
        <v>46</v>
      </c>
      <c r="E57" s="45">
        <v>1400</v>
      </c>
      <c r="F57" s="256">
        <v>11500000000</v>
      </c>
      <c r="G57" s="256"/>
      <c r="H57" s="233">
        <v>10468893696.4615</v>
      </c>
      <c r="I57" s="233"/>
      <c r="J57" s="13">
        <v>9696320020.65061</v>
      </c>
      <c r="K57" s="13">
        <v>8642964878.3438301</v>
      </c>
      <c r="L57" s="13">
        <v>7135317612.0711403</v>
      </c>
    </row>
    <row r="58" spans="2:12" s="1" customFormat="1" ht="12.75" customHeight="1" x14ac:dyDescent="0.2">
      <c r="B58" s="43">
        <v>44531</v>
      </c>
      <c r="C58" s="44">
        <v>45962</v>
      </c>
      <c r="D58" s="13">
        <v>47</v>
      </c>
      <c r="E58" s="45">
        <v>1431</v>
      </c>
      <c r="F58" s="256">
        <v>11500000000</v>
      </c>
      <c r="G58" s="256"/>
      <c r="H58" s="233">
        <v>10381640984.7701</v>
      </c>
      <c r="I58" s="233"/>
      <c r="J58" s="13">
        <v>9599197693.1324291</v>
      </c>
      <c r="K58" s="13">
        <v>8534632719.63585</v>
      </c>
      <c r="L58" s="13">
        <v>7016039367.7252502</v>
      </c>
    </row>
    <row r="59" spans="2:12" s="1" customFormat="1" ht="12.75" customHeight="1" x14ac:dyDescent="0.2">
      <c r="B59" s="43">
        <v>44531</v>
      </c>
      <c r="C59" s="44">
        <v>45992</v>
      </c>
      <c r="D59" s="13">
        <v>48</v>
      </c>
      <c r="E59" s="45">
        <v>1461</v>
      </c>
      <c r="F59" s="256">
        <v>11500000000</v>
      </c>
      <c r="G59" s="256"/>
      <c r="H59" s="233">
        <v>10282303834.445601</v>
      </c>
      <c r="I59" s="233"/>
      <c r="J59" s="13">
        <v>9491741957.7303791</v>
      </c>
      <c r="K59" s="13">
        <v>8418323109.8830004</v>
      </c>
      <c r="L59" s="13">
        <v>6892056911.9563103</v>
      </c>
    </row>
    <row r="60" spans="2:12" s="1" customFormat="1" ht="12.75" customHeight="1" x14ac:dyDescent="0.2">
      <c r="B60" s="43">
        <v>44531</v>
      </c>
      <c r="C60" s="44">
        <v>46023</v>
      </c>
      <c r="D60" s="13">
        <v>49</v>
      </c>
      <c r="E60" s="45">
        <v>1492</v>
      </c>
      <c r="F60" s="256">
        <v>11500000000</v>
      </c>
      <c r="G60" s="256"/>
      <c r="H60" s="233">
        <v>10194236985.1458</v>
      </c>
      <c r="I60" s="233"/>
      <c r="J60" s="13">
        <v>9394485374.5089092</v>
      </c>
      <c r="K60" s="13">
        <v>8310875093.8924599</v>
      </c>
      <c r="L60" s="13">
        <v>6775270503.21696</v>
      </c>
    </row>
    <row r="61" spans="2:12" s="1" customFormat="1" ht="12.75" customHeight="1" x14ac:dyDescent="0.2">
      <c r="B61" s="43">
        <v>44531</v>
      </c>
      <c r="C61" s="44">
        <v>46054</v>
      </c>
      <c r="D61" s="13">
        <v>50</v>
      </c>
      <c r="E61" s="45">
        <v>1523</v>
      </c>
      <c r="F61" s="256">
        <v>9000000000</v>
      </c>
      <c r="G61" s="256"/>
      <c r="H61" s="233">
        <v>10107064105.4716</v>
      </c>
      <c r="I61" s="233"/>
      <c r="J61" s="13">
        <v>9298353834.6487808</v>
      </c>
      <c r="K61" s="13">
        <v>8204911897.54457</v>
      </c>
      <c r="L61" s="13">
        <v>6660555102.0146704</v>
      </c>
    </row>
    <row r="62" spans="2:12" s="1" customFormat="1" ht="12.75" customHeight="1" x14ac:dyDescent="0.2">
      <c r="B62" s="43">
        <v>44531</v>
      </c>
      <c r="C62" s="44">
        <v>46082</v>
      </c>
      <c r="D62" s="13">
        <v>51</v>
      </c>
      <c r="E62" s="45">
        <v>1551</v>
      </c>
      <c r="F62" s="256">
        <v>9000000000</v>
      </c>
      <c r="G62" s="256"/>
      <c r="H62" s="233">
        <v>10017354208.649401</v>
      </c>
      <c r="I62" s="233"/>
      <c r="J62" s="13">
        <v>9201702792.3057804</v>
      </c>
      <c r="K62" s="13">
        <v>8100972752.3717403</v>
      </c>
      <c r="L62" s="13">
        <v>6551016391.74928</v>
      </c>
    </row>
    <row r="63" spans="2:12" s="1" customFormat="1" ht="12.75" customHeight="1" x14ac:dyDescent="0.2">
      <c r="B63" s="43">
        <v>44531</v>
      </c>
      <c r="C63" s="44">
        <v>46113</v>
      </c>
      <c r="D63" s="13">
        <v>52</v>
      </c>
      <c r="E63" s="45">
        <v>1582</v>
      </c>
      <c r="F63" s="256">
        <v>9000000000</v>
      </c>
      <c r="G63" s="256"/>
      <c r="H63" s="233">
        <v>9931059637.1087208</v>
      </c>
      <c r="I63" s="233"/>
      <c r="J63" s="13">
        <v>9106962331.6389599</v>
      </c>
      <c r="K63" s="13">
        <v>7997175056.9423199</v>
      </c>
      <c r="L63" s="13">
        <v>6439686673.2448702</v>
      </c>
    </row>
    <row r="64" spans="2:12" s="1" customFormat="1" ht="12.75" customHeight="1" x14ac:dyDescent="0.2">
      <c r="B64" s="43">
        <v>44531</v>
      </c>
      <c r="C64" s="44">
        <v>46143</v>
      </c>
      <c r="D64" s="13">
        <v>53</v>
      </c>
      <c r="E64" s="45">
        <v>1612</v>
      </c>
      <c r="F64" s="256">
        <v>9000000000</v>
      </c>
      <c r="G64" s="256"/>
      <c r="H64" s="233">
        <v>9843253928.7007294</v>
      </c>
      <c r="I64" s="233"/>
      <c r="J64" s="13">
        <v>9011626834.5170403</v>
      </c>
      <c r="K64" s="13">
        <v>7893980139.1796799</v>
      </c>
      <c r="L64" s="13">
        <v>6330532563.8765297</v>
      </c>
    </row>
    <row r="65" spans="2:12" s="1" customFormat="1" ht="12.75" customHeight="1" x14ac:dyDescent="0.2">
      <c r="B65" s="43">
        <v>44531</v>
      </c>
      <c r="C65" s="44">
        <v>46174</v>
      </c>
      <c r="D65" s="13">
        <v>54</v>
      </c>
      <c r="E65" s="45">
        <v>1643</v>
      </c>
      <c r="F65" s="256">
        <v>9000000000</v>
      </c>
      <c r="G65" s="256"/>
      <c r="H65" s="233">
        <v>9752829842.77211</v>
      </c>
      <c r="I65" s="233"/>
      <c r="J65" s="13">
        <v>8913698431.7728596</v>
      </c>
      <c r="K65" s="13">
        <v>7788339233.58815</v>
      </c>
      <c r="L65" s="13">
        <v>6219360011.3825397</v>
      </c>
    </row>
    <row r="66" spans="2:12" s="1" customFormat="1" ht="12.75" customHeight="1" x14ac:dyDescent="0.2">
      <c r="B66" s="43">
        <v>44531</v>
      </c>
      <c r="C66" s="44">
        <v>46204</v>
      </c>
      <c r="D66" s="13">
        <v>55</v>
      </c>
      <c r="E66" s="45">
        <v>1673</v>
      </c>
      <c r="F66" s="256">
        <v>9000000000</v>
      </c>
      <c r="G66" s="256"/>
      <c r="H66" s="233">
        <v>9665601200.7017403</v>
      </c>
      <c r="I66" s="233"/>
      <c r="J66" s="13">
        <v>8819474776.4818802</v>
      </c>
      <c r="K66" s="13">
        <v>7687044806.4024496</v>
      </c>
      <c r="L66" s="13">
        <v>6113308792.87185</v>
      </c>
    </row>
    <row r="67" spans="2:12" s="1" customFormat="1" ht="12.75" customHeight="1" x14ac:dyDescent="0.2">
      <c r="B67" s="43">
        <v>44531</v>
      </c>
      <c r="C67" s="44">
        <v>46235</v>
      </c>
      <c r="D67" s="13">
        <v>56</v>
      </c>
      <c r="E67" s="45">
        <v>1704</v>
      </c>
      <c r="F67" s="256">
        <v>9000000000</v>
      </c>
      <c r="G67" s="256"/>
      <c r="H67" s="233">
        <v>9580547358.5630093</v>
      </c>
      <c r="I67" s="233"/>
      <c r="J67" s="13">
        <v>8727039692.4258595</v>
      </c>
      <c r="K67" s="13">
        <v>7587133645.5132504</v>
      </c>
      <c r="L67" s="13">
        <v>6008295367.7869902</v>
      </c>
    </row>
    <row r="68" spans="2:12" s="1" customFormat="1" ht="12.75" customHeight="1" x14ac:dyDescent="0.2">
      <c r="B68" s="43">
        <v>44531</v>
      </c>
      <c r="C68" s="44">
        <v>46266</v>
      </c>
      <c r="D68" s="13">
        <v>57</v>
      </c>
      <c r="E68" s="45">
        <v>1735</v>
      </c>
      <c r="F68" s="256">
        <v>9000000000</v>
      </c>
      <c r="G68" s="256"/>
      <c r="H68" s="233">
        <v>9496391439.0236397</v>
      </c>
      <c r="I68" s="233"/>
      <c r="J68" s="13">
        <v>8635709332.7541504</v>
      </c>
      <c r="K68" s="13">
        <v>7488638940.1440697</v>
      </c>
      <c r="L68" s="13">
        <v>5905178797.4575996</v>
      </c>
    </row>
    <row r="69" spans="2:12" s="1" customFormat="1" ht="12.75" customHeight="1" x14ac:dyDescent="0.2">
      <c r="B69" s="43">
        <v>44531</v>
      </c>
      <c r="C69" s="44">
        <v>46296</v>
      </c>
      <c r="D69" s="13">
        <v>58</v>
      </c>
      <c r="E69" s="45">
        <v>1765</v>
      </c>
      <c r="F69" s="256">
        <v>9000000000</v>
      </c>
      <c r="G69" s="256"/>
      <c r="H69" s="233">
        <v>9412682460.8175106</v>
      </c>
      <c r="I69" s="233"/>
      <c r="J69" s="13">
        <v>8545537347.0770903</v>
      </c>
      <c r="K69" s="13">
        <v>7392205296.4629698</v>
      </c>
      <c r="L69" s="13">
        <v>5805241121.8221197</v>
      </c>
    </row>
    <row r="70" spans="2:12" s="1" customFormat="1" ht="12.75" customHeight="1" x14ac:dyDescent="0.2">
      <c r="B70" s="43">
        <v>44531</v>
      </c>
      <c r="C70" s="44">
        <v>46327</v>
      </c>
      <c r="D70" s="13">
        <v>59</v>
      </c>
      <c r="E70" s="45">
        <v>1796</v>
      </c>
      <c r="F70" s="256">
        <v>9000000000</v>
      </c>
      <c r="G70" s="256"/>
      <c r="H70" s="233">
        <v>9326757251.8882504</v>
      </c>
      <c r="I70" s="233"/>
      <c r="J70" s="13">
        <v>8453166459.7980003</v>
      </c>
      <c r="K70" s="13">
        <v>7293704382.2185497</v>
      </c>
      <c r="L70" s="13">
        <v>5703625737.03825</v>
      </c>
    </row>
    <row r="71" spans="2:12" s="1" customFormat="1" ht="12.75" customHeight="1" x14ac:dyDescent="0.2">
      <c r="B71" s="43">
        <v>44531</v>
      </c>
      <c r="C71" s="44">
        <v>46357</v>
      </c>
      <c r="D71" s="13">
        <v>60</v>
      </c>
      <c r="E71" s="45">
        <v>1826</v>
      </c>
      <c r="F71" s="256">
        <v>9000000000</v>
      </c>
      <c r="G71" s="256"/>
      <c r="H71" s="233">
        <v>9243404415.1819706</v>
      </c>
      <c r="I71" s="233"/>
      <c r="J71" s="13">
        <v>8363869782.8025503</v>
      </c>
      <c r="K71" s="13">
        <v>7198893785.7137299</v>
      </c>
      <c r="L71" s="13">
        <v>5606408160.4157305</v>
      </c>
    </row>
    <row r="72" spans="2:12" s="1" customFormat="1" ht="12.75" customHeight="1" x14ac:dyDescent="0.2">
      <c r="B72" s="43">
        <v>44531</v>
      </c>
      <c r="C72" s="44">
        <v>46388</v>
      </c>
      <c r="D72" s="13">
        <v>61</v>
      </c>
      <c r="E72" s="45">
        <v>1857</v>
      </c>
      <c r="F72" s="256">
        <v>9000000000</v>
      </c>
      <c r="G72" s="256"/>
      <c r="H72" s="233">
        <v>9159979591.8588791</v>
      </c>
      <c r="I72" s="233"/>
      <c r="J72" s="13">
        <v>8274325343.3485203</v>
      </c>
      <c r="K72" s="13">
        <v>7103709439.3362503</v>
      </c>
      <c r="L72" s="13">
        <v>5508847565.8777304</v>
      </c>
    </row>
    <row r="73" spans="2:12" s="1" customFormat="1" ht="12.75" customHeight="1" x14ac:dyDescent="0.2">
      <c r="B73" s="43">
        <v>44531</v>
      </c>
      <c r="C73" s="44">
        <v>46419</v>
      </c>
      <c r="D73" s="13">
        <v>62</v>
      </c>
      <c r="E73" s="45">
        <v>1888</v>
      </c>
      <c r="F73" s="256">
        <v>9000000000</v>
      </c>
      <c r="G73" s="256"/>
      <c r="H73" s="233">
        <v>9077179381.4452496</v>
      </c>
      <c r="I73" s="233"/>
      <c r="J73" s="13">
        <v>8185623855.5935001</v>
      </c>
      <c r="K73" s="13">
        <v>7009684532.0485096</v>
      </c>
      <c r="L73" s="13">
        <v>5412908161.6265297</v>
      </c>
    </row>
    <row r="74" spans="2:12" s="1" customFormat="1" ht="12.75" customHeight="1" x14ac:dyDescent="0.2">
      <c r="B74" s="43">
        <v>44531</v>
      </c>
      <c r="C74" s="44">
        <v>46447</v>
      </c>
      <c r="D74" s="13">
        <v>63</v>
      </c>
      <c r="E74" s="45">
        <v>1916</v>
      </c>
      <c r="F74" s="256">
        <v>9000000000</v>
      </c>
      <c r="G74" s="256"/>
      <c r="H74" s="233">
        <v>8996136397.2778893</v>
      </c>
      <c r="I74" s="233"/>
      <c r="J74" s="13">
        <v>8100111939.7509298</v>
      </c>
      <c r="K74" s="13">
        <v>6920521557.8620501</v>
      </c>
      <c r="L74" s="13">
        <v>5323607430.6720304</v>
      </c>
    </row>
    <row r="75" spans="2:12" s="1" customFormat="1" ht="12.75" customHeight="1" x14ac:dyDescent="0.2">
      <c r="B75" s="43">
        <v>44531</v>
      </c>
      <c r="C75" s="44">
        <v>46478</v>
      </c>
      <c r="D75" s="13">
        <v>64</v>
      </c>
      <c r="E75" s="45">
        <v>1947</v>
      </c>
      <c r="F75" s="256">
        <v>9000000000</v>
      </c>
      <c r="G75" s="256"/>
      <c r="H75" s="233">
        <v>8914337109.1464691</v>
      </c>
      <c r="I75" s="233"/>
      <c r="J75" s="13">
        <v>8012846474.9881001</v>
      </c>
      <c r="K75" s="13">
        <v>6828553555.14645</v>
      </c>
      <c r="L75" s="13">
        <v>5230612365.4191999</v>
      </c>
    </row>
    <row r="76" spans="2:12" s="1" customFormat="1" ht="12.75" customHeight="1" x14ac:dyDescent="0.2">
      <c r="B76" s="43">
        <v>44531</v>
      </c>
      <c r="C76" s="44">
        <v>46508</v>
      </c>
      <c r="D76" s="13">
        <v>65</v>
      </c>
      <c r="E76" s="45">
        <v>1977</v>
      </c>
      <c r="F76" s="256">
        <v>6500000000</v>
      </c>
      <c r="G76" s="256"/>
      <c r="H76" s="233">
        <v>8832706633.3291092</v>
      </c>
      <c r="I76" s="233"/>
      <c r="J76" s="13">
        <v>7926439237.7002697</v>
      </c>
      <c r="K76" s="13">
        <v>6738291583.7691698</v>
      </c>
      <c r="L76" s="13">
        <v>5140314602.1837101</v>
      </c>
    </row>
    <row r="77" spans="2:12" s="1" customFormat="1" ht="12.75" customHeight="1" x14ac:dyDescent="0.2">
      <c r="B77" s="43">
        <v>44531</v>
      </c>
      <c r="C77" s="44">
        <v>46539</v>
      </c>
      <c r="D77" s="13">
        <v>66</v>
      </c>
      <c r="E77" s="45">
        <v>2008</v>
      </c>
      <c r="F77" s="256">
        <v>6500000000</v>
      </c>
      <c r="G77" s="256"/>
      <c r="H77" s="233">
        <v>8751804489.7907906</v>
      </c>
      <c r="I77" s="233"/>
      <c r="J77" s="13">
        <v>7840517254.0433102</v>
      </c>
      <c r="K77" s="13">
        <v>6648297928.0753698</v>
      </c>
      <c r="L77" s="13">
        <v>5050181567.5663996</v>
      </c>
    </row>
    <row r="78" spans="2:12" s="1" customFormat="1" ht="12.75" customHeight="1" x14ac:dyDescent="0.2">
      <c r="B78" s="43">
        <v>44531</v>
      </c>
      <c r="C78" s="44">
        <v>46569</v>
      </c>
      <c r="D78" s="13">
        <v>67</v>
      </c>
      <c r="E78" s="45">
        <v>2038</v>
      </c>
      <c r="F78" s="256">
        <v>6500000000</v>
      </c>
      <c r="G78" s="256"/>
      <c r="H78" s="233">
        <v>8671276531.16012</v>
      </c>
      <c r="I78" s="233"/>
      <c r="J78" s="13">
        <v>7755623257.6327295</v>
      </c>
      <c r="K78" s="13">
        <v>6560126739.4773598</v>
      </c>
      <c r="L78" s="13">
        <v>4962777821.0843</v>
      </c>
    </row>
    <row r="79" spans="2:12" s="1" customFormat="1" ht="12.75" customHeight="1" x14ac:dyDescent="0.2">
      <c r="B79" s="43">
        <v>44531</v>
      </c>
      <c r="C79" s="44">
        <v>46600</v>
      </c>
      <c r="D79" s="13">
        <v>68</v>
      </c>
      <c r="E79" s="45">
        <v>2069</v>
      </c>
      <c r="F79" s="256">
        <v>6500000000</v>
      </c>
      <c r="G79" s="256"/>
      <c r="H79" s="233">
        <v>8590823860.8084106</v>
      </c>
      <c r="I79" s="233"/>
      <c r="J79" s="13">
        <v>7670634011.9190397</v>
      </c>
      <c r="K79" s="13">
        <v>6471737301.3588896</v>
      </c>
      <c r="L79" s="13">
        <v>4875173796.3328695</v>
      </c>
    </row>
    <row r="80" spans="2:12" s="1" customFormat="1" ht="12.75" customHeight="1" x14ac:dyDescent="0.2">
      <c r="B80" s="43">
        <v>44531</v>
      </c>
      <c r="C80" s="44">
        <v>46631</v>
      </c>
      <c r="D80" s="13">
        <v>69</v>
      </c>
      <c r="E80" s="45">
        <v>2100</v>
      </c>
      <c r="F80" s="256">
        <v>6500000000</v>
      </c>
      <c r="G80" s="256"/>
      <c r="H80" s="233">
        <v>8510766428.5102396</v>
      </c>
      <c r="I80" s="233"/>
      <c r="J80" s="13">
        <v>7586263056.2875004</v>
      </c>
      <c r="K80" s="13">
        <v>6384275344.6444197</v>
      </c>
      <c r="L80" s="13">
        <v>4788918556.2040596</v>
      </c>
    </row>
    <row r="81" spans="2:12" s="1" customFormat="1" ht="12.75" customHeight="1" x14ac:dyDescent="0.2">
      <c r="B81" s="43">
        <v>44531</v>
      </c>
      <c r="C81" s="44">
        <v>46661</v>
      </c>
      <c r="D81" s="13">
        <v>70</v>
      </c>
      <c r="E81" s="45">
        <v>2130</v>
      </c>
      <c r="F81" s="256">
        <v>6500000000</v>
      </c>
      <c r="G81" s="256"/>
      <c r="H81" s="233">
        <v>8429726022.2047005</v>
      </c>
      <c r="I81" s="233"/>
      <c r="J81" s="13">
        <v>7501692293.9533195</v>
      </c>
      <c r="K81" s="13">
        <v>6297565957.9621</v>
      </c>
      <c r="L81" s="13">
        <v>4704512753.4434996</v>
      </c>
    </row>
    <row r="82" spans="2:12" s="1" customFormat="1" ht="12.75" customHeight="1" x14ac:dyDescent="0.2">
      <c r="B82" s="43">
        <v>44531</v>
      </c>
      <c r="C82" s="44">
        <v>46692</v>
      </c>
      <c r="D82" s="13">
        <v>71</v>
      </c>
      <c r="E82" s="45">
        <v>2161</v>
      </c>
      <c r="F82" s="256">
        <v>6500000000</v>
      </c>
      <c r="G82" s="256"/>
      <c r="H82" s="233">
        <v>8350867525.7468596</v>
      </c>
      <c r="I82" s="233"/>
      <c r="J82" s="13">
        <v>7418910977.8990097</v>
      </c>
      <c r="K82" s="13">
        <v>6212232929.3854704</v>
      </c>
      <c r="L82" s="13">
        <v>4621109678.8030596</v>
      </c>
    </row>
    <row r="83" spans="2:12" s="1" customFormat="1" ht="12.75" customHeight="1" x14ac:dyDescent="0.2">
      <c r="B83" s="43">
        <v>44531</v>
      </c>
      <c r="C83" s="44">
        <v>46722</v>
      </c>
      <c r="D83" s="13">
        <v>72</v>
      </c>
      <c r="E83" s="45">
        <v>2191</v>
      </c>
      <c r="F83" s="256">
        <v>5000000000</v>
      </c>
      <c r="G83" s="256"/>
      <c r="H83" s="233">
        <v>8268847131.74224</v>
      </c>
      <c r="I83" s="233"/>
      <c r="J83" s="13">
        <v>7333986210.0887699</v>
      </c>
      <c r="K83" s="13">
        <v>6126006141.0040102</v>
      </c>
      <c r="L83" s="13">
        <v>4538288036.2983303</v>
      </c>
    </row>
    <row r="84" spans="2:12" s="1" customFormat="1" ht="12.75" customHeight="1" x14ac:dyDescent="0.2">
      <c r="B84" s="43">
        <v>44531</v>
      </c>
      <c r="C84" s="44">
        <v>46753</v>
      </c>
      <c r="D84" s="13">
        <v>73</v>
      </c>
      <c r="E84" s="45">
        <v>2222</v>
      </c>
      <c r="F84" s="256">
        <v>5000000000</v>
      </c>
      <c r="G84" s="256"/>
      <c r="H84" s="233">
        <v>8189048008.3842001</v>
      </c>
      <c r="I84" s="233"/>
      <c r="J84" s="13">
        <v>7250890091.4768696</v>
      </c>
      <c r="K84" s="13">
        <v>6041193602.9549303</v>
      </c>
      <c r="L84" s="13">
        <v>4456500933.5752802</v>
      </c>
    </row>
    <row r="85" spans="2:12" s="1" customFormat="1" ht="12.75" customHeight="1" x14ac:dyDescent="0.2">
      <c r="B85" s="43">
        <v>44531</v>
      </c>
      <c r="C85" s="44">
        <v>46784</v>
      </c>
      <c r="D85" s="13">
        <v>74</v>
      </c>
      <c r="E85" s="45">
        <v>2253</v>
      </c>
      <c r="F85" s="256">
        <v>5000000000</v>
      </c>
      <c r="G85" s="256"/>
      <c r="H85" s="233">
        <v>8109626739.6959</v>
      </c>
      <c r="I85" s="233"/>
      <c r="J85" s="13">
        <v>7168388749.0010595</v>
      </c>
      <c r="K85" s="13">
        <v>5957267120.8683596</v>
      </c>
      <c r="L85" s="13">
        <v>4375976102.7433996</v>
      </c>
    </row>
    <row r="86" spans="2:12" s="1" customFormat="1" ht="12.75" customHeight="1" x14ac:dyDescent="0.2">
      <c r="B86" s="43">
        <v>44531</v>
      </c>
      <c r="C86" s="44">
        <v>46813</v>
      </c>
      <c r="D86" s="13">
        <v>75</v>
      </c>
      <c r="E86" s="45">
        <v>2282</v>
      </c>
      <c r="F86" s="256">
        <v>5000000000</v>
      </c>
      <c r="G86" s="256"/>
      <c r="H86" s="233">
        <v>8029141961.2135696</v>
      </c>
      <c r="I86" s="233"/>
      <c r="J86" s="13">
        <v>7085983918.4532003</v>
      </c>
      <c r="K86" s="13">
        <v>5874773519.9685001</v>
      </c>
      <c r="L86" s="13">
        <v>4298278421.6851101</v>
      </c>
    </row>
    <row r="87" spans="2:12" s="1" customFormat="1" ht="12.75" customHeight="1" x14ac:dyDescent="0.2">
      <c r="B87" s="43">
        <v>44531</v>
      </c>
      <c r="C87" s="44">
        <v>46844</v>
      </c>
      <c r="D87" s="13">
        <v>76</v>
      </c>
      <c r="E87" s="45">
        <v>2313</v>
      </c>
      <c r="F87" s="256">
        <v>5000000000</v>
      </c>
      <c r="G87" s="256"/>
      <c r="H87" s="233">
        <v>7949310841.3896599</v>
      </c>
      <c r="I87" s="233"/>
      <c r="J87" s="13">
        <v>7003631450.5221796</v>
      </c>
      <c r="K87" s="13">
        <v>5791730477.8000002</v>
      </c>
      <c r="L87" s="13">
        <v>4219571768.1742501</v>
      </c>
    </row>
    <row r="88" spans="2:12" s="1" customFormat="1" ht="12.75" customHeight="1" x14ac:dyDescent="0.2">
      <c r="B88" s="43">
        <v>44531</v>
      </c>
      <c r="C88" s="44">
        <v>46874</v>
      </c>
      <c r="D88" s="13">
        <v>77</v>
      </c>
      <c r="E88" s="45">
        <v>2343</v>
      </c>
      <c r="F88" s="256">
        <v>5000000000</v>
      </c>
      <c r="G88" s="256"/>
      <c r="H88" s="233">
        <v>7870071961.8291502</v>
      </c>
      <c r="I88" s="233"/>
      <c r="J88" s="13">
        <v>6922437902.56287</v>
      </c>
      <c r="K88" s="13">
        <v>5710496833.9590502</v>
      </c>
      <c r="L88" s="13">
        <v>4143334660.3591199</v>
      </c>
    </row>
    <row r="89" spans="2:12" s="1" customFormat="1" ht="12.75" customHeight="1" x14ac:dyDescent="0.2">
      <c r="B89" s="43">
        <v>44531</v>
      </c>
      <c r="C89" s="44">
        <v>46905</v>
      </c>
      <c r="D89" s="13">
        <v>78</v>
      </c>
      <c r="E89" s="45">
        <v>2374</v>
      </c>
      <c r="F89" s="256">
        <v>5000000000</v>
      </c>
      <c r="G89" s="256"/>
      <c r="H89" s="233">
        <v>7791977157.7182302</v>
      </c>
      <c r="I89" s="233"/>
      <c r="J89" s="13">
        <v>6842122019.6369696</v>
      </c>
      <c r="K89" s="13">
        <v>5629887729.6349401</v>
      </c>
      <c r="L89" s="13">
        <v>4067545988.0096898</v>
      </c>
    </row>
    <row r="90" spans="2:12" s="1" customFormat="1" ht="12.75" customHeight="1" x14ac:dyDescent="0.2">
      <c r="B90" s="43">
        <v>44531</v>
      </c>
      <c r="C90" s="44">
        <v>46935</v>
      </c>
      <c r="D90" s="13">
        <v>79</v>
      </c>
      <c r="E90" s="45">
        <v>2404</v>
      </c>
      <c r="F90" s="256">
        <v>5000000000</v>
      </c>
      <c r="G90" s="256"/>
      <c r="H90" s="233">
        <v>7715101982.9776096</v>
      </c>
      <c r="I90" s="233"/>
      <c r="J90" s="13">
        <v>6763498153.5770702</v>
      </c>
      <c r="K90" s="13">
        <v>5551496399.1775198</v>
      </c>
      <c r="L90" s="13">
        <v>3994467421.2481499</v>
      </c>
    </row>
    <row r="91" spans="2:12" s="1" customFormat="1" ht="12.75" customHeight="1" x14ac:dyDescent="0.2">
      <c r="B91" s="43">
        <v>44531</v>
      </c>
      <c r="C91" s="44">
        <v>46966</v>
      </c>
      <c r="D91" s="13">
        <v>80</v>
      </c>
      <c r="E91" s="45">
        <v>2435</v>
      </c>
      <c r="F91" s="256">
        <v>5000000000</v>
      </c>
      <c r="G91" s="256"/>
      <c r="H91" s="233">
        <v>7637681337.4260502</v>
      </c>
      <c r="I91" s="233"/>
      <c r="J91" s="13">
        <v>6684270524.2184</v>
      </c>
      <c r="K91" s="13">
        <v>5472512947.9319496</v>
      </c>
      <c r="L91" s="13">
        <v>3920958433.3846002</v>
      </c>
    </row>
    <row r="92" spans="2:12" s="1" customFormat="1" ht="12.75" customHeight="1" x14ac:dyDescent="0.2">
      <c r="B92" s="43">
        <v>44531</v>
      </c>
      <c r="C92" s="44">
        <v>46997</v>
      </c>
      <c r="D92" s="13">
        <v>81</v>
      </c>
      <c r="E92" s="45">
        <v>2466</v>
      </c>
      <c r="F92" s="256">
        <v>5000000000</v>
      </c>
      <c r="G92" s="256"/>
      <c r="H92" s="233">
        <v>7560277934.0896502</v>
      </c>
      <c r="I92" s="233"/>
      <c r="J92" s="13">
        <v>6605307254.6504698</v>
      </c>
      <c r="K92" s="13">
        <v>5394111217.4321804</v>
      </c>
      <c r="L92" s="13">
        <v>3848415513.9066501</v>
      </c>
    </row>
    <row r="93" spans="2:12" s="1" customFormat="1" ht="12.75" customHeight="1" x14ac:dyDescent="0.2">
      <c r="B93" s="43">
        <v>44531</v>
      </c>
      <c r="C93" s="44">
        <v>47027</v>
      </c>
      <c r="D93" s="13">
        <v>82</v>
      </c>
      <c r="E93" s="45">
        <v>2496</v>
      </c>
      <c r="F93" s="256">
        <v>5000000000</v>
      </c>
      <c r="G93" s="256"/>
      <c r="H93" s="233">
        <v>7484601316.2678699</v>
      </c>
      <c r="I93" s="233"/>
      <c r="J93" s="13">
        <v>6528456199.6590796</v>
      </c>
      <c r="K93" s="13">
        <v>5318230231.43507</v>
      </c>
      <c r="L93" s="13">
        <v>3778724922.4665198</v>
      </c>
    </row>
    <row r="94" spans="2:12" s="1" customFormat="1" ht="12.75" customHeight="1" x14ac:dyDescent="0.2">
      <c r="B94" s="43">
        <v>44531</v>
      </c>
      <c r="C94" s="44">
        <v>47058</v>
      </c>
      <c r="D94" s="13">
        <v>83</v>
      </c>
      <c r="E94" s="45">
        <v>2527</v>
      </c>
      <c r="F94" s="256">
        <v>5000000000</v>
      </c>
      <c r="G94" s="256"/>
      <c r="H94" s="233">
        <v>7409941582.8174105</v>
      </c>
      <c r="I94" s="233"/>
      <c r="J94" s="13">
        <v>6452371827.49018</v>
      </c>
      <c r="K94" s="13">
        <v>5242882430.0197096</v>
      </c>
      <c r="L94" s="13">
        <v>3709410372.5041699</v>
      </c>
    </row>
    <row r="95" spans="2:12" s="1" customFormat="1" ht="12.75" customHeight="1" x14ac:dyDescent="0.2">
      <c r="B95" s="43">
        <v>44531</v>
      </c>
      <c r="C95" s="44">
        <v>47088</v>
      </c>
      <c r="D95" s="13">
        <v>84</v>
      </c>
      <c r="E95" s="45">
        <v>2557</v>
      </c>
      <c r="F95" s="256">
        <v>5000000000</v>
      </c>
      <c r="G95" s="256"/>
      <c r="H95" s="233">
        <v>7334996869.5299902</v>
      </c>
      <c r="I95" s="233"/>
      <c r="J95" s="13">
        <v>6376628198.0472698</v>
      </c>
      <c r="K95" s="13">
        <v>5168584195.1625996</v>
      </c>
      <c r="L95" s="13">
        <v>3641853250.7209802</v>
      </c>
    </row>
    <row r="96" spans="2:12" s="1" customFormat="1" ht="12.75" customHeight="1" x14ac:dyDescent="0.2">
      <c r="B96" s="43">
        <v>44531</v>
      </c>
      <c r="C96" s="44">
        <v>47119</v>
      </c>
      <c r="D96" s="13">
        <v>85</v>
      </c>
      <c r="E96" s="45">
        <v>2588</v>
      </c>
      <c r="F96" s="256">
        <v>5000000000</v>
      </c>
      <c r="G96" s="256"/>
      <c r="H96" s="233">
        <v>7260212269.9477997</v>
      </c>
      <c r="I96" s="233"/>
      <c r="J96" s="13">
        <v>6300909764.0916204</v>
      </c>
      <c r="K96" s="13">
        <v>5094221833.5980101</v>
      </c>
      <c r="L96" s="13">
        <v>3574253235.94491</v>
      </c>
    </row>
    <row r="97" spans="2:12" s="1" customFormat="1" ht="12.75" customHeight="1" x14ac:dyDescent="0.2">
      <c r="B97" s="43">
        <v>44531</v>
      </c>
      <c r="C97" s="44">
        <v>47150</v>
      </c>
      <c r="D97" s="13">
        <v>86</v>
      </c>
      <c r="E97" s="45">
        <v>2619</v>
      </c>
      <c r="F97" s="256">
        <v>2500000000</v>
      </c>
      <c r="G97" s="256"/>
      <c r="H97" s="233">
        <v>7185693171.2483196</v>
      </c>
      <c r="I97" s="233"/>
      <c r="J97" s="13">
        <v>6225659863.8866901</v>
      </c>
      <c r="K97" s="13">
        <v>5020582121.1701202</v>
      </c>
      <c r="L97" s="13">
        <v>3507665416.66504</v>
      </c>
    </row>
    <row r="98" spans="2:12" s="1" customFormat="1" ht="12.75" customHeight="1" x14ac:dyDescent="0.2">
      <c r="B98" s="43">
        <v>44531</v>
      </c>
      <c r="C98" s="44">
        <v>47178</v>
      </c>
      <c r="D98" s="13">
        <v>87</v>
      </c>
      <c r="E98" s="45">
        <v>2647</v>
      </c>
      <c r="F98" s="256">
        <v>2500000000</v>
      </c>
      <c r="G98" s="256"/>
      <c r="H98" s="233">
        <v>7110929615.9889498</v>
      </c>
      <c r="I98" s="233"/>
      <c r="J98" s="13">
        <v>6151446108.9233303</v>
      </c>
      <c r="K98" s="13">
        <v>4949336994.9138002</v>
      </c>
      <c r="L98" s="13">
        <v>3444658099.8414998</v>
      </c>
    </row>
    <row r="99" spans="2:12" s="1" customFormat="1" ht="12.75" customHeight="1" x14ac:dyDescent="0.2">
      <c r="B99" s="43">
        <v>44531</v>
      </c>
      <c r="C99" s="44">
        <v>47209</v>
      </c>
      <c r="D99" s="13">
        <v>88</v>
      </c>
      <c r="E99" s="45">
        <v>2678</v>
      </c>
      <c r="F99" s="256">
        <v>2500000000</v>
      </c>
      <c r="G99" s="256"/>
      <c r="H99" s="233">
        <v>7038714767.4454699</v>
      </c>
      <c r="I99" s="233"/>
      <c r="J99" s="13">
        <v>6078647915.8800402</v>
      </c>
      <c r="K99" s="13">
        <v>4878326726.2095699</v>
      </c>
      <c r="L99" s="13">
        <v>3380855431.8530898</v>
      </c>
    </row>
    <row r="100" spans="2:12" s="1" customFormat="1" ht="12.75" customHeight="1" x14ac:dyDescent="0.2">
      <c r="B100" s="43">
        <v>44531</v>
      </c>
      <c r="C100" s="44">
        <v>47239</v>
      </c>
      <c r="D100" s="13">
        <v>89</v>
      </c>
      <c r="E100" s="45">
        <v>2708</v>
      </c>
      <c r="F100" s="256">
        <v>2500000000</v>
      </c>
      <c r="G100" s="256"/>
      <c r="H100" s="233">
        <v>6962452207.7776699</v>
      </c>
      <c r="I100" s="233"/>
      <c r="J100" s="13">
        <v>6002917988.8226604</v>
      </c>
      <c r="K100" s="13">
        <v>4805693537.9517899</v>
      </c>
      <c r="L100" s="13">
        <v>3316865584.1216102</v>
      </c>
    </row>
    <row r="101" spans="2:12" s="1" customFormat="1" ht="12.75" customHeight="1" x14ac:dyDescent="0.2">
      <c r="B101" s="43">
        <v>44531</v>
      </c>
      <c r="C101" s="44">
        <v>47270</v>
      </c>
      <c r="D101" s="13">
        <v>90</v>
      </c>
      <c r="E101" s="45">
        <v>2739</v>
      </c>
      <c r="F101" s="256">
        <v>2500000000</v>
      </c>
      <c r="G101" s="256"/>
      <c r="H101" s="233">
        <v>6887911462.0611897</v>
      </c>
      <c r="I101" s="233"/>
      <c r="J101" s="13">
        <v>5928577727.31709</v>
      </c>
      <c r="K101" s="13">
        <v>4734109217.1657696</v>
      </c>
      <c r="L101" s="13">
        <v>3253618977.6719699</v>
      </c>
    </row>
    <row r="102" spans="2:12" s="1" customFormat="1" ht="12.75" customHeight="1" x14ac:dyDescent="0.2">
      <c r="B102" s="43">
        <v>44531</v>
      </c>
      <c r="C102" s="44">
        <v>47300</v>
      </c>
      <c r="D102" s="13">
        <v>91</v>
      </c>
      <c r="E102" s="45">
        <v>2769</v>
      </c>
      <c r="F102" s="256">
        <v>2500000000</v>
      </c>
      <c r="G102" s="256"/>
      <c r="H102" s="233">
        <v>6815201810.8518896</v>
      </c>
      <c r="I102" s="233"/>
      <c r="J102" s="13">
        <v>5856366438.1523504</v>
      </c>
      <c r="K102" s="13">
        <v>4664936810.0997601</v>
      </c>
      <c r="L102" s="13">
        <v>3192936402.7617302</v>
      </c>
    </row>
    <row r="103" spans="2:12" s="1" customFormat="1" ht="12.75" customHeight="1" x14ac:dyDescent="0.2">
      <c r="B103" s="43">
        <v>44531</v>
      </c>
      <c r="C103" s="44">
        <v>47331</v>
      </c>
      <c r="D103" s="13">
        <v>92</v>
      </c>
      <c r="E103" s="45">
        <v>2800</v>
      </c>
      <c r="F103" s="256">
        <v>2500000000</v>
      </c>
      <c r="G103" s="256"/>
      <c r="H103" s="233">
        <v>6743975405.42906</v>
      </c>
      <c r="I103" s="233"/>
      <c r="J103" s="13">
        <v>5785331902.3160801</v>
      </c>
      <c r="K103" s="13">
        <v>4596633675.0688601</v>
      </c>
      <c r="L103" s="13">
        <v>3132860210.8790698</v>
      </c>
    </row>
    <row r="104" spans="2:12" s="1" customFormat="1" ht="12.75" customHeight="1" x14ac:dyDescent="0.2">
      <c r="B104" s="43">
        <v>44531</v>
      </c>
      <c r="C104" s="44">
        <v>47362</v>
      </c>
      <c r="D104" s="13">
        <v>93</v>
      </c>
      <c r="E104" s="45">
        <v>2831</v>
      </c>
      <c r="F104" s="256">
        <v>2500000000</v>
      </c>
      <c r="G104" s="256"/>
      <c r="H104" s="233">
        <v>6669524902.1744099</v>
      </c>
      <c r="I104" s="233"/>
      <c r="J104" s="13">
        <v>5711760371.9721403</v>
      </c>
      <c r="K104" s="13">
        <v>4526637187.62391</v>
      </c>
      <c r="L104" s="13">
        <v>3072086423.9735498</v>
      </c>
    </row>
    <row r="105" spans="2:12" s="1" customFormat="1" ht="12.75" customHeight="1" x14ac:dyDescent="0.2">
      <c r="B105" s="43">
        <v>44531</v>
      </c>
      <c r="C105" s="44">
        <v>47392</v>
      </c>
      <c r="D105" s="13">
        <v>94</v>
      </c>
      <c r="E105" s="45">
        <v>2861</v>
      </c>
      <c r="F105" s="256">
        <v>2500000000</v>
      </c>
      <c r="G105" s="256"/>
      <c r="H105" s="233">
        <v>6599116470.2159204</v>
      </c>
      <c r="I105" s="233"/>
      <c r="J105" s="13">
        <v>5642186460.0881596</v>
      </c>
      <c r="K105" s="13">
        <v>4460493487.9136295</v>
      </c>
      <c r="L105" s="13">
        <v>3014787703.7307701</v>
      </c>
    </row>
    <row r="106" spans="2:12" s="1" customFormat="1" ht="12.75" customHeight="1" x14ac:dyDescent="0.2">
      <c r="B106" s="43">
        <v>44531</v>
      </c>
      <c r="C106" s="44">
        <v>47423</v>
      </c>
      <c r="D106" s="13">
        <v>95</v>
      </c>
      <c r="E106" s="45">
        <v>2892</v>
      </c>
      <c r="F106" s="256">
        <v>2500000000</v>
      </c>
      <c r="G106" s="256"/>
      <c r="H106" s="233">
        <v>6527164622.2322302</v>
      </c>
      <c r="I106" s="233"/>
      <c r="J106" s="13">
        <v>5571203037.4249697</v>
      </c>
      <c r="K106" s="13">
        <v>4393175514.2442799</v>
      </c>
      <c r="L106" s="13">
        <v>2956711834.0211701</v>
      </c>
    </row>
    <row r="107" spans="2:12" s="1" customFormat="1" ht="12.75" customHeight="1" x14ac:dyDescent="0.2">
      <c r="B107" s="43">
        <v>44531</v>
      </c>
      <c r="C107" s="44">
        <v>47453</v>
      </c>
      <c r="D107" s="13">
        <v>96</v>
      </c>
      <c r="E107" s="45">
        <v>2922</v>
      </c>
      <c r="F107" s="256">
        <v>2500000000</v>
      </c>
      <c r="G107" s="256"/>
      <c r="H107" s="233">
        <v>6456828608.49856</v>
      </c>
      <c r="I107" s="233"/>
      <c r="J107" s="13">
        <v>5502122291.8348904</v>
      </c>
      <c r="K107" s="13">
        <v>4328023142.8403196</v>
      </c>
      <c r="L107" s="13">
        <v>2900922343.03721</v>
      </c>
    </row>
    <row r="108" spans="2:12" s="1" customFormat="1" ht="12.75" customHeight="1" x14ac:dyDescent="0.2">
      <c r="B108" s="43">
        <v>44531</v>
      </c>
      <c r="C108" s="44">
        <v>47484</v>
      </c>
      <c r="D108" s="13">
        <v>97</v>
      </c>
      <c r="E108" s="45">
        <v>2953</v>
      </c>
      <c r="F108" s="256">
        <v>2500000000</v>
      </c>
      <c r="G108" s="256"/>
      <c r="H108" s="233">
        <v>6388292613.3181295</v>
      </c>
      <c r="I108" s="233"/>
      <c r="J108" s="13">
        <v>5434487073.0576496</v>
      </c>
      <c r="K108" s="13">
        <v>4263948870.4361801</v>
      </c>
      <c r="L108" s="13">
        <v>2845870517.98452</v>
      </c>
    </row>
    <row r="109" spans="2:12" s="1" customFormat="1" ht="12.75" customHeight="1" x14ac:dyDescent="0.2">
      <c r="B109" s="43">
        <v>44531</v>
      </c>
      <c r="C109" s="44">
        <v>47515</v>
      </c>
      <c r="D109" s="13">
        <v>98</v>
      </c>
      <c r="E109" s="45">
        <v>2984</v>
      </c>
      <c r="F109" s="256">
        <v>2500000000</v>
      </c>
      <c r="G109" s="256"/>
      <c r="H109" s="233">
        <v>6320239693.6600904</v>
      </c>
      <c r="I109" s="233"/>
      <c r="J109" s="13">
        <v>5367475707.9949398</v>
      </c>
      <c r="K109" s="13">
        <v>4200660749.50067</v>
      </c>
      <c r="L109" s="13">
        <v>2791755475.3880301</v>
      </c>
    </row>
    <row r="110" spans="2:12" s="1" customFormat="1" ht="12.75" customHeight="1" x14ac:dyDescent="0.2">
      <c r="B110" s="43">
        <v>44531</v>
      </c>
      <c r="C110" s="44">
        <v>47543</v>
      </c>
      <c r="D110" s="13">
        <v>99</v>
      </c>
      <c r="E110" s="45">
        <v>3012</v>
      </c>
      <c r="F110" s="256">
        <v>2500000000</v>
      </c>
      <c r="G110" s="256"/>
      <c r="H110" s="233">
        <v>6250570010.2049904</v>
      </c>
      <c r="I110" s="233"/>
      <c r="J110" s="13">
        <v>5300175928.98172</v>
      </c>
      <c r="K110" s="13">
        <v>4138461532.7094998</v>
      </c>
      <c r="L110" s="13">
        <v>2739893624.2389102</v>
      </c>
    </row>
    <row r="111" spans="2:12" s="1" customFormat="1" ht="12.75" customHeight="1" x14ac:dyDescent="0.2">
      <c r="B111" s="43">
        <v>44531</v>
      </c>
      <c r="C111" s="44">
        <v>47574</v>
      </c>
      <c r="D111" s="13">
        <v>100</v>
      </c>
      <c r="E111" s="45">
        <v>3043</v>
      </c>
      <c r="F111" s="256">
        <v>2500000000</v>
      </c>
      <c r="G111" s="256"/>
      <c r="H111" s="233">
        <v>6183943475.6840496</v>
      </c>
      <c r="I111" s="233"/>
      <c r="J111" s="13">
        <v>5234786235.6305799</v>
      </c>
      <c r="K111" s="13">
        <v>4077009111.6031699</v>
      </c>
      <c r="L111" s="13">
        <v>2687776055.4296098</v>
      </c>
    </row>
    <row r="112" spans="2:12" s="1" customFormat="1" ht="12.75" customHeight="1" x14ac:dyDescent="0.2">
      <c r="B112" s="43">
        <v>44531</v>
      </c>
      <c r="C112" s="44">
        <v>47604</v>
      </c>
      <c r="D112" s="13">
        <v>101</v>
      </c>
      <c r="E112" s="45">
        <v>3073</v>
      </c>
      <c r="F112" s="256">
        <v>0</v>
      </c>
      <c r="G112" s="256"/>
      <c r="H112" s="233">
        <v>6114561888.50107</v>
      </c>
      <c r="I112" s="233"/>
      <c r="J112" s="13">
        <v>5167557835.6972504</v>
      </c>
      <c r="K112" s="13">
        <v>4014743868.7470198</v>
      </c>
      <c r="L112" s="13">
        <v>2635878122.7695599</v>
      </c>
    </row>
    <row r="113" spans="2:12" s="1" customFormat="1" ht="11.15" customHeight="1" x14ac:dyDescent="0.2">
      <c r="B113" s="43">
        <v>44531</v>
      </c>
      <c r="C113" s="44">
        <v>47635</v>
      </c>
      <c r="D113" s="13">
        <v>102</v>
      </c>
      <c r="E113" s="45">
        <v>3104</v>
      </c>
      <c r="F113" s="256"/>
      <c r="G113" s="256"/>
      <c r="H113" s="233">
        <v>6048455371.2769403</v>
      </c>
      <c r="I113" s="233"/>
      <c r="J113" s="13">
        <v>5103019883.2989702</v>
      </c>
      <c r="K113" s="13">
        <v>3954520679.3589902</v>
      </c>
      <c r="L113" s="13">
        <v>2585341708.2816801</v>
      </c>
    </row>
    <row r="114" spans="2:12" s="1" customFormat="1" ht="11.15" customHeight="1" x14ac:dyDescent="0.2">
      <c r="B114" s="43">
        <v>44531</v>
      </c>
      <c r="C114" s="44">
        <v>47665</v>
      </c>
      <c r="D114" s="13">
        <v>103</v>
      </c>
      <c r="E114" s="45">
        <v>3134</v>
      </c>
      <c r="F114" s="256"/>
      <c r="G114" s="256"/>
      <c r="H114" s="233">
        <v>5982276824.2283297</v>
      </c>
      <c r="I114" s="233"/>
      <c r="J114" s="13">
        <v>5038901235.2843704</v>
      </c>
      <c r="K114" s="13">
        <v>3895221904.81636</v>
      </c>
      <c r="L114" s="13">
        <v>2536135124.2746601</v>
      </c>
    </row>
    <row r="115" spans="2:12" s="1" customFormat="1" ht="11.15" customHeight="1" x14ac:dyDescent="0.2">
      <c r="B115" s="43">
        <v>44531</v>
      </c>
      <c r="C115" s="44">
        <v>47696</v>
      </c>
      <c r="D115" s="13">
        <v>104</v>
      </c>
      <c r="E115" s="45">
        <v>3165</v>
      </c>
      <c r="F115" s="256"/>
      <c r="G115" s="256"/>
      <c r="H115" s="233">
        <v>5915717421.3141699</v>
      </c>
      <c r="I115" s="233"/>
      <c r="J115" s="13">
        <v>4974386660.5096302</v>
      </c>
      <c r="K115" s="13">
        <v>3835570685.0623498</v>
      </c>
      <c r="L115" s="13">
        <v>2486719473.4742198</v>
      </c>
    </row>
    <row r="116" spans="2:12" s="1" customFormat="1" ht="11.15" customHeight="1" x14ac:dyDescent="0.2">
      <c r="B116" s="43">
        <v>44531</v>
      </c>
      <c r="C116" s="44">
        <v>47727</v>
      </c>
      <c r="D116" s="13">
        <v>105</v>
      </c>
      <c r="E116" s="45">
        <v>3196</v>
      </c>
      <c r="F116" s="256"/>
      <c r="G116" s="256"/>
      <c r="H116" s="233">
        <v>5850537682.3549004</v>
      </c>
      <c r="I116" s="233"/>
      <c r="J116" s="13">
        <v>4911234592.5601997</v>
      </c>
      <c r="K116" s="13">
        <v>3777245590.25455</v>
      </c>
      <c r="L116" s="13">
        <v>2438533055.5942402</v>
      </c>
    </row>
    <row r="117" spans="2:12" s="1" customFormat="1" ht="11.15" customHeight="1" x14ac:dyDescent="0.2">
      <c r="B117" s="43">
        <v>44531</v>
      </c>
      <c r="C117" s="44">
        <v>47757</v>
      </c>
      <c r="D117" s="13">
        <v>106</v>
      </c>
      <c r="E117" s="45">
        <v>3226</v>
      </c>
      <c r="F117" s="256"/>
      <c r="G117" s="256"/>
      <c r="H117" s="233">
        <v>5785976081.7919798</v>
      </c>
      <c r="I117" s="233"/>
      <c r="J117" s="13">
        <v>4849065972.7676296</v>
      </c>
      <c r="K117" s="13">
        <v>3720252383.8069201</v>
      </c>
      <c r="L117" s="13">
        <v>2391893900.3124599</v>
      </c>
    </row>
    <row r="118" spans="2:12" s="1" customFormat="1" ht="11.15" customHeight="1" x14ac:dyDescent="0.2">
      <c r="B118" s="43">
        <v>44531</v>
      </c>
      <c r="C118" s="44">
        <v>47788</v>
      </c>
      <c r="D118" s="13">
        <v>107</v>
      </c>
      <c r="E118" s="45">
        <v>3257</v>
      </c>
      <c r="F118" s="256"/>
      <c r="G118" s="256"/>
      <c r="H118" s="233">
        <v>5722296793.4089203</v>
      </c>
      <c r="I118" s="233"/>
      <c r="J118" s="13">
        <v>4787564269.5833702</v>
      </c>
      <c r="K118" s="13">
        <v>3663726289.05023</v>
      </c>
      <c r="L118" s="13">
        <v>2345574048.8955102</v>
      </c>
    </row>
    <row r="119" spans="2:12" s="1" customFormat="1" ht="11.15" customHeight="1" x14ac:dyDescent="0.2">
      <c r="B119" s="43">
        <v>44531</v>
      </c>
      <c r="C119" s="44">
        <v>47818</v>
      </c>
      <c r="D119" s="13">
        <v>108</v>
      </c>
      <c r="E119" s="45">
        <v>3287</v>
      </c>
      <c r="F119" s="256"/>
      <c r="G119" s="256"/>
      <c r="H119" s="233">
        <v>5658027582.0389795</v>
      </c>
      <c r="I119" s="233"/>
      <c r="J119" s="13">
        <v>4726023300.6293201</v>
      </c>
      <c r="K119" s="13">
        <v>3607730014.0325699</v>
      </c>
      <c r="L119" s="13">
        <v>2300256360.02772</v>
      </c>
    </row>
    <row r="120" spans="2:12" s="1" customFormat="1" ht="11.15" customHeight="1" x14ac:dyDescent="0.2">
      <c r="B120" s="43">
        <v>44531</v>
      </c>
      <c r="C120" s="44">
        <v>47849</v>
      </c>
      <c r="D120" s="13">
        <v>109</v>
      </c>
      <c r="E120" s="45">
        <v>3318</v>
      </c>
      <c r="F120" s="256"/>
      <c r="G120" s="256"/>
      <c r="H120" s="233">
        <v>5594193504.7372999</v>
      </c>
      <c r="I120" s="233"/>
      <c r="J120" s="13">
        <v>4664778878.2482204</v>
      </c>
      <c r="K120" s="13">
        <v>3551921228.7607198</v>
      </c>
      <c r="L120" s="13">
        <v>2255081053.0675998</v>
      </c>
    </row>
    <row r="121" spans="2:12" s="1" customFormat="1" ht="11.15" customHeight="1" x14ac:dyDescent="0.2">
      <c r="B121" s="43">
        <v>44531</v>
      </c>
      <c r="C121" s="44">
        <v>47880</v>
      </c>
      <c r="D121" s="13">
        <v>110</v>
      </c>
      <c r="E121" s="45">
        <v>3349</v>
      </c>
      <c r="F121" s="256"/>
      <c r="G121" s="256"/>
      <c r="H121" s="233">
        <v>5530787630.8479605</v>
      </c>
      <c r="I121" s="233"/>
      <c r="J121" s="13">
        <v>4604085067.2690296</v>
      </c>
      <c r="K121" s="13">
        <v>3496791163.5115099</v>
      </c>
      <c r="L121" s="13">
        <v>2210676251.7068601</v>
      </c>
    </row>
    <row r="122" spans="2:12" s="1" customFormat="1" ht="11.15" customHeight="1" x14ac:dyDescent="0.2">
      <c r="B122" s="43">
        <v>44531</v>
      </c>
      <c r="C122" s="44">
        <v>47908</v>
      </c>
      <c r="D122" s="13">
        <v>111</v>
      </c>
      <c r="E122" s="45">
        <v>3377</v>
      </c>
      <c r="F122" s="256"/>
      <c r="G122" s="256"/>
      <c r="H122" s="233">
        <v>5466732992.4866104</v>
      </c>
      <c r="I122" s="233"/>
      <c r="J122" s="13">
        <v>4543790946.3304996</v>
      </c>
      <c r="K122" s="13">
        <v>3443069702.3450999</v>
      </c>
      <c r="L122" s="13">
        <v>2168384408.1711202</v>
      </c>
    </row>
    <row r="123" spans="2:12" s="1" customFormat="1" ht="11.15" customHeight="1" x14ac:dyDescent="0.2">
      <c r="B123" s="43">
        <v>44531</v>
      </c>
      <c r="C123" s="44">
        <v>47939</v>
      </c>
      <c r="D123" s="13">
        <v>112</v>
      </c>
      <c r="E123" s="45">
        <v>3408</v>
      </c>
      <c r="F123" s="256"/>
      <c r="G123" s="256"/>
      <c r="H123" s="233">
        <v>5403820155.8045502</v>
      </c>
      <c r="I123" s="233"/>
      <c r="J123" s="13">
        <v>4483881693.5176601</v>
      </c>
      <c r="K123" s="13">
        <v>3389032323.8463402</v>
      </c>
      <c r="L123" s="13">
        <v>2125312476.3315001</v>
      </c>
    </row>
    <row r="124" spans="2:12" s="1" customFormat="1" ht="11.15" customHeight="1" x14ac:dyDescent="0.2">
      <c r="B124" s="43">
        <v>44531</v>
      </c>
      <c r="C124" s="44">
        <v>47969</v>
      </c>
      <c r="D124" s="13">
        <v>113</v>
      </c>
      <c r="E124" s="45">
        <v>3438</v>
      </c>
      <c r="F124" s="256"/>
      <c r="G124" s="256"/>
      <c r="H124" s="233">
        <v>5340422146.2591295</v>
      </c>
      <c r="I124" s="233"/>
      <c r="J124" s="13">
        <v>4424002941.0412397</v>
      </c>
      <c r="K124" s="13">
        <v>3335544508.2831502</v>
      </c>
      <c r="L124" s="13">
        <v>2083194902.45204</v>
      </c>
    </row>
    <row r="125" spans="2:12" s="1" customFormat="1" ht="11.15" customHeight="1" x14ac:dyDescent="0.2">
      <c r="B125" s="43">
        <v>44531</v>
      </c>
      <c r="C125" s="44">
        <v>48000</v>
      </c>
      <c r="D125" s="13">
        <v>114</v>
      </c>
      <c r="E125" s="45">
        <v>3469</v>
      </c>
      <c r="F125" s="256"/>
      <c r="G125" s="256"/>
      <c r="H125" s="233">
        <v>5278063493.1661797</v>
      </c>
      <c r="I125" s="233"/>
      <c r="J125" s="13">
        <v>4364929244.3119202</v>
      </c>
      <c r="K125" s="13">
        <v>3282635290.4263</v>
      </c>
      <c r="L125" s="13">
        <v>2041467252.76299</v>
      </c>
    </row>
    <row r="126" spans="2:12" s="1" customFormat="1" ht="11.15" customHeight="1" x14ac:dyDescent="0.2">
      <c r="B126" s="43">
        <v>44531</v>
      </c>
      <c r="C126" s="44">
        <v>48030</v>
      </c>
      <c r="D126" s="13">
        <v>115</v>
      </c>
      <c r="E126" s="45">
        <v>3499</v>
      </c>
      <c r="F126" s="256"/>
      <c r="G126" s="256"/>
      <c r="H126" s="233">
        <v>5216080492.3201399</v>
      </c>
      <c r="I126" s="233"/>
      <c r="J126" s="13">
        <v>4306589159.3111601</v>
      </c>
      <c r="K126" s="13">
        <v>3230789301.7248201</v>
      </c>
      <c r="L126" s="13">
        <v>2000988087.80795</v>
      </c>
    </row>
    <row r="127" spans="2:12" s="1" customFormat="1" ht="11.15" customHeight="1" x14ac:dyDescent="0.2">
      <c r="B127" s="43">
        <v>44531</v>
      </c>
      <c r="C127" s="44">
        <v>48061</v>
      </c>
      <c r="D127" s="13">
        <v>116</v>
      </c>
      <c r="E127" s="45">
        <v>3530</v>
      </c>
      <c r="F127" s="256"/>
      <c r="G127" s="256"/>
      <c r="H127" s="233">
        <v>5155567932.1616297</v>
      </c>
      <c r="I127" s="233"/>
      <c r="J127" s="13">
        <v>4249408193.7433</v>
      </c>
      <c r="K127" s="13">
        <v>3179784859.4552999</v>
      </c>
      <c r="L127" s="13">
        <v>1961057030.54811</v>
      </c>
    </row>
    <row r="128" spans="2:12" s="1" customFormat="1" ht="11.15" customHeight="1" x14ac:dyDescent="0.2">
      <c r="B128" s="43">
        <v>44531</v>
      </c>
      <c r="C128" s="44">
        <v>48092</v>
      </c>
      <c r="D128" s="13">
        <v>117</v>
      </c>
      <c r="E128" s="45">
        <v>3561</v>
      </c>
      <c r="F128" s="256"/>
      <c r="G128" s="256"/>
      <c r="H128" s="233">
        <v>5094690096.6048603</v>
      </c>
      <c r="I128" s="233"/>
      <c r="J128" s="13">
        <v>4192108243.11199</v>
      </c>
      <c r="K128" s="13">
        <v>3128930141.6006598</v>
      </c>
      <c r="L128" s="13">
        <v>1921520283.33915</v>
      </c>
    </row>
    <row r="129" spans="2:12" s="1" customFormat="1" ht="11.15" customHeight="1" x14ac:dyDescent="0.2">
      <c r="B129" s="43">
        <v>44531</v>
      </c>
      <c r="C129" s="44">
        <v>48122</v>
      </c>
      <c r="D129" s="13">
        <v>118</v>
      </c>
      <c r="E129" s="45">
        <v>3591</v>
      </c>
      <c r="F129" s="256"/>
      <c r="G129" s="256"/>
      <c r="H129" s="233">
        <v>5034268656.4438601</v>
      </c>
      <c r="I129" s="233"/>
      <c r="J129" s="13">
        <v>4135591793.7832499</v>
      </c>
      <c r="K129" s="13">
        <v>3079149753.6915302</v>
      </c>
      <c r="L129" s="13">
        <v>1883198072.25721</v>
      </c>
    </row>
    <row r="130" spans="2:12" s="1" customFormat="1" ht="11.15" customHeight="1" x14ac:dyDescent="0.2">
      <c r="B130" s="43">
        <v>44531</v>
      </c>
      <c r="C130" s="44">
        <v>48153</v>
      </c>
      <c r="D130" s="13">
        <v>119</v>
      </c>
      <c r="E130" s="45">
        <v>3622</v>
      </c>
      <c r="F130" s="256"/>
      <c r="G130" s="256"/>
      <c r="H130" s="233">
        <v>4974398517.0872602</v>
      </c>
      <c r="I130" s="233"/>
      <c r="J130" s="13">
        <v>4079478334.3699098</v>
      </c>
      <c r="K130" s="13">
        <v>3029645888.5008302</v>
      </c>
      <c r="L130" s="13">
        <v>1845073534.7030101</v>
      </c>
    </row>
    <row r="131" spans="2:12" s="1" customFormat="1" ht="11.15" customHeight="1" x14ac:dyDescent="0.2">
      <c r="B131" s="43">
        <v>44531</v>
      </c>
      <c r="C131" s="44">
        <v>48183</v>
      </c>
      <c r="D131" s="13">
        <v>120</v>
      </c>
      <c r="E131" s="45">
        <v>3652</v>
      </c>
      <c r="F131" s="256"/>
      <c r="G131" s="256"/>
      <c r="H131" s="233">
        <v>4915006099.8710003</v>
      </c>
      <c r="I131" s="233"/>
      <c r="J131" s="13">
        <v>4024154787.0598402</v>
      </c>
      <c r="K131" s="13">
        <v>2981203921.30055</v>
      </c>
      <c r="L131" s="13">
        <v>1808129686.0770299</v>
      </c>
    </row>
    <row r="132" spans="2:12" s="1" customFormat="1" ht="11.15" customHeight="1" x14ac:dyDescent="0.2">
      <c r="B132" s="43">
        <v>44531</v>
      </c>
      <c r="C132" s="44">
        <v>48214</v>
      </c>
      <c r="D132" s="13">
        <v>121</v>
      </c>
      <c r="E132" s="45">
        <v>3683</v>
      </c>
      <c r="F132" s="256"/>
      <c r="G132" s="256"/>
      <c r="H132" s="233">
        <v>4855885669.4009504</v>
      </c>
      <c r="I132" s="233"/>
      <c r="J132" s="13">
        <v>3969006846.0494499</v>
      </c>
      <c r="K132" s="13">
        <v>2932870906.19801</v>
      </c>
      <c r="L132" s="13">
        <v>1771280982.1098599</v>
      </c>
    </row>
    <row r="133" spans="2:12" s="1" customFormat="1" ht="11.15" customHeight="1" x14ac:dyDescent="0.2">
      <c r="B133" s="43">
        <v>44531</v>
      </c>
      <c r="C133" s="44">
        <v>48245</v>
      </c>
      <c r="D133" s="13">
        <v>122</v>
      </c>
      <c r="E133" s="45">
        <v>3714</v>
      </c>
      <c r="F133" s="256"/>
      <c r="G133" s="256"/>
      <c r="H133" s="233">
        <v>4796991446.30972</v>
      </c>
      <c r="I133" s="233"/>
      <c r="J133" s="13">
        <v>3914218978.14117</v>
      </c>
      <c r="K133" s="13">
        <v>2885029847.5047698</v>
      </c>
      <c r="L133" s="13">
        <v>1735007843.4793501</v>
      </c>
    </row>
    <row r="134" spans="2:12" s="1" customFormat="1" ht="11.15" customHeight="1" x14ac:dyDescent="0.2">
      <c r="B134" s="43">
        <v>44531</v>
      </c>
      <c r="C134" s="44">
        <v>48274</v>
      </c>
      <c r="D134" s="13">
        <v>123</v>
      </c>
      <c r="E134" s="45">
        <v>3743</v>
      </c>
      <c r="F134" s="256"/>
      <c r="G134" s="256"/>
      <c r="H134" s="233">
        <v>4738043879.45261</v>
      </c>
      <c r="I134" s="233"/>
      <c r="J134" s="13">
        <v>3859984798.91571</v>
      </c>
      <c r="K134" s="13">
        <v>2838286479.39465</v>
      </c>
      <c r="L134" s="13">
        <v>1700133040.6989601</v>
      </c>
    </row>
    <row r="135" spans="2:12" s="1" customFormat="1" ht="11.15" customHeight="1" x14ac:dyDescent="0.2">
      <c r="B135" s="43">
        <v>44531</v>
      </c>
      <c r="C135" s="44">
        <v>48305</v>
      </c>
      <c r="D135" s="13">
        <v>124</v>
      </c>
      <c r="E135" s="45">
        <v>3774</v>
      </c>
      <c r="F135" s="256"/>
      <c r="G135" s="256"/>
      <c r="H135" s="233">
        <v>4679818018.6103897</v>
      </c>
      <c r="I135" s="233"/>
      <c r="J135" s="13">
        <v>3806083047.5131502</v>
      </c>
      <c r="K135" s="13">
        <v>2791534419.88241</v>
      </c>
      <c r="L135" s="13">
        <v>1665046190.5517299</v>
      </c>
    </row>
    <row r="136" spans="2:12" s="1" customFormat="1" ht="11.15" customHeight="1" x14ac:dyDescent="0.2">
      <c r="B136" s="43">
        <v>44531</v>
      </c>
      <c r="C136" s="44">
        <v>48335</v>
      </c>
      <c r="D136" s="13">
        <v>125</v>
      </c>
      <c r="E136" s="45">
        <v>3804</v>
      </c>
      <c r="F136" s="256"/>
      <c r="G136" s="256"/>
      <c r="H136" s="233">
        <v>4621970053.0637503</v>
      </c>
      <c r="I136" s="233"/>
      <c r="J136" s="13">
        <v>3752865350.5701299</v>
      </c>
      <c r="K136" s="13">
        <v>2745727774.0848498</v>
      </c>
      <c r="L136" s="13">
        <v>1631010883.52829</v>
      </c>
    </row>
    <row r="137" spans="2:12" s="1" customFormat="1" ht="11.15" customHeight="1" x14ac:dyDescent="0.2">
      <c r="B137" s="43">
        <v>44531</v>
      </c>
      <c r="C137" s="44">
        <v>48366</v>
      </c>
      <c r="D137" s="13">
        <v>126</v>
      </c>
      <c r="E137" s="45">
        <v>3835</v>
      </c>
      <c r="F137" s="256"/>
      <c r="G137" s="256"/>
      <c r="H137" s="233">
        <v>4563720799.1376896</v>
      </c>
      <c r="I137" s="233"/>
      <c r="J137" s="13">
        <v>3699284233.9373202</v>
      </c>
      <c r="K137" s="13">
        <v>2699642699.4025698</v>
      </c>
      <c r="L137" s="13">
        <v>1596843263.27862</v>
      </c>
    </row>
    <row r="138" spans="2:12" s="1" customFormat="1" ht="11.15" customHeight="1" x14ac:dyDescent="0.2">
      <c r="B138" s="43">
        <v>44531</v>
      </c>
      <c r="C138" s="44">
        <v>48396</v>
      </c>
      <c r="D138" s="13">
        <v>127</v>
      </c>
      <c r="E138" s="45">
        <v>3865</v>
      </c>
      <c r="F138" s="256"/>
      <c r="G138" s="256"/>
      <c r="H138" s="233">
        <v>4506097605.5825701</v>
      </c>
      <c r="I138" s="233"/>
      <c r="J138" s="13">
        <v>3646580367.0108199</v>
      </c>
      <c r="K138" s="13">
        <v>2654630890.9131298</v>
      </c>
      <c r="L138" s="13">
        <v>1563782069.23996</v>
      </c>
    </row>
    <row r="139" spans="2:12" s="1" customFormat="1" ht="11.15" customHeight="1" x14ac:dyDescent="0.2">
      <c r="B139" s="43">
        <v>44531</v>
      </c>
      <c r="C139" s="44">
        <v>48427</v>
      </c>
      <c r="D139" s="13">
        <v>128</v>
      </c>
      <c r="E139" s="45">
        <v>3896</v>
      </c>
      <c r="F139" s="256"/>
      <c r="G139" s="256"/>
      <c r="H139" s="233">
        <v>4448738617.7493296</v>
      </c>
      <c r="I139" s="233"/>
      <c r="J139" s="13">
        <v>3594056198.5770202</v>
      </c>
      <c r="K139" s="13">
        <v>2609740413.5257401</v>
      </c>
      <c r="L139" s="13">
        <v>1530826655.60711</v>
      </c>
    </row>
    <row r="140" spans="2:12" s="1" customFormat="1" ht="11.15" customHeight="1" x14ac:dyDescent="0.2">
      <c r="B140" s="43">
        <v>44531</v>
      </c>
      <c r="C140" s="44">
        <v>48458</v>
      </c>
      <c r="D140" s="13">
        <v>129</v>
      </c>
      <c r="E140" s="45">
        <v>3927</v>
      </c>
      <c r="F140" s="256"/>
      <c r="G140" s="256"/>
      <c r="H140" s="233">
        <v>4391008927.0428104</v>
      </c>
      <c r="I140" s="233"/>
      <c r="J140" s="13">
        <v>3541400733.63867</v>
      </c>
      <c r="K140" s="13">
        <v>2564966002.26513</v>
      </c>
      <c r="L140" s="13">
        <v>1498190150.1758499</v>
      </c>
    </row>
    <row r="141" spans="2:12" s="1" customFormat="1" ht="11.15" customHeight="1" x14ac:dyDescent="0.2">
      <c r="B141" s="43">
        <v>44531</v>
      </c>
      <c r="C141" s="44">
        <v>48488</v>
      </c>
      <c r="D141" s="13">
        <v>130</v>
      </c>
      <c r="E141" s="45">
        <v>3957</v>
      </c>
      <c r="F141" s="256"/>
      <c r="G141" s="256"/>
      <c r="H141" s="233">
        <v>4334173487.8133202</v>
      </c>
      <c r="I141" s="233"/>
      <c r="J141" s="13">
        <v>3489824638.4735599</v>
      </c>
      <c r="K141" s="13">
        <v>2521389337.36729</v>
      </c>
      <c r="L141" s="13">
        <v>1466700093.94873</v>
      </c>
    </row>
    <row r="142" spans="2:12" s="1" customFormat="1" ht="11.15" customHeight="1" x14ac:dyDescent="0.2">
      <c r="B142" s="43">
        <v>44531</v>
      </c>
      <c r="C142" s="44">
        <v>48519</v>
      </c>
      <c r="D142" s="13">
        <v>131</v>
      </c>
      <c r="E142" s="45">
        <v>3988</v>
      </c>
      <c r="F142" s="256"/>
      <c r="G142" s="256"/>
      <c r="H142" s="233">
        <v>4278067034.5311098</v>
      </c>
      <c r="I142" s="233"/>
      <c r="J142" s="13">
        <v>3438806014.9605098</v>
      </c>
      <c r="K142" s="13">
        <v>2478209845.5893202</v>
      </c>
      <c r="L142" s="13">
        <v>1435476560.73031</v>
      </c>
    </row>
    <row r="143" spans="2:12" s="1" customFormat="1" ht="11.15" customHeight="1" x14ac:dyDescent="0.2">
      <c r="B143" s="43">
        <v>44531</v>
      </c>
      <c r="C143" s="44">
        <v>48549</v>
      </c>
      <c r="D143" s="13">
        <v>132</v>
      </c>
      <c r="E143" s="45">
        <v>4018</v>
      </c>
      <c r="F143" s="256"/>
      <c r="G143" s="256"/>
      <c r="H143" s="233">
        <v>4222229072.2157502</v>
      </c>
      <c r="I143" s="233"/>
      <c r="J143" s="13">
        <v>3388351404.1193399</v>
      </c>
      <c r="K143" s="13">
        <v>2435839181.91992</v>
      </c>
      <c r="L143" s="13">
        <v>1405150114.0671599</v>
      </c>
    </row>
    <row r="144" spans="2:12" s="1" customFormat="1" ht="11.15" customHeight="1" x14ac:dyDescent="0.2">
      <c r="B144" s="43">
        <v>44531</v>
      </c>
      <c r="C144" s="44">
        <v>48580</v>
      </c>
      <c r="D144" s="13">
        <v>133</v>
      </c>
      <c r="E144" s="45">
        <v>4049</v>
      </c>
      <c r="F144" s="256"/>
      <c r="G144" s="256"/>
      <c r="H144" s="233">
        <v>4167085406.7400098</v>
      </c>
      <c r="I144" s="233"/>
      <c r="J144" s="13">
        <v>3338426609.9208298</v>
      </c>
      <c r="K144" s="13">
        <v>2393845370.5513601</v>
      </c>
      <c r="L144" s="13">
        <v>1375076387.0283899</v>
      </c>
    </row>
    <row r="145" spans="2:12" s="1" customFormat="1" ht="11.15" customHeight="1" x14ac:dyDescent="0.2">
      <c r="B145" s="43">
        <v>44531</v>
      </c>
      <c r="C145" s="44">
        <v>48611</v>
      </c>
      <c r="D145" s="13">
        <v>134</v>
      </c>
      <c r="E145" s="45">
        <v>4080</v>
      </c>
      <c r="F145" s="256"/>
      <c r="G145" s="256"/>
      <c r="H145" s="233">
        <v>4111117234.1817198</v>
      </c>
      <c r="I145" s="233"/>
      <c r="J145" s="13">
        <v>3288001994.0425701</v>
      </c>
      <c r="K145" s="13">
        <v>2351691912.6128702</v>
      </c>
      <c r="L145" s="13">
        <v>1345140893.0529399</v>
      </c>
    </row>
    <row r="146" spans="2:12" s="1" customFormat="1" ht="11.15" customHeight="1" x14ac:dyDescent="0.2">
      <c r="B146" s="43">
        <v>44531</v>
      </c>
      <c r="C146" s="44">
        <v>48639</v>
      </c>
      <c r="D146" s="13">
        <v>135</v>
      </c>
      <c r="E146" s="45">
        <v>4108</v>
      </c>
      <c r="F146" s="256"/>
      <c r="G146" s="256"/>
      <c r="H146" s="233">
        <v>4056754199.5843501</v>
      </c>
      <c r="I146" s="233"/>
      <c r="J146" s="13">
        <v>3239552542.75495</v>
      </c>
      <c r="K146" s="13">
        <v>2311716100.5367799</v>
      </c>
      <c r="L146" s="13">
        <v>1317215580.43292</v>
      </c>
    </row>
    <row r="147" spans="2:12" s="1" customFormat="1" ht="11.15" customHeight="1" x14ac:dyDescent="0.2">
      <c r="B147" s="43">
        <v>44531</v>
      </c>
      <c r="C147" s="44">
        <v>48670</v>
      </c>
      <c r="D147" s="13">
        <v>136</v>
      </c>
      <c r="E147" s="45">
        <v>4139</v>
      </c>
      <c r="F147" s="256"/>
      <c r="G147" s="256"/>
      <c r="H147" s="233">
        <v>4001115930.6956902</v>
      </c>
      <c r="I147" s="233"/>
      <c r="J147" s="13">
        <v>3189703007.7842598</v>
      </c>
      <c r="K147" s="13">
        <v>2270355209.9695401</v>
      </c>
      <c r="L147" s="13">
        <v>1288168844.61867</v>
      </c>
    </row>
    <row r="148" spans="2:12" s="1" customFormat="1" ht="11.15" customHeight="1" x14ac:dyDescent="0.2">
      <c r="B148" s="43">
        <v>44531</v>
      </c>
      <c r="C148" s="44">
        <v>48700</v>
      </c>
      <c r="D148" s="13">
        <v>137</v>
      </c>
      <c r="E148" s="45">
        <v>4169</v>
      </c>
      <c r="F148" s="256"/>
      <c r="G148" s="256"/>
      <c r="H148" s="233">
        <v>3947271624.0685301</v>
      </c>
      <c r="I148" s="233"/>
      <c r="J148" s="13">
        <v>3141613003.1254902</v>
      </c>
      <c r="K148" s="13">
        <v>2230622176.3280802</v>
      </c>
      <c r="L148" s="13">
        <v>1260436815.6526401</v>
      </c>
    </row>
    <row r="149" spans="2:12" s="1" customFormat="1" ht="11.15" customHeight="1" x14ac:dyDescent="0.2">
      <c r="B149" s="43">
        <v>44531</v>
      </c>
      <c r="C149" s="44">
        <v>48731</v>
      </c>
      <c r="D149" s="13">
        <v>138</v>
      </c>
      <c r="E149" s="45">
        <v>4200</v>
      </c>
      <c r="F149" s="256"/>
      <c r="G149" s="256"/>
      <c r="H149" s="233">
        <v>3893732415.90066</v>
      </c>
      <c r="I149" s="233"/>
      <c r="J149" s="13">
        <v>3093745289.4115801</v>
      </c>
      <c r="K149" s="13">
        <v>2191048432.5219102</v>
      </c>
      <c r="L149" s="13">
        <v>1232831326.8823199</v>
      </c>
    </row>
    <row r="150" spans="2:12" s="1" customFormat="1" ht="11.15" customHeight="1" x14ac:dyDescent="0.2">
      <c r="B150" s="43">
        <v>44531</v>
      </c>
      <c r="C150" s="44">
        <v>48761</v>
      </c>
      <c r="D150" s="13">
        <v>139</v>
      </c>
      <c r="E150" s="45">
        <v>4230</v>
      </c>
      <c r="F150" s="256"/>
      <c r="G150" s="256"/>
      <c r="H150" s="233">
        <v>3840198761.4503598</v>
      </c>
      <c r="I150" s="233"/>
      <c r="J150" s="13">
        <v>3046202118.8238602</v>
      </c>
      <c r="K150" s="13">
        <v>2152067583.4899302</v>
      </c>
      <c r="L150" s="13">
        <v>1205934370.1928201</v>
      </c>
    </row>
    <row r="151" spans="2:12" s="1" customFormat="1" ht="11.15" customHeight="1" x14ac:dyDescent="0.2">
      <c r="B151" s="43">
        <v>44531</v>
      </c>
      <c r="C151" s="44">
        <v>48792</v>
      </c>
      <c r="D151" s="13">
        <v>140</v>
      </c>
      <c r="E151" s="45">
        <v>4261</v>
      </c>
      <c r="F151" s="256"/>
      <c r="G151" s="256"/>
      <c r="H151" s="233">
        <v>3787715807.9932499</v>
      </c>
      <c r="I151" s="233"/>
      <c r="J151" s="13">
        <v>2999474527.9133201</v>
      </c>
      <c r="K151" s="13">
        <v>2113666484.21522</v>
      </c>
      <c r="L151" s="13">
        <v>1179399251.6609299</v>
      </c>
    </row>
    <row r="152" spans="2:12" s="1" customFormat="1" ht="11.15" customHeight="1" x14ac:dyDescent="0.2">
      <c r="B152" s="43">
        <v>44531</v>
      </c>
      <c r="C152" s="44">
        <v>48823</v>
      </c>
      <c r="D152" s="13">
        <v>141</v>
      </c>
      <c r="E152" s="45">
        <v>4292</v>
      </c>
      <c r="F152" s="256"/>
      <c r="G152" s="256"/>
      <c r="H152" s="233">
        <v>3735223948.0461998</v>
      </c>
      <c r="I152" s="233"/>
      <c r="J152" s="13">
        <v>2952889639.9523001</v>
      </c>
      <c r="K152" s="13">
        <v>2075547093.4056699</v>
      </c>
      <c r="L152" s="13">
        <v>1153223804.2212</v>
      </c>
    </row>
    <row r="153" spans="2:12" s="1" customFormat="1" ht="11.15" customHeight="1" x14ac:dyDescent="0.2">
      <c r="B153" s="43">
        <v>44531</v>
      </c>
      <c r="C153" s="44">
        <v>48853</v>
      </c>
      <c r="D153" s="13">
        <v>142</v>
      </c>
      <c r="E153" s="45">
        <v>4322</v>
      </c>
      <c r="F153" s="256"/>
      <c r="G153" s="256"/>
      <c r="H153" s="233">
        <v>3682391207.3884201</v>
      </c>
      <c r="I153" s="233"/>
      <c r="J153" s="13">
        <v>2906344262.1321702</v>
      </c>
      <c r="K153" s="13">
        <v>2037803008.24417</v>
      </c>
      <c r="L153" s="13">
        <v>1127610961.37411</v>
      </c>
    </row>
    <row r="154" spans="2:12" s="1" customFormat="1" ht="11.15" customHeight="1" x14ac:dyDescent="0.2">
      <c r="B154" s="43">
        <v>44531</v>
      </c>
      <c r="C154" s="44">
        <v>48884</v>
      </c>
      <c r="D154" s="13">
        <v>143</v>
      </c>
      <c r="E154" s="45">
        <v>4353</v>
      </c>
      <c r="F154" s="256"/>
      <c r="G154" s="256"/>
      <c r="H154" s="233">
        <v>3630368144.5166101</v>
      </c>
      <c r="I154" s="233"/>
      <c r="J154" s="13">
        <v>2860425084.4781299</v>
      </c>
      <c r="K154" s="13">
        <v>2000505795.1196001</v>
      </c>
      <c r="L154" s="13">
        <v>1102284050.13574</v>
      </c>
    </row>
    <row r="155" spans="2:12" s="1" customFormat="1" ht="11.15" customHeight="1" x14ac:dyDescent="0.2">
      <c r="B155" s="43">
        <v>44531</v>
      </c>
      <c r="C155" s="44">
        <v>48914</v>
      </c>
      <c r="D155" s="13">
        <v>144</v>
      </c>
      <c r="E155" s="45">
        <v>4383</v>
      </c>
      <c r="F155" s="256"/>
      <c r="G155" s="256"/>
      <c r="H155" s="233">
        <v>3579079101.84126</v>
      </c>
      <c r="I155" s="233"/>
      <c r="J155" s="13">
        <v>2815384838.2845898</v>
      </c>
      <c r="K155" s="13">
        <v>1964159584.9349301</v>
      </c>
      <c r="L155" s="13">
        <v>1077820807.8257301</v>
      </c>
    </row>
    <row r="156" spans="2:12" s="1" customFormat="1" ht="11.15" customHeight="1" x14ac:dyDescent="0.2">
      <c r="B156" s="43">
        <v>44531</v>
      </c>
      <c r="C156" s="44">
        <v>48945</v>
      </c>
      <c r="D156" s="13">
        <v>145</v>
      </c>
      <c r="E156" s="45">
        <v>4414</v>
      </c>
      <c r="F156" s="256"/>
      <c r="G156" s="256"/>
      <c r="H156" s="233">
        <v>3528328584.3874998</v>
      </c>
      <c r="I156" s="233"/>
      <c r="J156" s="13">
        <v>2770755938.4236302</v>
      </c>
      <c r="K156" s="13">
        <v>1928108054.05478</v>
      </c>
      <c r="L156" s="13">
        <v>1053556379.7376601</v>
      </c>
    </row>
    <row r="157" spans="2:12" s="1" customFormat="1" ht="11.15" customHeight="1" x14ac:dyDescent="0.2">
      <c r="B157" s="43">
        <v>44531</v>
      </c>
      <c r="C157" s="44">
        <v>48976</v>
      </c>
      <c r="D157" s="13">
        <v>146</v>
      </c>
      <c r="E157" s="45">
        <v>4445</v>
      </c>
      <c r="F157" s="256"/>
      <c r="G157" s="256"/>
      <c r="H157" s="233">
        <v>3477314813.3172202</v>
      </c>
      <c r="I157" s="233"/>
      <c r="J157" s="13">
        <v>2726063948.05762</v>
      </c>
      <c r="K157" s="13">
        <v>1892183400.48208</v>
      </c>
      <c r="L157" s="13">
        <v>1029547196.49546</v>
      </c>
    </row>
    <row r="158" spans="2:12" s="1" customFormat="1" ht="11.15" customHeight="1" x14ac:dyDescent="0.2">
      <c r="B158" s="43">
        <v>44531</v>
      </c>
      <c r="C158" s="44">
        <v>49004</v>
      </c>
      <c r="D158" s="13">
        <v>147</v>
      </c>
      <c r="E158" s="45">
        <v>4473</v>
      </c>
      <c r="F158" s="256"/>
      <c r="G158" s="256"/>
      <c r="H158" s="233">
        <v>3426506468.4703798</v>
      </c>
      <c r="I158" s="233"/>
      <c r="J158" s="13">
        <v>2682116931.1291399</v>
      </c>
      <c r="K158" s="13">
        <v>1857402444.43367</v>
      </c>
      <c r="L158" s="13">
        <v>1006755604.80565</v>
      </c>
    </row>
    <row r="159" spans="2:12" s="1" customFormat="1" ht="11.15" customHeight="1" x14ac:dyDescent="0.2">
      <c r="B159" s="43">
        <v>44531</v>
      </c>
      <c r="C159" s="44">
        <v>49035</v>
      </c>
      <c r="D159" s="13">
        <v>148</v>
      </c>
      <c r="E159" s="45">
        <v>4504</v>
      </c>
      <c r="F159" s="256"/>
      <c r="G159" s="256"/>
      <c r="H159" s="233">
        <v>3376090818.5314398</v>
      </c>
      <c r="I159" s="233"/>
      <c r="J159" s="13">
        <v>2638171665.2791901</v>
      </c>
      <c r="K159" s="13">
        <v>1822323390.2205801</v>
      </c>
      <c r="L159" s="13">
        <v>983558310.87108099</v>
      </c>
    </row>
    <row r="160" spans="2:12" s="1" customFormat="1" ht="11.15" customHeight="1" x14ac:dyDescent="0.2">
      <c r="B160" s="43">
        <v>44531</v>
      </c>
      <c r="C160" s="44">
        <v>49065</v>
      </c>
      <c r="D160" s="13">
        <v>149</v>
      </c>
      <c r="E160" s="45">
        <v>4534</v>
      </c>
      <c r="F160" s="256"/>
      <c r="G160" s="256"/>
      <c r="H160" s="233">
        <v>3325822835.2567902</v>
      </c>
      <c r="I160" s="233"/>
      <c r="J160" s="13">
        <v>2594625021.7855401</v>
      </c>
      <c r="K160" s="13">
        <v>1787832250.68628</v>
      </c>
      <c r="L160" s="13">
        <v>960987002.03375399</v>
      </c>
    </row>
    <row r="161" spans="2:12" s="1" customFormat="1" ht="11.15" customHeight="1" x14ac:dyDescent="0.2">
      <c r="B161" s="43">
        <v>44531</v>
      </c>
      <c r="C161" s="44">
        <v>49096</v>
      </c>
      <c r="D161" s="13">
        <v>150</v>
      </c>
      <c r="E161" s="45">
        <v>4565</v>
      </c>
      <c r="F161" s="256"/>
      <c r="G161" s="256"/>
      <c r="H161" s="233">
        <v>3276306677.8218598</v>
      </c>
      <c r="I161" s="233"/>
      <c r="J161" s="13">
        <v>2551660067.7119098</v>
      </c>
      <c r="K161" s="13">
        <v>1753755618.2251401</v>
      </c>
      <c r="L161" s="13">
        <v>938677571.84960997</v>
      </c>
    </row>
    <row r="162" spans="2:12" s="1" customFormat="1" ht="11.15" customHeight="1" x14ac:dyDescent="0.2">
      <c r="B162" s="43">
        <v>44531</v>
      </c>
      <c r="C162" s="44">
        <v>49126</v>
      </c>
      <c r="D162" s="13">
        <v>151</v>
      </c>
      <c r="E162" s="45">
        <v>4595</v>
      </c>
      <c r="F162" s="256"/>
      <c r="G162" s="256"/>
      <c r="H162" s="233">
        <v>3227422220.6033702</v>
      </c>
      <c r="I162" s="233"/>
      <c r="J162" s="13">
        <v>2509461951.55193</v>
      </c>
      <c r="K162" s="13">
        <v>1720507779.7795601</v>
      </c>
      <c r="L162" s="13">
        <v>917107172.80786204</v>
      </c>
    </row>
    <row r="163" spans="2:12" s="1" customFormat="1" ht="11.15" customHeight="1" x14ac:dyDescent="0.2">
      <c r="B163" s="43">
        <v>44531</v>
      </c>
      <c r="C163" s="44">
        <v>49157</v>
      </c>
      <c r="D163" s="13">
        <v>152</v>
      </c>
      <c r="E163" s="45">
        <v>4626</v>
      </c>
      <c r="F163" s="256"/>
      <c r="G163" s="256"/>
      <c r="H163" s="233">
        <v>3178752265.0839801</v>
      </c>
      <c r="I163" s="233"/>
      <c r="J163" s="13">
        <v>2467426883.5838199</v>
      </c>
      <c r="K163" s="13">
        <v>1687385879.78859</v>
      </c>
      <c r="L163" s="13">
        <v>895642058.65519702</v>
      </c>
    </row>
    <row r="164" spans="2:12" s="1" customFormat="1" ht="11.15" customHeight="1" x14ac:dyDescent="0.2">
      <c r="B164" s="43">
        <v>44531</v>
      </c>
      <c r="C164" s="44">
        <v>49188</v>
      </c>
      <c r="D164" s="13">
        <v>153</v>
      </c>
      <c r="E164" s="45">
        <v>4657</v>
      </c>
      <c r="F164" s="256"/>
      <c r="G164" s="256"/>
      <c r="H164" s="233">
        <v>3130744516.7567101</v>
      </c>
      <c r="I164" s="233"/>
      <c r="J164" s="13">
        <v>2426040335.8404899</v>
      </c>
      <c r="K164" s="13">
        <v>1654863695.4565699</v>
      </c>
      <c r="L164" s="13">
        <v>874659297.51700401</v>
      </c>
    </row>
    <row r="165" spans="2:12" s="1" customFormat="1" ht="11.15" customHeight="1" x14ac:dyDescent="0.2">
      <c r="B165" s="43">
        <v>44531</v>
      </c>
      <c r="C165" s="44">
        <v>49218</v>
      </c>
      <c r="D165" s="13">
        <v>154</v>
      </c>
      <c r="E165" s="45">
        <v>4687</v>
      </c>
      <c r="F165" s="256"/>
      <c r="G165" s="256"/>
      <c r="H165" s="233">
        <v>3083423857.5247202</v>
      </c>
      <c r="I165" s="233"/>
      <c r="J165" s="13">
        <v>2385449227.6011901</v>
      </c>
      <c r="K165" s="13">
        <v>1623170555.3289499</v>
      </c>
      <c r="L165" s="13">
        <v>854391517.29925203</v>
      </c>
    </row>
    <row r="166" spans="2:12" s="1" customFormat="1" ht="11.15" customHeight="1" x14ac:dyDescent="0.2">
      <c r="B166" s="43">
        <v>44531</v>
      </c>
      <c r="C166" s="44">
        <v>49249</v>
      </c>
      <c r="D166" s="13">
        <v>155</v>
      </c>
      <c r="E166" s="45">
        <v>4718</v>
      </c>
      <c r="F166" s="256"/>
      <c r="G166" s="256"/>
      <c r="H166" s="233">
        <v>3036435566.0479999</v>
      </c>
      <c r="I166" s="233"/>
      <c r="J166" s="13">
        <v>2345113127.4706702</v>
      </c>
      <c r="K166" s="13">
        <v>1591665743.0191801</v>
      </c>
      <c r="L166" s="13">
        <v>834259691.92512906</v>
      </c>
    </row>
    <row r="167" spans="2:12" s="1" customFormat="1" ht="11.15" customHeight="1" x14ac:dyDescent="0.2">
      <c r="B167" s="43">
        <v>44531</v>
      </c>
      <c r="C167" s="44">
        <v>49279</v>
      </c>
      <c r="D167" s="13">
        <v>156</v>
      </c>
      <c r="E167" s="45">
        <v>4748</v>
      </c>
      <c r="F167" s="256"/>
      <c r="G167" s="256"/>
      <c r="H167" s="233">
        <v>2990186973.3782401</v>
      </c>
      <c r="I167" s="233"/>
      <c r="J167" s="13">
        <v>2305603557.6440802</v>
      </c>
      <c r="K167" s="13">
        <v>1560998451.7360101</v>
      </c>
      <c r="L167" s="13">
        <v>814831758.12577701</v>
      </c>
    </row>
    <row r="168" spans="2:12" s="1" customFormat="1" ht="11.15" customHeight="1" x14ac:dyDescent="0.2">
      <c r="B168" s="43">
        <v>44531</v>
      </c>
      <c r="C168" s="44">
        <v>49310</v>
      </c>
      <c r="D168" s="13">
        <v>157</v>
      </c>
      <c r="E168" s="45">
        <v>4779</v>
      </c>
      <c r="F168" s="256"/>
      <c r="G168" s="256"/>
      <c r="H168" s="233">
        <v>2944071985.6585498</v>
      </c>
      <c r="I168" s="233"/>
      <c r="J168" s="13">
        <v>2266196123.09408</v>
      </c>
      <c r="K168" s="13">
        <v>1530415740.56024</v>
      </c>
      <c r="L168" s="13">
        <v>795484127.36249804</v>
      </c>
    </row>
    <row r="169" spans="2:12" s="1" customFormat="1" ht="11.15" customHeight="1" x14ac:dyDescent="0.2">
      <c r="B169" s="43">
        <v>44531</v>
      </c>
      <c r="C169" s="44">
        <v>49341</v>
      </c>
      <c r="D169" s="13">
        <v>158</v>
      </c>
      <c r="E169" s="45">
        <v>4810</v>
      </c>
      <c r="F169" s="256"/>
      <c r="G169" s="256"/>
      <c r="H169" s="233">
        <v>2899178792.3443098</v>
      </c>
      <c r="I169" s="233"/>
      <c r="J169" s="13">
        <v>2227854611.7049298</v>
      </c>
      <c r="K169" s="13">
        <v>1500696501.63131</v>
      </c>
      <c r="L169" s="13">
        <v>776732691.39617205</v>
      </c>
    </row>
    <row r="170" spans="2:12" s="1" customFormat="1" ht="11.15" customHeight="1" x14ac:dyDescent="0.2">
      <c r="B170" s="43">
        <v>44531</v>
      </c>
      <c r="C170" s="44">
        <v>49369</v>
      </c>
      <c r="D170" s="13">
        <v>159</v>
      </c>
      <c r="E170" s="45">
        <v>4838</v>
      </c>
      <c r="F170" s="256"/>
      <c r="G170" s="256"/>
      <c r="H170" s="233">
        <v>2854713529.1377802</v>
      </c>
      <c r="I170" s="233"/>
      <c r="J170" s="13">
        <v>2190324710.8387599</v>
      </c>
      <c r="K170" s="13">
        <v>1472026550.9275701</v>
      </c>
      <c r="L170" s="13">
        <v>758978316.91878104</v>
      </c>
    </row>
    <row r="171" spans="2:12" s="1" customFormat="1" ht="11.15" customHeight="1" x14ac:dyDescent="0.2">
      <c r="B171" s="43">
        <v>44531</v>
      </c>
      <c r="C171" s="44">
        <v>49400</v>
      </c>
      <c r="D171" s="13">
        <v>160</v>
      </c>
      <c r="E171" s="45">
        <v>4869</v>
      </c>
      <c r="F171" s="256"/>
      <c r="G171" s="256"/>
      <c r="H171" s="233">
        <v>2810724679.9398098</v>
      </c>
      <c r="I171" s="233"/>
      <c r="J171" s="13">
        <v>2152915852.8839102</v>
      </c>
      <c r="K171" s="13">
        <v>1443205878.48312</v>
      </c>
      <c r="L171" s="13">
        <v>740966603.52974296</v>
      </c>
    </row>
    <row r="172" spans="2:12" s="1" customFormat="1" ht="11.15" customHeight="1" x14ac:dyDescent="0.2">
      <c r="B172" s="43">
        <v>44531</v>
      </c>
      <c r="C172" s="44">
        <v>49430</v>
      </c>
      <c r="D172" s="13">
        <v>161</v>
      </c>
      <c r="E172" s="45">
        <v>4899</v>
      </c>
      <c r="F172" s="256"/>
      <c r="G172" s="256"/>
      <c r="H172" s="233">
        <v>2767028609.9846301</v>
      </c>
      <c r="I172" s="233"/>
      <c r="J172" s="13">
        <v>2115967332.7358601</v>
      </c>
      <c r="K172" s="13">
        <v>1414946305.02493</v>
      </c>
      <c r="L172" s="13">
        <v>723479763.23385096</v>
      </c>
    </row>
    <row r="173" spans="2:12" s="1" customFormat="1" ht="11.15" customHeight="1" x14ac:dyDescent="0.2">
      <c r="B173" s="43">
        <v>44531</v>
      </c>
      <c r="C173" s="44">
        <v>49461</v>
      </c>
      <c r="D173" s="13">
        <v>162</v>
      </c>
      <c r="E173" s="45">
        <v>4930</v>
      </c>
      <c r="F173" s="256"/>
      <c r="G173" s="256"/>
      <c r="H173" s="233">
        <v>2723558841.9836102</v>
      </c>
      <c r="I173" s="233"/>
      <c r="J173" s="13">
        <v>2079193221.3573501</v>
      </c>
      <c r="K173" s="13">
        <v>1386819514.8864801</v>
      </c>
      <c r="L173" s="13">
        <v>706094766.00164902</v>
      </c>
    </row>
    <row r="174" spans="2:12" s="1" customFormat="1" ht="11.15" customHeight="1" x14ac:dyDescent="0.2">
      <c r="B174" s="43">
        <v>44531</v>
      </c>
      <c r="C174" s="44">
        <v>49491</v>
      </c>
      <c r="D174" s="13">
        <v>163</v>
      </c>
      <c r="E174" s="45">
        <v>4960</v>
      </c>
      <c r="F174" s="256"/>
      <c r="G174" s="256"/>
      <c r="H174" s="233">
        <v>2680279486.6782498</v>
      </c>
      <c r="I174" s="233"/>
      <c r="J174" s="13">
        <v>2042794740.10866</v>
      </c>
      <c r="K174" s="13">
        <v>1359188188.88397</v>
      </c>
      <c r="L174" s="13">
        <v>689189612.88642597</v>
      </c>
    </row>
    <row r="175" spans="2:12" s="1" customFormat="1" ht="11.15" customHeight="1" x14ac:dyDescent="0.2">
      <c r="B175" s="43">
        <v>44531</v>
      </c>
      <c r="C175" s="44">
        <v>49522</v>
      </c>
      <c r="D175" s="13">
        <v>164</v>
      </c>
      <c r="E175" s="45">
        <v>4991</v>
      </c>
      <c r="F175" s="256"/>
      <c r="G175" s="256"/>
      <c r="H175" s="233">
        <v>2637534029.4746399</v>
      </c>
      <c r="I175" s="233"/>
      <c r="J175" s="13">
        <v>2006806500.2009499</v>
      </c>
      <c r="K175" s="13">
        <v>1331847356.1978099</v>
      </c>
      <c r="L175" s="13">
        <v>672465802.91780102</v>
      </c>
    </row>
    <row r="176" spans="2:12" s="1" customFormat="1" ht="11.15" customHeight="1" x14ac:dyDescent="0.2">
      <c r="B176" s="43">
        <v>44531</v>
      </c>
      <c r="C176" s="44">
        <v>49553</v>
      </c>
      <c r="D176" s="13">
        <v>165</v>
      </c>
      <c r="E176" s="45">
        <v>5022</v>
      </c>
      <c r="F176" s="256"/>
      <c r="G176" s="256"/>
      <c r="H176" s="233">
        <v>2594751122.8434801</v>
      </c>
      <c r="I176" s="233"/>
      <c r="J176" s="13">
        <v>1970906015.6700599</v>
      </c>
      <c r="K176" s="13">
        <v>1304694891.2135701</v>
      </c>
      <c r="L176" s="13">
        <v>655966004.18217897</v>
      </c>
    </row>
    <row r="177" spans="2:12" s="1" customFormat="1" ht="11.15" customHeight="1" x14ac:dyDescent="0.2">
      <c r="B177" s="43">
        <v>44531</v>
      </c>
      <c r="C177" s="44">
        <v>49583</v>
      </c>
      <c r="D177" s="13">
        <v>166</v>
      </c>
      <c r="E177" s="45">
        <v>5052</v>
      </c>
      <c r="F177" s="256"/>
      <c r="G177" s="256"/>
      <c r="H177" s="233">
        <v>2552352434.51512</v>
      </c>
      <c r="I177" s="233"/>
      <c r="J177" s="13">
        <v>1935518868.5441</v>
      </c>
      <c r="K177" s="13">
        <v>1278115858.50002</v>
      </c>
      <c r="L177" s="13">
        <v>639968617.12813497</v>
      </c>
    </row>
    <row r="178" spans="2:12" s="1" customFormat="1" ht="11.15" customHeight="1" x14ac:dyDescent="0.2">
      <c r="B178" s="43">
        <v>44531</v>
      </c>
      <c r="C178" s="44">
        <v>49614</v>
      </c>
      <c r="D178" s="13">
        <v>167</v>
      </c>
      <c r="E178" s="45">
        <v>5083</v>
      </c>
      <c r="F178" s="256"/>
      <c r="G178" s="256"/>
      <c r="H178" s="233">
        <v>2510320159.1406102</v>
      </c>
      <c r="I178" s="233"/>
      <c r="J178" s="13">
        <v>1900415918.89189</v>
      </c>
      <c r="K178" s="13">
        <v>1251744138.9663601</v>
      </c>
      <c r="L178" s="13">
        <v>624109279.92061198</v>
      </c>
    </row>
    <row r="179" spans="2:12" s="1" customFormat="1" ht="11.15" customHeight="1" x14ac:dyDescent="0.2">
      <c r="B179" s="43">
        <v>44531</v>
      </c>
      <c r="C179" s="44">
        <v>49644</v>
      </c>
      <c r="D179" s="13">
        <v>168</v>
      </c>
      <c r="E179" s="45">
        <v>5113</v>
      </c>
      <c r="F179" s="256"/>
      <c r="G179" s="256"/>
      <c r="H179" s="233">
        <v>2468716418.2758298</v>
      </c>
      <c r="I179" s="233"/>
      <c r="J179" s="13">
        <v>1865852512.3771501</v>
      </c>
      <c r="K179" s="13">
        <v>1225953466.2515099</v>
      </c>
      <c r="L179" s="13">
        <v>608744629.73822999</v>
      </c>
    </row>
    <row r="180" spans="2:12" s="1" customFormat="1" ht="11.15" customHeight="1" x14ac:dyDescent="0.2">
      <c r="B180" s="43">
        <v>44531</v>
      </c>
      <c r="C180" s="44">
        <v>49675</v>
      </c>
      <c r="D180" s="13">
        <v>169</v>
      </c>
      <c r="E180" s="45">
        <v>5144</v>
      </c>
      <c r="F180" s="256"/>
      <c r="G180" s="256"/>
      <c r="H180" s="233">
        <v>2427034646.76401</v>
      </c>
      <c r="I180" s="233"/>
      <c r="J180" s="13">
        <v>1831238293.6666801</v>
      </c>
      <c r="K180" s="13">
        <v>1200150273.86918</v>
      </c>
      <c r="L180" s="13">
        <v>593408011.28267097</v>
      </c>
    </row>
    <row r="181" spans="2:12" s="1" customFormat="1" ht="11.15" customHeight="1" x14ac:dyDescent="0.2">
      <c r="B181" s="43">
        <v>44531</v>
      </c>
      <c r="C181" s="44">
        <v>49706</v>
      </c>
      <c r="D181" s="13">
        <v>170</v>
      </c>
      <c r="E181" s="45">
        <v>5175</v>
      </c>
      <c r="F181" s="256"/>
      <c r="G181" s="256"/>
      <c r="H181" s="233">
        <v>2386085359.99721</v>
      </c>
      <c r="I181" s="233"/>
      <c r="J181" s="13">
        <v>1797287858.70929</v>
      </c>
      <c r="K181" s="13">
        <v>1174904319.6138101</v>
      </c>
      <c r="L181" s="13">
        <v>578464746.39791596</v>
      </c>
    </row>
    <row r="182" spans="2:12" s="1" customFormat="1" ht="11.15" customHeight="1" x14ac:dyDescent="0.2">
      <c r="B182" s="43">
        <v>44531</v>
      </c>
      <c r="C182" s="44">
        <v>49735</v>
      </c>
      <c r="D182" s="13">
        <v>171</v>
      </c>
      <c r="E182" s="45">
        <v>5204</v>
      </c>
      <c r="F182" s="256"/>
      <c r="G182" s="256"/>
      <c r="H182" s="233">
        <v>2344519347.8488898</v>
      </c>
      <c r="I182" s="233"/>
      <c r="J182" s="13">
        <v>1763176655.5843699</v>
      </c>
      <c r="K182" s="13">
        <v>1149863077.6099401</v>
      </c>
      <c r="L182" s="13">
        <v>563892180.72161496</v>
      </c>
    </row>
    <row r="183" spans="2:12" s="1" customFormat="1" ht="11.15" customHeight="1" x14ac:dyDescent="0.2">
      <c r="B183" s="43">
        <v>44531</v>
      </c>
      <c r="C183" s="44">
        <v>49766</v>
      </c>
      <c r="D183" s="13">
        <v>172</v>
      </c>
      <c r="E183" s="45">
        <v>5235</v>
      </c>
      <c r="F183" s="256"/>
      <c r="G183" s="256"/>
      <c r="H183" s="233">
        <v>2303641448.6247501</v>
      </c>
      <c r="I183" s="233"/>
      <c r="J183" s="13">
        <v>1729496427.27461</v>
      </c>
      <c r="K183" s="13">
        <v>1125029897.25471</v>
      </c>
      <c r="L183" s="13">
        <v>549377194.12941802</v>
      </c>
    </row>
    <row r="184" spans="2:12" s="1" customFormat="1" ht="11.15" customHeight="1" x14ac:dyDescent="0.2">
      <c r="B184" s="43">
        <v>44531</v>
      </c>
      <c r="C184" s="44">
        <v>49796</v>
      </c>
      <c r="D184" s="13">
        <v>173</v>
      </c>
      <c r="E184" s="45">
        <v>5265</v>
      </c>
      <c r="F184" s="256"/>
      <c r="G184" s="256"/>
      <c r="H184" s="233">
        <v>2262197400.7370701</v>
      </c>
      <c r="I184" s="233"/>
      <c r="J184" s="13">
        <v>1695593896.42978</v>
      </c>
      <c r="K184" s="13">
        <v>1100261727.9372101</v>
      </c>
      <c r="L184" s="13">
        <v>535079919.512164</v>
      </c>
    </row>
    <row r="185" spans="2:12" s="1" customFormat="1" ht="11.15" customHeight="1" x14ac:dyDescent="0.2">
      <c r="B185" s="43">
        <v>44531</v>
      </c>
      <c r="C185" s="44">
        <v>49827</v>
      </c>
      <c r="D185" s="13">
        <v>174</v>
      </c>
      <c r="E185" s="45">
        <v>5296</v>
      </c>
      <c r="F185" s="256"/>
      <c r="G185" s="256"/>
      <c r="H185" s="233">
        <v>2222056905.7449899</v>
      </c>
      <c r="I185" s="233"/>
      <c r="J185" s="13">
        <v>1662682406.61343</v>
      </c>
      <c r="K185" s="13">
        <v>1076161760.7393999</v>
      </c>
      <c r="L185" s="13">
        <v>521142896.37456697</v>
      </c>
    </row>
    <row r="186" spans="2:12" s="1" customFormat="1" ht="11.15" customHeight="1" x14ac:dyDescent="0.2">
      <c r="B186" s="43">
        <v>44531</v>
      </c>
      <c r="C186" s="44">
        <v>49857</v>
      </c>
      <c r="D186" s="13">
        <v>175</v>
      </c>
      <c r="E186" s="45">
        <v>5326</v>
      </c>
      <c r="F186" s="256"/>
      <c r="G186" s="256"/>
      <c r="H186" s="233">
        <v>2182215439.7494798</v>
      </c>
      <c r="I186" s="233"/>
      <c r="J186" s="13">
        <v>1630190316.8977001</v>
      </c>
      <c r="K186" s="13">
        <v>1052534478.69392</v>
      </c>
      <c r="L186" s="13">
        <v>507611766.87789398</v>
      </c>
    </row>
    <row r="187" spans="2:12" s="1" customFormat="1" ht="11.15" customHeight="1" x14ac:dyDescent="0.2">
      <c r="B187" s="43">
        <v>44531</v>
      </c>
      <c r="C187" s="44">
        <v>49888</v>
      </c>
      <c r="D187" s="13">
        <v>176</v>
      </c>
      <c r="E187" s="45">
        <v>5357</v>
      </c>
      <c r="F187" s="256"/>
      <c r="G187" s="256"/>
      <c r="H187" s="233">
        <v>2143204388.98633</v>
      </c>
      <c r="I187" s="233"/>
      <c r="J187" s="13">
        <v>1598332218.9586599</v>
      </c>
      <c r="K187" s="13">
        <v>1029340756.67769</v>
      </c>
      <c r="L187" s="13">
        <v>494323364.49997997</v>
      </c>
    </row>
    <row r="188" spans="2:12" s="1" customFormat="1" ht="11.15" customHeight="1" x14ac:dyDescent="0.2">
      <c r="B188" s="43">
        <v>44531</v>
      </c>
      <c r="C188" s="44">
        <v>49919</v>
      </c>
      <c r="D188" s="13">
        <v>177</v>
      </c>
      <c r="E188" s="45">
        <v>5388</v>
      </c>
      <c r="F188" s="256"/>
      <c r="G188" s="256"/>
      <c r="H188" s="233">
        <v>2104220144.53759</v>
      </c>
      <c r="I188" s="233"/>
      <c r="J188" s="13">
        <v>1566597456.2601199</v>
      </c>
      <c r="K188" s="13">
        <v>1006337426.82822</v>
      </c>
      <c r="L188" s="13">
        <v>481229468.22724998</v>
      </c>
    </row>
    <row r="189" spans="2:12" s="1" customFormat="1" ht="11.15" customHeight="1" x14ac:dyDescent="0.2">
      <c r="B189" s="43">
        <v>44531</v>
      </c>
      <c r="C189" s="44">
        <v>49949</v>
      </c>
      <c r="D189" s="13">
        <v>178</v>
      </c>
      <c r="E189" s="45">
        <v>5418</v>
      </c>
      <c r="F189" s="256"/>
      <c r="G189" s="256"/>
      <c r="H189" s="233">
        <v>2065419935.0518401</v>
      </c>
      <c r="I189" s="233"/>
      <c r="J189" s="13">
        <v>1535186589.06951</v>
      </c>
      <c r="K189" s="13">
        <v>983732779.61923301</v>
      </c>
      <c r="L189" s="13">
        <v>468491607.33324403</v>
      </c>
    </row>
    <row r="190" spans="2:12" s="1" customFormat="1" ht="11.15" customHeight="1" x14ac:dyDescent="0.2">
      <c r="B190" s="43">
        <v>44531</v>
      </c>
      <c r="C190" s="44">
        <v>49980</v>
      </c>
      <c r="D190" s="13">
        <v>179</v>
      </c>
      <c r="E190" s="45">
        <v>5449</v>
      </c>
      <c r="F190" s="256"/>
      <c r="G190" s="256"/>
      <c r="H190" s="233">
        <v>2027287774.40712</v>
      </c>
      <c r="I190" s="233"/>
      <c r="J190" s="13">
        <v>1504287975.0344701</v>
      </c>
      <c r="K190" s="13">
        <v>961481764.73095703</v>
      </c>
      <c r="L190" s="13">
        <v>455955379.14720798</v>
      </c>
    </row>
    <row r="191" spans="2:12" s="1" customFormat="1" ht="11.15" customHeight="1" x14ac:dyDescent="0.2">
      <c r="B191" s="43">
        <v>44531</v>
      </c>
      <c r="C191" s="44">
        <v>50010</v>
      </c>
      <c r="D191" s="13">
        <v>180</v>
      </c>
      <c r="E191" s="45">
        <v>5479</v>
      </c>
      <c r="F191" s="256"/>
      <c r="G191" s="256"/>
      <c r="H191" s="233">
        <v>1989332872.3073299</v>
      </c>
      <c r="I191" s="233"/>
      <c r="J191" s="13">
        <v>1473701759.25442</v>
      </c>
      <c r="K191" s="13">
        <v>939613909.76925194</v>
      </c>
      <c r="L191" s="13">
        <v>443758630.46216601</v>
      </c>
    </row>
    <row r="192" spans="2:12" s="1" customFormat="1" ht="11.15" customHeight="1" x14ac:dyDescent="0.2">
      <c r="B192" s="43">
        <v>44531</v>
      </c>
      <c r="C192" s="44">
        <v>50041</v>
      </c>
      <c r="D192" s="13">
        <v>181</v>
      </c>
      <c r="E192" s="45">
        <v>5510</v>
      </c>
      <c r="F192" s="256"/>
      <c r="G192" s="256"/>
      <c r="H192" s="233">
        <v>1952117867.0014901</v>
      </c>
      <c r="I192" s="233"/>
      <c r="J192" s="13">
        <v>1443680060.8428299</v>
      </c>
      <c r="K192" s="13">
        <v>918131497.43972802</v>
      </c>
      <c r="L192" s="13">
        <v>431776380.45715201</v>
      </c>
    </row>
    <row r="193" spans="2:12" s="1" customFormat="1" ht="11.15" customHeight="1" x14ac:dyDescent="0.2">
      <c r="B193" s="43">
        <v>44531</v>
      </c>
      <c r="C193" s="44">
        <v>50072</v>
      </c>
      <c r="D193" s="13">
        <v>182</v>
      </c>
      <c r="E193" s="45">
        <v>5541</v>
      </c>
      <c r="F193" s="256"/>
      <c r="G193" s="256"/>
      <c r="H193" s="233">
        <v>1915287031.91821</v>
      </c>
      <c r="I193" s="233"/>
      <c r="J193" s="13">
        <v>1414039590.6268699</v>
      </c>
      <c r="K193" s="13">
        <v>896994107.76872802</v>
      </c>
      <c r="L193" s="13">
        <v>420049241.28257</v>
      </c>
    </row>
    <row r="194" spans="2:12" s="1" customFormat="1" ht="11.15" customHeight="1" x14ac:dyDescent="0.2">
      <c r="B194" s="43">
        <v>44531</v>
      </c>
      <c r="C194" s="44">
        <v>50100</v>
      </c>
      <c r="D194" s="13">
        <v>183</v>
      </c>
      <c r="E194" s="45">
        <v>5569</v>
      </c>
      <c r="F194" s="256"/>
      <c r="G194" s="256"/>
      <c r="H194" s="233">
        <v>1878487241.6649499</v>
      </c>
      <c r="I194" s="233"/>
      <c r="J194" s="13">
        <v>1384745854.73317</v>
      </c>
      <c r="K194" s="13">
        <v>876393627.48896503</v>
      </c>
      <c r="L194" s="13">
        <v>408831957.78886402</v>
      </c>
    </row>
    <row r="195" spans="2:12" s="1" customFormat="1" ht="11.15" customHeight="1" x14ac:dyDescent="0.2">
      <c r="B195" s="43">
        <v>44531</v>
      </c>
      <c r="C195" s="44">
        <v>50131</v>
      </c>
      <c r="D195" s="13">
        <v>184</v>
      </c>
      <c r="E195" s="45">
        <v>5600</v>
      </c>
      <c r="F195" s="256"/>
      <c r="G195" s="256"/>
      <c r="H195" s="233">
        <v>1842011711.3002901</v>
      </c>
      <c r="I195" s="233"/>
      <c r="J195" s="13">
        <v>1355554522.0055301</v>
      </c>
      <c r="K195" s="13">
        <v>855736822.69537699</v>
      </c>
      <c r="L195" s="13">
        <v>397504880.67898899</v>
      </c>
    </row>
    <row r="196" spans="2:12" s="1" customFormat="1" ht="11.15" customHeight="1" x14ac:dyDescent="0.2">
      <c r="B196" s="43">
        <v>44531</v>
      </c>
      <c r="C196" s="44">
        <v>50161</v>
      </c>
      <c r="D196" s="13">
        <v>185</v>
      </c>
      <c r="E196" s="45">
        <v>5630</v>
      </c>
      <c r="F196" s="256"/>
      <c r="G196" s="256"/>
      <c r="H196" s="233">
        <v>1806021854.21717</v>
      </c>
      <c r="I196" s="233"/>
      <c r="J196" s="13">
        <v>1326887689.1006999</v>
      </c>
      <c r="K196" s="13">
        <v>835578318.00094795</v>
      </c>
      <c r="L196" s="13">
        <v>386549833.71678698</v>
      </c>
    </row>
    <row r="197" spans="2:12" s="1" customFormat="1" ht="11.15" customHeight="1" x14ac:dyDescent="0.2">
      <c r="B197" s="43">
        <v>44531</v>
      </c>
      <c r="C197" s="44">
        <v>50192</v>
      </c>
      <c r="D197" s="13">
        <v>186</v>
      </c>
      <c r="E197" s="45">
        <v>5661</v>
      </c>
      <c r="F197" s="256"/>
      <c r="G197" s="256"/>
      <c r="H197" s="233">
        <v>1770086590.12429</v>
      </c>
      <c r="I197" s="233"/>
      <c r="J197" s="13">
        <v>1298280261.8031001</v>
      </c>
      <c r="K197" s="13">
        <v>815484188.26097095</v>
      </c>
      <c r="L197" s="13">
        <v>375656141.10860801</v>
      </c>
    </row>
    <row r="198" spans="2:12" s="1" customFormat="1" ht="11.15" customHeight="1" x14ac:dyDescent="0.2">
      <c r="B198" s="43">
        <v>44531</v>
      </c>
      <c r="C198" s="44">
        <v>50222</v>
      </c>
      <c r="D198" s="13">
        <v>187</v>
      </c>
      <c r="E198" s="45">
        <v>5691</v>
      </c>
      <c r="F198" s="256"/>
      <c r="G198" s="256"/>
      <c r="H198" s="233">
        <v>1734577443.0729001</v>
      </c>
      <c r="I198" s="233"/>
      <c r="J198" s="13">
        <v>1270147615.53637</v>
      </c>
      <c r="K198" s="13">
        <v>795849696.301507</v>
      </c>
      <c r="L198" s="13">
        <v>365108620.01928401</v>
      </c>
    </row>
    <row r="199" spans="2:12" s="1" customFormat="1" ht="11.15" customHeight="1" x14ac:dyDescent="0.2">
      <c r="B199" s="43">
        <v>44531</v>
      </c>
      <c r="C199" s="44">
        <v>50253</v>
      </c>
      <c r="D199" s="13">
        <v>188</v>
      </c>
      <c r="E199" s="45">
        <v>5722</v>
      </c>
      <c r="F199" s="256"/>
      <c r="G199" s="256"/>
      <c r="H199" s="233">
        <v>1698750100.26439</v>
      </c>
      <c r="I199" s="233"/>
      <c r="J199" s="13">
        <v>1241803207.49915</v>
      </c>
      <c r="K199" s="13">
        <v>776110801.55087101</v>
      </c>
      <c r="L199" s="13">
        <v>354545011.36802399</v>
      </c>
    </row>
    <row r="200" spans="2:12" s="1" customFormat="1" ht="11.15" customHeight="1" x14ac:dyDescent="0.2">
      <c r="B200" s="43">
        <v>44531</v>
      </c>
      <c r="C200" s="44">
        <v>50284</v>
      </c>
      <c r="D200" s="13">
        <v>189</v>
      </c>
      <c r="E200" s="45">
        <v>5753</v>
      </c>
      <c r="F200" s="256"/>
      <c r="G200" s="256"/>
      <c r="H200" s="233">
        <v>1663766780.7474301</v>
      </c>
      <c r="I200" s="233"/>
      <c r="J200" s="13">
        <v>1214167237.05264</v>
      </c>
      <c r="K200" s="13">
        <v>756908797.68060994</v>
      </c>
      <c r="L200" s="13">
        <v>344308563.10601097</v>
      </c>
    </row>
    <row r="201" spans="2:12" s="1" customFormat="1" ht="11.15" customHeight="1" x14ac:dyDescent="0.2">
      <c r="B201" s="43">
        <v>44531</v>
      </c>
      <c r="C201" s="44">
        <v>50314</v>
      </c>
      <c r="D201" s="13">
        <v>190</v>
      </c>
      <c r="E201" s="45">
        <v>5783</v>
      </c>
      <c r="F201" s="256"/>
      <c r="G201" s="256"/>
      <c r="H201" s="233">
        <v>1628930350.9884901</v>
      </c>
      <c r="I201" s="233"/>
      <c r="J201" s="13">
        <v>1186793438.86113</v>
      </c>
      <c r="K201" s="13">
        <v>738023086.40228903</v>
      </c>
      <c r="L201" s="13">
        <v>334341511.59640801</v>
      </c>
    </row>
    <row r="202" spans="2:12" s="1" customFormat="1" ht="11.15" customHeight="1" x14ac:dyDescent="0.2">
      <c r="B202" s="43">
        <v>44531</v>
      </c>
      <c r="C202" s="44">
        <v>50345</v>
      </c>
      <c r="D202" s="13">
        <v>191</v>
      </c>
      <c r="E202" s="45">
        <v>5814</v>
      </c>
      <c r="F202" s="256"/>
      <c r="G202" s="256"/>
      <c r="H202" s="233">
        <v>1594171303.5102201</v>
      </c>
      <c r="I202" s="233"/>
      <c r="J202" s="13">
        <v>1159499024.37925</v>
      </c>
      <c r="K202" s="13">
        <v>719215918.51954603</v>
      </c>
      <c r="L202" s="13">
        <v>324441398.65191501</v>
      </c>
    </row>
    <row r="203" spans="2:12" s="1" customFormat="1" ht="11.15" customHeight="1" x14ac:dyDescent="0.2">
      <c r="B203" s="43">
        <v>44531</v>
      </c>
      <c r="C203" s="44">
        <v>50375</v>
      </c>
      <c r="D203" s="13">
        <v>192</v>
      </c>
      <c r="E203" s="45">
        <v>5844</v>
      </c>
      <c r="F203" s="256"/>
      <c r="G203" s="256"/>
      <c r="H203" s="233">
        <v>1559999437.64802</v>
      </c>
      <c r="I203" s="233"/>
      <c r="J203" s="13">
        <v>1132782164.63447</v>
      </c>
      <c r="K203" s="13">
        <v>700914546.79916799</v>
      </c>
      <c r="L203" s="13">
        <v>314889464.75759703</v>
      </c>
    </row>
    <row r="204" spans="2:12" s="1" customFormat="1" ht="11.15" customHeight="1" x14ac:dyDescent="0.2">
      <c r="B204" s="43">
        <v>44531</v>
      </c>
      <c r="C204" s="44">
        <v>50406</v>
      </c>
      <c r="D204" s="13">
        <v>193</v>
      </c>
      <c r="E204" s="45">
        <v>5875</v>
      </c>
      <c r="F204" s="256"/>
      <c r="G204" s="256"/>
      <c r="H204" s="233">
        <v>1525494632.4874101</v>
      </c>
      <c r="I204" s="233"/>
      <c r="J204" s="13">
        <v>1105847966.5680001</v>
      </c>
      <c r="K204" s="13">
        <v>682508693.29099596</v>
      </c>
      <c r="L204" s="13">
        <v>305321835.32649499</v>
      </c>
    </row>
    <row r="205" spans="2:12" s="1" customFormat="1" ht="11.15" customHeight="1" x14ac:dyDescent="0.2">
      <c r="B205" s="43">
        <v>44531</v>
      </c>
      <c r="C205" s="44">
        <v>50437</v>
      </c>
      <c r="D205" s="13">
        <v>194</v>
      </c>
      <c r="E205" s="45">
        <v>5906</v>
      </c>
      <c r="F205" s="256"/>
      <c r="G205" s="256"/>
      <c r="H205" s="233">
        <v>1492301386.2163799</v>
      </c>
      <c r="I205" s="233"/>
      <c r="J205" s="13">
        <v>1079951025.6606801</v>
      </c>
      <c r="K205" s="13">
        <v>664830473.71805596</v>
      </c>
      <c r="L205" s="13">
        <v>296153735.087156</v>
      </c>
    </row>
    <row r="206" spans="2:12" s="1" customFormat="1" ht="11.15" customHeight="1" x14ac:dyDescent="0.2">
      <c r="B206" s="43">
        <v>44531</v>
      </c>
      <c r="C206" s="44">
        <v>50465</v>
      </c>
      <c r="D206" s="13">
        <v>195</v>
      </c>
      <c r="E206" s="45">
        <v>5934</v>
      </c>
      <c r="F206" s="256"/>
      <c r="G206" s="256"/>
      <c r="H206" s="233">
        <v>1459453039.87883</v>
      </c>
      <c r="I206" s="233"/>
      <c r="J206" s="13">
        <v>1054561148.6247801</v>
      </c>
      <c r="K206" s="13">
        <v>647708714.33703804</v>
      </c>
      <c r="L206" s="13">
        <v>287422688.76164103</v>
      </c>
    </row>
    <row r="207" spans="2:12" s="1" customFormat="1" ht="11.15" customHeight="1" x14ac:dyDescent="0.2">
      <c r="B207" s="43">
        <v>44531</v>
      </c>
      <c r="C207" s="44">
        <v>50496</v>
      </c>
      <c r="D207" s="13">
        <v>196</v>
      </c>
      <c r="E207" s="45">
        <v>5965</v>
      </c>
      <c r="F207" s="256"/>
      <c r="G207" s="256"/>
      <c r="H207" s="233">
        <v>1427023309.2360401</v>
      </c>
      <c r="I207" s="233"/>
      <c r="J207" s="13">
        <v>1029379435.68089</v>
      </c>
      <c r="K207" s="13">
        <v>630634249.78903997</v>
      </c>
      <c r="L207" s="13">
        <v>278660544.14396799</v>
      </c>
    </row>
    <row r="208" spans="2:12" s="1" customFormat="1" ht="11.15" customHeight="1" x14ac:dyDescent="0.2">
      <c r="B208" s="43">
        <v>44531</v>
      </c>
      <c r="C208" s="44">
        <v>50526</v>
      </c>
      <c r="D208" s="13">
        <v>197</v>
      </c>
      <c r="E208" s="45">
        <v>5995</v>
      </c>
      <c r="F208" s="256"/>
      <c r="G208" s="256"/>
      <c r="H208" s="233">
        <v>1393860330.6366</v>
      </c>
      <c r="I208" s="233"/>
      <c r="J208" s="13">
        <v>1003807045.34323</v>
      </c>
      <c r="K208" s="13">
        <v>613454098.72498298</v>
      </c>
      <c r="L208" s="13">
        <v>269957926.14225298</v>
      </c>
    </row>
    <row r="209" spans="2:12" s="1" customFormat="1" ht="11.15" customHeight="1" x14ac:dyDescent="0.2">
      <c r="B209" s="43">
        <v>44531</v>
      </c>
      <c r="C209" s="44">
        <v>50557</v>
      </c>
      <c r="D209" s="13">
        <v>198</v>
      </c>
      <c r="E209" s="45">
        <v>6026</v>
      </c>
      <c r="F209" s="256"/>
      <c r="G209" s="256"/>
      <c r="H209" s="233">
        <v>1361899177.5667801</v>
      </c>
      <c r="I209" s="233"/>
      <c r="J209" s="13">
        <v>979126304.03389502</v>
      </c>
      <c r="K209" s="13">
        <v>596849238.130216</v>
      </c>
      <c r="L209" s="13">
        <v>261538286.496773</v>
      </c>
    </row>
    <row r="210" spans="2:12" s="1" customFormat="1" ht="11.15" customHeight="1" x14ac:dyDescent="0.2">
      <c r="B210" s="43">
        <v>44531</v>
      </c>
      <c r="C210" s="44">
        <v>50587</v>
      </c>
      <c r="D210" s="13">
        <v>199</v>
      </c>
      <c r="E210" s="45">
        <v>6056</v>
      </c>
      <c r="F210" s="256"/>
      <c r="G210" s="256"/>
      <c r="H210" s="233">
        <v>1330675090.75</v>
      </c>
      <c r="I210" s="233"/>
      <c r="J210" s="13">
        <v>955107703.68808699</v>
      </c>
      <c r="K210" s="13">
        <v>580775170.76407301</v>
      </c>
      <c r="L210" s="13">
        <v>253451435.237037</v>
      </c>
    </row>
    <row r="211" spans="2:12" s="1" customFormat="1" ht="11.15" customHeight="1" x14ac:dyDescent="0.2">
      <c r="B211" s="43">
        <v>44531</v>
      </c>
      <c r="C211" s="44">
        <v>50618</v>
      </c>
      <c r="D211" s="13">
        <v>200</v>
      </c>
      <c r="E211" s="45">
        <v>6087</v>
      </c>
      <c r="F211" s="256"/>
      <c r="G211" s="256"/>
      <c r="H211" s="233">
        <v>1299883107.8141301</v>
      </c>
      <c r="I211" s="233"/>
      <c r="J211" s="13">
        <v>931423947.73275602</v>
      </c>
      <c r="K211" s="13">
        <v>564933314.19023299</v>
      </c>
      <c r="L211" s="13">
        <v>245493794.780525</v>
      </c>
    </row>
    <row r="212" spans="2:12" s="1" customFormat="1" ht="11.15" customHeight="1" x14ac:dyDescent="0.2">
      <c r="B212" s="43">
        <v>44531</v>
      </c>
      <c r="C212" s="44">
        <v>50649</v>
      </c>
      <c r="D212" s="13">
        <v>201</v>
      </c>
      <c r="E212" s="45">
        <v>6118</v>
      </c>
      <c r="F212" s="256"/>
      <c r="G212" s="256"/>
      <c r="H212" s="233">
        <v>1269228360.9311299</v>
      </c>
      <c r="I212" s="233"/>
      <c r="J212" s="13">
        <v>907915951.99511504</v>
      </c>
      <c r="K212" s="13">
        <v>549274611.543383</v>
      </c>
      <c r="L212" s="13">
        <v>237678270.420497</v>
      </c>
    </row>
    <row r="213" spans="2:12" s="1" customFormat="1" ht="11.15" customHeight="1" x14ac:dyDescent="0.2">
      <c r="B213" s="43">
        <v>44531</v>
      </c>
      <c r="C213" s="44">
        <v>50679</v>
      </c>
      <c r="D213" s="13">
        <v>202</v>
      </c>
      <c r="E213" s="45">
        <v>6148</v>
      </c>
      <c r="F213" s="256"/>
      <c r="G213" s="256"/>
      <c r="H213" s="233">
        <v>1239270762.81372</v>
      </c>
      <c r="I213" s="233"/>
      <c r="J213" s="13">
        <v>885031326.10258102</v>
      </c>
      <c r="K213" s="13">
        <v>534111943.19761801</v>
      </c>
      <c r="L213" s="13">
        <v>230169792.16767401</v>
      </c>
    </row>
    <row r="214" spans="2:12" s="1" customFormat="1" ht="11.15" customHeight="1" x14ac:dyDescent="0.2">
      <c r="B214" s="43">
        <v>44531</v>
      </c>
      <c r="C214" s="44">
        <v>50710</v>
      </c>
      <c r="D214" s="13">
        <v>203</v>
      </c>
      <c r="E214" s="45">
        <v>6179</v>
      </c>
      <c r="F214" s="256"/>
      <c r="G214" s="256"/>
      <c r="H214" s="233">
        <v>1209426408.9662399</v>
      </c>
      <c r="I214" s="233"/>
      <c r="J214" s="13">
        <v>862252904.27738202</v>
      </c>
      <c r="K214" s="13">
        <v>519041884.46738797</v>
      </c>
      <c r="L214" s="13">
        <v>222728124.896808</v>
      </c>
    </row>
    <row r="215" spans="2:12" s="1" customFormat="1" ht="11.15" customHeight="1" x14ac:dyDescent="0.2">
      <c r="B215" s="43">
        <v>44531</v>
      </c>
      <c r="C215" s="44">
        <v>50740</v>
      </c>
      <c r="D215" s="13">
        <v>204</v>
      </c>
      <c r="E215" s="45">
        <v>6209</v>
      </c>
      <c r="F215" s="256"/>
      <c r="G215" s="256"/>
      <c r="H215" s="233">
        <v>1179969333.5629799</v>
      </c>
      <c r="I215" s="233"/>
      <c r="J215" s="13">
        <v>839870832.52703905</v>
      </c>
      <c r="K215" s="13">
        <v>504324429.07119399</v>
      </c>
      <c r="L215" s="13">
        <v>215525541.47688401</v>
      </c>
    </row>
    <row r="216" spans="2:12" s="1" customFormat="1" ht="11.15" customHeight="1" x14ac:dyDescent="0.2">
      <c r="B216" s="43">
        <v>44531</v>
      </c>
      <c r="C216" s="44">
        <v>50771</v>
      </c>
      <c r="D216" s="13">
        <v>205</v>
      </c>
      <c r="E216" s="45">
        <v>6240</v>
      </c>
      <c r="F216" s="256"/>
      <c r="G216" s="256"/>
      <c r="H216" s="233">
        <v>1150637080.7708299</v>
      </c>
      <c r="I216" s="233"/>
      <c r="J216" s="13">
        <v>817603841.44303703</v>
      </c>
      <c r="K216" s="13">
        <v>489704982.31371498</v>
      </c>
      <c r="L216" s="13">
        <v>208391442.79209</v>
      </c>
    </row>
    <row r="217" spans="2:12" s="1" customFormat="1" ht="11.15" customHeight="1" x14ac:dyDescent="0.2">
      <c r="B217" s="43">
        <v>44531</v>
      </c>
      <c r="C217" s="44">
        <v>50802</v>
      </c>
      <c r="D217" s="13">
        <v>206</v>
      </c>
      <c r="E217" s="45">
        <v>6271</v>
      </c>
      <c r="F217" s="256"/>
      <c r="G217" s="256"/>
      <c r="H217" s="233">
        <v>1121889141.8690801</v>
      </c>
      <c r="I217" s="233"/>
      <c r="J217" s="13">
        <v>795824456.77298999</v>
      </c>
      <c r="K217" s="13">
        <v>475447943.966681</v>
      </c>
      <c r="L217" s="13">
        <v>201467479.03443801</v>
      </c>
    </row>
    <row r="218" spans="2:12" s="1" customFormat="1" ht="11.15" customHeight="1" x14ac:dyDescent="0.2">
      <c r="B218" s="43">
        <v>44531</v>
      </c>
      <c r="C218" s="44">
        <v>50830</v>
      </c>
      <c r="D218" s="13">
        <v>207</v>
      </c>
      <c r="E218" s="45">
        <v>6299</v>
      </c>
      <c r="F218" s="256"/>
      <c r="G218" s="256"/>
      <c r="H218" s="233">
        <v>1093283156.99736</v>
      </c>
      <c r="I218" s="233"/>
      <c r="J218" s="13">
        <v>774344320.28293097</v>
      </c>
      <c r="K218" s="13">
        <v>461552306.44933099</v>
      </c>
      <c r="L218" s="13">
        <v>194830935.230259</v>
      </c>
    </row>
    <row r="219" spans="2:12" s="1" customFormat="1" ht="11.15" customHeight="1" x14ac:dyDescent="0.2">
      <c r="B219" s="43">
        <v>44531</v>
      </c>
      <c r="C219" s="44">
        <v>50861</v>
      </c>
      <c r="D219" s="13">
        <v>208</v>
      </c>
      <c r="E219" s="45">
        <v>6330</v>
      </c>
      <c r="F219" s="256"/>
      <c r="G219" s="256"/>
      <c r="H219" s="233">
        <v>1065014356.20342</v>
      </c>
      <c r="I219" s="233"/>
      <c r="J219" s="13">
        <v>753042869.91819799</v>
      </c>
      <c r="K219" s="13">
        <v>447713924.82280201</v>
      </c>
      <c r="L219" s="13">
        <v>188188989.94758999</v>
      </c>
    </row>
    <row r="220" spans="2:12" s="1" customFormat="1" ht="11.15" customHeight="1" x14ac:dyDescent="0.2">
      <c r="B220" s="43">
        <v>44531</v>
      </c>
      <c r="C220" s="44">
        <v>50891</v>
      </c>
      <c r="D220" s="13">
        <v>209</v>
      </c>
      <c r="E220" s="45">
        <v>6360</v>
      </c>
      <c r="F220" s="256"/>
      <c r="G220" s="256"/>
      <c r="H220" s="233">
        <v>1036507212.85107</v>
      </c>
      <c r="I220" s="233"/>
      <c r="J220" s="13">
        <v>731683274.737499</v>
      </c>
      <c r="K220" s="13">
        <v>433944108.319709</v>
      </c>
      <c r="L220" s="13">
        <v>181653382.46497399</v>
      </c>
    </row>
    <row r="221" spans="2:12" s="1" customFormat="1" ht="11.15" customHeight="1" x14ac:dyDescent="0.2">
      <c r="B221" s="43">
        <v>44531</v>
      </c>
      <c r="C221" s="44">
        <v>50922</v>
      </c>
      <c r="D221" s="13">
        <v>210</v>
      </c>
      <c r="E221" s="45">
        <v>6391</v>
      </c>
      <c r="F221" s="256"/>
      <c r="G221" s="256"/>
      <c r="H221" s="233">
        <v>1008937767.6427</v>
      </c>
      <c r="I221" s="233"/>
      <c r="J221" s="13">
        <v>711013681.37799299</v>
      </c>
      <c r="K221" s="13">
        <v>420613026.66331398</v>
      </c>
      <c r="L221" s="13">
        <v>175327092.662242</v>
      </c>
    </row>
    <row r="222" spans="2:12" s="1" customFormat="1" ht="11.15" customHeight="1" x14ac:dyDescent="0.2">
      <c r="B222" s="43">
        <v>44531</v>
      </c>
      <c r="C222" s="44">
        <v>50952</v>
      </c>
      <c r="D222" s="13">
        <v>211</v>
      </c>
      <c r="E222" s="45">
        <v>6421</v>
      </c>
      <c r="F222" s="256"/>
      <c r="G222" s="256"/>
      <c r="H222" s="233">
        <v>981026506.07030106</v>
      </c>
      <c r="I222" s="233"/>
      <c r="J222" s="13">
        <v>690209416.739061</v>
      </c>
      <c r="K222" s="13">
        <v>407300936.75241399</v>
      </c>
      <c r="L222" s="13">
        <v>169082166.78527299</v>
      </c>
    </row>
    <row r="223" spans="2:12" s="1" customFormat="1" ht="11.15" customHeight="1" x14ac:dyDescent="0.2">
      <c r="B223" s="43">
        <v>44531</v>
      </c>
      <c r="C223" s="44">
        <v>50983</v>
      </c>
      <c r="D223" s="13">
        <v>212</v>
      </c>
      <c r="E223" s="45">
        <v>6452</v>
      </c>
      <c r="F223" s="256"/>
      <c r="G223" s="256"/>
      <c r="H223" s="233">
        <v>954177498.64353001</v>
      </c>
      <c r="I223" s="233"/>
      <c r="J223" s="13">
        <v>670180964.96653903</v>
      </c>
      <c r="K223" s="13">
        <v>394476112.89758098</v>
      </c>
      <c r="L223" s="13">
        <v>163064613.49000201</v>
      </c>
    </row>
    <row r="224" spans="2:12" s="1" customFormat="1" ht="11.15" customHeight="1" x14ac:dyDescent="0.2">
      <c r="B224" s="43">
        <v>44531</v>
      </c>
      <c r="C224" s="44">
        <v>51014</v>
      </c>
      <c r="D224" s="13">
        <v>213</v>
      </c>
      <c r="E224" s="45">
        <v>6483</v>
      </c>
      <c r="F224" s="256"/>
      <c r="G224" s="256"/>
      <c r="H224" s="233">
        <v>926968568.60826099</v>
      </c>
      <c r="I224" s="233"/>
      <c r="J224" s="13">
        <v>649966098.85119104</v>
      </c>
      <c r="K224" s="13">
        <v>381604440.45514601</v>
      </c>
      <c r="L224" s="13">
        <v>157075718.34402701</v>
      </c>
    </row>
    <row r="225" spans="2:12" s="1" customFormat="1" ht="11.15" customHeight="1" x14ac:dyDescent="0.2">
      <c r="B225" s="43">
        <v>44531</v>
      </c>
      <c r="C225" s="44">
        <v>51044</v>
      </c>
      <c r="D225" s="13">
        <v>214</v>
      </c>
      <c r="E225" s="45">
        <v>6513</v>
      </c>
      <c r="F225" s="256"/>
      <c r="G225" s="256"/>
      <c r="H225" s="233">
        <v>901434809.03482199</v>
      </c>
      <c r="I225" s="233"/>
      <c r="J225" s="13">
        <v>631025023.21275699</v>
      </c>
      <c r="K225" s="13">
        <v>369572002.59580803</v>
      </c>
      <c r="L225" s="13">
        <v>151499354.212906</v>
      </c>
    </row>
    <row r="226" spans="2:12" s="1" customFormat="1" ht="11.15" customHeight="1" x14ac:dyDescent="0.2">
      <c r="B226" s="43">
        <v>44531</v>
      </c>
      <c r="C226" s="44">
        <v>51075</v>
      </c>
      <c r="D226" s="13">
        <v>215</v>
      </c>
      <c r="E226" s="45">
        <v>6544</v>
      </c>
      <c r="F226" s="256"/>
      <c r="G226" s="256"/>
      <c r="H226" s="233">
        <v>876864827.76509094</v>
      </c>
      <c r="I226" s="233"/>
      <c r="J226" s="13">
        <v>612784379.86197102</v>
      </c>
      <c r="K226" s="13">
        <v>357976288.59289098</v>
      </c>
      <c r="L226" s="13">
        <v>146124352.24568999</v>
      </c>
    </row>
    <row r="227" spans="2:12" s="1" customFormat="1" ht="11.15" customHeight="1" x14ac:dyDescent="0.2">
      <c r="B227" s="43">
        <v>44531</v>
      </c>
      <c r="C227" s="44">
        <v>51105</v>
      </c>
      <c r="D227" s="13">
        <v>216</v>
      </c>
      <c r="E227" s="45">
        <v>6574</v>
      </c>
      <c r="F227" s="256"/>
      <c r="G227" s="256"/>
      <c r="H227" s="233">
        <v>852916919.83215499</v>
      </c>
      <c r="I227" s="233"/>
      <c r="J227" s="13">
        <v>595070370.18174505</v>
      </c>
      <c r="K227" s="13">
        <v>346772515.07868201</v>
      </c>
      <c r="L227" s="13">
        <v>140970775.77060801</v>
      </c>
    </row>
    <row r="228" spans="2:12" s="1" customFormat="1" ht="11.15" customHeight="1" x14ac:dyDescent="0.2">
      <c r="B228" s="43">
        <v>44531</v>
      </c>
      <c r="C228" s="44">
        <v>51136</v>
      </c>
      <c r="D228" s="13">
        <v>217</v>
      </c>
      <c r="E228" s="45">
        <v>6605</v>
      </c>
      <c r="F228" s="256"/>
      <c r="G228" s="256"/>
      <c r="H228" s="233">
        <v>830666692.53212798</v>
      </c>
      <c r="I228" s="233"/>
      <c r="J228" s="13">
        <v>578563687.33930898</v>
      </c>
      <c r="K228" s="13">
        <v>336295926.796561</v>
      </c>
      <c r="L228" s="13">
        <v>136132759.52938601</v>
      </c>
    </row>
    <row r="229" spans="2:12" s="1" customFormat="1" ht="11.15" customHeight="1" x14ac:dyDescent="0.2">
      <c r="B229" s="43">
        <v>44531</v>
      </c>
      <c r="C229" s="44">
        <v>51167</v>
      </c>
      <c r="D229" s="13">
        <v>218</v>
      </c>
      <c r="E229" s="45">
        <v>6636</v>
      </c>
      <c r="F229" s="256"/>
      <c r="G229" s="256"/>
      <c r="H229" s="233">
        <v>809040370.900352</v>
      </c>
      <c r="I229" s="233"/>
      <c r="J229" s="13">
        <v>562545102.30848897</v>
      </c>
      <c r="K229" s="13">
        <v>326153374.06110102</v>
      </c>
      <c r="L229" s="13">
        <v>131467842.60114101</v>
      </c>
    </row>
    <row r="230" spans="2:12" s="1" customFormat="1" ht="11.15" customHeight="1" x14ac:dyDescent="0.2">
      <c r="B230" s="43">
        <v>44531</v>
      </c>
      <c r="C230" s="44">
        <v>51196</v>
      </c>
      <c r="D230" s="13">
        <v>219</v>
      </c>
      <c r="E230" s="45">
        <v>6665</v>
      </c>
      <c r="F230" s="256"/>
      <c r="G230" s="256"/>
      <c r="H230" s="233">
        <v>787612644.81816304</v>
      </c>
      <c r="I230" s="233"/>
      <c r="J230" s="13">
        <v>546776922.48282194</v>
      </c>
      <c r="K230" s="13">
        <v>316256999.11630601</v>
      </c>
      <c r="L230" s="13">
        <v>126973576.76582199</v>
      </c>
    </row>
    <row r="231" spans="2:12" s="1" customFormat="1" ht="11.15" customHeight="1" x14ac:dyDescent="0.2">
      <c r="B231" s="43">
        <v>44531</v>
      </c>
      <c r="C231" s="44">
        <v>51227</v>
      </c>
      <c r="D231" s="13">
        <v>220</v>
      </c>
      <c r="E231" s="45">
        <v>6696</v>
      </c>
      <c r="F231" s="256"/>
      <c r="G231" s="256"/>
      <c r="H231" s="233">
        <v>766962062.55958104</v>
      </c>
      <c r="I231" s="233"/>
      <c r="J231" s="13">
        <v>531537803.78153199</v>
      </c>
      <c r="K231" s="13">
        <v>306660768.70367002</v>
      </c>
      <c r="L231" s="13">
        <v>122599316.06115501</v>
      </c>
    </row>
    <row r="232" spans="2:12" s="1" customFormat="1" ht="11.15" customHeight="1" x14ac:dyDescent="0.2">
      <c r="B232" s="43">
        <v>44531</v>
      </c>
      <c r="C232" s="44">
        <v>51257</v>
      </c>
      <c r="D232" s="13">
        <v>221</v>
      </c>
      <c r="E232" s="45">
        <v>6726</v>
      </c>
      <c r="F232" s="256"/>
      <c r="G232" s="256"/>
      <c r="H232" s="233">
        <v>746722091.18078101</v>
      </c>
      <c r="I232" s="233"/>
      <c r="J232" s="13">
        <v>516661184.75979602</v>
      </c>
      <c r="K232" s="13">
        <v>297344332.53456497</v>
      </c>
      <c r="L232" s="13">
        <v>118387425.419232</v>
      </c>
    </row>
    <row r="233" spans="2:12" s="1" customFormat="1" ht="11.15" customHeight="1" x14ac:dyDescent="0.2">
      <c r="B233" s="43">
        <v>44531</v>
      </c>
      <c r="C233" s="44">
        <v>51288</v>
      </c>
      <c r="D233" s="13">
        <v>222</v>
      </c>
      <c r="E233" s="45">
        <v>6757</v>
      </c>
      <c r="F233" s="256"/>
      <c r="G233" s="256"/>
      <c r="H233" s="233">
        <v>726836996.87759995</v>
      </c>
      <c r="I233" s="233"/>
      <c r="J233" s="13">
        <v>502049616.98208702</v>
      </c>
      <c r="K233" s="13">
        <v>288200388.95964801</v>
      </c>
      <c r="L233" s="13">
        <v>114260755.95959499</v>
      </c>
    </row>
    <row r="234" spans="2:12" s="1" customFormat="1" ht="11.15" customHeight="1" x14ac:dyDescent="0.2">
      <c r="B234" s="43">
        <v>44531</v>
      </c>
      <c r="C234" s="44">
        <v>51318</v>
      </c>
      <c r="D234" s="13">
        <v>223</v>
      </c>
      <c r="E234" s="45">
        <v>6787</v>
      </c>
      <c r="F234" s="256"/>
      <c r="G234" s="256"/>
      <c r="H234" s="233">
        <v>707640099.691594</v>
      </c>
      <c r="I234" s="233"/>
      <c r="J234" s="13">
        <v>487987401.84431499</v>
      </c>
      <c r="K234" s="13">
        <v>279438537.70601898</v>
      </c>
      <c r="L234" s="13">
        <v>110332869.64949401</v>
      </c>
    </row>
    <row r="235" spans="2:12" s="1" customFormat="1" ht="11.15" customHeight="1" x14ac:dyDescent="0.2">
      <c r="B235" s="43">
        <v>44531</v>
      </c>
      <c r="C235" s="44">
        <v>51349</v>
      </c>
      <c r="D235" s="13">
        <v>224</v>
      </c>
      <c r="E235" s="45">
        <v>6818</v>
      </c>
      <c r="F235" s="256"/>
      <c r="G235" s="256"/>
      <c r="H235" s="233">
        <v>688721196.20680404</v>
      </c>
      <c r="I235" s="233"/>
      <c r="J235" s="13">
        <v>474135423.36299902</v>
      </c>
      <c r="K235" s="13">
        <v>270815916.95883602</v>
      </c>
      <c r="L235" s="13">
        <v>106475434.135315</v>
      </c>
    </row>
    <row r="236" spans="2:12" s="1" customFormat="1" ht="11.15" customHeight="1" x14ac:dyDescent="0.2">
      <c r="B236" s="43">
        <v>44531</v>
      </c>
      <c r="C236" s="44">
        <v>51380</v>
      </c>
      <c r="D236" s="13">
        <v>225</v>
      </c>
      <c r="E236" s="45">
        <v>6849</v>
      </c>
      <c r="F236" s="256"/>
      <c r="G236" s="256"/>
      <c r="H236" s="233">
        <v>670376932.28266501</v>
      </c>
      <c r="I236" s="233"/>
      <c r="J236" s="13">
        <v>460723956.45517898</v>
      </c>
      <c r="K236" s="13">
        <v>262486317.83266899</v>
      </c>
      <c r="L236" s="13">
        <v>102763413.937647</v>
      </c>
    </row>
    <row r="237" spans="2:12" s="1" customFormat="1" ht="11.15" customHeight="1" x14ac:dyDescent="0.2">
      <c r="B237" s="43">
        <v>44531</v>
      </c>
      <c r="C237" s="44">
        <v>51410</v>
      </c>
      <c r="D237" s="13">
        <v>226</v>
      </c>
      <c r="E237" s="45">
        <v>6879</v>
      </c>
      <c r="F237" s="256"/>
      <c r="G237" s="256"/>
      <c r="H237" s="233">
        <v>652358197.76422596</v>
      </c>
      <c r="I237" s="233"/>
      <c r="J237" s="13">
        <v>447604473.01375401</v>
      </c>
      <c r="K237" s="13">
        <v>254384157.433263</v>
      </c>
      <c r="L237" s="13">
        <v>99183172.876544103</v>
      </c>
    </row>
    <row r="238" spans="2:12" s="1" customFormat="1" ht="11.15" customHeight="1" x14ac:dyDescent="0.2">
      <c r="B238" s="43">
        <v>44531</v>
      </c>
      <c r="C238" s="44">
        <v>51441</v>
      </c>
      <c r="D238" s="13">
        <v>227</v>
      </c>
      <c r="E238" s="45">
        <v>6910</v>
      </c>
      <c r="F238" s="256"/>
      <c r="G238" s="256"/>
      <c r="H238" s="233">
        <v>634657074.30140305</v>
      </c>
      <c r="I238" s="233"/>
      <c r="J238" s="13">
        <v>434720577.516065</v>
      </c>
      <c r="K238" s="13">
        <v>246433607.01860499</v>
      </c>
      <c r="L238" s="13">
        <v>95676325.990791097</v>
      </c>
    </row>
    <row r="239" spans="2:12" s="1" customFormat="1" ht="11.15" customHeight="1" x14ac:dyDescent="0.2">
      <c r="B239" s="43">
        <v>44531</v>
      </c>
      <c r="C239" s="44">
        <v>51471</v>
      </c>
      <c r="D239" s="13">
        <v>228</v>
      </c>
      <c r="E239" s="45">
        <v>6940</v>
      </c>
      <c r="F239" s="256"/>
      <c r="G239" s="256"/>
      <c r="H239" s="233">
        <v>617235273.16039503</v>
      </c>
      <c r="I239" s="233"/>
      <c r="J239" s="13">
        <v>422093213.74950802</v>
      </c>
      <c r="K239" s="13">
        <v>238686509.16115901</v>
      </c>
      <c r="L239" s="13">
        <v>92288696.590278506</v>
      </c>
    </row>
    <row r="240" spans="2:12" s="1" customFormat="1" ht="11.15" customHeight="1" x14ac:dyDescent="0.2">
      <c r="B240" s="43">
        <v>44531</v>
      </c>
      <c r="C240" s="44">
        <v>51502</v>
      </c>
      <c r="D240" s="13">
        <v>229</v>
      </c>
      <c r="E240" s="45">
        <v>6971</v>
      </c>
      <c r="F240" s="256"/>
      <c r="G240" s="256"/>
      <c r="H240" s="233">
        <v>599938398.15217197</v>
      </c>
      <c r="I240" s="233"/>
      <c r="J240" s="13">
        <v>409568993.908095</v>
      </c>
      <c r="K240" s="13">
        <v>231015259.23184699</v>
      </c>
      <c r="L240" s="13">
        <v>88944260.031095505</v>
      </c>
    </row>
    <row r="241" spans="2:12" s="1" customFormat="1" ht="11.15" customHeight="1" x14ac:dyDescent="0.2">
      <c r="B241" s="43">
        <v>44531</v>
      </c>
      <c r="C241" s="44">
        <v>51533</v>
      </c>
      <c r="D241" s="13">
        <v>230</v>
      </c>
      <c r="E241" s="45">
        <v>7002</v>
      </c>
      <c r="F241" s="256"/>
      <c r="G241" s="256"/>
      <c r="H241" s="233">
        <v>582760068.90391898</v>
      </c>
      <c r="I241" s="233"/>
      <c r="J241" s="13">
        <v>397166836.01184201</v>
      </c>
      <c r="K241" s="13">
        <v>223450157.94694999</v>
      </c>
      <c r="L241" s="13">
        <v>85667194.532218203</v>
      </c>
    </row>
    <row r="242" spans="2:12" s="1" customFormat="1" ht="11.15" customHeight="1" x14ac:dyDescent="0.2">
      <c r="B242" s="43">
        <v>44531</v>
      </c>
      <c r="C242" s="44">
        <v>51561</v>
      </c>
      <c r="D242" s="13">
        <v>231</v>
      </c>
      <c r="E242" s="45">
        <v>7030</v>
      </c>
      <c r="F242" s="256"/>
      <c r="G242" s="256"/>
      <c r="H242" s="233">
        <v>565634773.48124301</v>
      </c>
      <c r="I242" s="233"/>
      <c r="J242" s="13">
        <v>384904877.83391303</v>
      </c>
      <c r="K242" s="13">
        <v>216053954.55966401</v>
      </c>
      <c r="L242" s="13">
        <v>82514659.099943399</v>
      </c>
    </row>
    <row r="243" spans="2:12" s="1" customFormat="1" ht="11.15" customHeight="1" x14ac:dyDescent="0.2">
      <c r="B243" s="43">
        <v>44531</v>
      </c>
      <c r="C243" s="44">
        <v>51592</v>
      </c>
      <c r="D243" s="13">
        <v>232</v>
      </c>
      <c r="E243" s="45">
        <v>7061</v>
      </c>
      <c r="F243" s="256"/>
      <c r="G243" s="256"/>
      <c r="H243" s="233">
        <v>549021807.94568598</v>
      </c>
      <c r="I243" s="233"/>
      <c r="J243" s="13">
        <v>372966383.00958902</v>
      </c>
      <c r="K243" s="13">
        <v>208820238.14160401</v>
      </c>
      <c r="L243" s="13">
        <v>79414187.365599602</v>
      </c>
    </row>
    <row r="244" spans="2:12" s="1" customFormat="1" ht="11.15" customHeight="1" x14ac:dyDescent="0.2">
      <c r="B244" s="43">
        <v>44531</v>
      </c>
      <c r="C244" s="44">
        <v>51622</v>
      </c>
      <c r="D244" s="13">
        <v>233</v>
      </c>
      <c r="E244" s="45">
        <v>7091</v>
      </c>
      <c r="F244" s="256"/>
      <c r="G244" s="256"/>
      <c r="H244" s="233">
        <v>532531867.59567302</v>
      </c>
      <c r="I244" s="233"/>
      <c r="J244" s="13">
        <v>361170487.51735801</v>
      </c>
      <c r="K244" s="13">
        <v>201718124.02422199</v>
      </c>
      <c r="L244" s="13">
        <v>76398795.842573494</v>
      </c>
    </row>
    <row r="245" spans="2:12" s="1" customFormat="1" ht="11.15" customHeight="1" x14ac:dyDescent="0.2">
      <c r="B245" s="43">
        <v>44531</v>
      </c>
      <c r="C245" s="44">
        <v>51653</v>
      </c>
      <c r="D245" s="13">
        <v>234</v>
      </c>
      <c r="E245" s="45">
        <v>7122</v>
      </c>
      <c r="F245" s="256"/>
      <c r="G245" s="256"/>
      <c r="H245" s="233">
        <v>516421618.50615102</v>
      </c>
      <c r="I245" s="233"/>
      <c r="J245" s="13">
        <v>349650253.23714298</v>
      </c>
      <c r="K245" s="13">
        <v>194787285.386031</v>
      </c>
      <c r="L245" s="13">
        <v>73461335.210723698</v>
      </c>
    </row>
    <row r="246" spans="2:12" s="1" customFormat="1" ht="11.15" customHeight="1" x14ac:dyDescent="0.2">
      <c r="B246" s="43">
        <v>44531</v>
      </c>
      <c r="C246" s="44">
        <v>51683</v>
      </c>
      <c r="D246" s="13">
        <v>235</v>
      </c>
      <c r="E246" s="45">
        <v>7152</v>
      </c>
      <c r="F246" s="256"/>
      <c r="G246" s="256"/>
      <c r="H246" s="233">
        <v>500625997.88685298</v>
      </c>
      <c r="I246" s="233"/>
      <c r="J246" s="13">
        <v>338399250.22724098</v>
      </c>
      <c r="K246" s="13">
        <v>188055447.11623201</v>
      </c>
      <c r="L246" s="13">
        <v>70631790.141321197</v>
      </c>
    </row>
    <row r="247" spans="2:12" s="1" customFormat="1" ht="11.15" customHeight="1" x14ac:dyDescent="0.2">
      <c r="B247" s="43">
        <v>44531</v>
      </c>
      <c r="C247" s="44">
        <v>51714</v>
      </c>
      <c r="D247" s="13">
        <v>236</v>
      </c>
      <c r="E247" s="45">
        <v>7183</v>
      </c>
      <c r="F247" s="256"/>
      <c r="G247" s="256"/>
      <c r="H247" s="233">
        <v>485266580.73037601</v>
      </c>
      <c r="I247" s="233"/>
      <c r="J247" s="13">
        <v>327460677.10163301</v>
      </c>
      <c r="K247" s="13">
        <v>181513852.19533899</v>
      </c>
      <c r="L247" s="13">
        <v>67886073.386000395</v>
      </c>
    </row>
    <row r="248" spans="2:12" s="1" customFormat="1" ht="11.15" customHeight="1" x14ac:dyDescent="0.2">
      <c r="B248" s="43">
        <v>44531</v>
      </c>
      <c r="C248" s="44">
        <v>51745</v>
      </c>
      <c r="D248" s="13">
        <v>237</v>
      </c>
      <c r="E248" s="45">
        <v>7214</v>
      </c>
      <c r="F248" s="256"/>
      <c r="G248" s="256"/>
      <c r="H248" s="233">
        <v>470144474.587165</v>
      </c>
      <c r="I248" s="233"/>
      <c r="J248" s="13">
        <v>316718103.001122</v>
      </c>
      <c r="K248" s="13">
        <v>175112681.58792701</v>
      </c>
      <c r="L248" s="13">
        <v>65214644.886414997</v>
      </c>
    </row>
    <row r="249" spans="2:12" s="1" customFormat="1" ht="11.15" customHeight="1" x14ac:dyDescent="0.2">
      <c r="B249" s="43">
        <v>44531</v>
      </c>
      <c r="C249" s="44">
        <v>51775</v>
      </c>
      <c r="D249" s="13">
        <v>238</v>
      </c>
      <c r="E249" s="45">
        <v>7244</v>
      </c>
      <c r="F249" s="256"/>
      <c r="G249" s="256"/>
      <c r="H249" s="233">
        <v>454995635.302131</v>
      </c>
      <c r="I249" s="233"/>
      <c r="J249" s="13">
        <v>306009804.95392603</v>
      </c>
      <c r="K249" s="13">
        <v>168775662.14404601</v>
      </c>
      <c r="L249" s="13">
        <v>62596988.3514608</v>
      </c>
    </row>
    <row r="250" spans="2:12" s="1" customFormat="1" ht="11.15" customHeight="1" x14ac:dyDescent="0.2">
      <c r="B250" s="43">
        <v>44531</v>
      </c>
      <c r="C250" s="44">
        <v>51806</v>
      </c>
      <c r="D250" s="13">
        <v>239</v>
      </c>
      <c r="E250" s="45">
        <v>7275</v>
      </c>
      <c r="F250" s="256"/>
      <c r="G250" s="256"/>
      <c r="H250" s="233">
        <v>440272417.28461897</v>
      </c>
      <c r="I250" s="233"/>
      <c r="J250" s="13">
        <v>295605403.64531302</v>
      </c>
      <c r="K250" s="13">
        <v>162622614.873584</v>
      </c>
      <c r="L250" s="13">
        <v>60059426.120241903</v>
      </c>
    </row>
    <row r="251" spans="2:12" s="1" customFormat="1" ht="11.15" customHeight="1" x14ac:dyDescent="0.2">
      <c r="B251" s="43">
        <v>44531</v>
      </c>
      <c r="C251" s="44">
        <v>51836</v>
      </c>
      <c r="D251" s="13">
        <v>240</v>
      </c>
      <c r="E251" s="45">
        <v>7305</v>
      </c>
      <c r="F251" s="256"/>
      <c r="G251" s="256"/>
      <c r="H251" s="233">
        <v>425680675.48684603</v>
      </c>
      <c r="I251" s="233"/>
      <c r="J251" s="13">
        <v>285339164.99339801</v>
      </c>
      <c r="K251" s="13">
        <v>156588449.77526501</v>
      </c>
      <c r="L251" s="13">
        <v>57593841.412718803</v>
      </c>
    </row>
    <row r="252" spans="2:12" s="1" customFormat="1" ht="11.15" customHeight="1" x14ac:dyDescent="0.2">
      <c r="B252" s="43">
        <v>44531</v>
      </c>
      <c r="C252" s="44">
        <v>51867</v>
      </c>
      <c r="D252" s="13">
        <v>241</v>
      </c>
      <c r="E252" s="45">
        <v>7336</v>
      </c>
      <c r="F252" s="256"/>
      <c r="G252" s="256"/>
      <c r="H252" s="233">
        <v>411514572.54629499</v>
      </c>
      <c r="I252" s="233"/>
      <c r="J252" s="13">
        <v>275375595.31623</v>
      </c>
      <c r="K252" s="13">
        <v>150736310.31941301</v>
      </c>
      <c r="L252" s="13">
        <v>55206577.188943297</v>
      </c>
    </row>
    <row r="253" spans="2:12" s="1" customFormat="1" ht="11.15" customHeight="1" x14ac:dyDescent="0.2">
      <c r="B253" s="43">
        <v>44531</v>
      </c>
      <c r="C253" s="44">
        <v>51898</v>
      </c>
      <c r="D253" s="13">
        <v>242</v>
      </c>
      <c r="E253" s="45">
        <v>7367</v>
      </c>
      <c r="F253" s="256"/>
      <c r="G253" s="256"/>
      <c r="H253" s="233">
        <v>397605180.01215303</v>
      </c>
      <c r="I253" s="233"/>
      <c r="J253" s="13">
        <v>265616495.750083</v>
      </c>
      <c r="K253" s="13">
        <v>145024563.563696</v>
      </c>
      <c r="L253" s="13">
        <v>52889702.957221597</v>
      </c>
    </row>
    <row r="254" spans="2:12" s="1" customFormat="1" ht="11.15" customHeight="1" x14ac:dyDescent="0.2">
      <c r="B254" s="43">
        <v>44531</v>
      </c>
      <c r="C254" s="44">
        <v>51926</v>
      </c>
      <c r="D254" s="13">
        <v>243</v>
      </c>
      <c r="E254" s="45">
        <v>7395</v>
      </c>
      <c r="F254" s="256"/>
      <c r="G254" s="256"/>
      <c r="H254" s="233">
        <v>383934416.42531598</v>
      </c>
      <c r="I254" s="233"/>
      <c r="J254" s="13">
        <v>256090917.852974</v>
      </c>
      <c r="K254" s="13">
        <v>139502444.30759999</v>
      </c>
      <c r="L254" s="13">
        <v>50681141.635907397</v>
      </c>
    </row>
    <row r="255" spans="2:12" s="1" customFormat="1" ht="11.15" customHeight="1" x14ac:dyDescent="0.2">
      <c r="B255" s="43">
        <v>44531</v>
      </c>
      <c r="C255" s="44">
        <v>51957</v>
      </c>
      <c r="D255" s="13">
        <v>244</v>
      </c>
      <c r="E255" s="45">
        <v>7426</v>
      </c>
      <c r="F255" s="256"/>
      <c r="G255" s="256"/>
      <c r="H255" s="233">
        <v>370094833.03782099</v>
      </c>
      <c r="I255" s="233"/>
      <c r="J255" s="13">
        <v>246440983.308754</v>
      </c>
      <c r="K255" s="13">
        <v>133904344.05187701</v>
      </c>
      <c r="L255" s="13">
        <v>48441307.618225701</v>
      </c>
    </row>
    <row r="256" spans="2:12" s="1" customFormat="1" ht="11.15" customHeight="1" x14ac:dyDescent="0.2">
      <c r="B256" s="43">
        <v>44531</v>
      </c>
      <c r="C256" s="44">
        <v>51987</v>
      </c>
      <c r="D256" s="13">
        <v>245</v>
      </c>
      <c r="E256" s="45">
        <v>7456</v>
      </c>
      <c r="F256" s="256"/>
      <c r="G256" s="256"/>
      <c r="H256" s="233">
        <v>356542932.59177703</v>
      </c>
      <c r="I256" s="233"/>
      <c r="J256" s="13">
        <v>237027264.13631499</v>
      </c>
      <c r="K256" s="13">
        <v>128472390.29157899</v>
      </c>
      <c r="L256" s="13">
        <v>46285725.929553002</v>
      </c>
    </row>
    <row r="257" spans="2:12" s="1" customFormat="1" ht="11.15" customHeight="1" x14ac:dyDescent="0.2">
      <c r="B257" s="43">
        <v>44531</v>
      </c>
      <c r="C257" s="44">
        <v>52018</v>
      </c>
      <c r="D257" s="13">
        <v>246</v>
      </c>
      <c r="E257" s="45">
        <v>7487</v>
      </c>
      <c r="F257" s="256"/>
      <c r="G257" s="256"/>
      <c r="H257" s="233">
        <v>343390132.46747398</v>
      </c>
      <c r="I257" s="233"/>
      <c r="J257" s="13">
        <v>227896188.51063499</v>
      </c>
      <c r="K257" s="13">
        <v>123209063.172858</v>
      </c>
      <c r="L257" s="13">
        <v>44201453.422685198</v>
      </c>
    </row>
    <row r="258" spans="2:12" s="1" customFormat="1" ht="11.15" customHeight="1" x14ac:dyDescent="0.2">
      <c r="B258" s="43">
        <v>44531</v>
      </c>
      <c r="C258" s="44">
        <v>52048</v>
      </c>
      <c r="D258" s="13">
        <v>247</v>
      </c>
      <c r="E258" s="45">
        <v>7517</v>
      </c>
      <c r="F258" s="256"/>
      <c r="G258" s="256"/>
      <c r="H258" s="233">
        <v>330444123.08942997</v>
      </c>
      <c r="I258" s="233"/>
      <c r="J258" s="13">
        <v>218944400.85615101</v>
      </c>
      <c r="K258" s="13">
        <v>118078058.651154</v>
      </c>
      <c r="L258" s="13">
        <v>42187052.383791901</v>
      </c>
    </row>
    <row r="259" spans="2:12" s="1" customFormat="1" ht="11.15" customHeight="1" x14ac:dyDescent="0.2">
      <c r="B259" s="43">
        <v>44531</v>
      </c>
      <c r="C259" s="44">
        <v>52079</v>
      </c>
      <c r="D259" s="13">
        <v>248</v>
      </c>
      <c r="E259" s="45">
        <v>7548</v>
      </c>
      <c r="F259" s="256"/>
      <c r="G259" s="256"/>
      <c r="H259" s="233">
        <v>317455590.90433902</v>
      </c>
      <c r="I259" s="233"/>
      <c r="J259" s="13">
        <v>209981759.29471201</v>
      </c>
      <c r="K259" s="13">
        <v>112956447.12410299</v>
      </c>
      <c r="L259" s="13">
        <v>40186262.931391098</v>
      </c>
    </row>
    <row r="260" spans="2:12" s="1" customFormat="1" ht="11.15" customHeight="1" x14ac:dyDescent="0.2">
      <c r="B260" s="43">
        <v>44531</v>
      </c>
      <c r="C260" s="44">
        <v>52110</v>
      </c>
      <c r="D260" s="13">
        <v>249</v>
      </c>
      <c r="E260" s="45">
        <v>7579</v>
      </c>
      <c r="F260" s="256"/>
      <c r="G260" s="256"/>
      <c r="H260" s="233">
        <v>304800205.587937</v>
      </c>
      <c r="I260" s="233"/>
      <c r="J260" s="13">
        <v>201268877.55409199</v>
      </c>
      <c r="K260" s="13">
        <v>107994135.25530399</v>
      </c>
      <c r="L260" s="13">
        <v>38258099.157079801</v>
      </c>
    </row>
    <row r="261" spans="2:12" s="1" customFormat="1" ht="11.15" customHeight="1" x14ac:dyDescent="0.2">
      <c r="B261" s="43">
        <v>44531</v>
      </c>
      <c r="C261" s="44">
        <v>52140</v>
      </c>
      <c r="D261" s="13">
        <v>250</v>
      </c>
      <c r="E261" s="45">
        <v>7609</v>
      </c>
      <c r="F261" s="256"/>
      <c r="G261" s="256"/>
      <c r="H261" s="233">
        <v>292125042.146299</v>
      </c>
      <c r="I261" s="233"/>
      <c r="J261" s="13">
        <v>192582454.44198301</v>
      </c>
      <c r="K261" s="13">
        <v>103078960.77274001</v>
      </c>
      <c r="L261" s="13">
        <v>36367155.373795398</v>
      </c>
    </row>
    <row r="262" spans="2:12" s="1" customFormat="1" ht="11.15" customHeight="1" x14ac:dyDescent="0.2">
      <c r="B262" s="43">
        <v>44531</v>
      </c>
      <c r="C262" s="44">
        <v>52171</v>
      </c>
      <c r="D262" s="13">
        <v>251</v>
      </c>
      <c r="E262" s="45">
        <v>7640</v>
      </c>
      <c r="F262" s="256"/>
      <c r="G262" s="256"/>
      <c r="H262" s="233">
        <v>279785558.988473</v>
      </c>
      <c r="I262" s="233"/>
      <c r="J262" s="13">
        <v>184134854.61425099</v>
      </c>
      <c r="K262" s="13">
        <v>98306766.170200095</v>
      </c>
      <c r="L262" s="13">
        <v>34536580.089036301</v>
      </c>
    </row>
    <row r="263" spans="2:12" s="1" customFormat="1" ht="11.15" customHeight="1" x14ac:dyDescent="0.2">
      <c r="B263" s="43">
        <v>44531</v>
      </c>
      <c r="C263" s="44">
        <v>52201</v>
      </c>
      <c r="D263" s="13">
        <v>252</v>
      </c>
      <c r="E263" s="45">
        <v>7670</v>
      </c>
      <c r="F263" s="256"/>
      <c r="G263" s="256"/>
      <c r="H263" s="233">
        <v>267600806.28841901</v>
      </c>
      <c r="I263" s="233"/>
      <c r="J263" s="13">
        <v>175826643.85310799</v>
      </c>
      <c r="K263" s="13">
        <v>93640098.228218406</v>
      </c>
      <c r="L263" s="13">
        <v>32762260.8825466</v>
      </c>
    </row>
    <row r="264" spans="2:12" s="1" customFormat="1" ht="11.15" customHeight="1" x14ac:dyDescent="0.2">
      <c r="B264" s="43">
        <v>44531</v>
      </c>
      <c r="C264" s="44">
        <v>52232</v>
      </c>
      <c r="D264" s="13">
        <v>253</v>
      </c>
      <c r="E264" s="45">
        <v>7701</v>
      </c>
      <c r="F264" s="256"/>
      <c r="G264" s="256"/>
      <c r="H264" s="233">
        <v>255504277.60725001</v>
      </c>
      <c r="I264" s="233"/>
      <c r="J264" s="13">
        <v>167593906.14631999</v>
      </c>
      <c r="K264" s="13">
        <v>89028588.987717196</v>
      </c>
      <c r="L264" s="13">
        <v>31016880.263913501</v>
      </c>
    </row>
    <row r="265" spans="2:12" s="1" customFormat="1" ht="11.15" customHeight="1" x14ac:dyDescent="0.2">
      <c r="B265" s="43">
        <v>44531</v>
      </c>
      <c r="C265" s="44">
        <v>52263</v>
      </c>
      <c r="D265" s="13">
        <v>254</v>
      </c>
      <c r="E265" s="45">
        <v>7732</v>
      </c>
      <c r="F265" s="256"/>
      <c r="G265" s="256"/>
      <c r="H265" s="233">
        <v>243489256.094374</v>
      </c>
      <c r="I265" s="233"/>
      <c r="J265" s="13">
        <v>159441961.94309601</v>
      </c>
      <c r="K265" s="13">
        <v>84482739.789201498</v>
      </c>
      <c r="L265" s="13">
        <v>29308475.738696899</v>
      </c>
    </row>
    <row r="266" spans="2:12" s="1" customFormat="1" ht="11.15" customHeight="1" x14ac:dyDescent="0.2">
      <c r="B266" s="43">
        <v>44531</v>
      </c>
      <c r="C266" s="44">
        <v>52291</v>
      </c>
      <c r="D266" s="13">
        <v>255</v>
      </c>
      <c r="E266" s="45">
        <v>7760</v>
      </c>
      <c r="F266" s="256"/>
      <c r="G266" s="256"/>
      <c r="H266" s="233">
        <v>231793282.22525299</v>
      </c>
      <c r="I266" s="233"/>
      <c r="J266" s="13">
        <v>151550647.11407501</v>
      </c>
      <c r="K266" s="13">
        <v>80116924.830241606</v>
      </c>
      <c r="L266" s="13">
        <v>27687549.831339199</v>
      </c>
    </row>
    <row r="267" spans="2:12" s="1" customFormat="1" ht="11.15" customHeight="1" x14ac:dyDescent="0.2">
      <c r="B267" s="43">
        <v>44531</v>
      </c>
      <c r="C267" s="44">
        <v>52322</v>
      </c>
      <c r="D267" s="13">
        <v>256</v>
      </c>
      <c r="E267" s="45">
        <v>7791</v>
      </c>
      <c r="F267" s="256"/>
      <c r="G267" s="256"/>
      <c r="H267" s="233">
        <v>220275958.69478601</v>
      </c>
      <c r="I267" s="233"/>
      <c r="J267" s="13">
        <v>143776143.06350899</v>
      </c>
      <c r="K267" s="13">
        <v>75813648.608106494</v>
      </c>
      <c r="L267" s="13">
        <v>26089410.825502899</v>
      </c>
    </row>
    <row r="268" spans="2:12" s="1" customFormat="1" ht="11.15" customHeight="1" x14ac:dyDescent="0.2">
      <c r="B268" s="43">
        <v>44531</v>
      </c>
      <c r="C268" s="44">
        <v>52352</v>
      </c>
      <c r="D268" s="13">
        <v>257</v>
      </c>
      <c r="E268" s="45">
        <v>7821</v>
      </c>
      <c r="F268" s="256"/>
      <c r="G268" s="256"/>
      <c r="H268" s="233">
        <v>208906004.66341799</v>
      </c>
      <c r="I268" s="233"/>
      <c r="J268" s="13">
        <v>136131055.73328099</v>
      </c>
      <c r="K268" s="13">
        <v>71605692.448386803</v>
      </c>
      <c r="L268" s="13">
        <v>24540336.068409398</v>
      </c>
    </row>
    <row r="269" spans="2:12" s="1" customFormat="1" ht="11.15" customHeight="1" x14ac:dyDescent="0.2">
      <c r="B269" s="43">
        <v>44531</v>
      </c>
      <c r="C269" s="44">
        <v>52383</v>
      </c>
      <c r="D269" s="13">
        <v>258</v>
      </c>
      <c r="E269" s="45">
        <v>7852</v>
      </c>
      <c r="F269" s="256"/>
      <c r="G269" s="256"/>
      <c r="H269" s="233">
        <v>197735247.58383799</v>
      </c>
      <c r="I269" s="233"/>
      <c r="J269" s="13">
        <v>128633225.687336</v>
      </c>
      <c r="K269" s="13">
        <v>67489714.280318394</v>
      </c>
      <c r="L269" s="13">
        <v>23031762.1097425</v>
      </c>
    </row>
    <row r="270" spans="2:12" s="1" customFormat="1" ht="11.15" customHeight="1" x14ac:dyDescent="0.2">
      <c r="B270" s="43">
        <v>44531</v>
      </c>
      <c r="C270" s="44">
        <v>52413</v>
      </c>
      <c r="D270" s="13">
        <v>259</v>
      </c>
      <c r="E270" s="45">
        <v>7882</v>
      </c>
      <c r="F270" s="256"/>
      <c r="G270" s="256"/>
      <c r="H270" s="233">
        <v>186792260.372421</v>
      </c>
      <c r="I270" s="233"/>
      <c r="J270" s="13">
        <v>121315001.04975601</v>
      </c>
      <c r="K270" s="13">
        <v>63493417.407845601</v>
      </c>
      <c r="L270" s="13">
        <v>21579151.437632099</v>
      </c>
    </row>
    <row r="271" spans="2:12" s="1" customFormat="1" ht="11.15" customHeight="1" x14ac:dyDescent="0.2">
      <c r="B271" s="43">
        <v>44531</v>
      </c>
      <c r="C271" s="44">
        <v>52444</v>
      </c>
      <c r="D271" s="13">
        <v>260</v>
      </c>
      <c r="E271" s="45">
        <v>7913</v>
      </c>
      <c r="F271" s="256"/>
      <c r="G271" s="256"/>
      <c r="H271" s="233">
        <v>176077746.99826601</v>
      </c>
      <c r="I271" s="233"/>
      <c r="J271" s="13">
        <v>114162344.840489</v>
      </c>
      <c r="K271" s="13">
        <v>59597929.170870297</v>
      </c>
      <c r="L271" s="13">
        <v>20169421.844255999</v>
      </c>
    </row>
    <row r="272" spans="2:12" s="1" customFormat="1" ht="11.15" customHeight="1" x14ac:dyDescent="0.2">
      <c r="B272" s="43">
        <v>44531</v>
      </c>
      <c r="C272" s="44">
        <v>52475</v>
      </c>
      <c r="D272" s="13">
        <v>261</v>
      </c>
      <c r="E272" s="45">
        <v>7944</v>
      </c>
      <c r="F272" s="256"/>
      <c r="G272" s="256"/>
      <c r="H272" s="233">
        <v>165619028.66907001</v>
      </c>
      <c r="I272" s="233"/>
      <c r="J272" s="13">
        <v>107199169.339454</v>
      </c>
      <c r="K272" s="13">
        <v>55820510.289792299</v>
      </c>
      <c r="L272" s="13">
        <v>18811035.435490999</v>
      </c>
    </row>
    <row r="273" spans="2:12" s="1" customFormat="1" ht="11.15" customHeight="1" x14ac:dyDescent="0.2">
      <c r="B273" s="43">
        <v>44531</v>
      </c>
      <c r="C273" s="44">
        <v>52505</v>
      </c>
      <c r="D273" s="13">
        <v>262</v>
      </c>
      <c r="E273" s="45">
        <v>7974</v>
      </c>
      <c r="F273" s="256"/>
      <c r="G273" s="256"/>
      <c r="H273" s="233">
        <v>155073763.290077</v>
      </c>
      <c r="I273" s="233"/>
      <c r="J273" s="13">
        <v>100208848.947374</v>
      </c>
      <c r="K273" s="13">
        <v>52052096.124234296</v>
      </c>
      <c r="L273" s="13">
        <v>17469207.594976101</v>
      </c>
    </row>
    <row r="274" spans="2:12" s="1" customFormat="1" ht="11.15" customHeight="1" x14ac:dyDescent="0.2">
      <c r="B274" s="43">
        <v>44531</v>
      </c>
      <c r="C274" s="44">
        <v>52536</v>
      </c>
      <c r="D274" s="13">
        <v>263</v>
      </c>
      <c r="E274" s="45">
        <v>8005</v>
      </c>
      <c r="F274" s="256"/>
      <c r="G274" s="256"/>
      <c r="H274" s="233">
        <v>145134593.385589</v>
      </c>
      <c r="I274" s="233"/>
      <c r="J274" s="13">
        <v>93627077.375711098</v>
      </c>
      <c r="K274" s="13">
        <v>48509601.751819201</v>
      </c>
      <c r="L274" s="13">
        <v>16211354.8241382</v>
      </c>
    </row>
    <row r="275" spans="2:12" s="1" customFormat="1" ht="11.15" customHeight="1" x14ac:dyDescent="0.2">
      <c r="B275" s="43">
        <v>44531</v>
      </c>
      <c r="C275" s="44">
        <v>52566</v>
      </c>
      <c r="D275" s="13">
        <v>264</v>
      </c>
      <c r="E275" s="45">
        <v>8035</v>
      </c>
      <c r="F275" s="256"/>
      <c r="G275" s="256"/>
      <c r="H275" s="233">
        <v>135446767.87773401</v>
      </c>
      <c r="I275" s="233"/>
      <c r="J275" s="13">
        <v>87233989.116443396</v>
      </c>
      <c r="K275" s="13">
        <v>45086003.710363299</v>
      </c>
      <c r="L275" s="13">
        <v>15005463.961216601</v>
      </c>
    </row>
    <row r="276" spans="2:12" s="1" customFormat="1" ht="11.15" customHeight="1" x14ac:dyDescent="0.2">
      <c r="B276" s="43">
        <v>44531</v>
      </c>
      <c r="C276" s="44">
        <v>52597</v>
      </c>
      <c r="D276" s="13">
        <v>265</v>
      </c>
      <c r="E276" s="45">
        <v>8066</v>
      </c>
      <c r="F276" s="256"/>
      <c r="G276" s="256"/>
      <c r="H276" s="233">
        <v>125939687.203427</v>
      </c>
      <c r="I276" s="233"/>
      <c r="J276" s="13">
        <v>80973418.785461798</v>
      </c>
      <c r="K276" s="13">
        <v>41743857.4421845</v>
      </c>
      <c r="L276" s="13">
        <v>13834290.273476301</v>
      </c>
    </row>
    <row r="277" spans="2:12" s="1" customFormat="1" ht="11.15" customHeight="1" x14ac:dyDescent="0.2">
      <c r="B277" s="43">
        <v>44531</v>
      </c>
      <c r="C277" s="44">
        <v>52628</v>
      </c>
      <c r="D277" s="13">
        <v>266</v>
      </c>
      <c r="E277" s="45">
        <v>8097</v>
      </c>
      <c r="F277" s="256"/>
      <c r="G277" s="256"/>
      <c r="H277" s="233">
        <v>116567362.699848</v>
      </c>
      <c r="I277" s="233"/>
      <c r="J277" s="13">
        <v>74820329.352881595</v>
      </c>
      <c r="K277" s="13">
        <v>38473687.314736404</v>
      </c>
      <c r="L277" s="13">
        <v>12696521.016191199</v>
      </c>
    </row>
    <row r="278" spans="2:12" s="1" customFormat="1" ht="11.15" customHeight="1" x14ac:dyDescent="0.2">
      <c r="B278" s="43">
        <v>44531</v>
      </c>
      <c r="C278" s="44">
        <v>52657</v>
      </c>
      <c r="D278" s="13">
        <v>267</v>
      </c>
      <c r="E278" s="45">
        <v>8126</v>
      </c>
      <c r="F278" s="256"/>
      <c r="G278" s="256"/>
      <c r="H278" s="233">
        <v>107337665.57636</v>
      </c>
      <c r="I278" s="233"/>
      <c r="J278" s="13">
        <v>68786804.121734098</v>
      </c>
      <c r="K278" s="13">
        <v>35287002.604035199</v>
      </c>
      <c r="L278" s="13">
        <v>11598751.440765399</v>
      </c>
    </row>
    <row r="279" spans="2:12" s="1" customFormat="1" ht="11.15" customHeight="1" x14ac:dyDescent="0.2">
      <c r="B279" s="43">
        <v>44531</v>
      </c>
      <c r="C279" s="44">
        <v>52688</v>
      </c>
      <c r="D279" s="13">
        <v>268</v>
      </c>
      <c r="E279" s="45">
        <v>8157</v>
      </c>
      <c r="F279" s="256"/>
      <c r="G279" s="256"/>
      <c r="H279" s="233">
        <v>98273894.732186005</v>
      </c>
      <c r="I279" s="233"/>
      <c r="J279" s="13">
        <v>62871516.166998997</v>
      </c>
      <c r="K279" s="13">
        <v>32170489.099596102</v>
      </c>
      <c r="L279" s="13">
        <v>10529572.893309301</v>
      </c>
    </row>
    <row r="280" spans="2:12" s="1" customFormat="1" ht="11.15" customHeight="1" x14ac:dyDescent="0.2">
      <c r="B280" s="43">
        <v>44531</v>
      </c>
      <c r="C280" s="44">
        <v>52718</v>
      </c>
      <c r="D280" s="13">
        <v>269</v>
      </c>
      <c r="E280" s="45">
        <v>8187</v>
      </c>
      <c r="F280" s="256"/>
      <c r="G280" s="256"/>
      <c r="H280" s="233">
        <v>89400161.542831004</v>
      </c>
      <c r="I280" s="233"/>
      <c r="J280" s="13">
        <v>57100594.441647001</v>
      </c>
      <c r="K280" s="13">
        <v>29145675.6039299</v>
      </c>
      <c r="L280" s="13">
        <v>9500430.8672620505</v>
      </c>
    </row>
    <row r="281" spans="2:12" s="1" customFormat="1" ht="11.15" customHeight="1" x14ac:dyDescent="0.2">
      <c r="B281" s="43">
        <v>44531</v>
      </c>
      <c r="C281" s="44">
        <v>52749</v>
      </c>
      <c r="D281" s="13">
        <v>270</v>
      </c>
      <c r="E281" s="45">
        <v>8218</v>
      </c>
      <c r="F281" s="256"/>
      <c r="G281" s="256"/>
      <c r="H281" s="233">
        <v>80726987.709755003</v>
      </c>
      <c r="I281" s="233"/>
      <c r="J281" s="13">
        <v>51473518.091462404</v>
      </c>
      <c r="K281" s="13">
        <v>26206646.0131284</v>
      </c>
      <c r="L281" s="13">
        <v>8506232.2689458206</v>
      </c>
    </row>
    <row r="282" spans="2:12" s="1" customFormat="1" ht="11.15" customHeight="1" x14ac:dyDescent="0.2">
      <c r="B282" s="43">
        <v>44531</v>
      </c>
      <c r="C282" s="44">
        <v>52779</v>
      </c>
      <c r="D282" s="13">
        <v>271</v>
      </c>
      <c r="E282" s="45">
        <v>8248</v>
      </c>
      <c r="F282" s="256"/>
      <c r="G282" s="256"/>
      <c r="H282" s="233">
        <v>72358431.187718004</v>
      </c>
      <c r="I282" s="233"/>
      <c r="J282" s="13">
        <v>46061789.642199002</v>
      </c>
      <c r="K282" s="13">
        <v>23393659.544101901</v>
      </c>
      <c r="L282" s="13">
        <v>7562058.6859080596</v>
      </c>
    </row>
    <row r="283" spans="2:12" s="1" customFormat="1" ht="11.15" customHeight="1" x14ac:dyDescent="0.2">
      <c r="B283" s="43">
        <v>44531</v>
      </c>
      <c r="C283" s="44">
        <v>52810</v>
      </c>
      <c r="D283" s="13">
        <v>272</v>
      </c>
      <c r="E283" s="45">
        <v>8279</v>
      </c>
      <c r="F283" s="256"/>
      <c r="G283" s="256"/>
      <c r="H283" s="233">
        <v>64338871.122541003</v>
      </c>
      <c r="I283" s="233"/>
      <c r="J283" s="13">
        <v>40887248.048563696</v>
      </c>
      <c r="K283" s="13">
        <v>20712824.7859881</v>
      </c>
      <c r="L283" s="13">
        <v>6667113.2029657904</v>
      </c>
    </row>
    <row r="284" spans="2:12" s="1" customFormat="1" ht="11.15" customHeight="1" x14ac:dyDescent="0.2">
      <c r="B284" s="43">
        <v>44531</v>
      </c>
      <c r="C284" s="44">
        <v>52841</v>
      </c>
      <c r="D284" s="13">
        <v>273</v>
      </c>
      <c r="E284" s="45">
        <v>8310</v>
      </c>
      <c r="F284" s="256"/>
      <c r="G284" s="256"/>
      <c r="H284" s="233">
        <v>56689249.527488001</v>
      </c>
      <c r="I284" s="233"/>
      <c r="J284" s="13">
        <v>35964823.319032997</v>
      </c>
      <c r="K284" s="13">
        <v>18172868.099136699</v>
      </c>
      <c r="L284" s="13">
        <v>5824767.4592271801</v>
      </c>
    </row>
    <row r="285" spans="2:12" s="1" customFormat="1" ht="11.15" customHeight="1" x14ac:dyDescent="0.2">
      <c r="B285" s="43">
        <v>44531</v>
      </c>
      <c r="C285" s="44">
        <v>52871</v>
      </c>
      <c r="D285" s="13">
        <v>274</v>
      </c>
      <c r="E285" s="45">
        <v>8340</v>
      </c>
      <c r="F285" s="256"/>
      <c r="G285" s="256"/>
      <c r="H285" s="233">
        <v>49458144.078469999</v>
      </c>
      <c r="I285" s="233"/>
      <c r="J285" s="13">
        <v>31325758.767451402</v>
      </c>
      <c r="K285" s="13">
        <v>15789810.206501501</v>
      </c>
      <c r="L285" s="13">
        <v>5040203.9532906497</v>
      </c>
    </row>
    <row r="286" spans="2:12" s="1" customFormat="1" ht="11.15" customHeight="1" x14ac:dyDescent="0.2">
      <c r="B286" s="43">
        <v>44531</v>
      </c>
      <c r="C286" s="44">
        <v>52902</v>
      </c>
      <c r="D286" s="13">
        <v>275</v>
      </c>
      <c r="E286" s="45">
        <v>8371</v>
      </c>
      <c r="F286" s="256"/>
      <c r="G286" s="256"/>
      <c r="H286" s="233">
        <v>42789795.373710997</v>
      </c>
      <c r="I286" s="233"/>
      <c r="J286" s="13">
        <v>27056198.2509262</v>
      </c>
      <c r="K286" s="13">
        <v>13603046.292298499</v>
      </c>
      <c r="L286" s="13">
        <v>4323784.0627305703</v>
      </c>
    </row>
    <row r="287" spans="2:12" s="1" customFormat="1" ht="11.15" customHeight="1" x14ac:dyDescent="0.2">
      <c r="B287" s="43">
        <v>44531</v>
      </c>
      <c r="C287" s="44">
        <v>52932</v>
      </c>
      <c r="D287" s="13">
        <v>276</v>
      </c>
      <c r="E287" s="45">
        <v>8401</v>
      </c>
      <c r="F287" s="256"/>
      <c r="G287" s="256"/>
      <c r="H287" s="233">
        <v>36872427.182478003</v>
      </c>
      <c r="I287" s="233"/>
      <c r="J287" s="13">
        <v>23276348.4421551</v>
      </c>
      <c r="K287" s="13">
        <v>11673847.6348665</v>
      </c>
      <c r="L287" s="13">
        <v>3695369.9639206398</v>
      </c>
    </row>
    <row r="288" spans="2:12" s="1" customFormat="1" ht="11.15" customHeight="1" x14ac:dyDescent="0.2">
      <c r="B288" s="43">
        <v>44531</v>
      </c>
      <c r="C288" s="44">
        <v>52963</v>
      </c>
      <c r="D288" s="13">
        <v>277</v>
      </c>
      <c r="E288" s="45">
        <v>8432</v>
      </c>
      <c r="F288" s="256"/>
      <c r="G288" s="256"/>
      <c r="H288" s="233">
        <v>32716117.443902999</v>
      </c>
      <c r="I288" s="233"/>
      <c r="J288" s="13">
        <v>20617578.692510799</v>
      </c>
      <c r="K288" s="13">
        <v>10314090.185560299</v>
      </c>
      <c r="L288" s="13">
        <v>3251108.3832468698</v>
      </c>
    </row>
    <row r="289" spans="2:12" s="1" customFormat="1" ht="11.15" customHeight="1" x14ac:dyDescent="0.2">
      <c r="B289" s="43">
        <v>44531</v>
      </c>
      <c r="C289" s="44">
        <v>52994</v>
      </c>
      <c r="D289" s="13">
        <v>278</v>
      </c>
      <c r="E289" s="45">
        <v>8463</v>
      </c>
      <c r="F289" s="256"/>
      <c r="G289" s="256"/>
      <c r="H289" s="233">
        <v>28782551.164239001</v>
      </c>
      <c r="I289" s="233"/>
      <c r="J289" s="13">
        <v>18107894.9644299</v>
      </c>
      <c r="K289" s="13">
        <v>9035565.1826307401</v>
      </c>
      <c r="L289" s="13">
        <v>2836040.74663048</v>
      </c>
    </row>
    <row r="290" spans="2:12" s="1" customFormat="1" ht="11.15" customHeight="1" x14ac:dyDescent="0.2">
      <c r="B290" s="43">
        <v>44531</v>
      </c>
      <c r="C290" s="44">
        <v>53022</v>
      </c>
      <c r="D290" s="13">
        <v>279</v>
      </c>
      <c r="E290" s="45">
        <v>8491</v>
      </c>
      <c r="F290" s="256"/>
      <c r="G290" s="256"/>
      <c r="H290" s="233">
        <v>25118762.351457</v>
      </c>
      <c r="I290" s="233"/>
      <c r="J290" s="13">
        <v>15778693.548532</v>
      </c>
      <c r="K290" s="13">
        <v>7855241.0065592099</v>
      </c>
      <c r="L290" s="13">
        <v>2456131.8019991899</v>
      </c>
    </row>
    <row r="291" spans="2:12" s="1" customFormat="1" ht="11.15" customHeight="1" x14ac:dyDescent="0.2">
      <c r="B291" s="43">
        <v>44531</v>
      </c>
      <c r="C291" s="44">
        <v>53053</v>
      </c>
      <c r="D291" s="13">
        <v>280</v>
      </c>
      <c r="E291" s="45">
        <v>8522</v>
      </c>
      <c r="F291" s="256"/>
      <c r="G291" s="256"/>
      <c r="H291" s="233">
        <v>21720390.570078</v>
      </c>
      <c r="I291" s="233"/>
      <c r="J291" s="13">
        <v>13620818.746204801</v>
      </c>
      <c r="K291" s="13">
        <v>6763722.4715672499</v>
      </c>
      <c r="L291" s="13">
        <v>2105884.5247645602</v>
      </c>
    </row>
    <row r="292" spans="2:12" s="1" customFormat="1" ht="11.15" customHeight="1" x14ac:dyDescent="0.2">
      <c r="B292" s="43">
        <v>44531</v>
      </c>
      <c r="C292" s="44">
        <v>53083</v>
      </c>
      <c r="D292" s="13">
        <v>281</v>
      </c>
      <c r="E292" s="45">
        <v>8552</v>
      </c>
      <c r="F292" s="256"/>
      <c r="G292" s="256"/>
      <c r="H292" s="233">
        <v>18484219.117718</v>
      </c>
      <c r="I292" s="233"/>
      <c r="J292" s="13">
        <v>11572395.0784785</v>
      </c>
      <c r="K292" s="13">
        <v>5732388.0875615999</v>
      </c>
      <c r="L292" s="13">
        <v>1777462.479977</v>
      </c>
    </row>
    <row r="293" spans="2:12" s="1" customFormat="1" ht="11.15" customHeight="1" x14ac:dyDescent="0.2">
      <c r="B293" s="43">
        <v>44531</v>
      </c>
      <c r="C293" s="44">
        <v>53114</v>
      </c>
      <c r="D293" s="13">
        <v>282</v>
      </c>
      <c r="E293" s="45">
        <v>8583</v>
      </c>
      <c r="F293" s="256"/>
      <c r="G293" s="256"/>
      <c r="H293" s="233">
        <v>15685365.135537</v>
      </c>
      <c r="I293" s="233"/>
      <c r="J293" s="13">
        <v>9803463.9423510805</v>
      </c>
      <c r="K293" s="13">
        <v>4843797.5321623897</v>
      </c>
      <c r="L293" s="13">
        <v>1495572.4569812</v>
      </c>
    </row>
    <row r="294" spans="2:12" s="1" customFormat="1" ht="11.15" customHeight="1" x14ac:dyDescent="0.2">
      <c r="B294" s="43">
        <v>44531</v>
      </c>
      <c r="C294" s="44">
        <v>53144</v>
      </c>
      <c r="D294" s="13">
        <v>283</v>
      </c>
      <c r="E294" s="45">
        <v>8613</v>
      </c>
      <c r="F294" s="256"/>
      <c r="G294" s="256"/>
      <c r="H294" s="233">
        <v>13391245.705745</v>
      </c>
      <c r="I294" s="233"/>
      <c r="J294" s="13">
        <v>8355885.1463143602</v>
      </c>
      <c r="K294" s="13">
        <v>4118401.23020009</v>
      </c>
      <c r="L294" s="13">
        <v>1266386.33391793</v>
      </c>
    </row>
    <row r="295" spans="2:12" s="1" customFormat="1" ht="11.15" customHeight="1" x14ac:dyDescent="0.2">
      <c r="B295" s="43">
        <v>44531</v>
      </c>
      <c r="C295" s="44">
        <v>53175</v>
      </c>
      <c r="D295" s="13">
        <v>284</v>
      </c>
      <c r="E295" s="45">
        <v>8644</v>
      </c>
      <c r="F295" s="256"/>
      <c r="G295" s="256"/>
      <c r="H295" s="233">
        <v>11459498.654665999</v>
      </c>
      <c r="I295" s="233"/>
      <c r="J295" s="13">
        <v>7138383.5672535896</v>
      </c>
      <c r="K295" s="13">
        <v>3509378.13728884</v>
      </c>
      <c r="L295" s="13">
        <v>1074544.3526613</v>
      </c>
    </row>
    <row r="296" spans="2:12" s="1" customFormat="1" ht="11.15" customHeight="1" x14ac:dyDescent="0.2">
      <c r="B296" s="43">
        <v>44531</v>
      </c>
      <c r="C296" s="44">
        <v>53206</v>
      </c>
      <c r="D296" s="13">
        <v>285</v>
      </c>
      <c r="E296" s="45">
        <v>8675</v>
      </c>
      <c r="F296" s="256"/>
      <c r="G296" s="256"/>
      <c r="H296" s="233">
        <v>9873284.8053719997</v>
      </c>
      <c r="I296" s="233"/>
      <c r="J296" s="13">
        <v>6139863.3597806199</v>
      </c>
      <c r="K296" s="13">
        <v>3010808.16445019</v>
      </c>
      <c r="L296" s="13">
        <v>917981.40589716297</v>
      </c>
    </row>
    <row r="297" spans="2:12" s="1" customFormat="1" ht="11.15" customHeight="1" x14ac:dyDescent="0.2">
      <c r="B297" s="43">
        <v>44531</v>
      </c>
      <c r="C297" s="44">
        <v>53236</v>
      </c>
      <c r="D297" s="13">
        <v>286</v>
      </c>
      <c r="E297" s="45">
        <v>8705</v>
      </c>
      <c r="F297" s="256"/>
      <c r="G297" s="256"/>
      <c r="H297" s="233">
        <v>8488662.5498229992</v>
      </c>
      <c r="I297" s="233"/>
      <c r="J297" s="13">
        <v>5270148.7225404596</v>
      </c>
      <c r="K297" s="13">
        <v>2577965.0025334498</v>
      </c>
      <c r="L297" s="13">
        <v>782787.53270559502</v>
      </c>
    </row>
    <row r="298" spans="2:12" s="1" customFormat="1" ht="11.15" customHeight="1" x14ac:dyDescent="0.2">
      <c r="B298" s="43">
        <v>44531</v>
      </c>
      <c r="C298" s="44">
        <v>53267</v>
      </c>
      <c r="D298" s="13">
        <v>287</v>
      </c>
      <c r="E298" s="45">
        <v>8736</v>
      </c>
      <c r="F298" s="256"/>
      <c r="G298" s="256"/>
      <c r="H298" s="233">
        <v>7332254.9435590003</v>
      </c>
      <c r="I298" s="233"/>
      <c r="J298" s="13">
        <v>4544477.2931644404</v>
      </c>
      <c r="K298" s="13">
        <v>2217339.4140308201</v>
      </c>
      <c r="L298" s="13">
        <v>670433.45741983305</v>
      </c>
    </row>
    <row r="299" spans="2:12" s="1" customFormat="1" ht="11.15" customHeight="1" x14ac:dyDescent="0.2">
      <c r="B299" s="43">
        <v>44531</v>
      </c>
      <c r="C299" s="44">
        <v>53297</v>
      </c>
      <c r="D299" s="13">
        <v>288</v>
      </c>
      <c r="E299" s="45">
        <v>8766</v>
      </c>
      <c r="F299" s="256"/>
      <c r="G299" s="256"/>
      <c r="H299" s="233">
        <v>6351272.3031219998</v>
      </c>
      <c r="I299" s="233"/>
      <c r="J299" s="13">
        <v>3930010.1688343901</v>
      </c>
      <c r="K299" s="13">
        <v>1912809.3255908201</v>
      </c>
      <c r="L299" s="13">
        <v>575985.12311652105</v>
      </c>
    </row>
    <row r="300" spans="2:12" s="1" customFormat="1" ht="11.15" customHeight="1" x14ac:dyDescent="0.2">
      <c r="B300" s="43">
        <v>44531</v>
      </c>
      <c r="C300" s="44">
        <v>53328</v>
      </c>
      <c r="D300" s="13">
        <v>289</v>
      </c>
      <c r="E300" s="45">
        <v>8797</v>
      </c>
      <c r="F300" s="256"/>
      <c r="G300" s="256"/>
      <c r="H300" s="233">
        <v>5502984.7309569996</v>
      </c>
      <c r="I300" s="233"/>
      <c r="J300" s="13">
        <v>3399335.4861499402</v>
      </c>
      <c r="K300" s="13">
        <v>1650312.26441595</v>
      </c>
      <c r="L300" s="13">
        <v>494837.19070537202</v>
      </c>
    </row>
    <row r="301" spans="2:12" s="1" customFormat="1" ht="11.15" customHeight="1" x14ac:dyDescent="0.2">
      <c r="B301" s="43">
        <v>44531</v>
      </c>
      <c r="C301" s="44">
        <v>53359</v>
      </c>
      <c r="D301" s="13">
        <v>290</v>
      </c>
      <c r="E301" s="45">
        <v>8828</v>
      </c>
      <c r="F301" s="256"/>
      <c r="G301" s="256"/>
      <c r="H301" s="233">
        <v>4846874.105517</v>
      </c>
      <c r="I301" s="233"/>
      <c r="J301" s="13">
        <v>2988960.9323553601</v>
      </c>
      <c r="K301" s="13">
        <v>1447392.8758350399</v>
      </c>
      <c r="L301" s="13">
        <v>432154.71501277603</v>
      </c>
    </row>
    <row r="302" spans="2:12" s="1" customFormat="1" ht="11.15" customHeight="1" x14ac:dyDescent="0.2">
      <c r="B302" s="43">
        <v>44531</v>
      </c>
      <c r="C302" s="44">
        <v>53387</v>
      </c>
      <c r="D302" s="13">
        <v>291</v>
      </c>
      <c r="E302" s="45">
        <v>8856</v>
      </c>
      <c r="F302" s="256"/>
      <c r="G302" s="256"/>
      <c r="H302" s="233">
        <v>4294002.7433860004</v>
      </c>
      <c r="I302" s="233"/>
      <c r="J302" s="13">
        <v>2643960.3610391798</v>
      </c>
      <c r="K302" s="13">
        <v>1277386.2824325401</v>
      </c>
      <c r="L302" s="13">
        <v>379935.68349357101</v>
      </c>
    </row>
    <row r="303" spans="2:12" s="1" customFormat="1" ht="11.15" customHeight="1" x14ac:dyDescent="0.2">
      <c r="B303" s="43">
        <v>44531</v>
      </c>
      <c r="C303" s="44">
        <v>53418</v>
      </c>
      <c r="D303" s="13">
        <v>292</v>
      </c>
      <c r="E303" s="45">
        <v>8887</v>
      </c>
      <c r="F303" s="256"/>
      <c r="G303" s="256"/>
      <c r="H303" s="233">
        <v>3839420.7330180001</v>
      </c>
      <c r="I303" s="233"/>
      <c r="J303" s="13">
        <v>2360049.47303895</v>
      </c>
      <c r="K303" s="13">
        <v>1137319.5595746399</v>
      </c>
      <c r="L303" s="13">
        <v>336842.56365292898</v>
      </c>
    </row>
    <row r="304" spans="2:12" s="1" customFormat="1" ht="11.15" customHeight="1" x14ac:dyDescent="0.2">
      <c r="B304" s="43">
        <v>44531</v>
      </c>
      <c r="C304" s="44">
        <v>53448</v>
      </c>
      <c r="D304" s="13">
        <v>293</v>
      </c>
      <c r="E304" s="45">
        <v>8917</v>
      </c>
      <c r="F304" s="256"/>
      <c r="G304" s="256"/>
      <c r="H304" s="233">
        <v>3493854.3046630002</v>
      </c>
      <c r="I304" s="233"/>
      <c r="J304" s="13">
        <v>2144108.4698226601</v>
      </c>
      <c r="K304" s="13">
        <v>1030713.39674436</v>
      </c>
      <c r="L304" s="13">
        <v>304017.41372632398</v>
      </c>
    </row>
    <row r="305" spans="2:12" s="1" customFormat="1" ht="11.15" customHeight="1" x14ac:dyDescent="0.2">
      <c r="B305" s="43">
        <v>44531</v>
      </c>
      <c r="C305" s="44">
        <v>53479</v>
      </c>
      <c r="D305" s="13">
        <v>294</v>
      </c>
      <c r="E305" s="45">
        <v>8948</v>
      </c>
      <c r="F305" s="256"/>
      <c r="G305" s="256"/>
      <c r="H305" s="233">
        <v>3222145.9925390002</v>
      </c>
      <c r="I305" s="233"/>
      <c r="J305" s="13">
        <v>1974012.7559984999</v>
      </c>
      <c r="K305" s="13">
        <v>946531.81483815704</v>
      </c>
      <c r="L305" s="13">
        <v>278004.85151120002</v>
      </c>
    </row>
    <row r="306" spans="2:12" s="1" customFormat="1" ht="11.15" customHeight="1" x14ac:dyDescent="0.2">
      <c r="B306" s="43">
        <v>44531</v>
      </c>
      <c r="C306" s="44">
        <v>53509</v>
      </c>
      <c r="D306" s="13">
        <v>295</v>
      </c>
      <c r="E306" s="45">
        <v>8978</v>
      </c>
      <c r="F306" s="256"/>
      <c r="G306" s="256"/>
      <c r="H306" s="233">
        <v>3040288.8670600001</v>
      </c>
      <c r="I306" s="233"/>
      <c r="J306" s="13">
        <v>1859542.6783286701</v>
      </c>
      <c r="K306" s="13">
        <v>889449.26161009597</v>
      </c>
      <c r="L306" s="13">
        <v>260168.325200614</v>
      </c>
    </row>
    <row r="307" spans="2:12" s="1" customFormat="1" ht="11.15" customHeight="1" x14ac:dyDescent="0.2">
      <c r="B307" s="43">
        <v>44531</v>
      </c>
      <c r="C307" s="44">
        <v>53540</v>
      </c>
      <c r="D307" s="13">
        <v>296</v>
      </c>
      <c r="E307" s="45">
        <v>9009</v>
      </c>
      <c r="F307" s="256"/>
      <c r="G307" s="256"/>
      <c r="H307" s="233">
        <v>2833866.0911309998</v>
      </c>
      <c r="I307" s="233"/>
      <c r="J307" s="13">
        <v>1730347.7987031201</v>
      </c>
      <c r="K307" s="13">
        <v>825548.37389249797</v>
      </c>
      <c r="L307" s="13">
        <v>240454.211586302</v>
      </c>
    </row>
    <row r="308" spans="2:12" s="1" customFormat="1" ht="11.15" customHeight="1" x14ac:dyDescent="0.2">
      <c r="B308" s="43">
        <v>44531</v>
      </c>
      <c r="C308" s="44">
        <v>53571</v>
      </c>
      <c r="D308" s="13">
        <v>297</v>
      </c>
      <c r="E308" s="45">
        <v>9040</v>
      </c>
      <c r="F308" s="256"/>
      <c r="G308" s="256"/>
      <c r="H308" s="233">
        <v>2707151.3743969998</v>
      </c>
      <c r="I308" s="233"/>
      <c r="J308" s="13">
        <v>1650172.7071255799</v>
      </c>
      <c r="K308" s="13">
        <v>785294.60573485703</v>
      </c>
      <c r="L308" s="13">
        <v>227760.86091099799</v>
      </c>
    </row>
    <row r="309" spans="2:12" s="1" customFormat="1" ht="11.15" customHeight="1" x14ac:dyDescent="0.2">
      <c r="B309" s="43">
        <v>44531</v>
      </c>
      <c r="C309" s="44">
        <v>53601</v>
      </c>
      <c r="D309" s="13">
        <v>298</v>
      </c>
      <c r="E309" s="45">
        <v>9070</v>
      </c>
      <c r="F309" s="256"/>
      <c r="G309" s="256"/>
      <c r="H309" s="233">
        <v>2583024.8530049999</v>
      </c>
      <c r="I309" s="233"/>
      <c r="J309" s="13">
        <v>1571925.66361902</v>
      </c>
      <c r="K309" s="13">
        <v>746216.73772508197</v>
      </c>
      <c r="L309" s="13">
        <v>215539.83746158399</v>
      </c>
    </row>
    <row r="310" spans="2:12" s="1" customFormat="1" ht="11.15" customHeight="1" x14ac:dyDescent="0.2">
      <c r="B310" s="43">
        <v>44531</v>
      </c>
      <c r="C310" s="44">
        <v>53632</v>
      </c>
      <c r="D310" s="13">
        <v>299</v>
      </c>
      <c r="E310" s="45">
        <v>9101</v>
      </c>
      <c r="F310" s="256"/>
      <c r="G310" s="256"/>
      <c r="H310" s="233">
        <v>2462337.8796219998</v>
      </c>
      <c r="I310" s="233"/>
      <c r="J310" s="13">
        <v>1495938.86269432</v>
      </c>
      <c r="K310" s="13">
        <v>708338.61726032</v>
      </c>
      <c r="L310" s="13">
        <v>203732.401207291</v>
      </c>
    </row>
    <row r="311" spans="2:12" s="1" customFormat="1" ht="11.15" customHeight="1" x14ac:dyDescent="0.2">
      <c r="B311" s="43">
        <v>44531</v>
      </c>
      <c r="C311" s="44">
        <v>53662</v>
      </c>
      <c r="D311" s="13">
        <v>300</v>
      </c>
      <c r="E311" s="45">
        <v>9131</v>
      </c>
      <c r="F311" s="256"/>
      <c r="G311" s="256"/>
      <c r="H311" s="233">
        <v>2343921.298072</v>
      </c>
      <c r="I311" s="233"/>
      <c r="J311" s="13">
        <v>1421660.1310564401</v>
      </c>
      <c r="K311" s="13">
        <v>671510.219027841</v>
      </c>
      <c r="L311" s="13">
        <v>192348.09706039901</v>
      </c>
    </row>
    <row r="312" spans="2:12" s="1" customFormat="1" ht="11.15" customHeight="1" x14ac:dyDescent="0.2">
      <c r="B312" s="43">
        <v>44531</v>
      </c>
      <c r="C312" s="44">
        <v>53693</v>
      </c>
      <c r="D312" s="13">
        <v>301</v>
      </c>
      <c r="E312" s="45">
        <v>9162</v>
      </c>
      <c r="F312" s="256"/>
      <c r="G312" s="256"/>
      <c r="H312" s="233">
        <v>2231960.0038620001</v>
      </c>
      <c r="I312" s="233"/>
      <c r="J312" s="13">
        <v>1351456.1095590601</v>
      </c>
      <c r="K312" s="13">
        <v>636726.43475564895</v>
      </c>
      <c r="L312" s="13">
        <v>181612.094974735</v>
      </c>
    </row>
    <row r="313" spans="2:12" s="1" customFormat="1" ht="11.15" customHeight="1" x14ac:dyDescent="0.2">
      <c r="B313" s="43">
        <v>44531</v>
      </c>
      <c r="C313" s="44">
        <v>53724</v>
      </c>
      <c r="D313" s="13">
        <v>302</v>
      </c>
      <c r="E313" s="45">
        <v>9193</v>
      </c>
      <c r="F313" s="256"/>
      <c r="G313" s="256"/>
      <c r="H313" s="233">
        <v>2125566.1070249998</v>
      </c>
      <c r="I313" s="233"/>
      <c r="J313" s="13">
        <v>1284851.4931694099</v>
      </c>
      <c r="K313" s="13">
        <v>603806.74649117596</v>
      </c>
      <c r="L313" s="13">
        <v>171493.02787492899</v>
      </c>
    </row>
    <row r="314" spans="2:12" s="1" customFormat="1" ht="11.15" customHeight="1" x14ac:dyDescent="0.2">
      <c r="B314" s="43">
        <v>44531</v>
      </c>
      <c r="C314" s="44">
        <v>53752</v>
      </c>
      <c r="D314" s="13">
        <v>303</v>
      </c>
      <c r="E314" s="45">
        <v>9221</v>
      </c>
      <c r="F314" s="256"/>
      <c r="G314" s="256"/>
      <c r="H314" s="233">
        <v>2020634.378027</v>
      </c>
      <c r="I314" s="233"/>
      <c r="J314" s="13">
        <v>1219551.5926399799</v>
      </c>
      <c r="K314" s="13">
        <v>571802.85767177003</v>
      </c>
      <c r="L314" s="13">
        <v>161781.86582325099</v>
      </c>
    </row>
    <row r="315" spans="2:12" s="1" customFormat="1" ht="11.15" customHeight="1" x14ac:dyDescent="0.2">
      <c r="B315" s="43">
        <v>44531</v>
      </c>
      <c r="C315" s="44">
        <v>53783</v>
      </c>
      <c r="D315" s="13">
        <v>304</v>
      </c>
      <c r="E315" s="45">
        <v>9252</v>
      </c>
      <c r="F315" s="256"/>
      <c r="G315" s="256"/>
      <c r="H315" s="233">
        <v>1922741.3163709999</v>
      </c>
      <c r="I315" s="233"/>
      <c r="J315" s="13">
        <v>1158500.10584546</v>
      </c>
      <c r="K315" s="13">
        <v>541796.648838419</v>
      </c>
      <c r="L315" s="13">
        <v>152642.84515356799</v>
      </c>
    </row>
    <row r="316" spans="2:12" s="1" customFormat="1" ht="11.15" customHeight="1" x14ac:dyDescent="0.2">
      <c r="B316" s="43">
        <v>44531</v>
      </c>
      <c r="C316" s="44">
        <v>53813</v>
      </c>
      <c r="D316" s="13">
        <v>305</v>
      </c>
      <c r="E316" s="45">
        <v>9282</v>
      </c>
      <c r="F316" s="256"/>
      <c r="G316" s="256"/>
      <c r="H316" s="233">
        <v>1827267.9425870001</v>
      </c>
      <c r="I316" s="233"/>
      <c r="J316" s="13">
        <v>1099167.8438230599</v>
      </c>
      <c r="K316" s="13">
        <v>512783.47199251503</v>
      </c>
      <c r="L316" s="13">
        <v>143876.624396039</v>
      </c>
    </row>
    <row r="317" spans="2:12" s="1" customFormat="1" ht="11.15" customHeight="1" x14ac:dyDescent="0.2">
      <c r="B317" s="43">
        <v>44531</v>
      </c>
      <c r="C317" s="44">
        <v>53844</v>
      </c>
      <c r="D317" s="13">
        <v>306</v>
      </c>
      <c r="E317" s="45">
        <v>9313</v>
      </c>
      <c r="F317" s="256"/>
      <c r="G317" s="256"/>
      <c r="H317" s="233">
        <v>1734813.7260960001</v>
      </c>
      <c r="I317" s="233"/>
      <c r="J317" s="13">
        <v>1041783.34068567</v>
      </c>
      <c r="K317" s="13">
        <v>484776.44006531301</v>
      </c>
      <c r="L317" s="13">
        <v>135442.30810046001</v>
      </c>
    </row>
    <row r="318" spans="2:12" s="1" customFormat="1" ht="11.15" customHeight="1" x14ac:dyDescent="0.2">
      <c r="B318" s="43">
        <v>44531</v>
      </c>
      <c r="C318" s="44">
        <v>53874</v>
      </c>
      <c r="D318" s="13">
        <v>307</v>
      </c>
      <c r="E318" s="45">
        <v>9343</v>
      </c>
      <c r="F318" s="256"/>
      <c r="G318" s="256"/>
      <c r="H318" s="233">
        <v>1651550.1674480001</v>
      </c>
      <c r="I318" s="233"/>
      <c r="J318" s="13">
        <v>990154.32614123204</v>
      </c>
      <c r="K318" s="13">
        <v>459617.70882397197</v>
      </c>
      <c r="L318" s="13">
        <v>127886.787433712</v>
      </c>
    </row>
    <row r="319" spans="2:12" s="1" customFormat="1" ht="11.15" customHeight="1" x14ac:dyDescent="0.2">
      <c r="B319" s="43">
        <v>44531</v>
      </c>
      <c r="C319" s="44">
        <v>53905</v>
      </c>
      <c r="D319" s="13">
        <v>308</v>
      </c>
      <c r="E319" s="45">
        <v>9374</v>
      </c>
      <c r="F319" s="256"/>
      <c r="G319" s="256"/>
      <c r="H319" s="233">
        <v>1569213.656611</v>
      </c>
      <c r="I319" s="233"/>
      <c r="J319" s="13">
        <v>939195.44383512903</v>
      </c>
      <c r="K319" s="13">
        <v>434854.46544438798</v>
      </c>
      <c r="L319" s="13">
        <v>120484.027925022</v>
      </c>
    </row>
    <row r="320" spans="2:12" s="1" customFormat="1" ht="11.15" customHeight="1" x14ac:dyDescent="0.2">
      <c r="B320" s="43">
        <v>44531</v>
      </c>
      <c r="C320" s="44">
        <v>53936</v>
      </c>
      <c r="D320" s="13">
        <v>309</v>
      </c>
      <c r="E320" s="45">
        <v>9405</v>
      </c>
      <c r="F320" s="256"/>
      <c r="G320" s="256"/>
      <c r="H320" s="233">
        <v>1489245.6330919999</v>
      </c>
      <c r="I320" s="233"/>
      <c r="J320" s="13">
        <v>889821.74041181197</v>
      </c>
      <c r="K320" s="13">
        <v>410946.28836419201</v>
      </c>
      <c r="L320" s="13">
        <v>113377.591200717</v>
      </c>
    </row>
    <row r="321" spans="2:12" s="1" customFormat="1" ht="11.15" customHeight="1" x14ac:dyDescent="0.2">
      <c r="B321" s="43">
        <v>44531</v>
      </c>
      <c r="C321" s="44">
        <v>53966</v>
      </c>
      <c r="D321" s="13">
        <v>310</v>
      </c>
      <c r="E321" s="45">
        <v>9435</v>
      </c>
      <c r="F321" s="256"/>
      <c r="G321" s="256"/>
      <c r="H321" s="233">
        <v>1411312.8673690001</v>
      </c>
      <c r="I321" s="233"/>
      <c r="J321" s="13">
        <v>841872.91714290297</v>
      </c>
      <c r="K321" s="13">
        <v>387845.14182997303</v>
      </c>
      <c r="L321" s="13">
        <v>106565.494068612</v>
      </c>
    </row>
    <row r="322" spans="2:12" s="1" customFormat="1" ht="11.15" customHeight="1" x14ac:dyDescent="0.2">
      <c r="B322" s="43">
        <v>44531</v>
      </c>
      <c r="C322" s="44">
        <v>53997</v>
      </c>
      <c r="D322" s="13">
        <v>311</v>
      </c>
      <c r="E322" s="45">
        <v>9466</v>
      </c>
      <c r="F322" s="256"/>
      <c r="G322" s="256"/>
      <c r="H322" s="233">
        <v>1334525.67894</v>
      </c>
      <c r="I322" s="233"/>
      <c r="J322" s="13">
        <v>794717.820110537</v>
      </c>
      <c r="K322" s="13">
        <v>365189.98718956002</v>
      </c>
      <c r="L322" s="13">
        <v>99915.698322112497</v>
      </c>
    </row>
    <row r="323" spans="2:12" s="1" customFormat="1" ht="11.15" customHeight="1" x14ac:dyDescent="0.2">
      <c r="B323" s="43">
        <v>44531</v>
      </c>
      <c r="C323" s="44">
        <v>54027</v>
      </c>
      <c r="D323" s="13">
        <v>312</v>
      </c>
      <c r="E323" s="45">
        <v>9496</v>
      </c>
      <c r="F323" s="256"/>
      <c r="G323" s="256"/>
      <c r="H323" s="233">
        <v>1259770.628297</v>
      </c>
      <c r="I323" s="233"/>
      <c r="J323" s="13">
        <v>748969.36707793805</v>
      </c>
      <c r="K323" s="13">
        <v>343320.49718726502</v>
      </c>
      <c r="L323" s="13">
        <v>93547.176266035007</v>
      </c>
    </row>
    <row r="324" spans="2:12" s="1" customFormat="1" ht="11.15" customHeight="1" x14ac:dyDescent="0.2">
      <c r="B324" s="43">
        <v>44531</v>
      </c>
      <c r="C324" s="44">
        <v>54058</v>
      </c>
      <c r="D324" s="13">
        <v>313</v>
      </c>
      <c r="E324" s="45">
        <v>9527</v>
      </c>
      <c r="F324" s="256"/>
      <c r="G324" s="256"/>
      <c r="H324" s="233">
        <v>1188320.215454</v>
      </c>
      <c r="I324" s="233"/>
      <c r="J324" s="13">
        <v>705291.81078551605</v>
      </c>
      <c r="K324" s="13">
        <v>322476.90094838903</v>
      </c>
      <c r="L324" s="13">
        <v>87495.593441599005</v>
      </c>
    </row>
    <row r="325" spans="2:12" s="1" customFormat="1" ht="11.15" customHeight="1" x14ac:dyDescent="0.2">
      <c r="B325" s="43">
        <v>44531</v>
      </c>
      <c r="C325" s="44">
        <v>54089</v>
      </c>
      <c r="D325" s="13">
        <v>314</v>
      </c>
      <c r="E325" s="45">
        <v>9558</v>
      </c>
      <c r="F325" s="256"/>
      <c r="G325" s="256"/>
      <c r="H325" s="233">
        <v>1118756.6803600001</v>
      </c>
      <c r="I325" s="233"/>
      <c r="J325" s="13">
        <v>662878.26093632495</v>
      </c>
      <c r="K325" s="13">
        <v>302313.568532484</v>
      </c>
      <c r="L325" s="13">
        <v>81677.3857654725</v>
      </c>
    </row>
    <row r="326" spans="2:12" s="1" customFormat="1" ht="11.15" customHeight="1" x14ac:dyDescent="0.2">
      <c r="B326" s="43">
        <v>44531</v>
      </c>
      <c r="C326" s="44">
        <v>54118</v>
      </c>
      <c r="D326" s="13">
        <v>315</v>
      </c>
      <c r="E326" s="45">
        <v>9587</v>
      </c>
      <c r="F326" s="256"/>
      <c r="G326" s="256"/>
      <c r="H326" s="233">
        <v>1051024.313023</v>
      </c>
      <c r="I326" s="233"/>
      <c r="J326" s="13">
        <v>621757.79567859601</v>
      </c>
      <c r="K326" s="13">
        <v>282885.40681134298</v>
      </c>
      <c r="L326" s="13">
        <v>76125.521467440296</v>
      </c>
    </row>
    <row r="327" spans="2:12" s="1" customFormat="1" ht="11.15" customHeight="1" x14ac:dyDescent="0.2">
      <c r="B327" s="43">
        <v>44531</v>
      </c>
      <c r="C327" s="44">
        <v>54149</v>
      </c>
      <c r="D327" s="13">
        <v>316</v>
      </c>
      <c r="E327" s="45">
        <v>9618</v>
      </c>
      <c r="F327" s="256"/>
      <c r="G327" s="256"/>
      <c r="H327" s="233">
        <v>986142.44345200004</v>
      </c>
      <c r="I327" s="233"/>
      <c r="J327" s="13">
        <v>582385.97385101195</v>
      </c>
      <c r="K327" s="13">
        <v>264298.26043544197</v>
      </c>
      <c r="L327" s="13">
        <v>70822.403407479302</v>
      </c>
    </row>
    <row r="328" spans="2:12" s="1" customFormat="1" ht="11.15" customHeight="1" x14ac:dyDescent="0.2">
      <c r="B328" s="43">
        <v>44531</v>
      </c>
      <c r="C328" s="44">
        <v>54179</v>
      </c>
      <c r="D328" s="13">
        <v>317</v>
      </c>
      <c r="E328" s="45">
        <v>9648</v>
      </c>
      <c r="F328" s="256"/>
      <c r="G328" s="256"/>
      <c r="H328" s="233">
        <v>922396.15111500002</v>
      </c>
      <c r="I328" s="233"/>
      <c r="J328" s="13">
        <v>543845.19802158303</v>
      </c>
      <c r="K328" s="13">
        <v>246200.23509024901</v>
      </c>
      <c r="L328" s="13">
        <v>65702.3499102692</v>
      </c>
    </row>
    <row r="329" spans="2:12" s="1" customFormat="1" ht="11.15" customHeight="1" x14ac:dyDescent="0.2">
      <c r="B329" s="43">
        <v>44531</v>
      </c>
      <c r="C329" s="44">
        <v>54210</v>
      </c>
      <c r="D329" s="13">
        <v>318</v>
      </c>
      <c r="E329" s="45">
        <v>9679</v>
      </c>
      <c r="F329" s="256"/>
      <c r="G329" s="256"/>
      <c r="H329" s="233">
        <v>863579.57703000004</v>
      </c>
      <c r="I329" s="233"/>
      <c r="J329" s="13">
        <v>508303.33391931799</v>
      </c>
      <c r="K329" s="13">
        <v>229525.116332579</v>
      </c>
      <c r="L329" s="13">
        <v>60992.898909675001</v>
      </c>
    </row>
    <row r="330" spans="2:12" s="1" customFormat="1" ht="11.15" customHeight="1" x14ac:dyDescent="0.2">
      <c r="B330" s="43">
        <v>44531</v>
      </c>
      <c r="C330" s="44">
        <v>54240</v>
      </c>
      <c r="D330" s="13">
        <v>319</v>
      </c>
      <c r="E330" s="45">
        <v>9709</v>
      </c>
      <c r="F330" s="256"/>
      <c r="G330" s="256"/>
      <c r="H330" s="233">
        <v>811427.08017800003</v>
      </c>
      <c r="I330" s="233"/>
      <c r="J330" s="13">
        <v>476822.40408281703</v>
      </c>
      <c r="K330" s="13">
        <v>214779.92101979</v>
      </c>
      <c r="L330" s="13">
        <v>56840.621892352203</v>
      </c>
    </row>
    <row r="331" spans="2:12" s="1" customFormat="1" ht="11.15" customHeight="1" x14ac:dyDescent="0.2">
      <c r="B331" s="43">
        <v>44531</v>
      </c>
      <c r="C331" s="44">
        <v>54271</v>
      </c>
      <c r="D331" s="13">
        <v>320</v>
      </c>
      <c r="E331" s="45">
        <v>9740</v>
      </c>
      <c r="F331" s="256"/>
      <c r="G331" s="256"/>
      <c r="H331" s="233">
        <v>763301.05155400001</v>
      </c>
      <c r="I331" s="233"/>
      <c r="J331" s="13">
        <v>447781.13751338999</v>
      </c>
      <c r="K331" s="13">
        <v>201185.60965735299</v>
      </c>
      <c r="L331" s="13">
        <v>53017.430474618501</v>
      </c>
    </row>
    <row r="332" spans="2:12" s="1" customFormat="1" ht="11.15" customHeight="1" x14ac:dyDescent="0.2">
      <c r="B332" s="43">
        <v>44531</v>
      </c>
      <c r="C332" s="44">
        <v>54302</v>
      </c>
      <c r="D332" s="13">
        <v>321</v>
      </c>
      <c r="E332" s="45">
        <v>9771</v>
      </c>
      <c r="F332" s="256"/>
      <c r="G332" s="256"/>
      <c r="H332" s="233">
        <v>716862.77062199998</v>
      </c>
      <c r="I332" s="233"/>
      <c r="J332" s="13">
        <v>419825.42862753698</v>
      </c>
      <c r="K332" s="13">
        <v>188145.55008766</v>
      </c>
      <c r="L332" s="13">
        <v>49371.046486786501</v>
      </c>
    </row>
    <row r="333" spans="2:12" s="1" customFormat="1" ht="11.15" customHeight="1" x14ac:dyDescent="0.2">
      <c r="B333" s="43">
        <v>44531</v>
      </c>
      <c r="C333" s="44">
        <v>54332</v>
      </c>
      <c r="D333" s="13">
        <v>322</v>
      </c>
      <c r="E333" s="45">
        <v>9801</v>
      </c>
      <c r="F333" s="256"/>
      <c r="G333" s="256"/>
      <c r="H333" s="233">
        <v>674588.21740099997</v>
      </c>
      <c r="I333" s="233"/>
      <c r="J333" s="13">
        <v>394419.17956410203</v>
      </c>
      <c r="K333" s="13">
        <v>176324.63914477499</v>
      </c>
      <c r="L333" s="13">
        <v>46079.4693230622</v>
      </c>
    </row>
    <row r="334" spans="2:12" s="1" customFormat="1" ht="11.15" customHeight="1" x14ac:dyDescent="0.2">
      <c r="B334" s="43">
        <v>44531</v>
      </c>
      <c r="C334" s="44">
        <v>54363</v>
      </c>
      <c r="D334" s="13">
        <v>323</v>
      </c>
      <c r="E334" s="45">
        <v>9832</v>
      </c>
      <c r="F334" s="256"/>
      <c r="G334" s="256"/>
      <c r="H334" s="233">
        <v>633073.19189999998</v>
      </c>
      <c r="I334" s="233"/>
      <c r="J334" s="13">
        <v>369518.32136235799</v>
      </c>
      <c r="K334" s="13">
        <v>164772.62008294999</v>
      </c>
      <c r="L334" s="13">
        <v>42878.159187320998</v>
      </c>
    </row>
    <row r="335" spans="2:12" s="1" customFormat="1" ht="11.15" customHeight="1" x14ac:dyDescent="0.2">
      <c r="B335" s="43">
        <v>44531</v>
      </c>
      <c r="C335" s="44">
        <v>54393</v>
      </c>
      <c r="D335" s="13">
        <v>324</v>
      </c>
      <c r="E335" s="45">
        <v>9862</v>
      </c>
      <c r="F335" s="256"/>
      <c r="G335" s="256"/>
      <c r="H335" s="233">
        <v>596905.07411000005</v>
      </c>
      <c r="I335" s="233"/>
      <c r="J335" s="13">
        <v>347835.48416643502</v>
      </c>
      <c r="K335" s="13">
        <v>154722.23228986099</v>
      </c>
      <c r="L335" s="13">
        <v>40097.739571481703</v>
      </c>
    </row>
    <row r="336" spans="2:12" s="1" customFormat="1" ht="11.15" customHeight="1" x14ac:dyDescent="0.2">
      <c r="B336" s="43">
        <v>44531</v>
      </c>
      <c r="C336" s="44">
        <v>54424</v>
      </c>
      <c r="D336" s="13">
        <v>325</v>
      </c>
      <c r="E336" s="45">
        <v>9893</v>
      </c>
      <c r="F336" s="256"/>
      <c r="G336" s="256"/>
      <c r="H336" s="233">
        <v>562374.87448999996</v>
      </c>
      <c r="I336" s="233"/>
      <c r="J336" s="13">
        <v>327157.81706144998</v>
      </c>
      <c r="K336" s="13">
        <v>145154.40942315801</v>
      </c>
      <c r="L336" s="13">
        <v>37458.813828684899</v>
      </c>
    </row>
    <row r="337" spans="2:12" s="1" customFormat="1" ht="11.15" customHeight="1" x14ac:dyDescent="0.2">
      <c r="B337" s="43">
        <v>44531</v>
      </c>
      <c r="C337" s="44">
        <v>54455</v>
      </c>
      <c r="D337" s="13">
        <v>326</v>
      </c>
      <c r="E337" s="45">
        <v>9924</v>
      </c>
      <c r="F337" s="256"/>
      <c r="G337" s="256"/>
      <c r="H337" s="233">
        <v>527796.98253599997</v>
      </c>
      <c r="I337" s="233"/>
      <c r="J337" s="13">
        <v>306521.59341793798</v>
      </c>
      <c r="K337" s="13">
        <v>135652.59271597199</v>
      </c>
      <c r="L337" s="13">
        <v>34858.484840128403</v>
      </c>
    </row>
    <row r="338" spans="2:12" s="1" customFormat="1" ht="11.15" customHeight="1" x14ac:dyDescent="0.2">
      <c r="B338" s="43">
        <v>44531</v>
      </c>
      <c r="C338" s="44">
        <v>54483</v>
      </c>
      <c r="D338" s="13">
        <v>327</v>
      </c>
      <c r="E338" s="45">
        <v>9952</v>
      </c>
      <c r="F338" s="256"/>
      <c r="G338" s="256"/>
      <c r="H338" s="233">
        <v>494590.188249</v>
      </c>
      <c r="I338" s="233"/>
      <c r="J338" s="13">
        <v>286796.46306252602</v>
      </c>
      <c r="K338" s="13">
        <v>126631.55254447099</v>
      </c>
      <c r="L338" s="13">
        <v>32415.8452229988</v>
      </c>
    </row>
    <row r="339" spans="2:12" s="1" customFormat="1" ht="11.15" customHeight="1" x14ac:dyDescent="0.2">
      <c r="B339" s="43">
        <v>44531</v>
      </c>
      <c r="C339" s="44">
        <v>54514</v>
      </c>
      <c r="D339" s="13">
        <v>328</v>
      </c>
      <c r="E339" s="45">
        <v>9983</v>
      </c>
      <c r="F339" s="256"/>
      <c r="G339" s="256"/>
      <c r="H339" s="233">
        <v>463501.19212800002</v>
      </c>
      <c r="I339" s="233"/>
      <c r="J339" s="13">
        <v>268313.13218726002</v>
      </c>
      <c r="K339" s="13">
        <v>118169.16381790501</v>
      </c>
      <c r="L339" s="13">
        <v>30121.472626365499</v>
      </c>
    </row>
    <row r="340" spans="2:12" s="1" customFormat="1" ht="11.15" customHeight="1" x14ac:dyDescent="0.2">
      <c r="B340" s="43">
        <v>44531</v>
      </c>
      <c r="C340" s="44">
        <v>54544</v>
      </c>
      <c r="D340" s="13">
        <v>329</v>
      </c>
      <c r="E340" s="45">
        <v>10013</v>
      </c>
      <c r="F340" s="256"/>
      <c r="G340" s="256"/>
      <c r="H340" s="233">
        <v>432548.133653</v>
      </c>
      <c r="I340" s="233"/>
      <c r="J340" s="13">
        <v>249983.92143664701</v>
      </c>
      <c r="K340" s="13">
        <v>109825.724541723</v>
      </c>
      <c r="L340" s="13">
        <v>27879.963358128</v>
      </c>
    </row>
    <row r="341" spans="2:12" s="1" customFormat="1" ht="11.15" customHeight="1" x14ac:dyDescent="0.2">
      <c r="B341" s="43">
        <v>44531</v>
      </c>
      <c r="C341" s="44">
        <v>54575</v>
      </c>
      <c r="D341" s="13">
        <v>330</v>
      </c>
      <c r="E341" s="45">
        <v>10044</v>
      </c>
      <c r="F341" s="256"/>
      <c r="G341" s="256"/>
      <c r="H341" s="233">
        <v>403352.812829</v>
      </c>
      <c r="I341" s="233"/>
      <c r="J341" s="13">
        <v>232715.60315873101</v>
      </c>
      <c r="K341" s="13">
        <v>101979.19899162299</v>
      </c>
      <c r="L341" s="13">
        <v>25778.422512527999</v>
      </c>
    </row>
    <row r="342" spans="2:12" s="1" customFormat="1" ht="11.15" customHeight="1" x14ac:dyDescent="0.2">
      <c r="B342" s="43">
        <v>44531</v>
      </c>
      <c r="C342" s="44">
        <v>54605</v>
      </c>
      <c r="D342" s="13">
        <v>331</v>
      </c>
      <c r="E342" s="45">
        <v>10074</v>
      </c>
      <c r="F342" s="256"/>
      <c r="G342" s="256"/>
      <c r="H342" s="233">
        <v>374996.10352399998</v>
      </c>
      <c r="I342" s="233"/>
      <c r="J342" s="13">
        <v>215999.98874526401</v>
      </c>
      <c r="K342" s="13">
        <v>94421.216033739605</v>
      </c>
      <c r="L342" s="13">
        <v>23770.067441609801</v>
      </c>
    </row>
    <row r="343" spans="2:12" s="1" customFormat="1" ht="11.15" customHeight="1" x14ac:dyDescent="0.2">
      <c r="B343" s="43">
        <v>44531</v>
      </c>
      <c r="C343" s="44">
        <v>54636</v>
      </c>
      <c r="D343" s="13">
        <v>332</v>
      </c>
      <c r="E343" s="45">
        <v>10105</v>
      </c>
      <c r="F343" s="256"/>
      <c r="G343" s="256"/>
      <c r="H343" s="233">
        <v>348773.39882900001</v>
      </c>
      <c r="I343" s="233"/>
      <c r="J343" s="13">
        <v>200554.82095638401</v>
      </c>
      <c r="K343" s="13">
        <v>87446.626448103794</v>
      </c>
      <c r="L343" s="13">
        <v>21921.0071600704</v>
      </c>
    </row>
    <row r="344" spans="2:12" s="1" customFormat="1" ht="11.15" customHeight="1" x14ac:dyDescent="0.2">
      <c r="B344" s="43">
        <v>44531</v>
      </c>
      <c r="C344" s="44">
        <v>54667</v>
      </c>
      <c r="D344" s="13">
        <v>333</v>
      </c>
      <c r="E344" s="45">
        <v>10136</v>
      </c>
      <c r="F344" s="256"/>
      <c r="G344" s="256"/>
      <c r="H344" s="233">
        <v>325696.83868300001</v>
      </c>
      <c r="I344" s="233"/>
      <c r="J344" s="13">
        <v>186967.48006744901</v>
      </c>
      <c r="K344" s="13">
        <v>81314.897943040894</v>
      </c>
      <c r="L344" s="13">
        <v>20297.576411261602</v>
      </c>
    </row>
    <row r="345" spans="2:12" s="1" customFormat="1" ht="11.15" customHeight="1" x14ac:dyDescent="0.2">
      <c r="B345" s="43">
        <v>44531</v>
      </c>
      <c r="C345" s="44">
        <v>54697</v>
      </c>
      <c r="D345" s="13">
        <v>334</v>
      </c>
      <c r="E345" s="45">
        <v>10166</v>
      </c>
      <c r="F345" s="256"/>
      <c r="G345" s="256"/>
      <c r="H345" s="233">
        <v>303385.43314600002</v>
      </c>
      <c r="I345" s="233"/>
      <c r="J345" s="13">
        <v>173873.66818576501</v>
      </c>
      <c r="K345" s="13">
        <v>75434.085613617906</v>
      </c>
      <c r="L345" s="13">
        <v>18752.4396961251</v>
      </c>
    </row>
    <row r="346" spans="2:12" s="1" customFormat="1" ht="11.15" customHeight="1" x14ac:dyDescent="0.2">
      <c r="B346" s="43">
        <v>44531</v>
      </c>
      <c r="C346" s="44">
        <v>54728</v>
      </c>
      <c r="D346" s="13">
        <v>335</v>
      </c>
      <c r="E346" s="45">
        <v>10197</v>
      </c>
      <c r="F346" s="256"/>
      <c r="G346" s="256"/>
      <c r="H346" s="233">
        <v>281656.36215900001</v>
      </c>
      <c r="I346" s="233"/>
      <c r="J346" s="13">
        <v>161146.707518721</v>
      </c>
      <c r="K346" s="13">
        <v>69734.765267856506</v>
      </c>
      <c r="L346" s="13">
        <v>17262.198652694598</v>
      </c>
    </row>
    <row r="347" spans="2:12" s="1" customFormat="1" ht="11.15" customHeight="1" x14ac:dyDescent="0.2">
      <c r="B347" s="43">
        <v>44531</v>
      </c>
      <c r="C347" s="44">
        <v>54758</v>
      </c>
      <c r="D347" s="13">
        <v>336</v>
      </c>
      <c r="E347" s="45">
        <v>10227</v>
      </c>
      <c r="F347" s="256"/>
      <c r="G347" s="256"/>
      <c r="H347" s="233">
        <v>266037.865743</v>
      </c>
      <c r="I347" s="233"/>
      <c r="J347" s="13">
        <v>151960.91027720601</v>
      </c>
      <c r="K347" s="13">
        <v>65597.843212068197</v>
      </c>
      <c r="L347" s="13">
        <v>16171.5784047467</v>
      </c>
    </row>
    <row r="348" spans="2:12" s="1" customFormat="1" ht="11.15" customHeight="1" x14ac:dyDescent="0.2">
      <c r="B348" s="43">
        <v>44531</v>
      </c>
      <c r="C348" s="44">
        <v>54789</v>
      </c>
      <c r="D348" s="13">
        <v>337</v>
      </c>
      <c r="E348" s="45">
        <v>10258</v>
      </c>
      <c r="F348" s="256"/>
      <c r="G348" s="256"/>
      <c r="H348" s="233">
        <v>257054.813876</v>
      </c>
      <c r="I348" s="233"/>
      <c r="J348" s="13">
        <v>146580.75411675801</v>
      </c>
      <c r="K348" s="13">
        <v>63114.437886423199</v>
      </c>
      <c r="L348" s="13">
        <v>15493.451908155401</v>
      </c>
    </row>
    <row r="349" spans="2:12" s="1" customFormat="1" ht="11.15" customHeight="1" x14ac:dyDescent="0.2">
      <c r="B349" s="43">
        <v>44531</v>
      </c>
      <c r="C349" s="44">
        <v>54820</v>
      </c>
      <c r="D349" s="13">
        <v>338</v>
      </c>
      <c r="E349" s="45">
        <v>10289</v>
      </c>
      <c r="F349" s="256"/>
      <c r="G349" s="256"/>
      <c r="H349" s="233">
        <v>249726.616557</v>
      </c>
      <c r="I349" s="233"/>
      <c r="J349" s="13">
        <v>142160.46080495199</v>
      </c>
      <c r="K349" s="13">
        <v>61055.484566037703</v>
      </c>
      <c r="L349" s="13">
        <v>14924.533725965999</v>
      </c>
    </row>
    <row r="350" spans="2:12" s="1" customFormat="1" ht="11.15" customHeight="1" x14ac:dyDescent="0.2">
      <c r="B350" s="43">
        <v>44531</v>
      </c>
      <c r="C350" s="44">
        <v>54848</v>
      </c>
      <c r="D350" s="13">
        <v>339</v>
      </c>
      <c r="E350" s="45">
        <v>10317</v>
      </c>
      <c r="F350" s="256"/>
      <c r="G350" s="256"/>
      <c r="H350" s="233">
        <v>243290.38378</v>
      </c>
      <c r="I350" s="233"/>
      <c r="J350" s="13">
        <v>138284.35740386299</v>
      </c>
      <c r="K350" s="13">
        <v>59254.321819661804</v>
      </c>
      <c r="L350" s="13">
        <v>14428.8305274663</v>
      </c>
    </row>
    <row r="351" spans="2:12" s="1" customFormat="1" ht="11.15" customHeight="1" x14ac:dyDescent="0.2">
      <c r="B351" s="43">
        <v>44531</v>
      </c>
      <c r="C351" s="44">
        <v>54879</v>
      </c>
      <c r="D351" s="13">
        <v>340</v>
      </c>
      <c r="E351" s="45">
        <v>10348</v>
      </c>
      <c r="F351" s="256"/>
      <c r="G351" s="256"/>
      <c r="H351" s="233">
        <v>121343.655528</v>
      </c>
      <c r="I351" s="233"/>
      <c r="J351" s="13">
        <v>68853.808224550696</v>
      </c>
      <c r="K351" s="13">
        <v>29428.561541052</v>
      </c>
      <c r="L351" s="13">
        <v>7135.7028181349096</v>
      </c>
    </row>
    <row r="352" spans="2:12" s="1" customFormat="1" ht="11.15" customHeight="1" x14ac:dyDescent="0.2">
      <c r="B352" s="43">
        <v>44531</v>
      </c>
      <c r="C352" s="44">
        <v>54909</v>
      </c>
      <c r="D352" s="13">
        <v>341</v>
      </c>
      <c r="E352" s="45">
        <v>10378</v>
      </c>
      <c r="F352" s="256"/>
      <c r="G352" s="256"/>
      <c r="H352" s="233">
        <v>114887.133378</v>
      </c>
      <c r="I352" s="233"/>
      <c r="J352" s="13">
        <v>65083.192050896301</v>
      </c>
      <c r="K352" s="13">
        <v>27748.510847727299</v>
      </c>
      <c r="L352" s="13">
        <v>6700.7510771816897</v>
      </c>
    </row>
    <row r="353" spans="2:12" s="1" customFormat="1" ht="11.15" customHeight="1" x14ac:dyDescent="0.2">
      <c r="B353" s="43">
        <v>44531</v>
      </c>
      <c r="C353" s="44">
        <v>54940</v>
      </c>
      <c r="D353" s="13">
        <v>342</v>
      </c>
      <c r="E353" s="45">
        <v>10409</v>
      </c>
      <c r="F353" s="256"/>
      <c r="G353" s="256"/>
      <c r="H353" s="233">
        <v>109721.130397</v>
      </c>
      <c r="I353" s="233"/>
      <c r="J353" s="13">
        <v>62051.245646359697</v>
      </c>
      <c r="K353" s="13">
        <v>26388.544286467099</v>
      </c>
      <c r="L353" s="13">
        <v>6345.3540072703199</v>
      </c>
    </row>
    <row r="354" spans="2:12" s="1" customFormat="1" ht="11.15" customHeight="1" x14ac:dyDescent="0.2">
      <c r="B354" s="43">
        <v>44531</v>
      </c>
      <c r="C354" s="44">
        <v>54970</v>
      </c>
      <c r="D354" s="13">
        <v>343</v>
      </c>
      <c r="E354" s="45">
        <v>10439</v>
      </c>
      <c r="F354" s="256"/>
      <c r="G354" s="256"/>
      <c r="H354" s="233">
        <v>104546.556448</v>
      </c>
      <c r="I354" s="233"/>
      <c r="J354" s="13">
        <v>59027.790046236398</v>
      </c>
      <c r="K354" s="13">
        <v>25040.9741692684</v>
      </c>
      <c r="L354" s="13">
        <v>5996.6365415657901</v>
      </c>
    </row>
    <row r="355" spans="2:12" s="1" customFormat="1" ht="11.15" customHeight="1" x14ac:dyDescent="0.2">
      <c r="B355" s="43">
        <v>44531</v>
      </c>
      <c r="C355" s="44">
        <v>55001</v>
      </c>
      <c r="D355" s="13">
        <v>344</v>
      </c>
      <c r="E355" s="45">
        <v>10470</v>
      </c>
      <c r="F355" s="256"/>
      <c r="G355" s="256"/>
      <c r="H355" s="233">
        <v>99362.891547000007</v>
      </c>
      <c r="I355" s="233"/>
      <c r="J355" s="13">
        <v>56005.901427830999</v>
      </c>
      <c r="K355" s="13">
        <v>23698.594008151402</v>
      </c>
      <c r="L355" s="13">
        <v>5651.1353234585804</v>
      </c>
    </row>
    <row r="356" spans="2:12" s="1" customFormat="1" ht="11.15" customHeight="1" x14ac:dyDescent="0.2">
      <c r="B356" s="43">
        <v>44531</v>
      </c>
      <c r="C356" s="44">
        <v>55032</v>
      </c>
      <c r="D356" s="13">
        <v>345</v>
      </c>
      <c r="E356" s="45">
        <v>10501</v>
      </c>
      <c r="F356" s="256"/>
      <c r="G356" s="256"/>
      <c r="H356" s="233">
        <v>95718.395694999999</v>
      </c>
      <c r="I356" s="233"/>
      <c r="J356" s="13">
        <v>53860.175018214701</v>
      </c>
      <c r="K356" s="13">
        <v>22732.680201810799</v>
      </c>
      <c r="L356" s="13">
        <v>5397.8447346905596</v>
      </c>
    </row>
    <row r="357" spans="2:12" s="1" customFormat="1" ht="11.15" customHeight="1" x14ac:dyDescent="0.2">
      <c r="B357" s="43">
        <v>44531</v>
      </c>
      <c r="C357" s="44">
        <v>55062</v>
      </c>
      <c r="D357" s="13">
        <v>346</v>
      </c>
      <c r="E357" s="45">
        <v>10531</v>
      </c>
      <c r="F357" s="256"/>
      <c r="G357" s="256"/>
      <c r="H357" s="233">
        <v>92915.498890000003</v>
      </c>
      <c r="I357" s="233"/>
      <c r="J357" s="13">
        <v>52197.183889400498</v>
      </c>
      <c r="K357" s="13">
        <v>21976.5604626692</v>
      </c>
      <c r="L357" s="13">
        <v>5196.9142567000899</v>
      </c>
    </row>
    <row r="358" spans="2:12" s="1" customFormat="1" ht="11.15" customHeight="1" x14ac:dyDescent="0.2">
      <c r="B358" s="43">
        <v>44531</v>
      </c>
      <c r="C358" s="44">
        <v>55093</v>
      </c>
      <c r="D358" s="13">
        <v>347</v>
      </c>
      <c r="E358" s="45">
        <v>10562</v>
      </c>
      <c r="F358" s="256"/>
      <c r="G358" s="256"/>
      <c r="H358" s="233">
        <v>90106.901102999997</v>
      </c>
      <c r="I358" s="233"/>
      <c r="J358" s="13">
        <v>50533.542335704296</v>
      </c>
      <c r="K358" s="13">
        <v>21222.008545594901</v>
      </c>
      <c r="L358" s="13">
        <v>4997.2253441964904</v>
      </c>
    </row>
    <row r="359" spans="2:12" s="1" customFormat="1" ht="11.15" customHeight="1" x14ac:dyDescent="0.2">
      <c r="B359" s="43">
        <v>44531</v>
      </c>
      <c r="C359" s="44">
        <v>55123</v>
      </c>
      <c r="D359" s="13">
        <v>348</v>
      </c>
      <c r="E359" s="45">
        <v>10592</v>
      </c>
      <c r="F359" s="256"/>
      <c r="G359" s="256"/>
      <c r="H359" s="233">
        <v>87292.592365000004</v>
      </c>
      <c r="I359" s="233"/>
      <c r="J359" s="13">
        <v>48874.8728186023</v>
      </c>
      <c r="K359" s="13">
        <v>20474.9169986175</v>
      </c>
      <c r="L359" s="13">
        <v>4801.54144824984</v>
      </c>
    </row>
    <row r="360" spans="2:12" s="1" customFormat="1" ht="11.15" customHeight="1" x14ac:dyDescent="0.2">
      <c r="B360" s="43">
        <v>44531</v>
      </c>
      <c r="C360" s="44">
        <v>55154</v>
      </c>
      <c r="D360" s="13">
        <v>349</v>
      </c>
      <c r="E360" s="45">
        <v>10623</v>
      </c>
      <c r="F360" s="256"/>
      <c r="G360" s="256"/>
      <c r="H360" s="233">
        <v>85202.212673999995</v>
      </c>
      <c r="I360" s="233"/>
      <c r="J360" s="13">
        <v>47623.564887676599</v>
      </c>
      <c r="K360" s="13">
        <v>19899.973776561801</v>
      </c>
      <c r="L360" s="13">
        <v>4646.9463230185002</v>
      </c>
    </row>
    <row r="361" spans="2:12" s="1" customFormat="1" ht="11.15" customHeight="1" x14ac:dyDescent="0.2">
      <c r="B361" s="43">
        <v>44531</v>
      </c>
      <c r="C361" s="44">
        <v>55185</v>
      </c>
      <c r="D361" s="13">
        <v>350</v>
      </c>
      <c r="E361" s="45">
        <v>10654</v>
      </c>
      <c r="F361" s="256"/>
      <c r="G361" s="256"/>
      <c r="H361" s="233">
        <v>83104.552016000001</v>
      </c>
      <c r="I361" s="233"/>
      <c r="J361" s="13">
        <v>46372.298205794199</v>
      </c>
      <c r="K361" s="13">
        <v>19327.839715238399</v>
      </c>
      <c r="L361" s="13">
        <v>4494.2278513905203</v>
      </c>
    </row>
    <row r="362" spans="2:12" s="1" customFormat="1" ht="11.15" customHeight="1" x14ac:dyDescent="0.2">
      <c r="B362" s="43">
        <v>44531</v>
      </c>
      <c r="C362" s="44">
        <v>55213</v>
      </c>
      <c r="D362" s="13">
        <v>351</v>
      </c>
      <c r="E362" s="45">
        <v>10682</v>
      </c>
      <c r="F362" s="256"/>
      <c r="G362" s="256"/>
      <c r="H362" s="233">
        <v>81769.690390999996</v>
      </c>
      <c r="I362" s="233"/>
      <c r="J362" s="13">
        <v>45557.541941014497</v>
      </c>
      <c r="K362" s="13">
        <v>18944.6285828502</v>
      </c>
      <c r="L362" s="13">
        <v>4388.2653213947196</v>
      </c>
    </row>
    <row r="363" spans="2:12" s="1" customFormat="1" ht="11.15" customHeight="1" x14ac:dyDescent="0.2">
      <c r="B363" s="43">
        <v>44531</v>
      </c>
      <c r="C363" s="44">
        <v>55244</v>
      </c>
      <c r="D363" s="13">
        <v>352</v>
      </c>
      <c r="E363" s="45">
        <v>10713</v>
      </c>
      <c r="F363" s="256"/>
      <c r="G363" s="256"/>
      <c r="H363" s="233">
        <v>80432.717799000005</v>
      </c>
      <c r="I363" s="233"/>
      <c r="J363" s="13">
        <v>44736.649294037001</v>
      </c>
      <c r="K363" s="13">
        <v>18555.9569971938</v>
      </c>
      <c r="L363" s="13">
        <v>4280.0294725572003</v>
      </c>
    </row>
    <row r="364" spans="2:12" s="1" customFormat="1" ht="11.15" customHeight="1" x14ac:dyDescent="0.2">
      <c r="B364" s="43">
        <v>44531</v>
      </c>
      <c r="C364" s="44">
        <v>55274</v>
      </c>
      <c r="D364" s="13">
        <v>353</v>
      </c>
      <c r="E364" s="45">
        <v>10743</v>
      </c>
      <c r="F364" s="256"/>
      <c r="G364" s="256"/>
      <c r="H364" s="233">
        <v>79093.624240000005</v>
      </c>
      <c r="I364" s="233"/>
      <c r="J364" s="13">
        <v>43919.637410540599</v>
      </c>
      <c r="K364" s="13">
        <v>18172.238068468101</v>
      </c>
      <c r="L364" s="13">
        <v>4174.3408068684903</v>
      </c>
    </row>
    <row r="365" spans="2:12" s="1" customFormat="1" ht="11.15" customHeight="1" x14ac:dyDescent="0.2">
      <c r="B365" s="43">
        <v>44531</v>
      </c>
      <c r="C365" s="44">
        <v>55305</v>
      </c>
      <c r="D365" s="13">
        <v>354</v>
      </c>
      <c r="E365" s="45">
        <v>10774</v>
      </c>
      <c r="F365" s="256"/>
      <c r="G365" s="256"/>
      <c r="H365" s="233">
        <v>78567.019713000002</v>
      </c>
      <c r="I365" s="233"/>
      <c r="J365" s="13">
        <v>43553.225926586303</v>
      </c>
      <c r="K365" s="13">
        <v>17974.8010709755</v>
      </c>
      <c r="L365" s="13">
        <v>4111.4990849983997</v>
      </c>
    </row>
    <row r="366" spans="2:12" s="1" customFormat="1" ht="11.15" customHeight="1" x14ac:dyDescent="0.2">
      <c r="B366" s="43">
        <v>44531</v>
      </c>
      <c r="C366" s="44">
        <v>55335</v>
      </c>
      <c r="D366" s="13">
        <v>355</v>
      </c>
      <c r="E366" s="45">
        <v>10804</v>
      </c>
      <c r="F366" s="256"/>
      <c r="G366" s="256"/>
      <c r="H366" s="233">
        <v>78039.774220000007</v>
      </c>
      <c r="I366" s="233"/>
      <c r="J366" s="13">
        <v>43189.941261152599</v>
      </c>
      <c r="K366" s="13">
        <v>17780.998498478599</v>
      </c>
      <c r="L366" s="13">
        <v>4050.4971784979498</v>
      </c>
    </row>
    <row r="367" spans="2:12" s="1" customFormat="1" ht="11.15" customHeight="1" x14ac:dyDescent="0.2">
      <c r="B367" s="43">
        <v>44531</v>
      </c>
      <c r="C367" s="44">
        <v>55366</v>
      </c>
      <c r="D367" s="13">
        <v>356</v>
      </c>
      <c r="E367" s="45">
        <v>10835</v>
      </c>
      <c r="F367" s="256"/>
      <c r="G367" s="256"/>
      <c r="H367" s="233">
        <v>77511.877745999998</v>
      </c>
      <c r="I367" s="233"/>
      <c r="J367" s="13">
        <v>42825.027066393799</v>
      </c>
      <c r="K367" s="13">
        <v>17585.927195826702</v>
      </c>
      <c r="L367" s="13">
        <v>3989.0922447530402</v>
      </c>
    </row>
    <row r="368" spans="2:12" s="1" customFormat="1" ht="11.15" customHeight="1" x14ac:dyDescent="0.2">
      <c r="B368" s="43">
        <v>44531</v>
      </c>
      <c r="C368" s="44">
        <v>55397</v>
      </c>
      <c r="D368" s="13">
        <v>357</v>
      </c>
      <c r="E368" s="45">
        <v>10866</v>
      </c>
      <c r="F368" s="256"/>
      <c r="G368" s="256"/>
      <c r="H368" s="233">
        <v>76983.340303000004</v>
      </c>
      <c r="I368" s="233"/>
      <c r="J368" s="13">
        <v>42460.872939136003</v>
      </c>
      <c r="K368" s="13">
        <v>17392.044425385298</v>
      </c>
      <c r="L368" s="13">
        <v>3928.4032704688898</v>
      </c>
    </row>
    <row r="369" spans="2:12" s="1" customFormat="1" ht="11.15" customHeight="1" x14ac:dyDescent="0.2">
      <c r="B369" s="43">
        <v>44531</v>
      </c>
      <c r="C369" s="44">
        <v>55427</v>
      </c>
      <c r="D369" s="13">
        <v>358</v>
      </c>
      <c r="E369" s="45">
        <v>10896</v>
      </c>
      <c r="F369" s="256"/>
      <c r="G369" s="256"/>
      <c r="H369" s="233">
        <v>76454.161892999997</v>
      </c>
      <c r="I369" s="233"/>
      <c r="J369" s="13">
        <v>42099.783210064597</v>
      </c>
      <c r="K369" s="13">
        <v>17201.699016923001</v>
      </c>
      <c r="L369" s="13">
        <v>3869.4822224465302</v>
      </c>
    </row>
    <row r="370" spans="2:12" s="1" customFormat="1" ht="11.15" customHeight="1" x14ac:dyDescent="0.2">
      <c r="B370" s="43">
        <v>44531</v>
      </c>
      <c r="C370" s="44">
        <v>55458</v>
      </c>
      <c r="D370" s="13">
        <v>359</v>
      </c>
      <c r="E370" s="45">
        <v>10927</v>
      </c>
      <c r="F370" s="256"/>
      <c r="G370" s="256"/>
      <c r="H370" s="233">
        <v>75924.332502000005</v>
      </c>
      <c r="I370" s="233"/>
      <c r="J370" s="13">
        <v>41737.121070339002</v>
      </c>
      <c r="K370" s="13">
        <v>17010.147008220101</v>
      </c>
      <c r="L370" s="13">
        <v>3810.1861834046199</v>
      </c>
    </row>
    <row r="371" spans="2:12" s="1" customFormat="1" ht="11.15" customHeight="1" x14ac:dyDescent="0.2">
      <c r="B371" s="43">
        <v>44531</v>
      </c>
      <c r="C371" s="44">
        <v>55488</v>
      </c>
      <c r="D371" s="13">
        <v>360</v>
      </c>
      <c r="E371" s="45">
        <v>10957</v>
      </c>
      <c r="F371" s="256"/>
      <c r="G371" s="256"/>
      <c r="H371" s="233">
        <v>75393.862141999998</v>
      </c>
      <c r="I371" s="233"/>
      <c r="J371" s="13">
        <v>41377.481978805197</v>
      </c>
      <c r="K371" s="13">
        <v>16822.0687413622</v>
      </c>
      <c r="L371" s="13">
        <v>3752.6116081886098</v>
      </c>
    </row>
    <row r="372" spans="2:12" s="1" customFormat="1" ht="11.15" customHeight="1" x14ac:dyDescent="0.2">
      <c r="B372" s="43">
        <v>44531</v>
      </c>
      <c r="C372" s="44">
        <v>55519</v>
      </c>
      <c r="D372" s="13">
        <v>361</v>
      </c>
      <c r="E372" s="45">
        <v>10988</v>
      </c>
      <c r="F372" s="256"/>
      <c r="G372" s="256"/>
      <c r="H372" s="233">
        <v>74862.740802</v>
      </c>
      <c r="I372" s="233"/>
      <c r="J372" s="13">
        <v>41016.308330063199</v>
      </c>
      <c r="K372" s="13">
        <v>16632.824578292799</v>
      </c>
      <c r="L372" s="13">
        <v>3694.6800969086398</v>
      </c>
    </row>
    <row r="373" spans="2:12" s="1" customFormat="1" ht="11.15" customHeight="1" x14ac:dyDescent="0.2">
      <c r="B373" s="43">
        <v>44531</v>
      </c>
      <c r="C373" s="44">
        <v>55550</v>
      </c>
      <c r="D373" s="13">
        <v>362</v>
      </c>
      <c r="E373" s="45">
        <v>11019</v>
      </c>
      <c r="F373" s="256"/>
      <c r="G373" s="256"/>
      <c r="H373" s="233">
        <v>74330.978493999995</v>
      </c>
      <c r="I373" s="233"/>
      <c r="J373" s="13">
        <v>40655.890224265298</v>
      </c>
      <c r="K373" s="13">
        <v>16444.739792113101</v>
      </c>
      <c r="L373" s="13">
        <v>3637.42845114887</v>
      </c>
    </row>
    <row r="374" spans="2:12" s="1" customFormat="1" ht="11.15" customHeight="1" x14ac:dyDescent="0.2">
      <c r="B374" s="43">
        <v>44531</v>
      </c>
      <c r="C374" s="44">
        <v>55579</v>
      </c>
      <c r="D374" s="13">
        <v>363</v>
      </c>
      <c r="E374" s="45">
        <v>11048</v>
      </c>
      <c r="F374" s="256"/>
      <c r="G374" s="256"/>
      <c r="H374" s="233">
        <v>73798.565203999999</v>
      </c>
      <c r="I374" s="233"/>
      <c r="J374" s="13">
        <v>40300.634628279498</v>
      </c>
      <c r="K374" s="13">
        <v>16262.2584104732</v>
      </c>
      <c r="L374" s="13">
        <v>3582.8106675231302</v>
      </c>
    </row>
    <row r="375" spans="2:12" s="1" customFormat="1" ht="11.15" customHeight="1" x14ac:dyDescent="0.2">
      <c r="B375" s="43">
        <v>44531</v>
      </c>
      <c r="C375" s="44">
        <v>55610</v>
      </c>
      <c r="D375" s="13">
        <v>364</v>
      </c>
      <c r="E375" s="45">
        <v>11079</v>
      </c>
      <c r="F375" s="256"/>
      <c r="G375" s="256"/>
      <c r="H375" s="233">
        <v>73265.500931000002</v>
      </c>
      <c r="I375" s="233"/>
      <c r="J375" s="13">
        <v>39941.674601676401</v>
      </c>
      <c r="K375" s="13">
        <v>16076.419667670099</v>
      </c>
      <c r="L375" s="13">
        <v>3526.8659654694702</v>
      </c>
    </row>
    <row r="376" spans="2:12" s="1" customFormat="1" ht="11.15" customHeight="1" x14ac:dyDescent="0.2">
      <c r="B376" s="43">
        <v>44531</v>
      </c>
      <c r="C376" s="44">
        <v>55640</v>
      </c>
      <c r="D376" s="13">
        <v>365</v>
      </c>
      <c r="E376" s="45">
        <v>11109</v>
      </c>
      <c r="F376" s="256"/>
      <c r="G376" s="256"/>
      <c r="H376" s="233">
        <v>72731.785677000007</v>
      </c>
      <c r="I376" s="233"/>
      <c r="J376" s="13">
        <v>39585.629590908902</v>
      </c>
      <c r="K376" s="13">
        <v>15893.8968219869</v>
      </c>
      <c r="L376" s="13">
        <v>3472.53069430711</v>
      </c>
    </row>
    <row r="377" spans="2:12" s="1" customFormat="1" ht="11.15" customHeight="1" x14ac:dyDescent="0.2">
      <c r="B377" s="43">
        <v>44531</v>
      </c>
      <c r="C377" s="44">
        <v>55671</v>
      </c>
      <c r="D377" s="13">
        <v>366</v>
      </c>
      <c r="E377" s="45">
        <v>11140</v>
      </c>
      <c r="F377" s="256"/>
      <c r="G377" s="256"/>
      <c r="H377" s="233">
        <v>72197.419439000005</v>
      </c>
      <c r="I377" s="233"/>
      <c r="J377" s="13">
        <v>39228.143935747103</v>
      </c>
      <c r="K377" s="13">
        <v>15710.3075074306</v>
      </c>
      <c r="L377" s="13">
        <v>3417.8815617780001</v>
      </c>
    </row>
    <row r="378" spans="2:12" s="1" customFormat="1" ht="11.15" customHeight="1" x14ac:dyDescent="0.2">
      <c r="B378" s="43">
        <v>44531</v>
      </c>
      <c r="C378" s="44">
        <v>55701</v>
      </c>
      <c r="D378" s="13">
        <v>367</v>
      </c>
      <c r="E378" s="45">
        <v>11170</v>
      </c>
      <c r="F378" s="256"/>
      <c r="G378" s="256"/>
      <c r="H378" s="233">
        <v>71662.402220000004</v>
      </c>
      <c r="I378" s="233"/>
      <c r="J378" s="13">
        <v>38873.532541103697</v>
      </c>
      <c r="K378" s="13">
        <v>15529.9730084606</v>
      </c>
      <c r="L378" s="13">
        <v>3364.7988567328798</v>
      </c>
    </row>
    <row r="379" spans="2:12" s="1" customFormat="1" ht="11.15" customHeight="1" x14ac:dyDescent="0.2">
      <c r="B379" s="43">
        <v>44531</v>
      </c>
      <c r="C379" s="44">
        <v>55732</v>
      </c>
      <c r="D379" s="13">
        <v>368</v>
      </c>
      <c r="E379" s="45">
        <v>11201</v>
      </c>
      <c r="F379" s="256"/>
      <c r="G379" s="256"/>
      <c r="H379" s="233">
        <v>71126.724004000003</v>
      </c>
      <c r="I379" s="233"/>
      <c r="J379" s="13">
        <v>38517.512389275602</v>
      </c>
      <c r="K379" s="13">
        <v>15348.6087902089</v>
      </c>
      <c r="L379" s="13">
        <v>3311.4182903678502</v>
      </c>
    </row>
    <row r="380" spans="2:12" s="1" customFormat="1" ht="11.15" customHeight="1" x14ac:dyDescent="0.2">
      <c r="B380" s="43">
        <v>44531</v>
      </c>
      <c r="C380" s="44">
        <v>55763</v>
      </c>
      <c r="D380" s="13">
        <v>369</v>
      </c>
      <c r="E380" s="45">
        <v>11232</v>
      </c>
      <c r="F380" s="256"/>
      <c r="G380" s="256"/>
      <c r="H380" s="233">
        <v>70590.404821000004</v>
      </c>
      <c r="I380" s="233"/>
      <c r="J380" s="13">
        <v>38162.2415678217</v>
      </c>
      <c r="K380" s="13">
        <v>15168.364455478901</v>
      </c>
      <c r="L380" s="13">
        <v>3258.6701399223798</v>
      </c>
    </row>
    <row r="381" spans="2:12" s="1" customFormat="1" ht="11.15" customHeight="1" x14ac:dyDescent="0.2">
      <c r="B381" s="43">
        <v>44531</v>
      </c>
      <c r="C381" s="44">
        <v>55793</v>
      </c>
      <c r="D381" s="13">
        <v>370</v>
      </c>
      <c r="E381" s="45">
        <v>11262</v>
      </c>
      <c r="F381" s="256"/>
      <c r="G381" s="256"/>
      <c r="H381" s="233">
        <v>70053.424639999997</v>
      </c>
      <c r="I381" s="233"/>
      <c r="J381" s="13">
        <v>37809.778686723002</v>
      </c>
      <c r="K381" s="13">
        <v>14991.282263664199</v>
      </c>
      <c r="L381" s="13">
        <v>3207.4250064747298</v>
      </c>
    </row>
    <row r="382" spans="2:12" s="1" customFormat="1" ht="11.15" customHeight="1" x14ac:dyDescent="0.2">
      <c r="B382" s="43">
        <v>44531</v>
      </c>
      <c r="C382" s="44">
        <v>55824</v>
      </c>
      <c r="D382" s="13">
        <v>371</v>
      </c>
      <c r="E382" s="45">
        <v>11293</v>
      </c>
      <c r="F382" s="256"/>
      <c r="G382" s="256"/>
      <c r="H382" s="233">
        <v>69515.793478000007</v>
      </c>
      <c r="I382" s="233"/>
      <c r="J382" s="13">
        <v>37455.968193105997</v>
      </c>
      <c r="K382" s="13">
        <v>14813.230016039801</v>
      </c>
      <c r="L382" s="13">
        <v>3155.9064102498101</v>
      </c>
    </row>
    <row r="383" spans="2:12" s="1" customFormat="1" ht="11.15" customHeight="1" x14ac:dyDescent="0.2">
      <c r="B383" s="43">
        <v>44531</v>
      </c>
      <c r="C383" s="44">
        <v>55854</v>
      </c>
      <c r="D383" s="13">
        <v>372</v>
      </c>
      <c r="E383" s="45">
        <v>11323</v>
      </c>
      <c r="F383" s="256"/>
      <c r="G383" s="256"/>
      <c r="H383" s="233">
        <v>68977.501317999995</v>
      </c>
      <c r="I383" s="233"/>
      <c r="J383" s="13">
        <v>37104.925316061199</v>
      </c>
      <c r="K383" s="13">
        <v>14638.280606026499</v>
      </c>
      <c r="L383" s="13">
        <v>3105.8501666265201</v>
      </c>
    </row>
    <row r="384" spans="2:12" s="1" customFormat="1" ht="11.15" customHeight="1" x14ac:dyDescent="0.2">
      <c r="B384" s="43">
        <v>44531</v>
      </c>
      <c r="C384" s="44">
        <v>55885</v>
      </c>
      <c r="D384" s="13">
        <v>373</v>
      </c>
      <c r="E384" s="45">
        <v>11354</v>
      </c>
      <c r="F384" s="256"/>
      <c r="G384" s="256"/>
      <c r="H384" s="233">
        <v>68438.548160000006</v>
      </c>
      <c r="I384" s="233"/>
      <c r="J384" s="13">
        <v>36752.566376187497</v>
      </c>
      <c r="K384" s="13">
        <v>14462.3966927893</v>
      </c>
      <c r="L384" s="13">
        <v>3055.5354153722801</v>
      </c>
    </row>
    <row r="385" spans="2:12" s="1" customFormat="1" ht="11.15" customHeight="1" x14ac:dyDescent="0.2">
      <c r="B385" s="43">
        <v>44531</v>
      </c>
      <c r="C385" s="44">
        <v>55916</v>
      </c>
      <c r="D385" s="13">
        <v>374</v>
      </c>
      <c r="E385" s="45">
        <v>11385</v>
      </c>
      <c r="F385" s="256"/>
      <c r="G385" s="256"/>
      <c r="H385" s="233">
        <v>67898.944021000003</v>
      </c>
      <c r="I385" s="233"/>
      <c r="J385" s="13">
        <v>36400.946957462002</v>
      </c>
      <c r="K385" s="13">
        <v>14287.602985407</v>
      </c>
      <c r="L385" s="13">
        <v>3005.8205235384198</v>
      </c>
    </row>
    <row r="386" spans="2:12" s="1" customFormat="1" ht="11.15" customHeight="1" x14ac:dyDescent="0.2">
      <c r="B386" s="43">
        <v>44531</v>
      </c>
      <c r="C386" s="44">
        <v>55944</v>
      </c>
      <c r="D386" s="13">
        <v>375</v>
      </c>
      <c r="E386" s="45">
        <v>11413</v>
      </c>
      <c r="F386" s="256"/>
      <c r="G386" s="256"/>
      <c r="H386" s="233">
        <v>67358.678883</v>
      </c>
      <c r="I386" s="233"/>
      <c r="J386" s="13">
        <v>36055.983425108599</v>
      </c>
      <c r="K386" s="13">
        <v>14119.6897321796</v>
      </c>
      <c r="L386" s="13">
        <v>2959.1285794314099</v>
      </c>
    </row>
    <row r="387" spans="2:12" s="1" customFormat="1" ht="11.15" customHeight="1" x14ac:dyDescent="0.2">
      <c r="B387" s="43">
        <v>44531</v>
      </c>
      <c r="C387" s="44">
        <v>55975</v>
      </c>
      <c r="D387" s="13">
        <v>376</v>
      </c>
      <c r="E387" s="45">
        <v>11444</v>
      </c>
      <c r="F387" s="256"/>
      <c r="G387" s="256"/>
      <c r="H387" s="233">
        <v>66817.75275</v>
      </c>
      <c r="I387" s="233"/>
      <c r="J387" s="13">
        <v>35705.772119346097</v>
      </c>
      <c r="K387" s="13">
        <v>13946.984875898001</v>
      </c>
      <c r="L387" s="13">
        <v>2910.5538066836698</v>
      </c>
    </row>
    <row r="388" spans="2:12" s="1" customFormat="1" ht="11.15" customHeight="1" x14ac:dyDescent="0.2">
      <c r="B388" s="43">
        <v>44531</v>
      </c>
      <c r="C388" s="44">
        <v>56005</v>
      </c>
      <c r="D388" s="13">
        <v>377</v>
      </c>
      <c r="E388" s="45">
        <v>11474</v>
      </c>
      <c r="F388" s="256"/>
      <c r="G388" s="256"/>
      <c r="H388" s="233">
        <v>66276.175633000006</v>
      </c>
      <c r="I388" s="233"/>
      <c r="J388" s="13">
        <v>35358.233892569202</v>
      </c>
      <c r="K388" s="13">
        <v>13777.240278180599</v>
      </c>
      <c r="L388" s="13">
        <v>2863.3446038513898</v>
      </c>
    </row>
    <row r="389" spans="2:12" s="1" customFormat="1" ht="11.15" customHeight="1" x14ac:dyDescent="0.2">
      <c r="B389" s="43">
        <v>44531</v>
      </c>
      <c r="C389" s="44">
        <v>56036</v>
      </c>
      <c r="D389" s="13">
        <v>378</v>
      </c>
      <c r="E389" s="45">
        <v>11505</v>
      </c>
      <c r="F389" s="256"/>
      <c r="G389" s="256"/>
      <c r="H389" s="233">
        <v>65733.937518999999</v>
      </c>
      <c r="I389" s="233"/>
      <c r="J389" s="13">
        <v>35009.471188816497</v>
      </c>
      <c r="K389" s="13">
        <v>13606.6530833132</v>
      </c>
      <c r="L389" s="13">
        <v>2815.9135497556699</v>
      </c>
    </row>
    <row r="390" spans="2:12" s="1" customFormat="1" ht="11.15" customHeight="1" x14ac:dyDescent="0.2">
      <c r="B390" s="43">
        <v>44531</v>
      </c>
      <c r="C390" s="44">
        <v>56066</v>
      </c>
      <c r="D390" s="13">
        <v>379</v>
      </c>
      <c r="E390" s="45">
        <v>11535</v>
      </c>
      <c r="F390" s="256"/>
      <c r="G390" s="256"/>
      <c r="H390" s="233">
        <v>65191.028394000001</v>
      </c>
      <c r="I390" s="233"/>
      <c r="J390" s="13">
        <v>34663.331116480702</v>
      </c>
      <c r="K390" s="13">
        <v>13438.9650422986</v>
      </c>
      <c r="L390" s="13">
        <v>2769.80958080655</v>
      </c>
    </row>
    <row r="391" spans="2:12" s="1" customFormat="1" ht="11.15" customHeight="1" x14ac:dyDescent="0.2">
      <c r="B391" s="43">
        <v>44531</v>
      </c>
      <c r="C391" s="44">
        <v>56097</v>
      </c>
      <c r="D391" s="13">
        <v>380</v>
      </c>
      <c r="E391" s="45">
        <v>11566</v>
      </c>
      <c r="F391" s="256"/>
      <c r="G391" s="256"/>
      <c r="H391" s="233">
        <v>64647.458270000003</v>
      </c>
      <c r="I391" s="233"/>
      <c r="J391" s="13">
        <v>34316.003000560399</v>
      </c>
      <c r="K391" s="13">
        <v>13270.4704279543</v>
      </c>
      <c r="L391" s="13">
        <v>2723.4977889591501</v>
      </c>
    </row>
    <row r="392" spans="2:12" s="1" customFormat="1" ht="11.15" customHeight="1" x14ac:dyDescent="0.2">
      <c r="B392" s="43">
        <v>44531</v>
      </c>
      <c r="C392" s="44">
        <v>56128</v>
      </c>
      <c r="D392" s="13">
        <v>381</v>
      </c>
      <c r="E392" s="45">
        <v>11597</v>
      </c>
      <c r="F392" s="256"/>
      <c r="G392" s="256"/>
      <c r="H392" s="233">
        <v>64103.237164999999</v>
      </c>
      <c r="I392" s="233"/>
      <c r="J392" s="13">
        <v>33969.4083921204</v>
      </c>
      <c r="K392" s="13">
        <v>13103.0288607815</v>
      </c>
      <c r="L392" s="13">
        <v>2677.7438199520002</v>
      </c>
    </row>
    <row r="393" spans="2:12" s="1" customFormat="1" ht="11.15" customHeight="1" x14ac:dyDescent="0.2">
      <c r="B393" s="43">
        <v>44531</v>
      </c>
      <c r="C393" s="44">
        <v>56158</v>
      </c>
      <c r="D393" s="13">
        <v>382</v>
      </c>
      <c r="E393" s="45">
        <v>11627</v>
      </c>
      <c r="F393" s="256"/>
      <c r="G393" s="256"/>
      <c r="H393" s="233">
        <v>63558.345047000003</v>
      </c>
      <c r="I393" s="233"/>
      <c r="J393" s="13">
        <v>33625.377015231599</v>
      </c>
      <c r="K393" s="13">
        <v>12938.4021004193</v>
      </c>
      <c r="L393" s="13">
        <v>2633.2619004567</v>
      </c>
    </row>
    <row r="394" spans="2:12" s="1" customFormat="1" ht="11.15" customHeight="1" x14ac:dyDescent="0.2">
      <c r="B394" s="43">
        <v>44531</v>
      </c>
      <c r="C394" s="44">
        <v>56189</v>
      </c>
      <c r="D394" s="13">
        <v>383</v>
      </c>
      <c r="E394" s="45">
        <v>11658</v>
      </c>
      <c r="F394" s="256"/>
      <c r="G394" s="256"/>
      <c r="H394" s="233">
        <v>63012.781916</v>
      </c>
      <c r="I394" s="233"/>
      <c r="J394" s="13">
        <v>33280.206668753301</v>
      </c>
      <c r="K394" s="13">
        <v>12773.0199077707</v>
      </c>
      <c r="L394" s="13">
        <v>2588.5920923170002</v>
      </c>
    </row>
    <row r="395" spans="2:12" s="1" customFormat="1" ht="11.15" customHeight="1" x14ac:dyDescent="0.2">
      <c r="B395" s="43">
        <v>44531</v>
      </c>
      <c r="C395" s="44">
        <v>56219</v>
      </c>
      <c r="D395" s="13">
        <v>384</v>
      </c>
      <c r="E395" s="45">
        <v>11688</v>
      </c>
      <c r="F395" s="256"/>
      <c r="G395" s="256"/>
      <c r="H395" s="233">
        <v>62466.557788999999</v>
      </c>
      <c r="I395" s="233"/>
      <c r="J395" s="13">
        <v>32937.565511965702</v>
      </c>
      <c r="K395" s="13">
        <v>12610.3992913691</v>
      </c>
      <c r="L395" s="13">
        <v>2545.1591999765901</v>
      </c>
    </row>
    <row r="396" spans="2:12" s="1" customFormat="1" ht="11.15" customHeight="1" x14ac:dyDescent="0.2">
      <c r="B396" s="43">
        <v>44531</v>
      </c>
      <c r="C396" s="44">
        <v>56250</v>
      </c>
      <c r="D396" s="13">
        <v>385</v>
      </c>
      <c r="E396" s="45">
        <v>11719</v>
      </c>
      <c r="F396" s="256"/>
      <c r="G396" s="256"/>
      <c r="H396" s="233">
        <v>61919.662648999998</v>
      </c>
      <c r="I396" s="233"/>
      <c r="J396" s="13">
        <v>32593.821446944701</v>
      </c>
      <c r="K396" s="13">
        <v>12447.058100696</v>
      </c>
      <c r="L396" s="13">
        <v>2501.5515152756998</v>
      </c>
    </row>
    <row r="397" spans="2:12" s="1" customFormat="1" ht="11.15" customHeight="1" x14ac:dyDescent="0.2">
      <c r="B397" s="43">
        <v>44531</v>
      </c>
      <c r="C397" s="44">
        <v>56281</v>
      </c>
      <c r="D397" s="13">
        <v>386</v>
      </c>
      <c r="E397" s="45">
        <v>11750</v>
      </c>
      <c r="F397" s="256"/>
      <c r="G397" s="256"/>
      <c r="H397" s="233">
        <v>61372.096496999999</v>
      </c>
      <c r="I397" s="233"/>
      <c r="J397" s="13">
        <v>32250.796048084499</v>
      </c>
      <c r="K397" s="13">
        <v>12284.739916918101</v>
      </c>
      <c r="L397" s="13">
        <v>2458.4723037580902</v>
      </c>
    </row>
    <row r="398" spans="2:12" s="1" customFormat="1" ht="11.15" customHeight="1" x14ac:dyDescent="0.2">
      <c r="B398" s="43">
        <v>44531</v>
      </c>
      <c r="C398" s="44">
        <v>56309</v>
      </c>
      <c r="D398" s="13">
        <v>387</v>
      </c>
      <c r="E398" s="45">
        <v>11778</v>
      </c>
      <c r="F398" s="256"/>
      <c r="G398" s="256"/>
      <c r="H398" s="233">
        <v>60823.879360999999</v>
      </c>
      <c r="I398" s="233"/>
      <c r="J398" s="13">
        <v>31913.7411878723</v>
      </c>
      <c r="K398" s="13">
        <v>12128.4237559269</v>
      </c>
      <c r="L398" s="13">
        <v>2417.9021827563602</v>
      </c>
    </row>
    <row r="399" spans="2:12" s="1" customFormat="1" ht="11.15" customHeight="1" x14ac:dyDescent="0.2">
      <c r="B399" s="43">
        <v>44531</v>
      </c>
      <c r="C399" s="44">
        <v>56340</v>
      </c>
      <c r="D399" s="13">
        <v>388</v>
      </c>
      <c r="E399" s="45">
        <v>11809</v>
      </c>
      <c r="F399" s="256"/>
      <c r="G399" s="256"/>
      <c r="H399" s="233">
        <v>60274.991215000002</v>
      </c>
      <c r="I399" s="233"/>
      <c r="J399" s="13">
        <v>31572.104922681199</v>
      </c>
      <c r="K399" s="13">
        <v>11968.0742251749</v>
      </c>
      <c r="L399" s="13">
        <v>2375.8294340153202</v>
      </c>
    </row>
    <row r="400" spans="2:12" s="1" customFormat="1" ht="11.15" customHeight="1" x14ac:dyDescent="0.2">
      <c r="B400" s="43">
        <v>44531</v>
      </c>
      <c r="C400" s="44">
        <v>56370</v>
      </c>
      <c r="D400" s="13">
        <v>389</v>
      </c>
      <c r="E400" s="45">
        <v>11839</v>
      </c>
      <c r="F400" s="256"/>
      <c r="G400" s="256"/>
      <c r="H400" s="233">
        <v>59725.432055999998</v>
      </c>
      <c r="I400" s="233"/>
      <c r="J400" s="13">
        <v>31232.895071989198</v>
      </c>
      <c r="K400" s="13">
        <v>11810.349399652199</v>
      </c>
      <c r="L400" s="13">
        <v>2334.9082194641501</v>
      </c>
    </row>
    <row r="401" spans="2:12" s="1" customFormat="1" ht="11.15" customHeight="1" x14ac:dyDescent="0.2">
      <c r="B401" s="43">
        <v>44531</v>
      </c>
      <c r="C401" s="44">
        <v>56401</v>
      </c>
      <c r="D401" s="13">
        <v>390</v>
      </c>
      <c r="E401" s="45">
        <v>11870</v>
      </c>
      <c r="F401" s="256"/>
      <c r="G401" s="256"/>
      <c r="H401" s="233">
        <v>59175.201883000002</v>
      </c>
      <c r="I401" s="233"/>
      <c r="J401" s="13">
        <v>30892.671713861298</v>
      </c>
      <c r="K401" s="13">
        <v>11651.9890037564</v>
      </c>
      <c r="L401" s="13">
        <v>2293.8433376333901</v>
      </c>
    </row>
    <row r="402" spans="2:12" s="1" customFormat="1" ht="11.15" customHeight="1" x14ac:dyDescent="0.2">
      <c r="B402" s="43">
        <v>44531</v>
      </c>
      <c r="C402" s="44">
        <v>56431</v>
      </c>
      <c r="D402" s="13">
        <v>391</v>
      </c>
      <c r="E402" s="45">
        <v>11900</v>
      </c>
      <c r="F402" s="256"/>
      <c r="G402" s="256"/>
      <c r="H402" s="233">
        <v>58624.300698999999</v>
      </c>
      <c r="I402" s="233"/>
      <c r="J402" s="13">
        <v>30554.835978642699</v>
      </c>
      <c r="K402" s="13">
        <v>11496.2002689375</v>
      </c>
      <c r="L402" s="13">
        <v>2253.8971363014498</v>
      </c>
    </row>
    <row r="403" spans="2:12" s="1" customFormat="1" ht="11.15" customHeight="1" x14ac:dyDescent="0.2">
      <c r="B403" s="43">
        <v>44531</v>
      </c>
      <c r="C403" s="44">
        <v>56462</v>
      </c>
      <c r="D403" s="13">
        <v>392</v>
      </c>
      <c r="E403" s="45">
        <v>11931</v>
      </c>
      <c r="F403" s="256"/>
      <c r="G403" s="256"/>
      <c r="H403" s="233">
        <v>58072.718487999999</v>
      </c>
      <c r="I403" s="233"/>
      <c r="J403" s="13">
        <v>30216.017067224901</v>
      </c>
      <c r="K403" s="13">
        <v>11339.807287595901</v>
      </c>
      <c r="L403" s="13">
        <v>2213.81876642713</v>
      </c>
    </row>
    <row r="404" spans="2:12" s="1" customFormat="1" ht="11.15" customHeight="1" x14ac:dyDescent="0.2">
      <c r="B404" s="43">
        <v>44531</v>
      </c>
      <c r="C404" s="44">
        <v>56493</v>
      </c>
      <c r="D404" s="13">
        <v>393</v>
      </c>
      <c r="E404" s="45">
        <v>11962</v>
      </c>
      <c r="F404" s="256"/>
      <c r="G404" s="256"/>
      <c r="H404" s="233">
        <v>57520.465263999999</v>
      </c>
      <c r="I404" s="233"/>
      <c r="J404" s="13">
        <v>29877.911038679002</v>
      </c>
      <c r="K404" s="13">
        <v>11184.402287414499</v>
      </c>
      <c r="L404" s="13">
        <v>2174.2315315717701</v>
      </c>
    </row>
    <row r="405" spans="2:12" s="1" customFormat="1" ht="11.15" customHeight="1" x14ac:dyDescent="0.2">
      <c r="B405" s="43">
        <v>44531</v>
      </c>
      <c r="C405" s="44">
        <v>56523</v>
      </c>
      <c r="D405" s="13">
        <v>394</v>
      </c>
      <c r="E405" s="45">
        <v>11992</v>
      </c>
      <c r="F405" s="256"/>
      <c r="G405" s="256"/>
      <c r="H405" s="233">
        <v>56967.541025999999</v>
      </c>
      <c r="I405" s="233"/>
      <c r="J405" s="13">
        <v>29542.1346792431</v>
      </c>
      <c r="K405" s="13">
        <v>11031.490386245699</v>
      </c>
      <c r="L405" s="13">
        <v>2135.71493369784</v>
      </c>
    </row>
    <row r="406" spans="2:12" s="1" customFormat="1" ht="11.15" customHeight="1" x14ac:dyDescent="0.2">
      <c r="B406" s="43">
        <v>44531</v>
      </c>
      <c r="C406" s="44">
        <v>56554</v>
      </c>
      <c r="D406" s="13">
        <v>395</v>
      </c>
      <c r="E406" s="45">
        <v>12023</v>
      </c>
      <c r="F406" s="256"/>
      <c r="G406" s="256"/>
      <c r="H406" s="233">
        <v>56413.945777000001</v>
      </c>
      <c r="I406" s="233"/>
      <c r="J406" s="13">
        <v>29205.433422910501</v>
      </c>
      <c r="K406" s="13">
        <v>10878.025330680901</v>
      </c>
      <c r="L406" s="13">
        <v>2097.0837690632302</v>
      </c>
    </row>
    <row r="407" spans="2:12" s="1" customFormat="1" ht="11.15" customHeight="1" x14ac:dyDescent="0.2">
      <c r="B407" s="43">
        <v>44531</v>
      </c>
      <c r="C407" s="44">
        <v>56584</v>
      </c>
      <c r="D407" s="13">
        <v>396</v>
      </c>
      <c r="E407" s="45">
        <v>12053</v>
      </c>
      <c r="F407" s="256"/>
      <c r="G407" s="256"/>
      <c r="H407" s="233">
        <v>55859.669500999997</v>
      </c>
      <c r="I407" s="233"/>
      <c r="J407" s="13">
        <v>28871.018246090702</v>
      </c>
      <c r="K407" s="13">
        <v>10726.999947976699</v>
      </c>
      <c r="L407" s="13">
        <v>2059.4918378805601</v>
      </c>
    </row>
    <row r="408" spans="2:12" s="1" customFormat="1" ht="11.15" customHeight="1" x14ac:dyDescent="0.2">
      <c r="B408" s="43">
        <v>44531</v>
      </c>
      <c r="C408" s="44">
        <v>56615</v>
      </c>
      <c r="D408" s="13">
        <v>397</v>
      </c>
      <c r="E408" s="45">
        <v>12084</v>
      </c>
      <c r="F408" s="256"/>
      <c r="G408" s="256"/>
      <c r="H408" s="233">
        <v>55304.722212000001</v>
      </c>
      <c r="I408" s="233"/>
      <c r="J408" s="13">
        <v>28535.713346990098</v>
      </c>
      <c r="K408" s="13">
        <v>10575.4535946124</v>
      </c>
      <c r="L408" s="13">
        <v>2021.7964053467799</v>
      </c>
    </row>
    <row r="409" spans="2:12" s="1" customFormat="1" ht="11.15" customHeight="1" x14ac:dyDescent="0.2">
      <c r="B409" s="43">
        <v>44531</v>
      </c>
      <c r="C409" s="44">
        <v>56646</v>
      </c>
      <c r="D409" s="13">
        <v>398</v>
      </c>
      <c r="E409" s="45">
        <v>12115</v>
      </c>
      <c r="F409" s="256"/>
      <c r="G409" s="256"/>
      <c r="H409" s="233">
        <v>54749.093894999998</v>
      </c>
      <c r="I409" s="233"/>
      <c r="J409" s="13">
        <v>28201.1120037242</v>
      </c>
      <c r="K409" s="13">
        <v>10424.868764851701</v>
      </c>
      <c r="L409" s="13">
        <v>1984.56639103971</v>
      </c>
    </row>
    <row r="410" spans="2:12" s="1" customFormat="1" ht="11.15" customHeight="1" x14ac:dyDescent="0.2">
      <c r="B410" s="43">
        <v>44531</v>
      </c>
      <c r="C410" s="44">
        <v>56674</v>
      </c>
      <c r="D410" s="13">
        <v>399</v>
      </c>
      <c r="E410" s="45">
        <v>12143</v>
      </c>
      <c r="F410" s="256"/>
      <c r="G410" s="256"/>
      <c r="H410" s="233">
        <v>54192.784551999997</v>
      </c>
      <c r="I410" s="233"/>
      <c r="J410" s="13">
        <v>27871.7916679954</v>
      </c>
      <c r="K410" s="13">
        <v>10279.461549092999</v>
      </c>
      <c r="L410" s="13">
        <v>1949.3975384621899</v>
      </c>
    </row>
    <row r="411" spans="2:12" s="1" customFormat="1" ht="11.15" customHeight="1" x14ac:dyDescent="0.2">
      <c r="B411" s="43">
        <v>44531</v>
      </c>
      <c r="C411" s="44">
        <v>56705</v>
      </c>
      <c r="D411" s="13">
        <v>400</v>
      </c>
      <c r="E411" s="45">
        <v>12174</v>
      </c>
      <c r="F411" s="256"/>
      <c r="G411" s="256"/>
      <c r="H411" s="233">
        <v>53635.804195999997</v>
      </c>
      <c r="I411" s="233"/>
      <c r="J411" s="13">
        <v>27538.5453576004</v>
      </c>
      <c r="K411" s="13">
        <v>10130.7259748177</v>
      </c>
      <c r="L411" s="13">
        <v>1913.0540254273201</v>
      </c>
    </row>
    <row r="412" spans="2:12" s="1" customFormat="1" ht="11.15" customHeight="1" x14ac:dyDescent="0.2">
      <c r="B412" s="43">
        <v>44531</v>
      </c>
      <c r="C412" s="44">
        <v>56735</v>
      </c>
      <c r="D412" s="13">
        <v>401</v>
      </c>
      <c r="E412" s="45">
        <v>12204</v>
      </c>
      <c r="F412" s="256"/>
      <c r="G412" s="256"/>
      <c r="H412" s="233">
        <v>53078.142811999998</v>
      </c>
      <c r="I412" s="233"/>
      <c r="J412" s="13">
        <v>27207.4900199656</v>
      </c>
      <c r="K412" s="13">
        <v>9984.3045083623492</v>
      </c>
      <c r="L412" s="13">
        <v>1877.6756225177901</v>
      </c>
    </row>
    <row r="413" spans="2:12" s="1" customFormat="1" ht="11.15" customHeight="1" x14ac:dyDescent="0.2">
      <c r="B413" s="43">
        <v>44531</v>
      </c>
      <c r="C413" s="44">
        <v>56766</v>
      </c>
      <c r="D413" s="13">
        <v>402</v>
      </c>
      <c r="E413" s="45">
        <v>12235</v>
      </c>
      <c r="F413" s="256"/>
      <c r="G413" s="256"/>
      <c r="H413" s="233">
        <v>52519.8004</v>
      </c>
      <c r="I413" s="233"/>
      <c r="J413" s="13">
        <v>26875.627053557298</v>
      </c>
      <c r="K413" s="13">
        <v>9837.4386774756003</v>
      </c>
      <c r="L413" s="13">
        <v>1842.2196387209001</v>
      </c>
    </row>
    <row r="414" spans="2:12" s="1" customFormat="1" ht="11.15" customHeight="1" x14ac:dyDescent="0.2">
      <c r="B414" s="43">
        <v>44531</v>
      </c>
      <c r="C414" s="44">
        <v>56796</v>
      </c>
      <c r="D414" s="13">
        <v>403</v>
      </c>
      <c r="E414" s="45">
        <v>12265</v>
      </c>
      <c r="F414" s="256"/>
      <c r="G414" s="256"/>
      <c r="H414" s="233">
        <v>51960.766946999996</v>
      </c>
      <c r="I414" s="233"/>
      <c r="J414" s="13">
        <v>26545.912101191301</v>
      </c>
      <c r="K414" s="13">
        <v>9692.8357091531798</v>
      </c>
      <c r="L414" s="13">
        <v>1807.69977784345</v>
      </c>
    </row>
    <row r="415" spans="2:12" s="1" customFormat="1" ht="11.15" customHeight="1" x14ac:dyDescent="0.2">
      <c r="B415" s="43">
        <v>44531</v>
      </c>
      <c r="C415" s="44">
        <v>56827</v>
      </c>
      <c r="D415" s="13">
        <v>404</v>
      </c>
      <c r="E415" s="45">
        <v>12296</v>
      </c>
      <c r="F415" s="256"/>
      <c r="G415" s="256"/>
      <c r="H415" s="233">
        <v>51401.052465000001</v>
      </c>
      <c r="I415" s="233"/>
      <c r="J415" s="13">
        <v>26215.424220268</v>
      </c>
      <c r="K415" s="13">
        <v>9547.8191095453094</v>
      </c>
      <c r="L415" s="13">
        <v>1773.1123509501299</v>
      </c>
    </row>
    <row r="416" spans="2:12" s="1" customFormat="1" ht="11.15" customHeight="1" x14ac:dyDescent="0.2">
      <c r="B416" s="43">
        <v>44531</v>
      </c>
      <c r="C416" s="44">
        <v>56858</v>
      </c>
      <c r="D416" s="13">
        <v>405</v>
      </c>
      <c r="E416" s="45">
        <v>12327</v>
      </c>
      <c r="F416" s="256"/>
      <c r="G416" s="256"/>
      <c r="H416" s="233">
        <v>50840.656955999999</v>
      </c>
      <c r="I416" s="233"/>
      <c r="J416" s="13">
        <v>25885.634292978899</v>
      </c>
      <c r="K416" s="13">
        <v>9403.7309843379699</v>
      </c>
      <c r="L416" s="13">
        <v>1738.95718280037</v>
      </c>
    </row>
    <row r="417" spans="2:12" s="1" customFormat="1" ht="11.15" customHeight="1" x14ac:dyDescent="0.2">
      <c r="B417" s="43">
        <v>44531</v>
      </c>
      <c r="C417" s="44">
        <v>56888</v>
      </c>
      <c r="D417" s="13">
        <v>406</v>
      </c>
      <c r="E417" s="45">
        <v>12357</v>
      </c>
      <c r="F417" s="256"/>
      <c r="G417" s="256"/>
      <c r="H417" s="233">
        <v>50279.580418999998</v>
      </c>
      <c r="I417" s="233"/>
      <c r="J417" s="13">
        <v>25557.940966640701</v>
      </c>
      <c r="K417" s="13">
        <v>9261.8344795981393</v>
      </c>
      <c r="L417" s="13">
        <v>1705.6966282747701</v>
      </c>
    </row>
    <row r="418" spans="2:12" s="1" customFormat="1" ht="11.15" customHeight="1" x14ac:dyDescent="0.2">
      <c r="B418" s="43">
        <v>44531</v>
      </c>
      <c r="C418" s="44">
        <v>56919</v>
      </c>
      <c r="D418" s="13">
        <v>407</v>
      </c>
      <c r="E418" s="45">
        <v>12388</v>
      </c>
      <c r="F418" s="256"/>
      <c r="G418" s="256"/>
      <c r="H418" s="233">
        <v>49717.822854999999</v>
      </c>
      <c r="I418" s="233"/>
      <c r="J418" s="13">
        <v>25229.526476669598</v>
      </c>
      <c r="K418" s="13">
        <v>9119.5696597969109</v>
      </c>
      <c r="L418" s="13">
        <v>1672.3829845687201</v>
      </c>
    </row>
    <row r="419" spans="2:12" s="1" customFormat="1" ht="11.15" customHeight="1" x14ac:dyDescent="0.2">
      <c r="B419" s="43">
        <v>44531</v>
      </c>
      <c r="C419" s="44">
        <v>56949</v>
      </c>
      <c r="D419" s="13">
        <v>408</v>
      </c>
      <c r="E419" s="45">
        <v>12418</v>
      </c>
      <c r="F419" s="256"/>
      <c r="G419" s="256"/>
      <c r="H419" s="233">
        <v>49155.384263</v>
      </c>
      <c r="I419" s="233"/>
      <c r="J419" s="13">
        <v>24903.171114414399</v>
      </c>
      <c r="K419" s="13">
        <v>8979.4485329061408</v>
      </c>
      <c r="L419" s="13">
        <v>1639.93692353957</v>
      </c>
    </row>
    <row r="420" spans="2:12" s="1" customFormat="1" ht="11.15" customHeight="1" x14ac:dyDescent="0.2">
      <c r="B420" s="43">
        <v>44531</v>
      </c>
      <c r="C420" s="44">
        <v>56980</v>
      </c>
      <c r="D420" s="13">
        <v>409</v>
      </c>
      <c r="E420" s="45">
        <v>12449</v>
      </c>
      <c r="F420" s="256"/>
      <c r="G420" s="256"/>
      <c r="H420" s="233">
        <v>48592.254630000003</v>
      </c>
      <c r="I420" s="233"/>
      <c r="J420" s="13">
        <v>24576.1238317959</v>
      </c>
      <c r="K420" s="13">
        <v>8838.9869434005595</v>
      </c>
      <c r="L420" s="13">
        <v>1607.4467339519799</v>
      </c>
    </row>
    <row r="421" spans="2:12" s="1" customFormat="1" ht="11.15" customHeight="1" x14ac:dyDescent="0.2">
      <c r="B421" s="43">
        <v>44531</v>
      </c>
      <c r="C421" s="44">
        <v>57011</v>
      </c>
      <c r="D421" s="13">
        <v>410</v>
      </c>
      <c r="E421" s="45">
        <v>12480</v>
      </c>
      <c r="F421" s="256"/>
      <c r="G421" s="256"/>
      <c r="H421" s="233">
        <v>48028.433951999999</v>
      </c>
      <c r="I421" s="233"/>
      <c r="J421" s="13">
        <v>24249.765392204201</v>
      </c>
      <c r="K421" s="13">
        <v>8699.4288386965</v>
      </c>
      <c r="L421" s="13">
        <v>1575.3659621239899</v>
      </c>
    </row>
    <row r="422" spans="2:12" s="1" customFormat="1" ht="11.15" customHeight="1" x14ac:dyDescent="0.2">
      <c r="B422" s="43">
        <v>44531</v>
      </c>
      <c r="C422" s="44">
        <v>57040</v>
      </c>
      <c r="D422" s="13">
        <v>411</v>
      </c>
      <c r="E422" s="45">
        <v>12509</v>
      </c>
      <c r="F422" s="256"/>
      <c r="G422" s="256"/>
      <c r="H422" s="233">
        <v>47463.932247999997</v>
      </c>
      <c r="I422" s="233"/>
      <c r="J422" s="13">
        <v>23926.7202814829</v>
      </c>
      <c r="K422" s="13">
        <v>8563.1157155026794</v>
      </c>
      <c r="L422" s="13">
        <v>1544.5361516548801</v>
      </c>
    </row>
    <row r="423" spans="2:12" s="1" customFormat="1" ht="11.15" customHeight="1" x14ac:dyDescent="0.2">
      <c r="B423" s="43">
        <v>44531</v>
      </c>
      <c r="C423" s="44">
        <v>57071</v>
      </c>
      <c r="D423" s="13">
        <v>412</v>
      </c>
      <c r="E423" s="45">
        <v>12540</v>
      </c>
      <c r="F423" s="256"/>
      <c r="G423" s="256"/>
      <c r="H423" s="233">
        <v>46898.739500999996</v>
      </c>
      <c r="I423" s="233"/>
      <c r="J423" s="13">
        <v>23601.706556817098</v>
      </c>
      <c r="K423" s="13">
        <v>8425.3148582334306</v>
      </c>
      <c r="L423" s="13">
        <v>1513.2442220836399</v>
      </c>
    </row>
    <row r="424" spans="2:12" s="1" customFormat="1" ht="11.15" customHeight="1" x14ac:dyDescent="0.2">
      <c r="B424" s="43">
        <v>44531</v>
      </c>
      <c r="C424" s="44">
        <v>57101</v>
      </c>
      <c r="D424" s="13">
        <v>413</v>
      </c>
      <c r="E424" s="45">
        <v>12570</v>
      </c>
      <c r="F424" s="256"/>
      <c r="G424" s="256"/>
      <c r="H424" s="233">
        <v>46332.855711999997</v>
      </c>
      <c r="I424" s="233"/>
      <c r="J424" s="13">
        <v>23278.653991413401</v>
      </c>
      <c r="K424" s="13">
        <v>8289.5387426902307</v>
      </c>
      <c r="L424" s="13">
        <v>1482.75478357258</v>
      </c>
    </row>
    <row r="425" spans="2:12" s="1" customFormat="1" ht="11.15" customHeight="1" x14ac:dyDescent="0.2">
      <c r="B425" s="43">
        <v>44531</v>
      </c>
      <c r="C425" s="44">
        <v>57132</v>
      </c>
      <c r="D425" s="13">
        <v>414</v>
      </c>
      <c r="E425" s="45">
        <v>12601</v>
      </c>
      <c r="F425" s="256"/>
      <c r="G425" s="256"/>
      <c r="H425" s="233">
        <v>45766.280879999998</v>
      </c>
      <c r="I425" s="233"/>
      <c r="J425" s="13">
        <v>22954.994718025999</v>
      </c>
      <c r="K425" s="13">
        <v>8153.4946502804796</v>
      </c>
      <c r="L425" s="13">
        <v>1452.2432893062501</v>
      </c>
    </row>
    <row r="426" spans="2:12" s="1" customFormat="1" ht="11.15" customHeight="1" x14ac:dyDescent="0.2">
      <c r="B426" s="43">
        <v>44531</v>
      </c>
      <c r="C426" s="44">
        <v>57162</v>
      </c>
      <c r="D426" s="13">
        <v>415</v>
      </c>
      <c r="E426" s="45">
        <v>12631</v>
      </c>
      <c r="F426" s="256"/>
      <c r="G426" s="256"/>
      <c r="H426" s="233">
        <v>45199.015004000001</v>
      </c>
      <c r="I426" s="233"/>
      <c r="J426" s="13">
        <v>22633.2596905313</v>
      </c>
      <c r="K426" s="13">
        <v>8019.4293782398699</v>
      </c>
      <c r="L426" s="13">
        <v>1422.5093786226901</v>
      </c>
    </row>
    <row r="427" spans="2:12" s="1" customFormat="1" ht="11.15" customHeight="1" x14ac:dyDescent="0.2">
      <c r="B427" s="43">
        <v>44531</v>
      </c>
      <c r="C427" s="44">
        <v>57193</v>
      </c>
      <c r="D427" s="13">
        <v>416</v>
      </c>
      <c r="E427" s="45">
        <v>12662</v>
      </c>
      <c r="F427" s="256"/>
      <c r="G427" s="256"/>
      <c r="H427" s="233">
        <v>44631.058087999998</v>
      </c>
      <c r="I427" s="233"/>
      <c r="J427" s="13">
        <v>22310.9517973931</v>
      </c>
      <c r="K427" s="13">
        <v>7885.1244387584102</v>
      </c>
      <c r="L427" s="13">
        <v>1392.7617859658501</v>
      </c>
    </row>
    <row r="428" spans="2:12" s="1" customFormat="1" ht="11.15" customHeight="1" x14ac:dyDescent="0.2">
      <c r="B428" s="43">
        <v>44531</v>
      </c>
      <c r="C428" s="44">
        <v>57224</v>
      </c>
      <c r="D428" s="13">
        <v>417</v>
      </c>
      <c r="E428" s="45">
        <v>12693</v>
      </c>
      <c r="F428" s="256"/>
      <c r="G428" s="256"/>
      <c r="H428" s="233">
        <v>44062.410128000003</v>
      </c>
      <c r="I428" s="233"/>
      <c r="J428" s="13">
        <v>21989.327246761899</v>
      </c>
      <c r="K428" s="13">
        <v>7751.6916529829996</v>
      </c>
      <c r="L428" s="13">
        <v>1363.3940656289899</v>
      </c>
    </row>
    <row r="429" spans="2:12" s="1" customFormat="1" ht="11.15" customHeight="1" x14ac:dyDescent="0.2">
      <c r="B429" s="43">
        <v>44531</v>
      </c>
      <c r="C429" s="44">
        <v>57254</v>
      </c>
      <c r="D429" s="13">
        <v>418</v>
      </c>
      <c r="E429" s="45">
        <v>12723</v>
      </c>
      <c r="F429" s="256"/>
      <c r="G429" s="256"/>
      <c r="H429" s="233">
        <v>43493.071125000002</v>
      </c>
      <c r="I429" s="233"/>
      <c r="J429" s="13">
        <v>21669.571794310301</v>
      </c>
      <c r="K429" s="13">
        <v>7620.1697019912599</v>
      </c>
      <c r="L429" s="13">
        <v>1334.7675413654099</v>
      </c>
    </row>
    <row r="430" spans="2:12" s="1" customFormat="1" ht="11.15" customHeight="1" x14ac:dyDescent="0.2">
      <c r="B430" s="43">
        <v>44531</v>
      </c>
      <c r="C430" s="44">
        <v>57285</v>
      </c>
      <c r="D430" s="13">
        <v>419</v>
      </c>
      <c r="E430" s="45">
        <v>12754</v>
      </c>
      <c r="F430" s="256"/>
      <c r="G430" s="256"/>
      <c r="H430" s="233">
        <v>42923.031064000003</v>
      </c>
      <c r="I430" s="233"/>
      <c r="J430" s="13">
        <v>21349.288992961901</v>
      </c>
      <c r="K430" s="13">
        <v>7488.4480748157002</v>
      </c>
      <c r="L430" s="13">
        <v>1306.1391167900899</v>
      </c>
    </row>
    <row r="431" spans="2:12" s="1" customFormat="1" ht="11.15" customHeight="1" x14ac:dyDescent="0.2">
      <c r="B431" s="43">
        <v>44531</v>
      </c>
      <c r="C431" s="44">
        <v>57315</v>
      </c>
      <c r="D431" s="13">
        <v>420</v>
      </c>
      <c r="E431" s="45">
        <v>12784</v>
      </c>
      <c r="F431" s="256"/>
      <c r="G431" s="256"/>
      <c r="H431" s="233">
        <v>42352.299960999997</v>
      </c>
      <c r="I431" s="233"/>
      <c r="J431" s="13">
        <v>21030.838756868099</v>
      </c>
      <c r="K431" s="13">
        <v>7358.5927399522598</v>
      </c>
      <c r="L431" s="13">
        <v>1278.22840549484</v>
      </c>
    </row>
    <row r="432" spans="2:12" s="1" customFormat="1" ht="11.15" customHeight="1" x14ac:dyDescent="0.2">
      <c r="B432" s="43">
        <v>44531</v>
      </c>
      <c r="C432" s="44">
        <v>57346</v>
      </c>
      <c r="D432" s="13">
        <v>421</v>
      </c>
      <c r="E432" s="45">
        <v>12815</v>
      </c>
      <c r="F432" s="256"/>
      <c r="G432" s="256"/>
      <c r="H432" s="233">
        <v>41780.8678</v>
      </c>
      <c r="I432" s="233"/>
      <c r="J432" s="13">
        <v>20711.894678077901</v>
      </c>
      <c r="K432" s="13">
        <v>7228.5650875777401</v>
      </c>
      <c r="L432" s="13">
        <v>1250.3235528652999</v>
      </c>
    </row>
    <row r="433" spans="2:12" s="1" customFormat="1" ht="11.15" customHeight="1" x14ac:dyDescent="0.2">
      <c r="B433" s="43">
        <v>44531</v>
      </c>
      <c r="C433" s="44">
        <v>57377</v>
      </c>
      <c r="D433" s="13">
        <v>422</v>
      </c>
      <c r="E433" s="45">
        <v>12846</v>
      </c>
      <c r="F433" s="256"/>
      <c r="G433" s="256"/>
      <c r="H433" s="233">
        <v>41208.744596999997</v>
      </c>
      <c r="I433" s="233"/>
      <c r="J433" s="13">
        <v>20393.630019089302</v>
      </c>
      <c r="K433" s="13">
        <v>7099.3877329500401</v>
      </c>
      <c r="L433" s="13">
        <v>1222.77860643345</v>
      </c>
    </row>
    <row r="434" spans="2:12" s="1" customFormat="1" ht="11.15" customHeight="1" x14ac:dyDescent="0.2">
      <c r="B434" s="43">
        <v>44531</v>
      </c>
      <c r="C434" s="44">
        <v>57405</v>
      </c>
      <c r="D434" s="13">
        <v>423</v>
      </c>
      <c r="E434" s="45">
        <v>12874</v>
      </c>
      <c r="F434" s="256"/>
      <c r="G434" s="256"/>
      <c r="H434" s="233">
        <v>40635.910320000003</v>
      </c>
      <c r="I434" s="233"/>
      <c r="J434" s="13">
        <v>20079.332348341199</v>
      </c>
      <c r="K434" s="13">
        <v>6973.9165132275102</v>
      </c>
      <c r="L434" s="13">
        <v>1196.5716008577001</v>
      </c>
    </row>
    <row r="435" spans="2:12" s="1" customFormat="1" ht="11.15" customHeight="1" x14ac:dyDescent="0.2">
      <c r="B435" s="43">
        <v>44531</v>
      </c>
      <c r="C435" s="44">
        <v>57436</v>
      </c>
      <c r="D435" s="13">
        <v>424</v>
      </c>
      <c r="E435" s="45">
        <v>12905</v>
      </c>
      <c r="F435" s="256"/>
      <c r="G435" s="256"/>
      <c r="H435" s="233">
        <v>40062.385002000003</v>
      </c>
      <c r="I435" s="233"/>
      <c r="J435" s="13">
        <v>19762.3621784231</v>
      </c>
      <c r="K435" s="13">
        <v>6846.3708962936098</v>
      </c>
      <c r="L435" s="13">
        <v>1169.71211957177</v>
      </c>
    </row>
    <row r="436" spans="2:12" s="1" customFormat="1" ht="11.15" customHeight="1" x14ac:dyDescent="0.2">
      <c r="B436" s="43">
        <v>44531</v>
      </c>
      <c r="C436" s="44">
        <v>57466</v>
      </c>
      <c r="D436" s="13">
        <v>425</v>
      </c>
      <c r="E436" s="45">
        <v>12935</v>
      </c>
      <c r="F436" s="256"/>
      <c r="G436" s="256"/>
      <c r="H436" s="233">
        <v>39488.168640000004</v>
      </c>
      <c r="I436" s="233"/>
      <c r="J436" s="13">
        <v>19447.1340169779</v>
      </c>
      <c r="K436" s="13">
        <v>6720.5829087563898</v>
      </c>
      <c r="L436" s="13">
        <v>1143.5142826225699</v>
      </c>
    </row>
    <row r="437" spans="2:12" s="1" customFormat="1" ht="11.15" customHeight="1" x14ac:dyDescent="0.2">
      <c r="B437" s="43">
        <v>44531</v>
      </c>
      <c r="C437" s="44">
        <v>57497</v>
      </c>
      <c r="D437" s="13">
        <v>426</v>
      </c>
      <c r="E437" s="45">
        <v>12966</v>
      </c>
      <c r="F437" s="256"/>
      <c r="G437" s="256"/>
      <c r="H437" s="233">
        <v>38913.241205999999</v>
      </c>
      <c r="I437" s="233"/>
      <c r="J437" s="13">
        <v>19131.490192162099</v>
      </c>
      <c r="K437" s="13">
        <v>6594.6876183038203</v>
      </c>
      <c r="L437" s="13">
        <v>1117.3403902994701</v>
      </c>
    </row>
    <row r="438" spans="2:12" s="1" customFormat="1" ht="11.15" customHeight="1" x14ac:dyDescent="0.2">
      <c r="B438" s="43">
        <v>44531</v>
      </c>
      <c r="C438" s="44">
        <v>57527</v>
      </c>
      <c r="D438" s="13">
        <v>427</v>
      </c>
      <c r="E438" s="45">
        <v>12996</v>
      </c>
      <c r="F438" s="256"/>
      <c r="G438" s="256"/>
      <c r="H438" s="233">
        <v>38337.622729000002</v>
      </c>
      <c r="I438" s="233"/>
      <c r="J438" s="13">
        <v>18817.5523565822</v>
      </c>
      <c r="K438" s="13">
        <v>6470.5072672385404</v>
      </c>
      <c r="L438" s="13">
        <v>1091.80651766706</v>
      </c>
    </row>
    <row r="439" spans="2:12" s="1" customFormat="1" ht="11.15" customHeight="1" x14ac:dyDescent="0.2">
      <c r="B439" s="43">
        <v>44531</v>
      </c>
      <c r="C439" s="44">
        <v>57558</v>
      </c>
      <c r="D439" s="13">
        <v>428</v>
      </c>
      <c r="E439" s="45">
        <v>13027</v>
      </c>
      <c r="F439" s="256"/>
      <c r="G439" s="256"/>
      <c r="H439" s="233">
        <v>37761.293179</v>
      </c>
      <c r="I439" s="233"/>
      <c r="J439" s="13">
        <v>18503.231890237999</v>
      </c>
      <c r="K439" s="13">
        <v>6346.24567964169</v>
      </c>
      <c r="L439" s="13">
        <v>1066.3035462594701</v>
      </c>
    </row>
    <row r="440" spans="2:12" s="1" customFormat="1" ht="11.15" customHeight="1" x14ac:dyDescent="0.2">
      <c r="B440" s="43">
        <v>44531</v>
      </c>
      <c r="C440" s="44">
        <v>57589</v>
      </c>
      <c r="D440" s="13">
        <v>429</v>
      </c>
      <c r="E440" s="45">
        <v>13058</v>
      </c>
      <c r="F440" s="256"/>
      <c r="G440" s="256"/>
      <c r="H440" s="233">
        <v>37184.252555999999</v>
      </c>
      <c r="I440" s="233"/>
      <c r="J440" s="13">
        <v>18189.575675063399</v>
      </c>
      <c r="K440" s="13">
        <v>6222.8015327786597</v>
      </c>
      <c r="L440" s="13">
        <v>1041.1337915783299</v>
      </c>
    </row>
    <row r="441" spans="2:12" s="1" customFormat="1" ht="11.15" customHeight="1" x14ac:dyDescent="0.2">
      <c r="B441" s="43">
        <v>44531</v>
      </c>
      <c r="C441" s="44">
        <v>57619</v>
      </c>
      <c r="D441" s="13">
        <v>430</v>
      </c>
      <c r="E441" s="45">
        <v>13088</v>
      </c>
      <c r="F441" s="256"/>
      <c r="G441" s="256"/>
      <c r="H441" s="233">
        <v>36606.520891</v>
      </c>
      <c r="I441" s="233"/>
      <c r="J441" s="13">
        <v>17877.571656476401</v>
      </c>
      <c r="K441" s="13">
        <v>6101.0091561962799</v>
      </c>
      <c r="L441" s="13">
        <v>1016.57248941085</v>
      </c>
    </row>
    <row r="442" spans="2:12" s="1" customFormat="1" ht="11.15" customHeight="1" x14ac:dyDescent="0.2">
      <c r="B442" s="43">
        <v>44531</v>
      </c>
      <c r="C442" s="44">
        <v>57650</v>
      </c>
      <c r="D442" s="13">
        <v>431</v>
      </c>
      <c r="E442" s="45">
        <v>13119</v>
      </c>
      <c r="F442" s="256"/>
      <c r="G442" s="256"/>
      <c r="H442" s="233">
        <v>36028.078152000002</v>
      </c>
      <c r="I442" s="233"/>
      <c r="J442" s="13">
        <v>17565.234311753102</v>
      </c>
      <c r="K442" s="13">
        <v>5979.1739674685896</v>
      </c>
      <c r="L442" s="13">
        <v>992.05210978794196</v>
      </c>
    </row>
    <row r="443" spans="2:12" s="1" customFormat="1" ht="11.15" customHeight="1" x14ac:dyDescent="0.2">
      <c r="B443" s="43">
        <v>44531</v>
      </c>
      <c r="C443" s="44">
        <v>57680</v>
      </c>
      <c r="D443" s="13">
        <v>432</v>
      </c>
      <c r="E443" s="45">
        <v>13149</v>
      </c>
      <c r="F443" s="256"/>
      <c r="G443" s="256"/>
      <c r="H443" s="233">
        <v>35448.934356999998</v>
      </c>
      <c r="I443" s="233"/>
      <c r="J443" s="13">
        <v>17254.508623932201</v>
      </c>
      <c r="K443" s="13">
        <v>5858.9474859164602</v>
      </c>
      <c r="L443" s="13">
        <v>968.11953666883903</v>
      </c>
    </row>
    <row r="444" spans="2:12" s="1" customFormat="1" ht="11.15" customHeight="1" x14ac:dyDescent="0.2">
      <c r="B444" s="43">
        <v>44531</v>
      </c>
      <c r="C444" s="44">
        <v>57711</v>
      </c>
      <c r="D444" s="13">
        <v>433</v>
      </c>
      <c r="E444" s="45">
        <v>13180</v>
      </c>
      <c r="F444" s="256"/>
      <c r="G444" s="256"/>
      <c r="H444" s="233">
        <v>34869.079489000003</v>
      </c>
      <c r="I444" s="233"/>
      <c r="J444" s="13">
        <v>16943.4822993321</v>
      </c>
      <c r="K444" s="13">
        <v>5738.7033536376402</v>
      </c>
      <c r="L444" s="13">
        <v>944.23430362439103</v>
      </c>
    </row>
    <row r="445" spans="2:12" s="1" customFormat="1" ht="11.15" customHeight="1" x14ac:dyDescent="0.2">
      <c r="B445" s="43">
        <v>44531</v>
      </c>
      <c r="C445" s="44">
        <v>57742</v>
      </c>
      <c r="D445" s="13">
        <v>434</v>
      </c>
      <c r="E445" s="45">
        <v>13211</v>
      </c>
      <c r="F445" s="256"/>
      <c r="G445" s="256"/>
      <c r="H445" s="233">
        <v>34288.513547000002</v>
      </c>
      <c r="I445" s="233"/>
      <c r="J445" s="13">
        <v>16633.116449592399</v>
      </c>
      <c r="K445" s="13">
        <v>5619.2560692568904</v>
      </c>
      <c r="L445" s="13">
        <v>920.66459299127803</v>
      </c>
    </row>
    <row r="446" spans="2:12" s="1" customFormat="1" ht="11.15" customHeight="1" x14ac:dyDescent="0.2">
      <c r="B446" s="43">
        <v>44531</v>
      </c>
      <c r="C446" s="44">
        <v>57770</v>
      </c>
      <c r="D446" s="13">
        <v>435</v>
      </c>
      <c r="E446" s="45">
        <v>13239</v>
      </c>
      <c r="F446" s="256"/>
      <c r="G446" s="256"/>
      <c r="H446" s="233">
        <v>33707.246548000003</v>
      </c>
      <c r="I446" s="233"/>
      <c r="J446" s="13">
        <v>16326.0969231655</v>
      </c>
      <c r="K446" s="13">
        <v>5502.8627614777697</v>
      </c>
      <c r="L446" s="13">
        <v>898.14469929171503</v>
      </c>
    </row>
    <row r="447" spans="2:12" s="1" customFormat="1" ht="11.15" customHeight="1" x14ac:dyDescent="0.2">
      <c r="B447" s="43">
        <v>44531</v>
      </c>
      <c r="C447" s="44">
        <v>57801</v>
      </c>
      <c r="D447" s="13">
        <v>436</v>
      </c>
      <c r="E447" s="45">
        <v>13270</v>
      </c>
      <c r="F447" s="256"/>
      <c r="G447" s="256"/>
      <c r="H447" s="233">
        <v>33125.268474999997</v>
      </c>
      <c r="I447" s="233"/>
      <c r="J447" s="13">
        <v>16017.003803032099</v>
      </c>
      <c r="K447" s="13">
        <v>5384.9500970684103</v>
      </c>
      <c r="L447" s="13">
        <v>875.17707273474002</v>
      </c>
    </row>
    <row r="448" spans="2:12" s="1" customFormat="1" ht="11.15" customHeight="1" x14ac:dyDescent="0.2">
      <c r="B448" s="43">
        <v>44531</v>
      </c>
      <c r="C448" s="44">
        <v>57831</v>
      </c>
      <c r="D448" s="13">
        <v>437</v>
      </c>
      <c r="E448" s="45">
        <v>13300</v>
      </c>
      <c r="F448" s="256"/>
      <c r="G448" s="256"/>
      <c r="H448" s="233">
        <v>32542.57933</v>
      </c>
      <c r="I448" s="233"/>
      <c r="J448" s="13">
        <v>15709.42916896</v>
      </c>
      <c r="K448" s="13">
        <v>5268.5435711720602</v>
      </c>
      <c r="L448" s="13">
        <v>852.74839034688603</v>
      </c>
    </row>
    <row r="449" spans="2:12" s="1" customFormat="1" ht="11.15" customHeight="1" x14ac:dyDescent="0.2">
      <c r="B449" s="43">
        <v>44531</v>
      </c>
      <c r="C449" s="44">
        <v>57862</v>
      </c>
      <c r="D449" s="13">
        <v>438</v>
      </c>
      <c r="E449" s="45">
        <v>13331</v>
      </c>
      <c r="F449" s="256"/>
      <c r="G449" s="256"/>
      <c r="H449" s="233">
        <v>31959.179112000002</v>
      </c>
      <c r="I449" s="233"/>
      <c r="J449" s="13">
        <v>15401.6350019765</v>
      </c>
      <c r="K449" s="13">
        <v>5152.1807598607202</v>
      </c>
      <c r="L449" s="13">
        <v>830.38222331817997</v>
      </c>
    </row>
    <row r="450" spans="2:12" s="1" customFormat="1" ht="11.15" customHeight="1" x14ac:dyDescent="0.2">
      <c r="B450" s="43">
        <v>44531</v>
      </c>
      <c r="C450" s="44">
        <v>57892</v>
      </c>
      <c r="D450" s="13">
        <v>439</v>
      </c>
      <c r="E450" s="45">
        <v>13361</v>
      </c>
      <c r="F450" s="256"/>
      <c r="G450" s="256"/>
      <c r="H450" s="233">
        <v>31375.067821000001</v>
      </c>
      <c r="I450" s="233"/>
      <c r="J450" s="13">
        <v>15095.324206326801</v>
      </c>
      <c r="K450" s="13">
        <v>5037.2844618423296</v>
      </c>
      <c r="L450" s="13">
        <v>808.53628000016897</v>
      </c>
    </row>
    <row r="451" spans="2:12" s="1" customFormat="1" ht="11.15" customHeight="1" x14ac:dyDescent="0.2">
      <c r="B451" s="43">
        <v>44531</v>
      </c>
      <c r="C451" s="44">
        <v>57923</v>
      </c>
      <c r="D451" s="13">
        <v>440</v>
      </c>
      <c r="E451" s="45">
        <v>13392</v>
      </c>
      <c r="F451" s="256"/>
      <c r="G451" s="256"/>
      <c r="H451" s="233">
        <v>30790.245457000001</v>
      </c>
      <c r="I451" s="233"/>
      <c r="J451" s="13">
        <v>14788.826086969</v>
      </c>
      <c r="K451" s="13">
        <v>4922.4558142941896</v>
      </c>
      <c r="L451" s="13">
        <v>786.75856821334003</v>
      </c>
    </row>
    <row r="452" spans="2:12" s="1" customFormat="1" ht="11.15" customHeight="1" x14ac:dyDescent="0.2">
      <c r="B452" s="43">
        <v>44531</v>
      </c>
      <c r="C452" s="44">
        <v>57954</v>
      </c>
      <c r="D452" s="13">
        <v>441</v>
      </c>
      <c r="E452" s="45">
        <v>13423</v>
      </c>
      <c r="F452" s="256"/>
      <c r="G452" s="256"/>
      <c r="H452" s="233">
        <v>30204.712020999999</v>
      </c>
      <c r="I452" s="233"/>
      <c r="J452" s="13">
        <v>14482.983275496301</v>
      </c>
      <c r="K452" s="13">
        <v>4808.3962161699001</v>
      </c>
      <c r="L452" s="13">
        <v>765.27322929933905</v>
      </c>
    </row>
    <row r="453" spans="2:12" s="1" customFormat="1" ht="11.15" customHeight="1" x14ac:dyDescent="0.2">
      <c r="B453" s="43">
        <v>44531</v>
      </c>
      <c r="C453" s="44">
        <v>57984</v>
      </c>
      <c r="D453" s="13">
        <v>442</v>
      </c>
      <c r="E453" s="45">
        <v>13453</v>
      </c>
      <c r="F453" s="256"/>
      <c r="G453" s="256"/>
      <c r="H453" s="233">
        <v>29618.467511999999</v>
      </c>
      <c r="I453" s="233"/>
      <c r="J453" s="13">
        <v>14178.571384762899</v>
      </c>
      <c r="K453" s="13">
        <v>4695.7445047385299</v>
      </c>
      <c r="L453" s="13">
        <v>744.28080181536802</v>
      </c>
    </row>
    <row r="454" spans="2:12" s="1" customFormat="1" ht="11.15" customHeight="1" x14ac:dyDescent="0.2">
      <c r="B454" s="43">
        <v>44531</v>
      </c>
      <c r="C454" s="44">
        <v>58015</v>
      </c>
      <c r="D454" s="13">
        <v>443</v>
      </c>
      <c r="E454" s="45">
        <v>13484</v>
      </c>
      <c r="F454" s="256"/>
      <c r="G454" s="256"/>
      <c r="H454" s="233">
        <v>29031.501915000001</v>
      </c>
      <c r="I454" s="233"/>
      <c r="J454" s="13">
        <v>13874.0154366234</v>
      </c>
      <c r="K454" s="13">
        <v>4583.1941099482101</v>
      </c>
      <c r="L454" s="13">
        <v>723.36456188734098</v>
      </c>
    </row>
    <row r="455" spans="2:12" s="1" customFormat="1" ht="11.15" customHeight="1" x14ac:dyDescent="0.2">
      <c r="B455" s="43">
        <v>44531</v>
      </c>
      <c r="C455" s="44">
        <v>58045</v>
      </c>
      <c r="D455" s="13">
        <v>444</v>
      </c>
      <c r="E455" s="45">
        <v>13514</v>
      </c>
      <c r="F455" s="256"/>
      <c r="G455" s="256"/>
      <c r="H455" s="233">
        <v>28443.81523</v>
      </c>
      <c r="I455" s="233"/>
      <c r="J455" s="13">
        <v>13570.8508795822</v>
      </c>
      <c r="K455" s="13">
        <v>4472.0116207196397</v>
      </c>
      <c r="L455" s="13">
        <v>702.92337297788902</v>
      </c>
    </row>
    <row r="456" spans="2:12" s="1" customFormat="1" ht="11.15" customHeight="1" x14ac:dyDescent="0.2">
      <c r="B456" s="43">
        <v>44531</v>
      </c>
      <c r="C456" s="44">
        <v>58076</v>
      </c>
      <c r="D456" s="13">
        <v>445</v>
      </c>
      <c r="E456" s="45">
        <v>13545</v>
      </c>
      <c r="F456" s="256"/>
      <c r="G456" s="256"/>
      <c r="H456" s="233">
        <v>27855.417472000001</v>
      </c>
      <c r="I456" s="233"/>
      <c r="J456" s="13">
        <v>13267.578939169</v>
      </c>
      <c r="K456" s="13">
        <v>4360.9551296365898</v>
      </c>
      <c r="L456" s="13">
        <v>682.56387398896197</v>
      </c>
    </row>
    <row r="457" spans="2:12" s="1" customFormat="1" ht="11.15" customHeight="1" x14ac:dyDescent="0.2">
      <c r="B457" s="43">
        <v>44531</v>
      </c>
      <c r="C457" s="44">
        <v>58107</v>
      </c>
      <c r="D457" s="13">
        <v>446</v>
      </c>
      <c r="E457" s="45">
        <v>13576</v>
      </c>
      <c r="F457" s="256"/>
      <c r="G457" s="256"/>
      <c r="H457" s="233">
        <v>27266.308641</v>
      </c>
      <c r="I457" s="233"/>
      <c r="J457" s="13">
        <v>12964.958592496299</v>
      </c>
      <c r="K457" s="13">
        <v>4250.6482224315696</v>
      </c>
      <c r="L457" s="13">
        <v>662.48105755237998</v>
      </c>
    </row>
    <row r="458" spans="2:12" s="1" customFormat="1" ht="11.15" customHeight="1" x14ac:dyDescent="0.2">
      <c r="B458" s="43">
        <v>44531</v>
      </c>
      <c r="C458" s="44">
        <v>58135</v>
      </c>
      <c r="D458" s="13">
        <v>447</v>
      </c>
      <c r="E458" s="45">
        <v>13604</v>
      </c>
      <c r="F458" s="256"/>
      <c r="G458" s="256"/>
      <c r="H458" s="233">
        <v>26676.478722</v>
      </c>
      <c r="I458" s="233"/>
      <c r="J458" s="13">
        <v>12665.0647106652</v>
      </c>
      <c r="K458" s="13">
        <v>4142.7865735914002</v>
      </c>
      <c r="L458" s="13">
        <v>643.19975653344602</v>
      </c>
    </row>
    <row r="459" spans="2:12" s="1" customFormat="1" ht="11.15" customHeight="1" x14ac:dyDescent="0.2">
      <c r="B459" s="43">
        <v>44531</v>
      </c>
      <c r="C459" s="44">
        <v>58166</v>
      </c>
      <c r="D459" s="13">
        <v>448</v>
      </c>
      <c r="E459" s="45">
        <v>13635</v>
      </c>
      <c r="F459" s="256"/>
      <c r="G459" s="256"/>
      <c r="H459" s="233">
        <v>26085.927715000002</v>
      </c>
      <c r="I459" s="233"/>
      <c r="J459" s="13">
        <v>12363.6862690943</v>
      </c>
      <c r="K459" s="13">
        <v>4033.9193958302199</v>
      </c>
      <c r="L459" s="13">
        <v>623.64457225943204</v>
      </c>
    </row>
    <row r="460" spans="2:12" s="1" customFormat="1" ht="11.15" customHeight="1" x14ac:dyDescent="0.2">
      <c r="B460" s="43">
        <v>44531</v>
      </c>
      <c r="C460" s="44">
        <v>58196</v>
      </c>
      <c r="D460" s="13">
        <v>449</v>
      </c>
      <c r="E460" s="45">
        <v>13665</v>
      </c>
      <c r="F460" s="256"/>
      <c r="G460" s="256"/>
      <c r="H460" s="233">
        <v>25494.655621000002</v>
      </c>
      <c r="I460" s="233"/>
      <c r="J460" s="13">
        <v>12063.613095348001</v>
      </c>
      <c r="K460" s="13">
        <v>3926.32646348344</v>
      </c>
      <c r="L460" s="13">
        <v>604.52243289459796</v>
      </c>
    </row>
    <row r="461" spans="2:12" s="1" customFormat="1" ht="11.15" customHeight="1" x14ac:dyDescent="0.2">
      <c r="B461" s="43">
        <v>44531</v>
      </c>
      <c r="C461" s="44">
        <v>58227</v>
      </c>
      <c r="D461" s="13">
        <v>450</v>
      </c>
      <c r="E461" s="45">
        <v>13696</v>
      </c>
      <c r="F461" s="256"/>
      <c r="G461" s="256"/>
      <c r="H461" s="233">
        <v>24902.662437999999</v>
      </c>
      <c r="I461" s="233"/>
      <c r="J461" s="13">
        <v>11763.5068793808</v>
      </c>
      <c r="K461" s="13">
        <v>3818.9142851676902</v>
      </c>
      <c r="L461" s="13">
        <v>585.49412917643201</v>
      </c>
    </row>
    <row r="462" spans="2:12" s="1" customFormat="1" ht="11.15" customHeight="1" x14ac:dyDescent="0.2">
      <c r="B462" s="43">
        <v>44531</v>
      </c>
      <c r="C462" s="44">
        <v>58257</v>
      </c>
      <c r="D462" s="13">
        <v>451</v>
      </c>
      <c r="E462" s="45">
        <v>13726</v>
      </c>
      <c r="F462" s="256"/>
      <c r="G462" s="256"/>
      <c r="H462" s="233">
        <v>24309.938151999999</v>
      </c>
      <c r="I462" s="233"/>
      <c r="J462" s="13">
        <v>11464.666963760001</v>
      </c>
      <c r="K462" s="13">
        <v>3712.7380659805699</v>
      </c>
      <c r="L462" s="13">
        <v>566.88247110051395</v>
      </c>
    </row>
    <row r="463" spans="2:12" s="1" customFormat="1" ht="11.15" customHeight="1" x14ac:dyDescent="0.2">
      <c r="B463" s="43">
        <v>44531</v>
      </c>
      <c r="C463" s="44">
        <v>58288</v>
      </c>
      <c r="D463" s="13">
        <v>452</v>
      </c>
      <c r="E463" s="45">
        <v>13757</v>
      </c>
      <c r="F463" s="256"/>
      <c r="G463" s="256"/>
      <c r="H463" s="233">
        <v>23716.492778</v>
      </c>
      <c r="I463" s="233"/>
      <c r="J463" s="13">
        <v>11165.825439841999</v>
      </c>
      <c r="K463" s="13">
        <v>3606.7645650659501</v>
      </c>
      <c r="L463" s="13">
        <v>548.36929746499095</v>
      </c>
    </row>
    <row r="464" spans="2:12" s="1" customFormat="1" ht="11.15" customHeight="1" x14ac:dyDescent="0.2">
      <c r="B464" s="43">
        <v>44531</v>
      </c>
      <c r="C464" s="44">
        <v>58319</v>
      </c>
      <c r="D464" s="13">
        <v>453</v>
      </c>
      <c r="E464" s="45">
        <v>13788</v>
      </c>
      <c r="F464" s="256"/>
      <c r="G464" s="256"/>
      <c r="H464" s="233">
        <v>23122.326316999999</v>
      </c>
      <c r="I464" s="233"/>
      <c r="J464" s="13">
        <v>10867.625735555401</v>
      </c>
      <c r="K464" s="13">
        <v>3501.5128675444898</v>
      </c>
      <c r="L464" s="13">
        <v>530.11205833820804</v>
      </c>
    </row>
    <row r="465" spans="2:12" s="1" customFormat="1" ht="11.15" customHeight="1" x14ac:dyDescent="0.2">
      <c r="B465" s="43">
        <v>44531</v>
      </c>
      <c r="C465" s="44">
        <v>58349</v>
      </c>
      <c r="D465" s="13">
        <v>454</v>
      </c>
      <c r="E465" s="45">
        <v>13818</v>
      </c>
      <c r="F465" s="256"/>
      <c r="G465" s="256"/>
      <c r="H465" s="233">
        <v>22527.428752</v>
      </c>
      <c r="I465" s="233"/>
      <c r="J465" s="13">
        <v>10570.6412249516</v>
      </c>
      <c r="K465" s="13">
        <v>3397.4427969439698</v>
      </c>
      <c r="L465" s="13">
        <v>512.24790766020101</v>
      </c>
    </row>
    <row r="466" spans="2:12" s="1" customFormat="1" ht="11.15" customHeight="1" x14ac:dyDescent="0.2">
      <c r="B466" s="43">
        <v>44531</v>
      </c>
      <c r="C466" s="44">
        <v>58380</v>
      </c>
      <c r="D466" s="13">
        <v>455</v>
      </c>
      <c r="E466" s="45">
        <v>13849</v>
      </c>
      <c r="F466" s="256"/>
      <c r="G466" s="256"/>
      <c r="H466" s="233">
        <v>21931.810099999999</v>
      </c>
      <c r="I466" s="233"/>
      <c r="J466" s="13">
        <v>10273.701988036701</v>
      </c>
      <c r="K466" s="13">
        <v>3293.6077594777598</v>
      </c>
      <c r="L466" s="13">
        <v>494.48888794298603</v>
      </c>
    </row>
    <row r="467" spans="2:12" s="1" customFormat="1" ht="11.15" customHeight="1" x14ac:dyDescent="0.2">
      <c r="B467" s="43">
        <v>44531</v>
      </c>
      <c r="C467" s="44">
        <v>58410</v>
      </c>
      <c r="D467" s="13">
        <v>456</v>
      </c>
      <c r="E467" s="45">
        <v>13879</v>
      </c>
      <c r="F467" s="256"/>
      <c r="G467" s="256"/>
      <c r="H467" s="233">
        <v>21335.460343999999</v>
      </c>
      <c r="I467" s="233"/>
      <c r="J467" s="13">
        <v>9977.9440708672701</v>
      </c>
      <c r="K467" s="13">
        <v>3190.9187493162799</v>
      </c>
      <c r="L467" s="13">
        <v>477.10776938506501</v>
      </c>
    </row>
    <row r="468" spans="2:12" s="1" customFormat="1" ht="11.15" customHeight="1" x14ac:dyDescent="0.2">
      <c r="B468" s="43">
        <v>44531</v>
      </c>
      <c r="C468" s="44">
        <v>58441</v>
      </c>
      <c r="D468" s="13">
        <v>457</v>
      </c>
      <c r="E468" s="45">
        <v>13910</v>
      </c>
      <c r="F468" s="256"/>
      <c r="G468" s="256"/>
      <c r="H468" s="233">
        <v>20738.389500000001</v>
      </c>
      <c r="I468" s="233"/>
      <c r="J468" s="13">
        <v>9682.2625141071003</v>
      </c>
      <c r="K468" s="13">
        <v>3088.4859279484799</v>
      </c>
      <c r="L468" s="13">
        <v>459.83602201395797</v>
      </c>
    </row>
    <row r="469" spans="2:12" s="1" customFormat="1" ht="11.15" customHeight="1" x14ac:dyDescent="0.2">
      <c r="B469" s="43">
        <v>44531</v>
      </c>
      <c r="C469" s="44">
        <v>58472</v>
      </c>
      <c r="D469" s="13">
        <v>458</v>
      </c>
      <c r="E469" s="45">
        <v>13941</v>
      </c>
      <c r="F469" s="256"/>
      <c r="G469" s="256"/>
      <c r="H469" s="233">
        <v>20140.587553000001</v>
      </c>
      <c r="I469" s="233"/>
      <c r="J469" s="13">
        <v>9387.2144939936497</v>
      </c>
      <c r="K469" s="13">
        <v>2986.7550575861901</v>
      </c>
      <c r="L469" s="13">
        <v>442.80609478701098</v>
      </c>
    </row>
    <row r="470" spans="2:12" s="1" customFormat="1" ht="11.15" customHeight="1" x14ac:dyDescent="0.2">
      <c r="B470" s="43">
        <v>44531</v>
      </c>
      <c r="C470" s="44">
        <v>58501</v>
      </c>
      <c r="D470" s="13">
        <v>459</v>
      </c>
      <c r="E470" s="45">
        <v>13970</v>
      </c>
      <c r="F470" s="256"/>
      <c r="G470" s="256"/>
      <c r="H470" s="233">
        <v>19542.054502999999</v>
      </c>
      <c r="I470" s="233"/>
      <c r="J470" s="13">
        <v>9093.7951609045504</v>
      </c>
      <c r="K470" s="13">
        <v>2886.5127190496401</v>
      </c>
      <c r="L470" s="13">
        <v>426.24863864504499</v>
      </c>
    </row>
    <row r="471" spans="2:12" s="1" customFormat="1" ht="11.15" customHeight="1" x14ac:dyDescent="0.2">
      <c r="B471" s="43">
        <v>44531</v>
      </c>
      <c r="C471" s="44">
        <v>58532</v>
      </c>
      <c r="D471" s="13">
        <v>460</v>
      </c>
      <c r="E471" s="45">
        <v>14001</v>
      </c>
      <c r="F471" s="256"/>
      <c r="G471" s="256"/>
      <c r="H471" s="233">
        <v>18942.790349999999</v>
      </c>
      <c r="I471" s="233"/>
      <c r="J471" s="13">
        <v>8799.9798761333204</v>
      </c>
      <c r="K471" s="13">
        <v>2786.1473428119498</v>
      </c>
      <c r="L471" s="13">
        <v>409.68515637704598</v>
      </c>
    </row>
    <row r="472" spans="2:12" s="1" customFormat="1" ht="11.15" customHeight="1" x14ac:dyDescent="0.2">
      <c r="B472" s="43">
        <v>44531</v>
      </c>
      <c r="C472" s="44">
        <v>58562</v>
      </c>
      <c r="D472" s="13">
        <v>461</v>
      </c>
      <c r="E472" s="45">
        <v>14031</v>
      </c>
      <c r="F472" s="256"/>
      <c r="G472" s="256"/>
      <c r="H472" s="233">
        <v>18342.805109000001</v>
      </c>
      <c r="I472" s="233"/>
      <c r="J472" s="13">
        <v>8507.2665116706703</v>
      </c>
      <c r="K472" s="13">
        <v>2686.8424837582702</v>
      </c>
      <c r="L472" s="13">
        <v>393.46348938667001</v>
      </c>
    </row>
    <row r="473" spans="2:12" s="1" customFormat="1" ht="11.15" customHeight="1" x14ac:dyDescent="0.2">
      <c r="B473" s="43">
        <v>44531</v>
      </c>
      <c r="C473" s="44">
        <v>58593</v>
      </c>
      <c r="D473" s="13">
        <v>462</v>
      </c>
      <c r="E473" s="45">
        <v>14062</v>
      </c>
      <c r="F473" s="256"/>
      <c r="G473" s="256"/>
      <c r="H473" s="233">
        <v>17742.088765</v>
      </c>
      <c r="I473" s="233"/>
      <c r="J473" s="13">
        <v>8214.7020004498409</v>
      </c>
      <c r="K473" s="13">
        <v>2587.8438918685101</v>
      </c>
      <c r="L473" s="13">
        <v>377.36092397448499</v>
      </c>
    </row>
    <row r="474" spans="2:12" s="1" customFormat="1" ht="11.15" customHeight="1" x14ac:dyDescent="0.2">
      <c r="B474" s="43">
        <v>44531</v>
      </c>
      <c r="C474" s="44">
        <v>58623</v>
      </c>
      <c r="D474" s="13">
        <v>463</v>
      </c>
      <c r="E474" s="45">
        <v>14092</v>
      </c>
      <c r="F474" s="256"/>
      <c r="G474" s="256"/>
      <c r="H474" s="233">
        <v>17140.631302999998</v>
      </c>
      <c r="I474" s="233"/>
      <c r="J474" s="13">
        <v>7923.1967289480499</v>
      </c>
      <c r="K474" s="13">
        <v>2489.8688265361002</v>
      </c>
      <c r="L474" s="13">
        <v>361.58583043538903</v>
      </c>
    </row>
    <row r="475" spans="2:12" s="1" customFormat="1" ht="11.15" customHeight="1" x14ac:dyDescent="0.2">
      <c r="B475" s="43">
        <v>44531</v>
      </c>
      <c r="C475" s="44">
        <v>58654</v>
      </c>
      <c r="D475" s="13">
        <v>464</v>
      </c>
      <c r="E475" s="45">
        <v>14123</v>
      </c>
      <c r="F475" s="256"/>
      <c r="G475" s="256"/>
      <c r="H475" s="233">
        <v>16538.442738000002</v>
      </c>
      <c r="I475" s="233"/>
      <c r="J475" s="13">
        <v>7631.8709663197797</v>
      </c>
      <c r="K475" s="13">
        <v>2392.2201290001999</v>
      </c>
      <c r="L475" s="13">
        <v>345.93355939789802</v>
      </c>
    </row>
    <row r="476" spans="2:12" s="1" customFormat="1" ht="11.15" customHeight="1" x14ac:dyDescent="0.2">
      <c r="B476" s="43">
        <v>44531</v>
      </c>
      <c r="C476" s="44">
        <v>58685</v>
      </c>
      <c r="D476" s="13">
        <v>465</v>
      </c>
      <c r="E476" s="45">
        <v>14154</v>
      </c>
      <c r="F476" s="256"/>
      <c r="G476" s="256"/>
      <c r="H476" s="233">
        <v>15935.523069999999</v>
      </c>
      <c r="I476" s="233"/>
      <c r="J476" s="13">
        <v>7341.1738270018404</v>
      </c>
      <c r="K476" s="13">
        <v>2295.2485504153001</v>
      </c>
      <c r="L476" s="13">
        <v>330.50489527816802</v>
      </c>
    </row>
    <row r="477" spans="2:12" s="1" customFormat="1" ht="11.15" customHeight="1" x14ac:dyDescent="0.2">
      <c r="B477" s="43">
        <v>44531</v>
      </c>
      <c r="C477" s="44">
        <v>58715</v>
      </c>
      <c r="D477" s="13">
        <v>466</v>
      </c>
      <c r="E477" s="45">
        <v>14184</v>
      </c>
      <c r="F477" s="256"/>
      <c r="G477" s="256"/>
      <c r="H477" s="233">
        <v>15331.862284000001</v>
      </c>
      <c r="I477" s="233"/>
      <c r="J477" s="13">
        <v>7051.4861003555498</v>
      </c>
      <c r="K477" s="13">
        <v>2199.2501774641501</v>
      </c>
      <c r="L477" s="13">
        <v>315.38344575307599</v>
      </c>
    </row>
    <row r="478" spans="2:12" s="1" customFormat="1" ht="11.15" customHeight="1" x14ac:dyDescent="0.2">
      <c r="B478" s="43">
        <v>44531</v>
      </c>
      <c r="C478" s="44">
        <v>58746</v>
      </c>
      <c r="D478" s="13">
        <v>467</v>
      </c>
      <c r="E478" s="45">
        <v>14215</v>
      </c>
      <c r="F478" s="256"/>
      <c r="G478" s="256"/>
      <c r="H478" s="233">
        <v>14727.470394</v>
      </c>
      <c r="I478" s="233"/>
      <c r="J478" s="13">
        <v>6762.0235972398395</v>
      </c>
      <c r="K478" s="13">
        <v>2103.6077219950498</v>
      </c>
      <c r="L478" s="13">
        <v>300.39011285146199</v>
      </c>
    </row>
    <row r="479" spans="2:12" s="1" customFormat="1" ht="11.15" customHeight="1" x14ac:dyDescent="0.2">
      <c r="B479" s="43">
        <v>44531</v>
      </c>
      <c r="C479" s="44">
        <v>58776</v>
      </c>
      <c r="D479" s="13">
        <v>468</v>
      </c>
      <c r="E479" s="45">
        <v>14245</v>
      </c>
      <c r="F479" s="256"/>
      <c r="G479" s="256"/>
      <c r="H479" s="233">
        <v>14122.337385999999</v>
      </c>
      <c r="I479" s="233"/>
      <c r="J479" s="13">
        <v>6473.5374781541404</v>
      </c>
      <c r="K479" s="13">
        <v>2008.9055026795199</v>
      </c>
      <c r="L479" s="13">
        <v>285.69094098293601</v>
      </c>
    </row>
    <row r="480" spans="2:12" s="1" customFormat="1" ht="11.15" customHeight="1" x14ac:dyDescent="0.2">
      <c r="B480" s="43">
        <v>44531</v>
      </c>
      <c r="C480" s="44">
        <v>58807</v>
      </c>
      <c r="D480" s="13">
        <v>469</v>
      </c>
      <c r="E480" s="45">
        <v>14276</v>
      </c>
      <c r="F480" s="256"/>
      <c r="G480" s="256"/>
      <c r="H480" s="233">
        <v>13516.473275</v>
      </c>
      <c r="I480" s="233"/>
      <c r="J480" s="13">
        <v>6185.3068992316303</v>
      </c>
      <c r="K480" s="13">
        <v>1914.5785441963201</v>
      </c>
      <c r="L480" s="13">
        <v>271.123254086717</v>
      </c>
    </row>
    <row r="481" spans="2:12" s="1" customFormat="1" ht="11.15" customHeight="1" x14ac:dyDescent="0.2">
      <c r="B481" s="43">
        <v>44531</v>
      </c>
      <c r="C481" s="44">
        <v>58838</v>
      </c>
      <c r="D481" s="13">
        <v>470</v>
      </c>
      <c r="E481" s="45">
        <v>14307</v>
      </c>
      <c r="F481" s="256"/>
      <c r="G481" s="256"/>
      <c r="H481" s="233">
        <v>12909.858031</v>
      </c>
      <c r="I481" s="233"/>
      <c r="J481" s="13">
        <v>5897.69227403081</v>
      </c>
      <c r="K481" s="13">
        <v>1820.90855335889</v>
      </c>
      <c r="L481" s="13">
        <v>256.76648519528698</v>
      </c>
    </row>
    <row r="482" spans="2:12" s="1" customFormat="1" ht="11.15" customHeight="1" x14ac:dyDescent="0.2">
      <c r="B482" s="43">
        <v>44531</v>
      </c>
      <c r="C482" s="44">
        <v>58866</v>
      </c>
      <c r="D482" s="13">
        <v>471</v>
      </c>
      <c r="E482" s="45">
        <v>14335</v>
      </c>
      <c r="F482" s="256"/>
      <c r="G482" s="256"/>
      <c r="H482" s="233">
        <v>12302.501668999999</v>
      </c>
      <c r="I482" s="233"/>
      <c r="J482" s="13">
        <v>5611.6192678422003</v>
      </c>
      <c r="K482" s="13">
        <v>1728.60331424934</v>
      </c>
      <c r="L482" s="13">
        <v>242.817818382577</v>
      </c>
    </row>
    <row r="483" spans="2:12" s="1" customFormat="1" ht="11.15" customHeight="1" x14ac:dyDescent="0.2">
      <c r="B483" s="43">
        <v>44531</v>
      </c>
      <c r="C483" s="44">
        <v>58897</v>
      </c>
      <c r="D483" s="13">
        <v>472</v>
      </c>
      <c r="E483" s="45">
        <v>14366</v>
      </c>
      <c r="F483" s="256"/>
      <c r="G483" s="256"/>
      <c r="H483" s="233">
        <v>11694.414203</v>
      </c>
      <c r="I483" s="233"/>
      <c r="J483" s="13">
        <v>5325.2011381313196</v>
      </c>
      <c r="K483" s="13">
        <v>1636.2032563105399</v>
      </c>
      <c r="L483" s="13">
        <v>228.864842960115</v>
      </c>
    </row>
    <row r="484" spans="2:12" s="1" customFormat="1" ht="11.15" customHeight="1" x14ac:dyDescent="0.2">
      <c r="B484" s="43">
        <v>44531</v>
      </c>
      <c r="C484" s="44">
        <v>58927</v>
      </c>
      <c r="D484" s="13">
        <v>473</v>
      </c>
      <c r="E484" s="45">
        <v>14396</v>
      </c>
      <c r="F484" s="256"/>
      <c r="G484" s="256"/>
      <c r="H484" s="233">
        <v>11085.58562</v>
      </c>
      <c r="I484" s="233"/>
      <c r="J484" s="13">
        <v>5039.6774913246099</v>
      </c>
      <c r="K484" s="13">
        <v>1544.66301814844</v>
      </c>
      <c r="L484" s="13">
        <v>215.17492658034499</v>
      </c>
    </row>
    <row r="485" spans="2:12" s="1" customFormat="1" ht="11.15" customHeight="1" x14ac:dyDescent="0.2">
      <c r="B485" s="43">
        <v>44531</v>
      </c>
      <c r="C485" s="44">
        <v>58958</v>
      </c>
      <c r="D485" s="13">
        <v>474</v>
      </c>
      <c r="E485" s="45">
        <v>14427</v>
      </c>
      <c r="F485" s="256"/>
      <c r="G485" s="256"/>
      <c r="H485" s="233">
        <v>10476.005902999999</v>
      </c>
      <c r="I485" s="233"/>
      <c r="J485" s="13">
        <v>4754.4755465217304</v>
      </c>
      <c r="K485" s="13">
        <v>1453.54243352148</v>
      </c>
      <c r="L485" s="13">
        <v>201.62401040196701</v>
      </c>
    </row>
    <row r="486" spans="2:12" s="1" customFormat="1" ht="11.15" customHeight="1" x14ac:dyDescent="0.2">
      <c r="B486" s="43">
        <v>44531</v>
      </c>
      <c r="C486" s="44">
        <v>58988</v>
      </c>
      <c r="D486" s="13">
        <v>475</v>
      </c>
      <c r="E486" s="45">
        <v>14457</v>
      </c>
      <c r="F486" s="256"/>
      <c r="G486" s="256"/>
      <c r="H486" s="233">
        <v>9865.6850680000007</v>
      </c>
      <c r="I486" s="233"/>
      <c r="J486" s="13">
        <v>4470.1355410343904</v>
      </c>
      <c r="K486" s="13">
        <v>1363.2501550474899</v>
      </c>
      <c r="L486" s="13">
        <v>188.32421824700299</v>
      </c>
    </row>
    <row r="487" spans="2:12" s="1" customFormat="1" ht="11.15" customHeight="1" x14ac:dyDescent="0.2">
      <c r="B487" s="43">
        <v>44531</v>
      </c>
      <c r="C487" s="44">
        <v>59019</v>
      </c>
      <c r="D487" s="13">
        <v>476</v>
      </c>
      <c r="E487" s="45">
        <v>14488</v>
      </c>
      <c r="F487" s="256"/>
      <c r="G487" s="256"/>
      <c r="H487" s="233">
        <v>9254.6231150000003</v>
      </c>
      <c r="I487" s="233"/>
      <c r="J487" s="13">
        <v>4186.1516786057</v>
      </c>
      <c r="K487" s="13">
        <v>1273.3972778171001</v>
      </c>
      <c r="L487" s="13">
        <v>175.16654106991101</v>
      </c>
    </row>
    <row r="488" spans="2:12" s="1" customFormat="1" ht="11.15" customHeight="1" x14ac:dyDescent="0.2">
      <c r="B488" s="43">
        <v>44531</v>
      </c>
      <c r="C488" s="44">
        <v>59050</v>
      </c>
      <c r="D488" s="13">
        <v>477</v>
      </c>
      <c r="E488" s="45">
        <v>14519</v>
      </c>
      <c r="F488" s="256"/>
      <c r="G488" s="256"/>
      <c r="H488" s="233">
        <v>8642.8100290000002</v>
      </c>
      <c r="I488" s="233"/>
      <c r="J488" s="13">
        <v>3902.7790879971799</v>
      </c>
      <c r="K488" s="13">
        <v>1184.1780835473901</v>
      </c>
      <c r="L488" s="13">
        <v>162.20374448562501</v>
      </c>
    </row>
    <row r="489" spans="2:12" s="1" customFormat="1" ht="11.15" customHeight="1" x14ac:dyDescent="0.2">
      <c r="B489" s="43">
        <v>44531</v>
      </c>
      <c r="C489" s="44">
        <v>59080</v>
      </c>
      <c r="D489" s="13">
        <v>478</v>
      </c>
      <c r="E489" s="45">
        <v>14549</v>
      </c>
      <c r="F489" s="256"/>
      <c r="G489" s="256"/>
      <c r="H489" s="233">
        <v>8030.2558239999998</v>
      </c>
      <c r="I489" s="233"/>
      <c r="J489" s="13">
        <v>3620.2198346167302</v>
      </c>
      <c r="K489" s="13">
        <v>1095.7406172881199</v>
      </c>
      <c r="L489" s="13">
        <v>149.474703519679</v>
      </c>
    </row>
    <row r="490" spans="2:12" s="1" customFormat="1" ht="11.15" customHeight="1" x14ac:dyDescent="0.2">
      <c r="B490" s="43">
        <v>44531</v>
      </c>
      <c r="C490" s="44">
        <v>59111</v>
      </c>
      <c r="D490" s="13">
        <v>479</v>
      </c>
      <c r="E490" s="45">
        <v>14580</v>
      </c>
      <c r="F490" s="256"/>
      <c r="G490" s="256"/>
      <c r="H490" s="233">
        <v>7416.9504870000001</v>
      </c>
      <c r="I490" s="233"/>
      <c r="J490" s="13">
        <v>3338.05679229835</v>
      </c>
      <c r="K490" s="13">
        <v>1007.76815616422</v>
      </c>
      <c r="L490" s="13">
        <v>136.89172336216299</v>
      </c>
    </row>
    <row r="491" spans="2:12" s="1" customFormat="1" ht="11.15" customHeight="1" x14ac:dyDescent="0.2">
      <c r="B491" s="43">
        <v>44531</v>
      </c>
      <c r="C491" s="44">
        <v>59141</v>
      </c>
      <c r="D491" s="13">
        <v>480</v>
      </c>
      <c r="E491" s="45">
        <v>14610</v>
      </c>
      <c r="F491" s="256"/>
      <c r="G491" s="256"/>
      <c r="H491" s="233">
        <v>6802.8940149999999</v>
      </c>
      <c r="I491" s="233"/>
      <c r="J491" s="13">
        <v>3056.6703679227198</v>
      </c>
      <c r="K491" s="13">
        <v>920.545552402162</v>
      </c>
      <c r="L491" s="13">
        <v>124.531129518599</v>
      </c>
    </row>
    <row r="492" spans="2:12" s="1" customFormat="1" ht="11.15" customHeight="1" x14ac:dyDescent="0.2">
      <c r="B492" s="43">
        <v>44531</v>
      </c>
      <c r="C492" s="44">
        <v>59172</v>
      </c>
      <c r="D492" s="13">
        <v>481</v>
      </c>
      <c r="E492" s="45">
        <v>14641</v>
      </c>
      <c r="F492" s="256"/>
      <c r="G492" s="256"/>
      <c r="H492" s="233">
        <v>6188.0964260000001</v>
      </c>
      <c r="I492" s="233"/>
      <c r="J492" s="13">
        <v>2775.71423971065</v>
      </c>
      <c r="K492" s="13">
        <v>833.80697445163503</v>
      </c>
      <c r="L492" s="13">
        <v>112.319402954165</v>
      </c>
    </row>
    <row r="493" spans="2:12" s="1" customFormat="1" ht="11.15" customHeight="1" x14ac:dyDescent="0.2">
      <c r="B493" s="43">
        <v>44531</v>
      </c>
      <c r="C493" s="44">
        <v>59203</v>
      </c>
      <c r="D493" s="13">
        <v>482</v>
      </c>
      <c r="E493" s="45">
        <v>14672</v>
      </c>
      <c r="F493" s="256"/>
      <c r="G493" s="256"/>
      <c r="H493" s="233">
        <v>5572.5477030000002</v>
      </c>
      <c r="I493" s="233"/>
      <c r="J493" s="13">
        <v>2495.36600825085</v>
      </c>
      <c r="K493" s="13">
        <v>747.68577454128103</v>
      </c>
      <c r="L493" s="13">
        <v>100.29170167704601</v>
      </c>
    </row>
    <row r="494" spans="2:12" s="1" customFormat="1" ht="11.15" customHeight="1" x14ac:dyDescent="0.2">
      <c r="B494" s="43">
        <v>44531</v>
      </c>
      <c r="C494" s="44">
        <v>59231</v>
      </c>
      <c r="D494" s="13">
        <v>483</v>
      </c>
      <c r="E494" s="45">
        <v>14700</v>
      </c>
      <c r="F494" s="256"/>
      <c r="G494" s="256"/>
      <c r="H494" s="233">
        <v>4956.247848</v>
      </c>
      <c r="I494" s="233"/>
      <c r="J494" s="13">
        <v>2215.9889939620798</v>
      </c>
      <c r="K494" s="13">
        <v>662.45072269166997</v>
      </c>
      <c r="L494" s="13">
        <v>88.518586794462195</v>
      </c>
    </row>
    <row r="495" spans="2:12" s="1" customFormat="1" ht="11.15" customHeight="1" x14ac:dyDescent="0.2">
      <c r="B495" s="43">
        <v>44531</v>
      </c>
      <c r="C495" s="44">
        <v>59262</v>
      </c>
      <c r="D495" s="13">
        <v>484</v>
      </c>
      <c r="E495" s="45">
        <v>14731</v>
      </c>
      <c r="F495" s="256"/>
      <c r="G495" s="256"/>
      <c r="H495" s="233">
        <v>4339.1968589999997</v>
      </c>
      <c r="I495" s="233"/>
      <c r="J495" s="13">
        <v>1936.8086476363201</v>
      </c>
      <c r="K495" s="13">
        <v>577.51967916823605</v>
      </c>
      <c r="L495" s="13">
        <v>76.842998054776999</v>
      </c>
    </row>
    <row r="496" spans="2:12" s="1" customFormat="1" ht="11.15" customHeight="1" x14ac:dyDescent="0.2">
      <c r="B496" s="43">
        <v>44531</v>
      </c>
      <c r="C496" s="44">
        <v>59292</v>
      </c>
      <c r="D496" s="13">
        <v>485</v>
      </c>
      <c r="E496" s="45">
        <v>14761</v>
      </c>
      <c r="F496" s="256"/>
      <c r="G496" s="256"/>
      <c r="H496" s="233">
        <v>3721.3947360000002</v>
      </c>
      <c r="I496" s="233"/>
      <c r="J496" s="13">
        <v>1658.32505120821</v>
      </c>
      <c r="K496" s="13">
        <v>493.26409121243501</v>
      </c>
      <c r="L496" s="13">
        <v>65.363168604673007</v>
      </c>
    </row>
    <row r="497" spans="2:12" s="1" customFormat="1" ht="11.15" customHeight="1" x14ac:dyDescent="0.2">
      <c r="B497" s="43">
        <v>44531</v>
      </c>
      <c r="C497" s="44">
        <v>59323</v>
      </c>
      <c r="D497" s="13">
        <v>486</v>
      </c>
      <c r="E497" s="45">
        <v>14792</v>
      </c>
      <c r="F497" s="256"/>
      <c r="G497" s="256"/>
      <c r="H497" s="233">
        <v>3102.8314650000002</v>
      </c>
      <c r="I497" s="233"/>
      <c r="J497" s="13">
        <v>1380.33623369169</v>
      </c>
      <c r="K497" s="13">
        <v>409.532922445444</v>
      </c>
      <c r="L497" s="13">
        <v>54.037971345008103</v>
      </c>
    </row>
    <row r="498" spans="2:12" s="1" customFormat="1" ht="11.15" customHeight="1" x14ac:dyDescent="0.2">
      <c r="B498" s="43">
        <v>44531</v>
      </c>
      <c r="C498" s="44">
        <v>59353</v>
      </c>
      <c r="D498" s="13">
        <v>487</v>
      </c>
      <c r="E498" s="45">
        <v>14822</v>
      </c>
      <c r="F498" s="256"/>
      <c r="G498" s="256"/>
      <c r="H498" s="233">
        <v>2483.517061</v>
      </c>
      <c r="I498" s="233"/>
      <c r="J498" s="13">
        <v>1103.0124377546199</v>
      </c>
      <c r="K498" s="13">
        <v>326.44807286668299</v>
      </c>
      <c r="L498" s="13">
        <v>42.898332273176699</v>
      </c>
    </row>
    <row r="499" spans="2:12" s="1" customFormat="1" ht="11.15" customHeight="1" x14ac:dyDescent="0.2">
      <c r="B499" s="43">
        <v>44531</v>
      </c>
      <c r="C499" s="44">
        <v>59384</v>
      </c>
      <c r="D499" s="13">
        <v>488</v>
      </c>
      <c r="E499" s="45">
        <v>14853</v>
      </c>
      <c r="F499" s="256"/>
      <c r="G499" s="256"/>
      <c r="H499" s="233">
        <v>1863.4415080000001</v>
      </c>
      <c r="I499" s="233"/>
      <c r="J499" s="13">
        <v>826.21258516604905</v>
      </c>
      <c r="K499" s="13">
        <v>243.90437945771899</v>
      </c>
      <c r="L499" s="13">
        <v>31.9155635641457</v>
      </c>
    </row>
    <row r="500" spans="2:12" s="1" customFormat="1" ht="11.15" customHeight="1" x14ac:dyDescent="0.2">
      <c r="B500" s="43">
        <v>44531</v>
      </c>
      <c r="C500" s="44">
        <v>59415</v>
      </c>
      <c r="D500" s="13">
        <v>489</v>
      </c>
      <c r="E500" s="45">
        <v>14884</v>
      </c>
      <c r="F500" s="256"/>
      <c r="G500" s="256"/>
      <c r="H500" s="233">
        <v>1242.614822</v>
      </c>
      <c r="I500" s="233"/>
      <c r="J500" s="13">
        <v>550.01603319636797</v>
      </c>
      <c r="K500" s="13">
        <v>161.95607190830501</v>
      </c>
      <c r="L500" s="13">
        <v>21.102639193605601</v>
      </c>
    </row>
    <row r="501" spans="2:12" s="1" customFormat="1" ht="11.15" customHeight="1" x14ac:dyDescent="0.2">
      <c r="B501" s="43">
        <v>44531</v>
      </c>
      <c r="C501" s="44">
        <v>59445</v>
      </c>
      <c r="D501" s="13">
        <v>490</v>
      </c>
      <c r="E501" s="45">
        <v>14914</v>
      </c>
      <c r="F501" s="256"/>
      <c r="G501" s="256"/>
      <c r="H501" s="233">
        <v>621.02698799999996</v>
      </c>
      <c r="I501" s="233"/>
      <c r="J501" s="13">
        <v>0</v>
      </c>
      <c r="K501" s="13">
        <v>0</v>
      </c>
      <c r="L501" s="13">
        <v>0</v>
      </c>
    </row>
    <row r="502" spans="2:12" s="1" customFormat="1" ht="11.15" customHeight="1" x14ac:dyDescent="0.2">
      <c r="B502" s="43">
        <v>44531</v>
      </c>
      <c r="C502" s="44">
        <v>59476</v>
      </c>
      <c r="D502" s="13">
        <v>491</v>
      </c>
      <c r="E502" s="45">
        <v>14945</v>
      </c>
      <c r="F502" s="256"/>
      <c r="G502" s="256"/>
      <c r="H502" s="233">
        <v>0</v>
      </c>
      <c r="I502" s="233"/>
      <c r="J502" s="13">
        <v>0</v>
      </c>
      <c r="K502" s="13">
        <v>0</v>
      </c>
      <c r="L502" s="13">
        <v>0</v>
      </c>
    </row>
    <row r="503" spans="2:12" s="1" customFormat="1" ht="14.9" customHeight="1" x14ac:dyDescent="0.2">
      <c r="B503" s="46"/>
      <c r="C503" s="47"/>
      <c r="D503" s="48"/>
      <c r="E503" s="49"/>
      <c r="F503" s="255"/>
      <c r="G503" s="255"/>
      <c r="H503" s="254">
        <v>1403519487550.78</v>
      </c>
      <c r="I503" s="254"/>
      <c r="J503" s="50">
        <v>1250941798748.8501</v>
      </c>
      <c r="K503" s="50">
        <v>1068021715211.4399</v>
      </c>
      <c r="L503" s="50">
        <v>848484863825.18604</v>
      </c>
    </row>
    <row r="504" spans="2:12" s="1" customFormat="1" ht="28.75" customHeight="1" x14ac:dyDescent="0.2"/>
  </sheetData>
  <mergeCells count="994">
    <mergeCell ref="B1:F3"/>
    <mergeCell ref="B10:E10"/>
    <mergeCell ref="B5:M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F104:G104"/>
    <mergeCell ref="F105:G105"/>
    <mergeCell ref="F106:G106"/>
    <mergeCell ref="F107:G107"/>
    <mergeCell ref="F108:G108"/>
    <mergeCell ref="F109:G109"/>
    <mergeCell ref="F11:G11"/>
    <mergeCell ref="F110:G110"/>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12:G112"/>
    <mergeCell ref="F113:G113"/>
    <mergeCell ref="F114:G114"/>
    <mergeCell ref="F115:G115"/>
    <mergeCell ref="F116:G116"/>
    <mergeCell ref="F117:G117"/>
    <mergeCell ref="F118:G118"/>
    <mergeCell ref="F119:G119"/>
    <mergeCell ref="F111:G111"/>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11:G211"/>
    <mergeCell ref="F212:G212"/>
    <mergeCell ref="F213:G213"/>
    <mergeCell ref="F214:G214"/>
    <mergeCell ref="F215:G215"/>
    <mergeCell ref="F216:G216"/>
    <mergeCell ref="F217:G217"/>
    <mergeCell ref="F218:G218"/>
    <mergeCell ref="F219:G21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68:G268"/>
    <mergeCell ref="F269:G269"/>
    <mergeCell ref="F253:G253"/>
    <mergeCell ref="F254:G254"/>
    <mergeCell ref="F255:G255"/>
    <mergeCell ref="F256:G256"/>
    <mergeCell ref="F257:G257"/>
    <mergeCell ref="F258:G258"/>
    <mergeCell ref="F259:G259"/>
    <mergeCell ref="F203:G203"/>
    <mergeCell ref="F307:G307"/>
    <mergeCell ref="F308:G308"/>
    <mergeCell ref="F309:G309"/>
    <mergeCell ref="F31:G31"/>
    <mergeCell ref="F310:G310"/>
    <mergeCell ref="F32:G32"/>
    <mergeCell ref="F295:G295"/>
    <mergeCell ref="F296:G296"/>
    <mergeCell ref="F297:G297"/>
    <mergeCell ref="F298:G298"/>
    <mergeCell ref="F299:G299"/>
    <mergeCell ref="F204:G204"/>
    <mergeCell ref="F205:G205"/>
    <mergeCell ref="F206:G206"/>
    <mergeCell ref="F207:G207"/>
    <mergeCell ref="F208:G208"/>
    <mergeCell ref="F209:G209"/>
    <mergeCell ref="F153:G153"/>
    <mergeCell ref="F154:G154"/>
    <mergeCell ref="F155:G155"/>
    <mergeCell ref="F156:G156"/>
    <mergeCell ref="F157:G157"/>
    <mergeCell ref="F158:G158"/>
    <mergeCell ref="F159:G159"/>
    <mergeCell ref="F34:G34"/>
    <mergeCell ref="F340:G340"/>
    <mergeCell ref="F341:G341"/>
    <mergeCell ref="F342:G342"/>
    <mergeCell ref="F343:G343"/>
    <mergeCell ref="F344:G344"/>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6:G36"/>
    <mergeCell ref="F360:G360"/>
    <mergeCell ref="F37:G37"/>
    <mergeCell ref="F345:G345"/>
    <mergeCell ref="F346:G346"/>
    <mergeCell ref="F347:G347"/>
    <mergeCell ref="F348:G348"/>
    <mergeCell ref="F349:G349"/>
    <mergeCell ref="F35:G35"/>
    <mergeCell ref="F350:G350"/>
    <mergeCell ref="F351:G351"/>
    <mergeCell ref="F352:G352"/>
    <mergeCell ref="F337:G337"/>
    <mergeCell ref="F338:G338"/>
    <mergeCell ref="F339:G339"/>
    <mergeCell ref="F311:G311"/>
    <mergeCell ref="F312:G312"/>
    <mergeCell ref="F313:G313"/>
    <mergeCell ref="F314:G314"/>
    <mergeCell ref="F315:G315"/>
    <mergeCell ref="F316:G316"/>
    <mergeCell ref="F317:G317"/>
    <mergeCell ref="F318:G318"/>
    <mergeCell ref="F319:G319"/>
    <mergeCell ref="F39:G39"/>
    <mergeCell ref="F390:G390"/>
    <mergeCell ref="F391:G391"/>
    <mergeCell ref="F392:G392"/>
    <mergeCell ref="F393:G393"/>
    <mergeCell ref="F394:G394"/>
    <mergeCell ref="F379:G379"/>
    <mergeCell ref="F38:G38"/>
    <mergeCell ref="F380:G380"/>
    <mergeCell ref="F381:G381"/>
    <mergeCell ref="F382:G382"/>
    <mergeCell ref="F383:G383"/>
    <mergeCell ref="F384:G384"/>
    <mergeCell ref="F385:G385"/>
    <mergeCell ref="F386:G386"/>
    <mergeCell ref="F370:G370"/>
    <mergeCell ref="F371:G371"/>
    <mergeCell ref="F372:G372"/>
    <mergeCell ref="F373:G373"/>
    <mergeCell ref="F374:G374"/>
    <mergeCell ref="F375:G375"/>
    <mergeCell ref="F376:G376"/>
    <mergeCell ref="F377:G377"/>
    <mergeCell ref="F378:G378"/>
    <mergeCell ref="F41:G41"/>
    <mergeCell ref="F410:G410"/>
    <mergeCell ref="F42:G42"/>
    <mergeCell ref="F395:G395"/>
    <mergeCell ref="F396:G396"/>
    <mergeCell ref="F397:G397"/>
    <mergeCell ref="F398:G398"/>
    <mergeCell ref="F399:G399"/>
    <mergeCell ref="F40:G40"/>
    <mergeCell ref="F400:G400"/>
    <mergeCell ref="F401:G401"/>
    <mergeCell ref="F402:G402"/>
    <mergeCell ref="F387:G387"/>
    <mergeCell ref="F388:G388"/>
    <mergeCell ref="F389:G389"/>
    <mergeCell ref="F361:G361"/>
    <mergeCell ref="F362:G362"/>
    <mergeCell ref="F363:G363"/>
    <mergeCell ref="F364:G364"/>
    <mergeCell ref="F365:G365"/>
    <mergeCell ref="F366:G366"/>
    <mergeCell ref="F367:G367"/>
    <mergeCell ref="F368:G368"/>
    <mergeCell ref="F369:G369"/>
    <mergeCell ref="F43:G43"/>
    <mergeCell ref="F430:G430"/>
    <mergeCell ref="F431:G431"/>
    <mergeCell ref="F432:G432"/>
    <mergeCell ref="F433:G433"/>
    <mergeCell ref="F434:G434"/>
    <mergeCell ref="F435:G435"/>
    <mergeCell ref="F436:G436"/>
    <mergeCell ref="F420:G420"/>
    <mergeCell ref="F421:G421"/>
    <mergeCell ref="F422:G422"/>
    <mergeCell ref="F423:G423"/>
    <mergeCell ref="F424:G424"/>
    <mergeCell ref="F425:G425"/>
    <mergeCell ref="F426:G426"/>
    <mergeCell ref="F427:G427"/>
    <mergeCell ref="F428:G428"/>
    <mergeCell ref="F411:G411"/>
    <mergeCell ref="F412:G412"/>
    <mergeCell ref="F413:G413"/>
    <mergeCell ref="F414:G414"/>
    <mergeCell ref="F415:G415"/>
    <mergeCell ref="F416:G416"/>
    <mergeCell ref="F417:G417"/>
    <mergeCell ref="F45:G45"/>
    <mergeCell ref="F450:G450"/>
    <mergeCell ref="F451:G451"/>
    <mergeCell ref="F452:G452"/>
    <mergeCell ref="F437:G437"/>
    <mergeCell ref="F438:G438"/>
    <mergeCell ref="F439:G439"/>
    <mergeCell ref="F44:G44"/>
    <mergeCell ref="F440:G440"/>
    <mergeCell ref="F441:G441"/>
    <mergeCell ref="F442:G442"/>
    <mergeCell ref="F443:G443"/>
    <mergeCell ref="F444:G444"/>
    <mergeCell ref="F429:G429"/>
    <mergeCell ref="F418:G418"/>
    <mergeCell ref="F419:G419"/>
    <mergeCell ref="F403:G403"/>
    <mergeCell ref="F404:G404"/>
    <mergeCell ref="F405:G405"/>
    <mergeCell ref="F406:G406"/>
    <mergeCell ref="F407:G407"/>
    <mergeCell ref="F408:G408"/>
    <mergeCell ref="F409:G409"/>
    <mergeCell ref="F353:G353"/>
    <mergeCell ref="F454:G454"/>
    <mergeCell ref="F455:G455"/>
    <mergeCell ref="F456:G456"/>
    <mergeCell ref="F457:G457"/>
    <mergeCell ref="F458:G458"/>
    <mergeCell ref="F459:G459"/>
    <mergeCell ref="F46:G46"/>
    <mergeCell ref="F460:G460"/>
    <mergeCell ref="F47:G47"/>
    <mergeCell ref="F445:G445"/>
    <mergeCell ref="F446:G446"/>
    <mergeCell ref="F447:G447"/>
    <mergeCell ref="F448:G448"/>
    <mergeCell ref="F449:G449"/>
    <mergeCell ref="F354:G354"/>
    <mergeCell ref="F355:G355"/>
    <mergeCell ref="F356:G356"/>
    <mergeCell ref="F357:G357"/>
    <mergeCell ref="F358:G358"/>
    <mergeCell ref="F359:G359"/>
    <mergeCell ref="F303:G303"/>
    <mergeCell ref="F304:G304"/>
    <mergeCell ref="F305:G305"/>
    <mergeCell ref="F306:G306"/>
    <mergeCell ref="F48:G48"/>
    <mergeCell ref="F480:G480"/>
    <mergeCell ref="F481:G481"/>
    <mergeCell ref="F482:G482"/>
    <mergeCell ref="F483:G483"/>
    <mergeCell ref="F484:G484"/>
    <mergeCell ref="F485:G485"/>
    <mergeCell ref="F486:G486"/>
    <mergeCell ref="F470:G470"/>
    <mergeCell ref="F471:G471"/>
    <mergeCell ref="F472:G472"/>
    <mergeCell ref="F473:G473"/>
    <mergeCell ref="F474:G474"/>
    <mergeCell ref="F475:G475"/>
    <mergeCell ref="F476:G476"/>
    <mergeCell ref="F477:G477"/>
    <mergeCell ref="F478:G478"/>
    <mergeCell ref="F461:G461"/>
    <mergeCell ref="F462:G462"/>
    <mergeCell ref="F463:G463"/>
    <mergeCell ref="F464:G464"/>
    <mergeCell ref="F465:G465"/>
    <mergeCell ref="F466:G466"/>
    <mergeCell ref="F467:G467"/>
    <mergeCell ref="F487:G487"/>
    <mergeCell ref="F488:G488"/>
    <mergeCell ref="F489:G489"/>
    <mergeCell ref="F49:G49"/>
    <mergeCell ref="F490:G490"/>
    <mergeCell ref="F491:G491"/>
    <mergeCell ref="F492:G492"/>
    <mergeCell ref="F493:G493"/>
    <mergeCell ref="F494:G494"/>
    <mergeCell ref="F89:G89"/>
    <mergeCell ref="F90:G90"/>
    <mergeCell ref="F91:G91"/>
    <mergeCell ref="F92:G92"/>
    <mergeCell ref="F93:G93"/>
    <mergeCell ref="F94:G94"/>
    <mergeCell ref="F95:G95"/>
    <mergeCell ref="F96:G96"/>
    <mergeCell ref="F97:G97"/>
    <mergeCell ref="F98:G98"/>
    <mergeCell ref="F99:G99"/>
    <mergeCell ref="F479:G479"/>
    <mergeCell ref="F468:G468"/>
    <mergeCell ref="F469:G469"/>
    <mergeCell ref="F453:G453"/>
    <mergeCell ref="F495:G495"/>
    <mergeCell ref="F496:G496"/>
    <mergeCell ref="F497:G497"/>
    <mergeCell ref="F498:G498"/>
    <mergeCell ref="F499:G499"/>
    <mergeCell ref="F50:G50"/>
    <mergeCell ref="F500:G500"/>
    <mergeCell ref="F501:G501"/>
    <mergeCell ref="F502:G502"/>
    <mergeCell ref="F74:G74"/>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503:G503"/>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H12:I12"/>
    <mergeCell ref="H104:I104"/>
    <mergeCell ref="H105:I105"/>
    <mergeCell ref="H106:I106"/>
    <mergeCell ref="H107:I107"/>
    <mergeCell ref="H108:I108"/>
    <mergeCell ref="H109:I109"/>
    <mergeCell ref="H11:I11"/>
    <mergeCell ref="H110:I110"/>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12:I112"/>
    <mergeCell ref="H113:I113"/>
    <mergeCell ref="H114:I114"/>
    <mergeCell ref="H115:I115"/>
    <mergeCell ref="H116:I116"/>
    <mergeCell ref="H117:I117"/>
    <mergeCell ref="H118:I118"/>
    <mergeCell ref="H119:I119"/>
    <mergeCell ref="H111:I11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21:I21"/>
    <mergeCell ref="H195:I195"/>
    <mergeCell ref="H196:I196"/>
    <mergeCell ref="H197:I197"/>
    <mergeCell ref="H198:I198"/>
    <mergeCell ref="H199:I199"/>
    <mergeCell ref="H2:M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01:I201"/>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58:I258"/>
    <mergeCell ref="H259:I259"/>
    <mergeCell ref="H243:I243"/>
    <mergeCell ref="H244:I244"/>
    <mergeCell ref="H245:I245"/>
    <mergeCell ref="H246:I246"/>
    <mergeCell ref="H247:I247"/>
    <mergeCell ref="H248:I248"/>
    <mergeCell ref="H249:I249"/>
    <mergeCell ref="H184:I184"/>
    <mergeCell ref="H296:I296"/>
    <mergeCell ref="H297:I297"/>
    <mergeCell ref="H298:I298"/>
    <mergeCell ref="H299:I299"/>
    <mergeCell ref="H30:I30"/>
    <mergeCell ref="H300:I300"/>
    <mergeCell ref="H31:I31"/>
    <mergeCell ref="H285:I285"/>
    <mergeCell ref="H286:I286"/>
    <mergeCell ref="H287:I287"/>
    <mergeCell ref="H288:I288"/>
    <mergeCell ref="H289:I289"/>
    <mergeCell ref="H185:I185"/>
    <mergeCell ref="H186:I186"/>
    <mergeCell ref="H170:I170"/>
    <mergeCell ref="H171:I171"/>
    <mergeCell ref="H172:I172"/>
    <mergeCell ref="H173:I173"/>
    <mergeCell ref="H174:I174"/>
    <mergeCell ref="H175:I175"/>
    <mergeCell ref="H176:I176"/>
    <mergeCell ref="H177:I177"/>
    <mergeCell ref="H178:I178"/>
    <mergeCell ref="H161:I161"/>
    <mergeCell ref="H33:I33"/>
    <mergeCell ref="H330:I330"/>
    <mergeCell ref="H331:I331"/>
    <mergeCell ref="H332:I332"/>
    <mergeCell ref="H333:I333"/>
    <mergeCell ref="H334:I334"/>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5:I35"/>
    <mergeCell ref="H350:I350"/>
    <mergeCell ref="H36:I36"/>
    <mergeCell ref="H335:I335"/>
    <mergeCell ref="H336:I336"/>
    <mergeCell ref="H337:I337"/>
    <mergeCell ref="H338:I338"/>
    <mergeCell ref="H339:I339"/>
    <mergeCell ref="H34:I34"/>
    <mergeCell ref="H340:I340"/>
    <mergeCell ref="H341:I341"/>
    <mergeCell ref="H342:I342"/>
    <mergeCell ref="H327:I327"/>
    <mergeCell ref="H328:I328"/>
    <mergeCell ref="H329:I329"/>
    <mergeCell ref="H301:I301"/>
    <mergeCell ref="H302:I302"/>
    <mergeCell ref="H303:I303"/>
    <mergeCell ref="H304:I304"/>
    <mergeCell ref="H305:I305"/>
    <mergeCell ref="H306:I306"/>
    <mergeCell ref="H307:I307"/>
    <mergeCell ref="H308:I308"/>
    <mergeCell ref="H309:I309"/>
    <mergeCell ref="H38:I38"/>
    <mergeCell ref="H380:I380"/>
    <mergeCell ref="H381:I381"/>
    <mergeCell ref="H382:I382"/>
    <mergeCell ref="H383:I383"/>
    <mergeCell ref="H384:I384"/>
    <mergeCell ref="H369:I369"/>
    <mergeCell ref="H37:I37"/>
    <mergeCell ref="H370:I370"/>
    <mergeCell ref="H371:I371"/>
    <mergeCell ref="H372:I372"/>
    <mergeCell ref="H373:I373"/>
    <mergeCell ref="H374:I374"/>
    <mergeCell ref="H375:I375"/>
    <mergeCell ref="H376:I376"/>
    <mergeCell ref="H360:I360"/>
    <mergeCell ref="H361:I361"/>
    <mergeCell ref="H362:I362"/>
    <mergeCell ref="H363:I363"/>
    <mergeCell ref="H364:I364"/>
    <mergeCell ref="H365:I365"/>
    <mergeCell ref="H366:I366"/>
    <mergeCell ref="H367:I367"/>
    <mergeCell ref="H368:I368"/>
    <mergeCell ref="H40:I40"/>
    <mergeCell ref="H400:I400"/>
    <mergeCell ref="H41:I41"/>
    <mergeCell ref="H385:I385"/>
    <mergeCell ref="H386:I386"/>
    <mergeCell ref="H387:I387"/>
    <mergeCell ref="H388:I388"/>
    <mergeCell ref="H389:I389"/>
    <mergeCell ref="H39:I39"/>
    <mergeCell ref="H390:I390"/>
    <mergeCell ref="H391:I391"/>
    <mergeCell ref="H392:I392"/>
    <mergeCell ref="H377:I377"/>
    <mergeCell ref="H378:I378"/>
    <mergeCell ref="H379:I379"/>
    <mergeCell ref="H351:I351"/>
    <mergeCell ref="H352:I352"/>
    <mergeCell ref="H353:I353"/>
    <mergeCell ref="H354:I354"/>
    <mergeCell ref="H355:I355"/>
    <mergeCell ref="H356:I356"/>
    <mergeCell ref="H357:I357"/>
    <mergeCell ref="H358:I358"/>
    <mergeCell ref="H359:I359"/>
    <mergeCell ref="H42:I42"/>
    <mergeCell ref="H420:I420"/>
    <mergeCell ref="H421:I421"/>
    <mergeCell ref="H422:I422"/>
    <mergeCell ref="H423:I423"/>
    <mergeCell ref="H424:I424"/>
    <mergeCell ref="H425:I425"/>
    <mergeCell ref="H426:I426"/>
    <mergeCell ref="H410:I410"/>
    <mergeCell ref="H411:I411"/>
    <mergeCell ref="H412:I412"/>
    <mergeCell ref="H413:I413"/>
    <mergeCell ref="H414:I414"/>
    <mergeCell ref="H415:I415"/>
    <mergeCell ref="H416:I416"/>
    <mergeCell ref="H417:I417"/>
    <mergeCell ref="H418:I418"/>
    <mergeCell ref="H401:I401"/>
    <mergeCell ref="H402:I402"/>
    <mergeCell ref="H403:I403"/>
    <mergeCell ref="H404:I404"/>
    <mergeCell ref="H405:I405"/>
    <mergeCell ref="H406:I406"/>
    <mergeCell ref="H407:I407"/>
    <mergeCell ref="H44:I44"/>
    <mergeCell ref="H440:I440"/>
    <mergeCell ref="H441:I441"/>
    <mergeCell ref="H442:I442"/>
    <mergeCell ref="H427:I427"/>
    <mergeCell ref="H428:I428"/>
    <mergeCell ref="H429:I429"/>
    <mergeCell ref="H43:I43"/>
    <mergeCell ref="H430:I430"/>
    <mergeCell ref="H431:I431"/>
    <mergeCell ref="H432:I432"/>
    <mergeCell ref="H433:I433"/>
    <mergeCell ref="H434:I434"/>
    <mergeCell ref="H419:I419"/>
    <mergeCell ref="H408:I408"/>
    <mergeCell ref="H409:I409"/>
    <mergeCell ref="H393:I393"/>
    <mergeCell ref="H394:I394"/>
    <mergeCell ref="H395:I395"/>
    <mergeCell ref="H396:I396"/>
    <mergeCell ref="H397:I397"/>
    <mergeCell ref="H398:I398"/>
    <mergeCell ref="H399:I399"/>
    <mergeCell ref="H343:I343"/>
    <mergeCell ref="H443:I443"/>
    <mergeCell ref="H444:I444"/>
    <mergeCell ref="H445:I445"/>
    <mergeCell ref="H446:I446"/>
    <mergeCell ref="H447:I447"/>
    <mergeCell ref="H448:I448"/>
    <mergeCell ref="H449:I449"/>
    <mergeCell ref="H45:I45"/>
    <mergeCell ref="H450:I450"/>
    <mergeCell ref="H46:I46"/>
    <mergeCell ref="H435:I435"/>
    <mergeCell ref="H436:I436"/>
    <mergeCell ref="H437:I437"/>
    <mergeCell ref="H438:I438"/>
    <mergeCell ref="H439:I439"/>
    <mergeCell ref="H344:I344"/>
    <mergeCell ref="H345:I345"/>
    <mergeCell ref="H346:I346"/>
    <mergeCell ref="H347:I347"/>
    <mergeCell ref="H348:I348"/>
    <mergeCell ref="H349:I349"/>
    <mergeCell ref="H293:I293"/>
    <mergeCell ref="H294:I294"/>
    <mergeCell ref="H295:I295"/>
    <mergeCell ref="H468:I468"/>
    <mergeCell ref="H451:I451"/>
    <mergeCell ref="H452:I452"/>
    <mergeCell ref="H453:I453"/>
    <mergeCell ref="H454:I454"/>
    <mergeCell ref="H455:I455"/>
    <mergeCell ref="H456:I456"/>
    <mergeCell ref="H457:I457"/>
    <mergeCell ref="H458:I458"/>
    <mergeCell ref="H459:I459"/>
    <mergeCell ref="H479:I479"/>
    <mergeCell ref="H48:I48"/>
    <mergeCell ref="H480:I480"/>
    <mergeCell ref="H481:I481"/>
    <mergeCell ref="H482:I482"/>
    <mergeCell ref="H483:I483"/>
    <mergeCell ref="H484:I484"/>
    <mergeCell ref="H469:I469"/>
    <mergeCell ref="H47:I47"/>
    <mergeCell ref="H470:I470"/>
    <mergeCell ref="H471:I471"/>
    <mergeCell ref="H472:I472"/>
    <mergeCell ref="H473:I473"/>
    <mergeCell ref="H474:I474"/>
    <mergeCell ref="H475:I475"/>
    <mergeCell ref="H476:I476"/>
    <mergeCell ref="H460:I460"/>
    <mergeCell ref="H461:I461"/>
    <mergeCell ref="H462:I462"/>
    <mergeCell ref="H463:I463"/>
    <mergeCell ref="H464:I464"/>
    <mergeCell ref="H465:I465"/>
    <mergeCell ref="H466:I466"/>
    <mergeCell ref="H467:I467"/>
    <mergeCell ref="H485:I485"/>
    <mergeCell ref="H486:I486"/>
    <mergeCell ref="H487:I487"/>
    <mergeCell ref="H488:I488"/>
    <mergeCell ref="H489:I489"/>
    <mergeCell ref="H49:I49"/>
    <mergeCell ref="H490:I490"/>
    <mergeCell ref="H491:I491"/>
    <mergeCell ref="H492:I492"/>
    <mergeCell ref="H87:I87"/>
    <mergeCell ref="H88:I88"/>
    <mergeCell ref="H89:I89"/>
    <mergeCell ref="H90:I90"/>
    <mergeCell ref="H91:I91"/>
    <mergeCell ref="H92:I92"/>
    <mergeCell ref="H93:I93"/>
    <mergeCell ref="H94:I94"/>
    <mergeCell ref="H95:I95"/>
    <mergeCell ref="H96:I96"/>
    <mergeCell ref="H97:I97"/>
    <mergeCell ref="H98:I98"/>
    <mergeCell ref="H99:I99"/>
    <mergeCell ref="H477:I477"/>
    <mergeCell ref="H478:I478"/>
    <mergeCell ref="H493:I493"/>
    <mergeCell ref="H494:I494"/>
    <mergeCell ref="H495:I495"/>
    <mergeCell ref="H496:I496"/>
    <mergeCell ref="H497:I497"/>
    <mergeCell ref="H498:I498"/>
    <mergeCell ref="H499:I499"/>
    <mergeCell ref="H50:I50"/>
    <mergeCell ref="H500:I500"/>
    <mergeCell ref="H72:I72"/>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501:I501"/>
    <mergeCell ref="H502:I502"/>
    <mergeCell ref="H503:I503"/>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69:I69"/>
    <mergeCell ref="H70:I70"/>
    <mergeCell ref="H71:I71"/>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zoomScaleNormal="100" workbookViewId="0"/>
  </sheetViews>
  <sheetFormatPr defaultRowHeight="12.5" x14ac:dyDescent="0.25"/>
  <cols>
    <col min="1" max="1" width="143.81640625" customWidth="1"/>
    <col min="2" max="2" width="18.81640625" customWidth="1"/>
  </cols>
  <sheetData>
    <row r="1" s="1" customFormat="1" ht="409.6" customHeight="1" x14ac:dyDescent="0.2"/>
    <row r="2" s="1" customFormat="1" ht="67.150000000000006" customHeight="1" x14ac:dyDescent="0.2"/>
    <row r="3" s="1" customFormat="1" ht="28.75" customHeight="1" x14ac:dyDescent="0.2"/>
  </sheetData>
  <pageMargins left="0.7" right="0.7" top="0.75" bottom="0.75" header="0.3" footer="0.3"/>
  <pageSetup paperSize="9" scale="74" orientation="landscape" r:id="rId1"/>
  <headerFooter alignWithMargins="0">
    <oddFooter>&amp;R&amp;1#&amp;"Calibri"&amp;10&amp;K0000FFClassification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474CE-30CF-4B52-834F-08C0D023662B}">
  <sheetPr>
    <tabColor theme="4" tint="-0.499984740745262"/>
  </sheetPr>
  <dimension ref="A1:J112"/>
  <sheetViews>
    <sheetView topLeftCell="A31" zoomScale="70" zoomScaleNormal="70" workbookViewId="0">
      <selection activeCell="C75" sqref="C75"/>
    </sheetView>
  </sheetViews>
  <sheetFormatPr defaultColWidth="9.1796875" defaultRowHeight="14.5" x14ac:dyDescent="0.3"/>
  <cols>
    <col min="1" max="1" width="13.26953125" style="90" customWidth="1"/>
    <col min="2" max="2" width="60.54296875" style="90" bestFit="1" customWidth="1"/>
    <col min="3" max="3" width="43" style="90" customWidth="1"/>
    <col min="4" max="7" width="41" style="90" customWidth="1"/>
    <col min="8" max="8" width="7.26953125" style="90" customWidth="1"/>
    <col min="9" max="9" width="92" style="90" customWidth="1"/>
    <col min="10" max="10" width="47.7265625" style="90" customWidth="1"/>
    <col min="11" max="16384" width="9.1796875" style="85"/>
  </cols>
  <sheetData>
    <row r="1" spans="1:10" x14ac:dyDescent="0.3">
      <c r="A1" s="262" t="s">
        <v>1949</v>
      </c>
      <c r="B1" s="262"/>
    </row>
    <row r="2" spans="1:10" ht="31" x14ac:dyDescent="0.3">
      <c r="A2" s="82" t="s">
        <v>1950</v>
      </c>
      <c r="B2" s="82"/>
      <c r="C2" s="83"/>
      <c r="D2" s="83"/>
      <c r="E2" s="83"/>
      <c r="F2" s="84" t="s">
        <v>1390</v>
      </c>
      <c r="G2" s="128"/>
      <c r="H2" s="83"/>
      <c r="I2" s="82"/>
      <c r="J2" s="83"/>
    </row>
    <row r="3" spans="1:10" ht="15" thickBot="1" x14ac:dyDescent="0.35">
      <c r="A3" s="83"/>
      <c r="B3" s="86"/>
      <c r="C3" s="86"/>
      <c r="D3" s="83"/>
      <c r="E3" s="83"/>
      <c r="F3" s="83"/>
      <c r="G3" s="83"/>
      <c r="H3" s="83"/>
    </row>
    <row r="4" spans="1:10" ht="19" thickBot="1" x14ac:dyDescent="0.35">
      <c r="A4" s="87"/>
      <c r="B4" s="88" t="s">
        <v>0</v>
      </c>
      <c r="C4" s="89" t="s">
        <v>1391</v>
      </c>
      <c r="D4" s="87"/>
      <c r="E4" s="87"/>
      <c r="F4" s="83"/>
      <c r="G4" s="83"/>
      <c r="H4" s="83"/>
      <c r="I4" s="98" t="s">
        <v>1951</v>
      </c>
      <c r="J4" s="182" t="s">
        <v>1929</v>
      </c>
    </row>
    <row r="5" spans="1:10" ht="15" thickBot="1" x14ac:dyDescent="0.35">
      <c r="H5" s="83"/>
      <c r="I5" s="185" t="s">
        <v>1931</v>
      </c>
      <c r="J5" s="90" t="s">
        <v>48</v>
      </c>
    </row>
    <row r="6" spans="1:10" ht="18.5" x14ac:dyDescent="0.3">
      <c r="A6" s="91"/>
      <c r="B6" s="92" t="s">
        <v>1952</v>
      </c>
      <c r="C6" s="91"/>
      <c r="E6" s="93"/>
      <c r="F6" s="93"/>
      <c r="G6" s="93"/>
      <c r="H6" s="83"/>
      <c r="I6" s="185" t="s">
        <v>1933</v>
      </c>
      <c r="J6" s="90" t="s">
        <v>1934</v>
      </c>
    </row>
    <row r="7" spans="1:10" x14ac:dyDescent="0.3">
      <c r="B7" s="94" t="s">
        <v>1953</v>
      </c>
      <c r="H7" s="83"/>
      <c r="I7" s="185" t="s">
        <v>1936</v>
      </c>
      <c r="J7" s="90" t="s">
        <v>1937</v>
      </c>
    </row>
    <row r="8" spans="1:10" x14ac:dyDescent="0.3">
      <c r="B8" s="94" t="s">
        <v>783</v>
      </c>
      <c r="H8" s="83"/>
      <c r="I8" s="185" t="s">
        <v>1954</v>
      </c>
      <c r="J8" s="90" t="s">
        <v>1955</v>
      </c>
    </row>
    <row r="9" spans="1:10" ht="15" thickBot="1" x14ac:dyDescent="0.35">
      <c r="B9" s="96" t="s">
        <v>784</v>
      </c>
      <c r="H9" s="83"/>
    </row>
    <row r="10" spans="1:10" x14ac:dyDescent="0.3">
      <c r="B10" s="97"/>
      <c r="H10" s="83"/>
      <c r="I10" s="186" t="s">
        <v>1956</v>
      </c>
    </row>
    <row r="11" spans="1:10" x14ac:dyDescent="0.3">
      <c r="B11" s="97"/>
      <c r="H11" s="83"/>
      <c r="I11" s="186" t="s">
        <v>1957</v>
      </c>
    </row>
    <row r="12" spans="1:10" ht="37" x14ac:dyDescent="0.3">
      <c r="A12" s="98" t="s">
        <v>6</v>
      </c>
      <c r="B12" s="98" t="s">
        <v>782</v>
      </c>
      <c r="C12" s="99"/>
      <c r="D12" s="99"/>
      <c r="E12" s="99"/>
      <c r="F12" s="99"/>
      <c r="G12" s="99"/>
      <c r="H12" s="83"/>
    </row>
    <row r="13" spans="1:10" x14ac:dyDescent="0.3">
      <c r="A13" s="107"/>
      <c r="B13" s="108" t="s">
        <v>785</v>
      </c>
      <c r="C13" s="107" t="s">
        <v>786</v>
      </c>
      <c r="D13" s="107" t="s">
        <v>787</v>
      </c>
      <c r="E13" s="109"/>
      <c r="F13" s="110"/>
      <c r="G13" s="110"/>
      <c r="H13" s="83"/>
    </row>
    <row r="14" spans="1:10" x14ac:dyDescent="0.3">
      <c r="A14" s="90" t="s">
        <v>788</v>
      </c>
      <c r="B14" s="105" t="s">
        <v>789</v>
      </c>
      <c r="C14" s="187"/>
      <c r="D14" s="187"/>
      <c r="E14" s="93"/>
      <c r="F14" s="93"/>
      <c r="G14" s="93"/>
      <c r="H14" s="83"/>
    </row>
    <row r="15" spans="1:10" x14ac:dyDescent="0.3">
      <c r="A15" s="90" t="s">
        <v>790</v>
      </c>
      <c r="B15" s="105" t="s">
        <v>791</v>
      </c>
      <c r="C15" s="90" t="s">
        <v>792</v>
      </c>
      <c r="D15" s="90" t="s">
        <v>793</v>
      </c>
      <c r="E15" s="93"/>
      <c r="F15" s="93"/>
      <c r="G15" s="93"/>
      <c r="H15" s="83"/>
    </row>
    <row r="16" spans="1:10" x14ac:dyDescent="0.3">
      <c r="A16" s="90" t="s">
        <v>794</v>
      </c>
      <c r="B16" s="105" t="s">
        <v>795</v>
      </c>
      <c r="E16" s="93"/>
      <c r="F16" s="93"/>
      <c r="G16" s="93"/>
      <c r="H16" s="83"/>
    </row>
    <row r="17" spans="1:8" x14ac:dyDescent="0.3">
      <c r="A17" s="90" t="s">
        <v>796</v>
      </c>
      <c r="B17" s="105" t="s">
        <v>797</v>
      </c>
      <c r="E17" s="93"/>
      <c r="F17" s="93"/>
      <c r="G17" s="93"/>
      <c r="H17" s="83"/>
    </row>
    <row r="18" spans="1:8" x14ac:dyDescent="0.3">
      <c r="A18" s="90" t="s">
        <v>798</v>
      </c>
      <c r="B18" s="105" t="s">
        <v>799</v>
      </c>
      <c r="E18" s="93"/>
      <c r="F18" s="93"/>
      <c r="G18" s="93"/>
      <c r="H18" s="83"/>
    </row>
    <row r="19" spans="1:8" x14ac:dyDescent="0.3">
      <c r="A19" s="90" t="s">
        <v>800</v>
      </c>
      <c r="B19" s="105" t="s">
        <v>801</v>
      </c>
      <c r="E19" s="93"/>
      <c r="F19" s="93"/>
      <c r="G19" s="93"/>
      <c r="H19" s="83"/>
    </row>
    <row r="20" spans="1:8" x14ac:dyDescent="0.3">
      <c r="A20" s="90" t="s">
        <v>802</v>
      </c>
      <c r="B20" s="105" t="s">
        <v>803</v>
      </c>
      <c r="E20" s="93"/>
      <c r="F20" s="93"/>
      <c r="G20" s="93"/>
      <c r="H20" s="83"/>
    </row>
    <row r="21" spans="1:8" x14ac:dyDescent="0.3">
      <c r="A21" s="90" t="s">
        <v>804</v>
      </c>
      <c r="B21" s="105" t="s">
        <v>805</v>
      </c>
      <c r="E21" s="93"/>
      <c r="F21" s="93"/>
      <c r="G21" s="93"/>
      <c r="H21" s="83"/>
    </row>
    <row r="22" spans="1:8" x14ac:dyDescent="0.3">
      <c r="A22" s="90" t="s">
        <v>806</v>
      </c>
      <c r="B22" s="105" t="s">
        <v>807</v>
      </c>
      <c r="E22" s="93"/>
      <c r="F22" s="93"/>
      <c r="G22" s="93"/>
      <c r="H22" s="83"/>
    </row>
    <row r="23" spans="1:8" x14ac:dyDescent="0.3">
      <c r="A23" s="90" t="s">
        <v>808</v>
      </c>
      <c r="B23" s="105" t="s">
        <v>809</v>
      </c>
      <c r="C23" s="90" t="s">
        <v>810</v>
      </c>
      <c r="E23" s="93"/>
      <c r="F23" s="93"/>
      <c r="G23" s="93"/>
      <c r="H23" s="83"/>
    </row>
    <row r="24" spans="1:8" x14ac:dyDescent="0.3">
      <c r="A24" s="90" t="s">
        <v>811</v>
      </c>
      <c r="B24" s="105" t="s">
        <v>812</v>
      </c>
      <c r="C24" s="90" t="s">
        <v>813</v>
      </c>
      <c r="E24" s="93"/>
      <c r="F24" s="93"/>
      <c r="G24" s="93"/>
      <c r="H24" s="83"/>
    </row>
    <row r="25" spans="1:8" x14ac:dyDescent="0.3">
      <c r="A25" s="90" t="s">
        <v>814</v>
      </c>
      <c r="B25" s="103" t="s">
        <v>1958</v>
      </c>
      <c r="E25" s="93"/>
      <c r="F25" s="93"/>
      <c r="G25" s="93"/>
      <c r="H25" s="83"/>
    </row>
    <row r="26" spans="1:8" x14ac:dyDescent="0.3">
      <c r="A26" s="90" t="s">
        <v>815</v>
      </c>
      <c r="B26" s="103"/>
      <c r="E26" s="93"/>
      <c r="F26" s="93"/>
      <c r="G26" s="93"/>
      <c r="H26" s="83"/>
    </row>
    <row r="27" spans="1:8" x14ac:dyDescent="0.3">
      <c r="A27" s="90" t="s">
        <v>816</v>
      </c>
      <c r="B27" s="103"/>
      <c r="E27" s="93"/>
      <c r="F27" s="93"/>
      <c r="G27" s="93"/>
      <c r="H27" s="83"/>
    </row>
    <row r="28" spans="1:8" x14ac:dyDescent="0.3">
      <c r="A28" s="90" t="s">
        <v>817</v>
      </c>
      <c r="B28" s="103"/>
      <c r="E28" s="93"/>
      <c r="F28" s="93"/>
      <c r="G28" s="93"/>
      <c r="H28" s="83"/>
    </row>
    <row r="29" spans="1:8" x14ac:dyDescent="0.3">
      <c r="A29" s="90" t="s">
        <v>818</v>
      </c>
      <c r="B29" s="103"/>
      <c r="E29" s="93"/>
      <c r="F29" s="93"/>
      <c r="G29" s="93"/>
      <c r="H29" s="83"/>
    </row>
    <row r="30" spans="1:8" x14ac:dyDescent="0.3">
      <c r="A30" s="90" t="s">
        <v>819</v>
      </c>
      <c r="B30" s="103"/>
      <c r="E30" s="93"/>
      <c r="F30" s="93"/>
      <c r="G30" s="93"/>
      <c r="H30" s="83"/>
    </row>
    <row r="31" spans="1:8" x14ac:dyDescent="0.3">
      <c r="A31" s="90" t="s">
        <v>820</v>
      </c>
      <c r="B31" s="103"/>
      <c r="E31" s="93"/>
      <c r="F31" s="93"/>
      <c r="G31" s="93"/>
      <c r="H31" s="83"/>
    </row>
    <row r="32" spans="1:8" x14ac:dyDescent="0.3">
      <c r="A32" s="90" t="s">
        <v>821</v>
      </c>
      <c r="B32" s="103"/>
      <c r="E32" s="93"/>
      <c r="F32" s="93"/>
      <c r="G32" s="93"/>
      <c r="H32" s="83"/>
    </row>
    <row r="33" spans="1:8" ht="18.5" x14ac:dyDescent="0.3">
      <c r="A33" s="99"/>
      <c r="B33" s="98" t="s">
        <v>783</v>
      </c>
      <c r="C33" s="99"/>
      <c r="D33" s="99"/>
      <c r="E33" s="99"/>
      <c r="F33" s="99"/>
      <c r="G33" s="99"/>
      <c r="H33" s="83"/>
    </row>
    <row r="34" spans="1:8" x14ac:dyDescent="0.3">
      <c r="A34" s="107"/>
      <c r="B34" s="108" t="s">
        <v>822</v>
      </c>
      <c r="C34" s="107" t="s">
        <v>823</v>
      </c>
      <c r="D34" s="107" t="s">
        <v>787</v>
      </c>
      <c r="E34" s="107" t="s">
        <v>824</v>
      </c>
      <c r="F34" s="110"/>
      <c r="G34" s="110"/>
      <c r="H34" s="83"/>
    </row>
    <row r="35" spans="1:8" x14ac:dyDescent="0.3">
      <c r="A35" s="90" t="s">
        <v>825</v>
      </c>
      <c r="B35" s="187" t="s">
        <v>1959</v>
      </c>
      <c r="C35" s="187" t="s">
        <v>1960</v>
      </c>
      <c r="D35" s="187" t="s">
        <v>1961</v>
      </c>
      <c r="E35" s="187" t="s">
        <v>1962</v>
      </c>
      <c r="F35" s="188"/>
      <c r="G35" s="188"/>
      <c r="H35" s="83"/>
    </row>
    <row r="36" spans="1:8" x14ac:dyDescent="0.3">
      <c r="A36" s="90" t="s">
        <v>826</v>
      </c>
      <c r="B36" s="105" t="s">
        <v>1963</v>
      </c>
      <c r="C36" s="90" t="s">
        <v>1669</v>
      </c>
      <c r="D36" s="90" t="s">
        <v>1669</v>
      </c>
      <c r="E36" s="90" t="s">
        <v>1669</v>
      </c>
      <c r="H36" s="83"/>
    </row>
    <row r="37" spans="1:8" x14ac:dyDescent="0.3">
      <c r="A37" s="90" t="s">
        <v>827</v>
      </c>
      <c r="B37" s="105" t="s">
        <v>1964</v>
      </c>
      <c r="C37" s="90" t="s">
        <v>1669</v>
      </c>
      <c r="D37" s="90" t="s">
        <v>1669</v>
      </c>
      <c r="E37" s="90" t="s">
        <v>1669</v>
      </c>
      <c r="H37" s="83"/>
    </row>
    <row r="38" spans="1:8" x14ac:dyDescent="0.3">
      <c r="A38" s="90" t="s">
        <v>828</v>
      </c>
      <c r="B38" s="105" t="s">
        <v>1965</v>
      </c>
      <c r="C38" s="90" t="s">
        <v>1669</v>
      </c>
      <c r="D38" s="90" t="s">
        <v>1669</v>
      </c>
      <c r="E38" s="90" t="s">
        <v>1669</v>
      </c>
      <c r="H38" s="83"/>
    </row>
    <row r="39" spans="1:8" x14ac:dyDescent="0.3">
      <c r="A39" s="90" t="s">
        <v>829</v>
      </c>
      <c r="B39" s="105" t="s">
        <v>1966</v>
      </c>
      <c r="C39" s="90" t="s">
        <v>1669</v>
      </c>
      <c r="D39" s="90" t="s">
        <v>1669</v>
      </c>
      <c r="E39" s="90" t="s">
        <v>1669</v>
      </c>
      <c r="H39" s="83"/>
    </row>
    <row r="40" spans="1:8" x14ac:dyDescent="0.3">
      <c r="A40" s="90" t="s">
        <v>830</v>
      </c>
      <c r="B40" s="105" t="s">
        <v>1967</v>
      </c>
      <c r="C40" s="90" t="s">
        <v>1669</v>
      </c>
      <c r="D40" s="90" t="s">
        <v>1669</v>
      </c>
      <c r="E40" s="90" t="s">
        <v>1669</v>
      </c>
      <c r="H40" s="83"/>
    </row>
    <row r="41" spans="1:8" x14ac:dyDescent="0.3">
      <c r="A41" s="90" t="s">
        <v>831</v>
      </c>
      <c r="B41" s="105" t="s">
        <v>1968</v>
      </c>
      <c r="C41" s="90" t="s">
        <v>1669</v>
      </c>
      <c r="D41" s="90" t="s">
        <v>1669</v>
      </c>
      <c r="E41" s="90" t="s">
        <v>1669</v>
      </c>
      <c r="H41" s="83"/>
    </row>
    <row r="42" spans="1:8" x14ac:dyDescent="0.3">
      <c r="A42" s="90" t="s">
        <v>832</v>
      </c>
      <c r="B42" s="105" t="s">
        <v>1969</v>
      </c>
      <c r="C42" s="90" t="s">
        <v>1669</v>
      </c>
      <c r="D42" s="90" t="s">
        <v>1669</v>
      </c>
      <c r="E42" s="90" t="s">
        <v>1669</v>
      </c>
      <c r="H42" s="83"/>
    </row>
    <row r="43" spans="1:8" x14ac:dyDescent="0.3">
      <c r="A43" s="90" t="s">
        <v>833</v>
      </c>
      <c r="B43" s="105" t="s">
        <v>1970</v>
      </c>
      <c r="C43" s="90" t="s">
        <v>1669</v>
      </c>
      <c r="D43" s="90" t="s">
        <v>1669</v>
      </c>
      <c r="E43" s="90" t="s">
        <v>1669</v>
      </c>
      <c r="H43" s="83"/>
    </row>
    <row r="44" spans="1:8" x14ac:dyDescent="0.3">
      <c r="A44" s="90" t="s">
        <v>834</v>
      </c>
      <c r="B44" s="105" t="s">
        <v>1971</v>
      </c>
      <c r="C44" s="90" t="s">
        <v>1669</v>
      </c>
      <c r="D44" s="90" t="s">
        <v>1669</v>
      </c>
      <c r="E44" s="90" t="s">
        <v>1669</v>
      </c>
      <c r="H44" s="83"/>
    </row>
    <row r="45" spans="1:8" x14ac:dyDescent="0.3">
      <c r="A45" s="90" t="s">
        <v>835</v>
      </c>
      <c r="B45" s="105" t="s">
        <v>1972</v>
      </c>
      <c r="C45" s="90" t="s">
        <v>1669</v>
      </c>
      <c r="D45" s="90" t="s">
        <v>1669</v>
      </c>
      <c r="E45" s="90" t="s">
        <v>1669</v>
      </c>
      <c r="H45" s="83"/>
    </row>
    <row r="46" spans="1:8" x14ac:dyDescent="0.3">
      <c r="A46" s="90" t="s">
        <v>836</v>
      </c>
      <c r="B46" s="105" t="s">
        <v>1973</v>
      </c>
      <c r="C46" s="90" t="s">
        <v>1669</v>
      </c>
      <c r="D46" s="90" t="s">
        <v>1669</v>
      </c>
      <c r="E46" s="90" t="s">
        <v>1669</v>
      </c>
      <c r="H46" s="83"/>
    </row>
    <row r="47" spans="1:8" x14ac:dyDescent="0.3">
      <c r="A47" s="90" t="s">
        <v>837</v>
      </c>
      <c r="B47" s="105" t="s">
        <v>1974</v>
      </c>
      <c r="C47" s="90" t="s">
        <v>1669</v>
      </c>
      <c r="D47" s="90" t="s">
        <v>1669</v>
      </c>
      <c r="E47" s="90" t="s">
        <v>1669</v>
      </c>
      <c r="H47" s="83"/>
    </row>
    <row r="48" spans="1:8" x14ac:dyDescent="0.3">
      <c r="A48" s="90" t="s">
        <v>838</v>
      </c>
      <c r="B48" s="105" t="s">
        <v>1975</v>
      </c>
      <c r="C48" s="90" t="s">
        <v>1669</v>
      </c>
      <c r="D48" s="90" t="s">
        <v>1669</v>
      </c>
      <c r="E48" s="90" t="s">
        <v>1669</v>
      </c>
      <c r="H48" s="83"/>
    </row>
    <row r="49" spans="1:8" x14ac:dyDescent="0.3">
      <c r="A49" s="90" t="s">
        <v>839</v>
      </c>
      <c r="B49" s="105" t="s">
        <v>1976</v>
      </c>
      <c r="C49" s="90" t="s">
        <v>1669</v>
      </c>
      <c r="D49" s="90" t="s">
        <v>1669</v>
      </c>
      <c r="E49" s="90" t="s">
        <v>1669</v>
      </c>
      <c r="H49" s="83"/>
    </row>
    <row r="50" spans="1:8" x14ac:dyDescent="0.3">
      <c r="A50" s="90" t="s">
        <v>840</v>
      </c>
      <c r="B50" s="105" t="s">
        <v>1977</v>
      </c>
      <c r="C50" s="90" t="s">
        <v>1669</v>
      </c>
      <c r="D50" s="90" t="s">
        <v>1669</v>
      </c>
      <c r="E50" s="90" t="s">
        <v>1669</v>
      </c>
      <c r="H50" s="83"/>
    </row>
    <row r="51" spans="1:8" x14ac:dyDescent="0.3">
      <c r="A51" s="90" t="s">
        <v>841</v>
      </c>
      <c r="B51" s="105" t="s">
        <v>1978</v>
      </c>
      <c r="C51" s="90" t="s">
        <v>1669</v>
      </c>
      <c r="D51" s="90" t="s">
        <v>1669</v>
      </c>
      <c r="E51" s="90" t="s">
        <v>1669</v>
      </c>
      <c r="H51" s="83"/>
    </row>
    <row r="52" spans="1:8" x14ac:dyDescent="0.3">
      <c r="A52" s="90" t="s">
        <v>842</v>
      </c>
      <c r="B52" s="105" t="s">
        <v>1979</v>
      </c>
      <c r="C52" s="90" t="s">
        <v>1669</v>
      </c>
      <c r="D52" s="90" t="s">
        <v>1669</v>
      </c>
      <c r="E52" s="90" t="s">
        <v>1669</v>
      </c>
      <c r="H52" s="83"/>
    </row>
    <row r="53" spans="1:8" x14ac:dyDescent="0.3">
      <c r="A53" s="90" t="s">
        <v>843</v>
      </c>
      <c r="B53" s="105" t="s">
        <v>1980</v>
      </c>
      <c r="C53" s="90" t="s">
        <v>1669</v>
      </c>
      <c r="D53" s="90" t="s">
        <v>1669</v>
      </c>
      <c r="E53" s="90" t="s">
        <v>1669</v>
      </c>
      <c r="H53" s="83"/>
    </row>
    <row r="54" spans="1:8" x14ac:dyDescent="0.3">
      <c r="A54" s="90" t="s">
        <v>844</v>
      </c>
      <c r="B54" s="105" t="s">
        <v>1981</v>
      </c>
      <c r="C54" s="90" t="s">
        <v>1669</v>
      </c>
      <c r="D54" s="90" t="s">
        <v>1669</v>
      </c>
      <c r="E54" s="90" t="s">
        <v>1669</v>
      </c>
      <c r="H54" s="83"/>
    </row>
    <row r="55" spans="1:8" x14ac:dyDescent="0.3">
      <c r="A55" s="90" t="s">
        <v>845</v>
      </c>
      <c r="B55" s="105" t="s">
        <v>1982</v>
      </c>
      <c r="C55" s="90" t="s">
        <v>1669</v>
      </c>
      <c r="D55" s="90" t="s">
        <v>1669</v>
      </c>
      <c r="E55" s="90" t="s">
        <v>1669</v>
      </c>
      <c r="H55" s="83"/>
    </row>
    <row r="56" spans="1:8" x14ac:dyDescent="0.3">
      <c r="A56" s="90" t="s">
        <v>846</v>
      </c>
      <c r="B56" s="105" t="s">
        <v>1983</v>
      </c>
      <c r="C56" s="90" t="s">
        <v>1669</v>
      </c>
      <c r="D56" s="90" t="s">
        <v>1669</v>
      </c>
      <c r="E56" s="90" t="s">
        <v>1669</v>
      </c>
      <c r="H56" s="83"/>
    </row>
    <row r="57" spans="1:8" x14ac:dyDescent="0.3">
      <c r="A57" s="90" t="s">
        <v>847</v>
      </c>
      <c r="B57" s="105" t="s">
        <v>1984</v>
      </c>
      <c r="C57" s="90" t="s">
        <v>1669</v>
      </c>
      <c r="D57" s="90" t="s">
        <v>1669</v>
      </c>
      <c r="E57" s="90" t="s">
        <v>1669</v>
      </c>
      <c r="H57" s="83"/>
    </row>
    <row r="58" spans="1:8" x14ac:dyDescent="0.3">
      <c r="A58" s="90" t="s">
        <v>848</v>
      </c>
      <c r="B58" s="105" t="s">
        <v>1985</v>
      </c>
      <c r="C58" s="90" t="s">
        <v>1669</v>
      </c>
      <c r="D58" s="90" t="s">
        <v>1669</v>
      </c>
      <c r="E58" s="90" t="s">
        <v>1669</v>
      </c>
      <c r="H58" s="83"/>
    </row>
    <row r="59" spans="1:8" x14ac:dyDescent="0.3">
      <c r="A59" s="90" t="s">
        <v>849</v>
      </c>
      <c r="B59" s="105" t="s">
        <v>1986</v>
      </c>
      <c r="C59" s="90" t="s">
        <v>1669</v>
      </c>
      <c r="D59" s="90" t="s">
        <v>1669</v>
      </c>
      <c r="E59" s="90" t="s">
        <v>1669</v>
      </c>
      <c r="H59" s="83"/>
    </row>
    <row r="60" spans="1:8" x14ac:dyDescent="0.3">
      <c r="A60" s="90" t="s">
        <v>850</v>
      </c>
      <c r="B60" s="105"/>
      <c r="E60" s="105"/>
      <c r="F60" s="105"/>
      <c r="G60" s="105"/>
      <c r="H60" s="83"/>
    </row>
    <row r="61" spans="1:8" x14ac:dyDescent="0.3">
      <c r="A61" s="90" t="s">
        <v>851</v>
      </c>
      <c r="B61" s="105"/>
      <c r="E61" s="105"/>
      <c r="F61" s="105"/>
      <c r="G61" s="105"/>
      <c r="H61" s="83"/>
    </row>
    <row r="62" spans="1:8" x14ac:dyDescent="0.3">
      <c r="A62" s="90" t="s">
        <v>852</v>
      </c>
      <c r="B62" s="105"/>
      <c r="E62" s="105"/>
      <c r="F62" s="105"/>
      <c r="G62" s="105"/>
      <c r="H62" s="83"/>
    </row>
    <row r="63" spans="1:8" x14ac:dyDescent="0.3">
      <c r="A63" s="90" t="s">
        <v>853</v>
      </c>
      <c r="B63" s="105"/>
      <c r="E63" s="105"/>
      <c r="F63" s="105"/>
      <c r="G63" s="105"/>
      <c r="H63" s="83"/>
    </row>
    <row r="64" spans="1:8" x14ac:dyDescent="0.3">
      <c r="A64" s="90" t="s">
        <v>854</v>
      </c>
      <c r="B64" s="105"/>
      <c r="E64" s="105"/>
      <c r="F64" s="105"/>
      <c r="G64" s="105"/>
      <c r="H64" s="83"/>
    </row>
    <row r="65" spans="1:10" x14ac:dyDescent="0.3">
      <c r="A65" s="90" t="s">
        <v>855</v>
      </c>
      <c r="B65" s="105"/>
      <c r="E65" s="105"/>
      <c r="F65" s="105"/>
      <c r="G65" s="105"/>
      <c r="H65" s="83"/>
    </row>
    <row r="66" spans="1:10" x14ac:dyDescent="0.3">
      <c r="A66" s="90" t="s">
        <v>856</v>
      </c>
      <c r="B66" s="105"/>
      <c r="E66" s="105"/>
      <c r="F66" s="105"/>
      <c r="G66" s="105"/>
      <c r="H66" s="83"/>
    </row>
    <row r="67" spans="1:10" x14ac:dyDescent="0.3">
      <c r="A67" s="90" t="s">
        <v>857</v>
      </c>
      <c r="B67" s="105"/>
      <c r="E67" s="105"/>
      <c r="F67" s="105"/>
      <c r="G67" s="105"/>
      <c r="H67" s="83"/>
    </row>
    <row r="68" spans="1:10" x14ac:dyDescent="0.3">
      <c r="A68" s="90" t="s">
        <v>858</v>
      </c>
      <c r="B68" s="105"/>
      <c r="E68" s="105"/>
      <c r="F68" s="105"/>
      <c r="G68" s="105"/>
      <c r="H68" s="83"/>
    </row>
    <row r="69" spans="1:10" x14ac:dyDescent="0.3">
      <c r="A69" s="90" t="s">
        <v>859</v>
      </c>
      <c r="B69" s="105"/>
      <c r="E69" s="105"/>
      <c r="F69" s="105"/>
      <c r="G69" s="105"/>
      <c r="H69" s="83"/>
    </row>
    <row r="70" spans="1:10" x14ac:dyDescent="0.3">
      <c r="A70" s="90" t="s">
        <v>860</v>
      </c>
      <c r="B70" s="105"/>
      <c r="E70" s="105"/>
      <c r="F70" s="105"/>
      <c r="G70" s="105"/>
      <c r="H70" s="83"/>
    </row>
    <row r="71" spans="1:10" x14ac:dyDescent="0.3">
      <c r="A71" s="90" t="s">
        <v>861</v>
      </c>
      <c r="B71" s="105"/>
      <c r="E71" s="105"/>
      <c r="F71" s="105"/>
      <c r="G71" s="105"/>
      <c r="H71" s="83"/>
    </row>
    <row r="72" spans="1:10" x14ac:dyDescent="0.3">
      <c r="A72" s="90" t="s">
        <v>862</v>
      </c>
      <c r="B72" s="105"/>
      <c r="E72" s="105"/>
      <c r="F72" s="105"/>
      <c r="G72" s="105"/>
      <c r="H72" s="83"/>
    </row>
    <row r="73" spans="1:10" ht="18.5" x14ac:dyDescent="0.3">
      <c r="A73" s="99"/>
      <c r="B73" s="98" t="s">
        <v>784</v>
      </c>
      <c r="C73" s="99"/>
      <c r="D73" s="99"/>
      <c r="E73" s="99"/>
      <c r="F73" s="99"/>
      <c r="G73" s="99"/>
      <c r="H73" s="83"/>
    </row>
    <row r="74" spans="1:10" x14ac:dyDescent="0.3">
      <c r="A74" s="107"/>
      <c r="B74" s="108" t="s">
        <v>863</v>
      </c>
      <c r="C74" s="107" t="s">
        <v>864</v>
      </c>
      <c r="D74" s="107"/>
      <c r="E74" s="110"/>
      <c r="F74" s="110"/>
      <c r="G74" s="110"/>
      <c r="H74" s="113"/>
      <c r="I74" s="113"/>
      <c r="J74" s="113"/>
    </row>
    <row r="75" spans="1:10" x14ac:dyDescent="0.3">
      <c r="A75" s="90" t="s">
        <v>865</v>
      </c>
      <c r="B75" s="90" t="s">
        <v>866</v>
      </c>
      <c r="C75" s="189">
        <v>44.903121103460101</v>
      </c>
      <c r="H75" s="83"/>
    </row>
    <row r="76" spans="1:10" x14ac:dyDescent="0.3">
      <c r="A76" s="90" t="s">
        <v>867</v>
      </c>
      <c r="B76" s="90" t="s">
        <v>1987</v>
      </c>
      <c r="C76" s="189">
        <v>179.37831675472901</v>
      </c>
      <c r="H76" s="83"/>
    </row>
    <row r="77" spans="1:10" x14ac:dyDescent="0.3">
      <c r="A77" s="90" t="s">
        <v>868</v>
      </c>
      <c r="H77" s="83"/>
    </row>
    <row r="78" spans="1:10" x14ac:dyDescent="0.3">
      <c r="A78" s="90" t="s">
        <v>869</v>
      </c>
      <c r="H78" s="83"/>
    </row>
    <row r="79" spans="1:10" x14ac:dyDescent="0.3">
      <c r="A79" s="90" t="s">
        <v>870</v>
      </c>
      <c r="H79" s="83"/>
    </row>
    <row r="80" spans="1:10" x14ac:dyDescent="0.3">
      <c r="A80" s="90" t="s">
        <v>871</v>
      </c>
      <c r="H80" s="83"/>
    </row>
    <row r="81" spans="1:8" x14ac:dyDescent="0.3">
      <c r="A81" s="107"/>
      <c r="B81" s="108" t="s">
        <v>872</v>
      </c>
      <c r="C81" s="107" t="s">
        <v>463</v>
      </c>
      <c r="D81" s="107" t="s">
        <v>464</v>
      </c>
      <c r="E81" s="110" t="s">
        <v>873</v>
      </c>
      <c r="F81" s="110" t="s">
        <v>874</v>
      </c>
      <c r="G81" s="110" t="s">
        <v>875</v>
      </c>
      <c r="H81" s="83"/>
    </row>
    <row r="82" spans="1:8" x14ac:dyDescent="0.3">
      <c r="A82" s="90" t="s">
        <v>876</v>
      </c>
      <c r="B82" s="90" t="s">
        <v>1988</v>
      </c>
      <c r="C82" s="162">
        <v>3.0419549647089098E-4</v>
      </c>
      <c r="G82" s="162">
        <v>3.0419549647089098E-4</v>
      </c>
      <c r="H82" s="83"/>
    </row>
    <row r="83" spans="1:8" x14ac:dyDescent="0.3">
      <c r="A83" s="90" t="s">
        <v>877</v>
      </c>
      <c r="B83" s="90" t="s">
        <v>878</v>
      </c>
      <c r="C83" s="162">
        <v>9.2736526538402203E-4</v>
      </c>
      <c r="G83" s="162">
        <v>9.2736526538402203E-4</v>
      </c>
      <c r="H83" s="83"/>
    </row>
    <row r="84" spans="1:8" x14ac:dyDescent="0.3">
      <c r="A84" s="90" t="s">
        <v>879</v>
      </c>
      <c r="B84" s="90" t="s">
        <v>880</v>
      </c>
      <c r="C84" s="162">
        <v>2.4735640287294399E-5</v>
      </c>
      <c r="G84" s="162">
        <v>2.4735640287294399E-5</v>
      </c>
      <c r="H84" s="83"/>
    </row>
    <row r="85" spans="1:8" x14ac:dyDescent="0.3">
      <c r="A85" s="90" t="s">
        <v>881</v>
      </c>
      <c r="B85" s="90" t="s">
        <v>882</v>
      </c>
      <c r="C85" s="162">
        <v>1.31247900397596E-4</v>
      </c>
      <c r="G85" s="162">
        <v>1.31247900397596E-4</v>
      </c>
      <c r="H85" s="83"/>
    </row>
    <row r="86" spans="1:8" x14ac:dyDescent="0.3">
      <c r="A86" s="90" t="s">
        <v>883</v>
      </c>
      <c r="B86" s="90" t="s">
        <v>884</v>
      </c>
      <c r="C86" s="162"/>
      <c r="G86" s="162"/>
      <c r="H86" s="83"/>
    </row>
    <row r="87" spans="1:8" x14ac:dyDescent="0.3">
      <c r="A87" s="90" t="s">
        <v>885</v>
      </c>
      <c r="H87" s="83"/>
    </row>
    <row r="88" spans="1:8" x14ac:dyDescent="0.3">
      <c r="A88" s="90" t="s">
        <v>886</v>
      </c>
      <c r="H88" s="83"/>
    </row>
    <row r="89" spans="1:8" x14ac:dyDescent="0.3">
      <c r="A89" s="90" t="s">
        <v>887</v>
      </c>
      <c r="H89" s="83"/>
    </row>
    <row r="90" spans="1:8" x14ac:dyDescent="0.3">
      <c r="A90" s="90" t="s">
        <v>888</v>
      </c>
      <c r="H90" s="83"/>
    </row>
    <row r="91" spans="1:8" x14ac:dyDescent="0.3">
      <c r="H91" s="83"/>
    </row>
    <row r="92" spans="1:8" x14ac:dyDescent="0.3">
      <c r="H92" s="83"/>
    </row>
    <row r="93" spans="1:8" x14ac:dyDescent="0.3">
      <c r="H93" s="83"/>
    </row>
    <row r="94" spans="1:8" x14ac:dyDescent="0.3">
      <c r="H94" s="83"/>
    </row>
    <row r="95" spans="1:8" x14ac:dyDescent="0.3">
      <c r="H95" s="83"/>
    </row>
    <row r="96" spans="1:8" x14ac:dyDescent="0.3">
      <c r="H96" s="83"/>
    </row>
    <row r="97" spans="8:8" x14ac:dyDescent="0.3">
      <c r="H97" s="83"/>
    </row>
    <row r="98" spans="8:8" x14ac:dyDescent="0.3">
      <c r="H98" s="83"/>
    </row>
    <row r="99" spans="8:8" x14ac:dyDescent="0.3">
      <c r="H99" s="83"/>
    </row>
    <row r="100" spans="8:8" x14ac:dyDescent="0.3">
      <c r="H100" s="83"/>
    </row>
    <row r="101" spans="8:8" x14ac:dyDescent="0.3">
      <c r="H101" s="83"/>
    </row>
    <row r="102" spans="8:8" x14ac:dyDescent="0.3">
      <c r="H102" s="83"/>
    </row>
    <row r="103" spans="8:8" x14ac:dyDescent="0.3">
      <c r="H103" s="83"/>
    </row>
    <row r="104" spans="8:8" x14ac:dyDescent="0.3">
      <c r="H104" s="83"/>
    </row>
    <row r="105" spans="8:8" x14ac:dyDescent="0.3">
      <c r="H105" s="83"/>
    </row>
    <row r="106" spans="8:8" x14ac:dyDescent="0.3">
      <c r="H106" s="83"/>
    </row>
    <row r="107" spans="8:8" x14ac:dyDescent="0.3">
      <c r="H107" s="83"/>
    </row>
    <row r="108" spans="8:8" x14ac:dyDescent="0.3">
      <c r="H108" s="83"/>
    </row>
    <row r="109" spans="8:8" x14ac:dyDescent="0.3">
      <c r="H109" s="83"/>
    </row>
    <row r="110" spans="8:8" x14ac:dyDescent="0.3">
      <c r="H110" s="83"/>
    </row>
    <row r="111" spans="8:8" x14ac:dyDescent="0.3">
      <c r="H111" s="83"/>
    </row>
    <row r="112" spans="8:8" x14ac:dyDescent="0.3">
      <c r="H112" s="83"/>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018CEFF6-1F64-4004-83C2-6C43A49D93A7}"/>
    <hyperlink ref="B7" location="'E. Optional ECB-ECAIs data'!B12" display="1. Additional information on the programme" xr:uid="{08750628-0AE4-4569-BC4E-E11D8E7CA21C}"/>
    <hyperlink ref="B9" location="'E. Optional ECB-ECAIs data'!B73" display="3.  Additional information on the asset distribution" xr:uid="{0FE5C6FD-9102-4EE8-8029-5CC60207ECB9}"/>
  </hyperlinks>
  <pageMargins left="0.7" right="0.7" top="0.75" bottom="0.75" header="0.3" footer="0.3"/>
  <pageSetup scale="21"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5EDD-01F0-4EF4-BC1B-46AB205C108D}">
  <sheetPr>
    <tabColor rgb="FF847A75"/>
  </sheetPr>
  <dimension ref="B1:L43"/>
  <sheetViews>
    <sheetView zoomScale="80" zoomScaleNormal="80" workbookViewId="0">
      <selection activeCell="H11" sqref="H11"/>
    </sheetView>
  </sheetViews>
  <sheetFormatPr defaultColWidth="9.1796875" defaultRowHeight="14.5" x14ac:dyDescent="0.35"/>
  <cols>
    <col min="1" max="1" width="9.1796875" style="52"/>
    <col min="2" max="10" width="12.453125" style="52" customWidth="1"/>
    <col min="11" max="11" width="9.1796875" style="52"/>
    <col min="12" max="12" width="11.54296875" style="52" bestFit="1" customWidth="1"/>
    <col min="13" max="16384" width="9.1796875" style="52"/>
  </cols>
  <sheetData>
    <row r="1" spans="2:12" ht="15" thickBot="1" x14ac:dyDescent="0.4"/>
    <row r="2" spans="2:12" x14ac:dyDescent="0.35">
      <c r="B2" s="64"/>
      <c r="C2" s="65"/>
      <c r="D2" s="65"/>
      <c r="E2" s="65"/>
      <c r="F2" s="65"/>
      <c r="G2" s="65"/>
      <c r="H2" s="65"/>
      <c r="I2" s="65"/>
      <c r="J2" s="66"/>
    </row>
    <row r="3" spans="2:12" x14ac:dyDescent="0.35">
      <c r="B3" s="67"/>
      <c r="C3" s="68"/>
      <c r="D3" s="68"/>
      <c r="E3" s="68"/>
      <c r="F3" s="68"/>
      <c r="G3" s="68"/>
      <c r="H3" s="68"/>
      <c r="I3" s="68"/>
      <c r="J3" s="69"/>
    </row>
    <row r="4" spans="2:12" x14ac:dyDescent="0.35">
      <c r="B4" s="67"/>
      <c r="C4" s="68"/>
      <c r="D4" s="68"/>
      <c r="E4" s="68"/>
      <c r="F4" s="68"/>
      <c r="G4" s="68"/>
      <c r="H4" s="68"/>
      <c r="I4" s="68"/>
      <c r="J4" s="69"/>
    </row>
    <row r="5" spans="2:12" ht="31" x14ac:dyDescent="0.45">
      <c r="B5" s="67"/>
      <c r="C5" s="68"/>
      <c r="D5" s="68"/>
      <c r="E5" s="70"/>
      <c r="F5" s="71" t="s">
        <v>1379</v>
      </c>
      <c r="G5" s="68"/>
      <c r="H5" s="68"/>
      <c r="I5" s="68"/>
      <c r="J5" s="69"/>
    </row>
    <row r="6" spans="2:12" ht="41.25" customHeight="1" x14ac:dyDescent="0.35">
      <c r="B6" s="67"/>
      <c r="C6" s="68"/>
      <c r="D6" s="68"/>
      <c r="E6" s="197" t="s">
        <v>1380</v>
      </c>
      <c r="F6" s="197"/>
      <c r="G6" s="197"/>
      <c r="H6" s="68"/>
      <c r="I6" s="68"/>
      <c r="J6" s="69"/>
    </row>
    <row r="7" spans="2:12" ht="26" x14ac:dyDescent="0.35">
      <c r="B7" s="67"/>
      <c r="C7" s="68"/>
      <c r="D7" s="68"/>
      <c r="E7" s="68"/>
      <c r="F7" s="72" t="s">
        <v>8</v>
      </c>
      <c r="G7" s="68"/>
      <c r="H7" s="68"/>
      <c r="I7" s="68"/>
      <c r="J7" s="69"/>
    </row>
    <row r="8" spans="2:12" ht="26" x14ac:dyDescent="0.35">
      <c r="B8" s="67"/>
      <c r="C8" s="68"/>
      <c r="D8" s="68"/>
      <c r="E8" s="68"/>
      <c r="F8" s="72" t="s">
        <v>1381</v>
      </c>
      <c r="G8" s="68"/>
      <c r="H8" s="68"/>
      <c r="I8" s="68"/>
      <c r="J8" s="69"/>
    </row>
    <row r="9" spans="2:12" ht="21" x14ac:dyDescent="0.35">
      <c r="B9" s="67"/>
      <c r="C9" s="68"/>
      <c r="D9" s="68"/>
      <c r="E9" s="68"/>
      <c r="F9" s="73" t="s">
        <v>1989</v>
      </c>
      <c r="G9" s="68"/>
      <c r="H9" s="68"/>
      <c r="I9" s="68"/>
      <c r="J9" s="69"/>
      <c r="L9" s="74"/>
    </row>
    <row r="10" spans="2:12" ht="21" x14ac:dyDescent="0.35">
      <c r="B10" s="67"/>
      <c r="C10" s="68"/>
      <c r="D10" s="68"/>
      <c r="E10" s="68"/>
      <c r="F10" s="73" t="s">
        <v>1990</v>
      </c>
      <c r="G10" s="68"/>
      <c r="H10" s="68"/>
      <c r="I10" s="68"/>
      <c r="J10" s="69"/>
    </row>
    <row r="11" spans="2:12" ht="21" x14ac:dyDescent="0.35">
      <c r="B11" s="67"/>
      <c r="C11" s="68"/>
      <c r="D11" s="68"/>
      <c r="E11" s="68"/>
      <c r="F11" s="73"/>
      <c r="G11" s="68"/>
      <c r="H11" s="68"/>
      <c r="I11" s="68"/>
      <c r="J11" s="69"/>
    </row>
    <row r="12" spans="2:12" x14ac:dyDescent="0.35">
      <c r="B12" s="67"/>
      <c r="C12" s="68"/>
      <c r="D12" s="68"/>
      <c r="E12" s="68"/>
      <c r="F12" s="68"/>
      <c r="G12" s="68"/>
      <c r="H12" s="68"/>
      <c r="I12" s="68"/>
      <c r="J12" s="69"/>
    </row>
    <row r="13" spans="2:12" x14ac:dyDescent="0.35">
      <c r="B13" s="67"/>
      <c r="C13" s="68"/>
      <c r="D13" s="68"/>
      <c r="E13" s="68"/>
      <c r="F13" s="68"/>
      <c r="G13" s="68"/>
      <c r="H13" s="68"/>
      <c r="I13" s="68"/>
      <c r="J13" s="69"/>
    </row>
    <row r="14" spans="2:12" x14ac:dyDescent="0.35">
      <c r="B14" s="67"/>
      <c r="C14" s="68"/>
      <c r="D14" s="68"/>
      <c r="E14" s="68"/>
      <c r="F14" s="68"/>
      <c r="G14" s="68"/>
      <c r="H14" s="68"/>
      <c r="I14" s="68"/>
      <c r="J14" s="69"/>
    </row>
    <row r="15" spans="2:12" x14ac:dyDescent="0.35">
      <c r="B15" s="67"/>
      <c r="C15" s="68"/>
      <c r="D15" s="68"/>
      <c r="E15" s="68"/>
      <c r="F15" s="68"/>
      <c r="G15" s="68"/>
      <c r="H15" s="68"/>
      <c r="I15" s="68"/>
      <c r="J15" s="69"/>
    </row>
    <row r="16" spans="2:12" x14ac:dyDescent="0.35">
      <c r="B16" s="67"/>
      <c r="C16" s="68"/>
      <c r="D16" s="68"/>
      <c r="E16" s="68"/>
      <c r="F16" s="68"/>
      <c r="G16" s="68"/>
      <c r="H16" s="68"/>
      <c r="I16" s="68"/>
      <c r="J16" s="69"/>
    </row>
    <row r="17" spans="2:10" x14ac:dyDescent="0.35">
      <c r="B17" s="67"/>
      <c r="C17" s="68"/>
      <c r="D17" s="68"/>
      <c r="E17" s="68"/>
      <c r="F17" s="68"/>
      <c r="G17" s="68"/>
      <c r="H17" s="68"/>
      <c r="I17" s="68"/>
      <c r="J17" s="69"/>
    </row>
    <row r="18" spans="2:10" x14ac:dyDescent="0.35">
      <c r="B18" s="67"/>
      <c r="C18" s="68"/>
      <c r="D18" s="68"/>
      <c r="E18" s="68"/>
      <c r="F18" s="68"/>
      <c r="G18" s="68"/>
      <c r="H18" s="68"/>
      <c r="I18" s="68"/>
      <c r="J18" s="69"/>
    </row>
    <row r="19" spans="2:10" x14ac:dyDescent="0.35">
      <c r="B19" s="67"/>
      <c r="C19" s="68"/>
      <c r="D19" s="68"/>
      <c r="E19" s="68"/>
      <c r="F19" s="68"/>
      <c r="G19" s="68"/>
      <c r="H19" s="68"/>
      <c r="I19" s="68"/>
      <c r="J19" s="69"/>
    </row>
    <row r="20" spans="2:10" x14ac:dyDescent="0.35">
      <c r="B20" s="67"/>
      <c r="C20" s="68"/>
      <c r="D20" s="68"/>
      <c r="E20" s="68"/>
      <c r="F20" s="68"/>
      <c r="G20" s="68"/>
      <c r="H20" s="68"/>
      <c r="I20" s="68"/>
      <c r="J20" s="69"/>
    </row>
    <row r="21" spans="2:10" x14ac:dyDescent="0.35">
      <c r="B21" s="67"/>
      <c r="C21" s="68"/>
      <c r="D21" s="68"/>
      <c r="E21" s="68"/>
      <c r="F21" s="68"/>
      <c r="G21" s="68"/>
      <c r="H21" s="68"/>
      <c r="I21" s="68"/>
      <c r="J21" s="69"/>
    </row>
    <row r="22" spans="2:10" x14ac:dyDescent="0.35">
      <c r="B22" s="67"/>
      <c r="C22" s="68"/>
      <c r="D22" s="68"/>
      <c r="E22" s="68"/>
      <c r="F22" s="75" t="s">
        <v>1382</v>
      </c>
      <c r="G22" s="68"/>
      <c r="H22" s="68"/>
      <c r="I22" s="68"/>
      <c r="J22" s="69"/>
    </row>
    <row r="23" spans="2:10" x14ac:dyDescent="0.35">
      <c r="B23" s="67"/>
      <c r="C23" s="68"/>
      <c r="D23" s="68"/>
      <c r="E23" s="68"/>
      <c r="F23" s="76"/>
      <c r="G23" s="68"/>
      <c r="H23" s="68"/>
      <c r="I23" s="68"/>
      <c r="J23" s="69"/>
    </row>
    <row r="24" spans="2:10" x14ac:dyDescent="0.35">
      <c r="B24" s="67"/>
      <c r="C24" s="68"/>
      <c r="D24" s="190" t="s">
        <v>1383</v>
      </c>
      <c r="E24" s="191" t="s">
        <v>1384</v>
      </c>
      <c r="F24" s="191"/>
      <c r="G24" s="191"/>
      <c r="H24" s="191"/>
      <c r="I24" s="68"/>
      <c r="J24" s="69"/>
    </row>
    <row r="25" spans="2:10" x14ac:dyDescent="0.35">
      <c r="B25" s="67"/>
      <c r="C25" s="68"/>
      <c r="D25" s="68"/>
      <c r="H25" s="68"/>
      <c r="I25" s="68"/>
      <c r="J25" s="69"/>
    </row>
    <row r="26" spans="2:10" x14ac:dyDescent="0.35">
      <c r="B26" s="67"/>
      <c r="C26" s="68"/>
      <c r="D26" s="190" t="s">
        <v>1385</v>
      </c>
      <c r="E26" s="191"/>
      <c r="F26" s="191"/>
      <c r="G26" s="191"/>
      <c r="H26" s="191"/>
      <c r="I26" s="68"/>
      <c r="J26" s="69"/>
    </row>
    <row r="27" spans="2:10" x14ac:dyDescent="0.35">
      <c r="B27" s="67"/>
      <c r="C27" s="68"/>
      <c r="D27" s="77"/>
      <c r="E27" s="77"/>
      <c r="F27" s="77"/>
      <c r="G27" s="77"/>
      <c r="H27" s="77"/>
      <c r="I27" s="68"/>
      <c r="J27" s="69"/>
    </row>
    <row r="28" spans="2:10" x14ac:dyDescent="0.35">
      <c r="B28" s="67"/>
      <c r="C28" s="68"/>
      <c r="D28" s="195"/>
      <c r="E28" s="196"/>
      <c r="F28" s="196"/>
      <c r="G28" s="196"/>
      <c r="H28" s="196"/>
      <c r="I28" s="68"/>
      <c r="J28" s="69"/>
    </row>
    <row r="29" spans="2:10" x14ac:dyDescent="0.35">
      <c r="B29" s="67"/>
      <c r="C29" s="68"/>
      <c r="D29" s="78"/>
      <c r="E29" s="78"/>
      <c r="F29" s="78"/>
      <c r="G29" s="78"/>
      <c r="H29" s="78"/>
      <c r="I29" s="68"/>
      <c r="J29" s="69"/>
    </row>
    <row r="30" spans="2:10" x14ac:dyDescent="0.35">
      <c r="B30" s="67"/>
      <c r="C30" s="68"/>
      <c r="D30" s="195"/>
      <c r="E30" s="196"/>
      <c r="F30" s="196"/>
      <c r="G30" s="196"/>
      <c r="H30" s="196"/>
      <c r="I30" s="68"/>
      <c r="J30" s="69"/>
    </row>
    <row r="31" spans="2:10" x14ac:dyDescent="0.35">
      <c r="B31" s="67"/>
      <c r="C31" s="68"/>
      <c r="D31" s="77"/>
      <c r="E31" s="77"/>
      <c r="F31" s="77"/>
      <c r="G31" s="77"/>
      <c r="H31" s="77"/>
      <c r="I31" s="68"/>
      <c r="J31" s="69"/>
    </row>
    <row r="32" spans="2:10" x14ac:dyDescent="0.35">
      <c r="B32" s="67"/>
      <c r="C32" s="68"/>
      <c r="D32" s="190" t="s">
        <v>1386</v>
      </c>
      <c r="E32" s="191" t="s">
        <v>1384</v>
      </c>
      <c r="F32" s="191"/>
      <c r="G32" s="191"/>
      <c r="H32" s="191"/>
      <c r="I32" s="68"/>
      <c r="J32" s="69"/>
    </row>
    <row r="33" spans="2:10" x14ac:dyDescent="0.35">
      <c r="B33" s="67"/>
      <c r="C33" s="68"/>
      <c r="I33" s="68"/>
      <c r="J33" s="69"/>
    </row>
    <row r="34" spans="2:10" x14ac:dyDescent="0.35">
      <c r="B34" s="67"/>
      <c r="C34" s="68"/>
      <c r="D34" s="190" t="s">
        <v>1387</v>
      </c>
      <c r="E34" s="191" t="s">
        <v>1384</v>
      </c>
      <c r="F34" s="191"/>
      <c r="G34" s="191"/>
      <c r="H34" s="191"/>
      <c r="I34" s="68"/>
      <c r="J34" s="69"/>
    </row>
    <row r="35" spans="2:10" x14ac:dyDescent="0.35">
      <c r="B35" s="67"/>
      <c r="C35" s="68"/>
      <c r="D35" s="68"/>
      <c r="E35" s="68"/>
      <c r="F35" s="68"/>
      <c r="G35" s="68"/>
      <c r="H35" s="68"/>
      <c r="I35" s="68"/>
      <c r="J35" s="69"/>
    </row>
    <row r="36" spans="2:10" x14ac:dyDescent="0.35">
      <c r="B36" s="67"/>
      <c r="C36" s="68"/>
      <c r="D36" s="192"/>
      <c r="E36" s="193"/>
      <c r="F36" s="193"/>
      <c r="G36" s="193"/>
      <c r="H36" s="193"/>
      <c r="I36" s="68"/>
      <c r="J36" s="69"/>
    </row>
    <row r="37" spans="2:10" x14ac:dyDescent="0.35">
      <c r="B37" s="67"/>
      <c r="C37" s="68"/>
      <c r="D37" s="68"/>
      <c r="E37" s="68"/>
      <c r="F37" s="76"/>
      <c r="G37" s="68"/>
      <c r="H37" s="68"/>
      <c r="I37" s="68"/>
      <c r="J37" s="69"/>
    </row>
    <row r="38" spans="2:10" x14ac:dyDescent="0.35">
      <c r="B38" s="67"/>
      <c r="C38" s="68"/>
      <c r="D38" s="194" t="s">
        <v>1388</v>
      </c>
      <c r="E38" s="193"/>
      <c r="F38" s="193"/>
      <c r="G38" s="193"/>
      <c r="H38" s="193"/>
      <c r="I38" s="68"/>
      <c r="J38" s="69"/>
    </row>
    <row r="39" spans="2:10" x14ac:dyDescent="0.35">
      <c r="B39" s="67"/>
      <c r="C39" s="68"/>
      <c r="I39" s="68"/>
      <c r="J39" s="69"/>
    </row>
    <row r="40" spans="2:10" x14ac:dyDescent="0.35">
      <c r="B40" s="67"/>
      <c r="C40" s="68"/>
      <c r="D40" s="195"/>
      <c r="E40" s="196"/>
      <c r="F40" s="196"/>
      <c r="G40" s="196"/>
      <c r="H40" s="196"/>
      <c r="I40" s="68"/>
      <c r="J40" s="69"/>
    </row>
    <row r="41" spans="2:10" x14ac:dyDescent="0.35">
      <c r="B41" s="67"/>
      <c r="C41" s="68"/>
      <c r="D41" s="68"/>
      <c r="E41" s="78"/>
      <c r="F41" s="78"/>
      <c r="G41" s="78"/>
      <c r="H41" s="78"/>
      <c r="I41" s="68"/>
      <c r="J41" s="69"/>
    </row>
    <row r="42" spans="2:10" x14ac:dyDescent="0.35">
      <c r="B42" s="67"/>
      <c r="C42" s="68"/>
      <c r="D42" s="195"/>
      <c r="E42" s="196"/>
      <c r="F42" s="196"/>
      <c r="G42" s="196"/>
      <c r="H42" s="196"/>
      <c r="I42" s="68"/>
      <c r="J42" s="69"/>
    </row>
    <row r="43" spans="2:10" ht="15" thickBot="1" x14ac:dyDescent="0.4">
      <c r="B43" s="79"/>
      <c r="C43" s="80"/>
      <c r="D43" s="80"/>
      <c r="E43" s="80"/>
      <c r="F43" s="80"/>
      <c r="G43" s="80"/>
      <c r="H43" s="80"/>
      <c r="I43" s="80"/>
      <c r="J43" s="81"/>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xr:uid="{801BC257-98EB-41CA-8FF4-B1D82C216E5E}"/>
    <hyperlink ref="D26:H26" location="'B1. HTT Mortgage Assets'!A1" display="Worksheet B1: HTT Mortgage Assets" xr:uid="{AA1FF472-8636-47D6-83FB-DEB4301FE425}"/>
    <hyperlink ref="D32:H32" location="'C. HTT Harmonised Glossary'!A1" display="Worksheet C: HTT Harmonised Glossary" xr:uid="{B616AF8B-4E5A-4B57-BFF5-C1F7C3948FFB}"/>
    <hyperlink ref="D34:H34" location="Disclaimer!A1" display="Disclaimer" xr:uid="{1A07B3A0-30E7-4C7E-BCE7-E9806511802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&amp;R&amp;1#&amp;"Calibri"&amp;10&amp;K0000FFClassification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AC282-831E-4E93-88D4-05CE0AD2921A}">
  <sheetPr>
    <tabColor theme="5" tint="-0.249977111117893"/>
  </sheetPr>
  <dimension ref="A1:G413"/>
  <sheetViews>
    <sheetView view="pageBreakPreview" topLeftCell="A318" zoomScale="60" zoomScaleNormal="85" workbookViewId="0">
      <selection activeCell="A330" sqref="A330:XFD365"/>
    </sheetView>
  </sheetViews>
  <sheetFormatPr defaultColWidth="9.1796875" defaultRowHeight="14.5" outlineLevelRow="1" x14ac:dyDescent="0.3"/>
  <cols>
    <col min="1" max="1" width="17.1796875" style="90" customWidth="1"/>
    <col min="2" max="2" width="60.7265625" style="90" customWidth="1"/>
    <col min="3" max="3" width="39.1796875" style="90" bestFit="1" customWidth="1"/>
    <col min="4" max="4" width="35.1796875" style="90" bestFit="1" customWidth="1"/>
    <col min="5" max="5" width="13.1796875" style="90" customWidth="1"/>
    <col min="6" max="6" width="41.7265625" style="90" customWidth="1"/>
    <col min="7" max="7" width="41.7265625" style="83" customWidth="1"/>
    <col min="8" max="16384" width="9.1796875" style="85"/>
  </cols>
  <sheetData>
    <row r="1" spans="1:7" ht="31" x14ac:dyDescent="0.3">
      <c r="A1" s="82" t="s">
        <v>1389</v>
      </c>
      <c r="B1" s="82"/>
      <c r="C1" s="83"/>
      <c r="D1" s="83"/>
      <c r="E1" s="83"/>
      <c r="F1" s="84" t="s">
        <v>1390</v>
      </c>
    </row>
    <row r="2" spans="1:7" ht="13.5" thickBot="1" x14ac:dyDescent="0.35">
      <c r="A2" s="83"/>
      <c r="B2" s="86"/>
      <c r="C2" s="86"/>
      <c r="D2" s="83"/>
      <c r="E2" s="83"/>
      <c r="F2" s="83"/>
    </row>
    <row r="3" spans="1:7" ht="19" thickBot="1" x14ac:dyDescent="0.35">
      <c r="A3" s="87"/>
      <c r="B3" s="88" t="s">
        <v>0</v>
      </c>
      <c r="C3" s="89" t="s">
        <v>1391</v>
      </c>
      <c r="D3" s="87"/>
      <c r="E3" s="87"/>
      <c r="F3" s="83"/>
      <c r="G3" s="87"/>
    </row>
    <row r="4" spans="1:7" ht="15" thickBot="1" x14ac:dyDescent="0.35"/>
    <row r="5" spans="1:7" ht="18.5" x14ac:dyDescent="0.3">
      <c r="A5" s="91"/>
      <c r="B5" s="92" t="s">
        <v>2</v>
      </c>
      <c r="C5" s="91"/>
      <c r="E5" s="93"/>
      <c r="F5" s="93"/>
    </row>
    <row r="6" spans="1:7" x14ac:dyDescent="0.3">
      <c r="B6" s="94" t="s">
        <v>3</v>
      </c>
      <c r="C6" s="93"/>
      <c r="D6" s="93"/>
    </row>
    <row r="7" spans="1:7" x14ac:dyDescent="0.3">
      <c r="B7" s="95" t="s">
        <v>1392</v>
      </c>
      <c r="C7" s="93"/>
      <c r="D7" s="93"/>
    </row>
    <row r="8" spans="1:7" x14ac:dyDescent="0.3">
      <c r="B8" s="95" t="s">
        <v>4</v>
      </c>
      <c r="C8" s="93"/>
      <c r="D8" s="93"/>
      <c r="F8" s="90" t="s">
        <v>1393</v>
      </c>
    </row>
    <row r="9" spans="1:7" x14ac:dyDescent="0.3">
      <c r="B9" s="94" t="s">
        <v>1394</v>
      </c>
    </row>
    <row r="10" spans="1:7" x14ac:dyDescent="0.3">
      <c r="B10" s="94" t="s">
        <v>362</v>
      </c>
    </row>
    <row r="11" spans="1:7" ht="15" thickBot="1" x14ac:dyDescent="0.35">
      <c r="B11" s="96" t="s">
        <v>371</v>
      </c>
    </row>
    <row r="12" spans="1:7" x14ac:dyDescent="0.3">
      <c r="B12" s="97"/>
    </row>
    <row r="13" spans="1:7" ht="18.5" x14ac:dyDescent="0.3">
      <c r="A13" s="98" t="s">
        <v>6</v>
      </c>
      <c r="B13" s="98" t="s">
        <v>3</v>
      </c>
      <c r="C13" s="99"/>
      <c r="D13" s="99"/>
      <c r="E13" s="99"/>
      <c r="F13" s="99"/>
      <c r="G13" s="100"/>
    </row>
    <row r="14" spans="1:7" x14ac:dyDescent="0.3">
      <c r="A14" s="90" t="s">
        <v>1395</v>
      </c>
      <c r="B14" s="101" t="s">
        <v>7</v>
      </c>
      <c r="C14" s="90" t="s">
        <v>8</v>
      </c>
      <c r="E14" s="93"/>
      <c r="F14" s="93"/>
    </row>
    <row r="15" spans="1:7" x14ac:dyDescent="0.3">
      <c r="A15" s="90" t="s">
        <v>9</v>
      </c>
      <c r="B15" s="101" t="s">
        <v>10</v>
      </c>
      <c r="C15" s="90" t="s">
        <v>11</v>
      </c>
      <c r="E15" s="93"/>
      <c r="F15" s="93"/>
    </row>
    <row r="16" spans="1:7" ht="29" x14ac:dyDescent="0.3">
      <c r="A16" s="90" t="s">
        <v>1396</v>
      </c>
      <c r="B16" s="101" t="s">
        <v>12</v>
      </c>
      <c r="C16" s="90" t="s">
        <v>13</v>
      </c>
      <c r="E16" s="93"/>
      <c r="F16" s="93"/>
    </row>
    <row r="17" spans="1:7" x14ac:dyDescent="0.3">
      <c r="A17" s="90" t="s">
        <v>14</v>
      </c>
      <c r="B17" s="101" t="s">
        <v>15</v>
      </c>
      <c r="C17" s="102">
        <v>44561</v>
      </c>
      <c r="E17" s="93"/>
      <c r="F17" s="93"/>
    </row>
    <row r="18" spans="1:7" x14ac:dyDescent="0.3">
      <c r="A18" s="90" t="s">
        <v>16</v>
      </c>
      <c r="B18" s="103" t="s">
        <v>1397</v>
      </c>
      <c r="E18" s="93"/>
      <c r="F18" s="93"/>
    </row>
    <row r="19" spans="1:7" x14ac:dyDescent="0.3">
      <c r="A19" s="90" t="s">
        <v>17</v>
      </c>
      <c r="B19" s="103" t="s">
        <v>1398</v>
      </c>
      <c r="E19" s="93"/>
      <c r="F19" s="93"/>
    </row>
    <row r="20" spans="1:7" x14ac:dyDescent="0.3">
      <c r="A20" s="90" t="s">
        <v>1399</v>
      </c>
      <c r="B20" s="103"/>
      <c r="E20" s="93"/>
      <c r="F20" s="93"/>
    </row>
    <row r="21" spans="1:7" x14ac:dyDescent="0.3">
      <c r="A21" s="90" t="s">
        <v>18</v>
      </c>
      <c r="B21" s="103"/>
      <c r="E21" s="93"/>
      <c r="F21" s="93"/>
    </row>
    <row r="22" spans="1:7" x14ac:dyDescent="0.3">
      <c r="A22" s="90" t="s">
        <v>19</v>
      </c>
      <c r="B22" s="103"/>
      <c r="E22" s="93"/>
      <c r="F22" s="93"/>
    </row>
    <row r="23" spans="1:7" x14ac:dyDescent="0.3">
      <c r="A23" s="90" t="s">
        <v>1400</v>
      </c>
      <c r="B23" s="103"/>
      <c r="E23" s="93"/>
      <c r="F23" s="93"/>
    </row>
    <row r="24" spans="1:7" x14ac:dyDescent="0.3">
      <c r="A24" s="90" t="s">
        <v>1401</v>
      </c>
      <c r="B24" s="103"/>
      <c r="E24" s="93"/>
      <c r="F24" s="93"/>
    </row>
    <row r="25" spans="1:7" x14ac:dyDescent="0.3">
      <c r="A25" s="90" t="s">
        <v>1402</v>
      </c>
      <c r="B25" s="103"/>
      <c r="E25" s="93"/>
      <c r="F25" s="93"/>
    </row>
    <row r="26" spans="1:7" ht="18.5" x14ac:dyDescent="0.3">
      <c r="A26" s="99"/>
      <c r="B26" s="98" t="s">
        <v>1392</v>
      </c>
      <c r="C26" s="99"/>
      <c r="D26" s="99"/>
      <c r="E26" s="99"/>
      <c r="F26" s="99"/>
      <c r="G26" s="100"/>
    </row>
    <row r="27" spans="1:7" x14ac:dyDescent="0.3">
      <c r="A27" s="90" t="s">
        <v>20</v>
      </c>
      <c r="B27" s="104" t="s">
        <v>21</v>
      </c>
      <c r="C27" s="90" t="s">
        <v>22</v>
      </c>
      <c r="D27" s="105"/>
      <c r="E27" s="105"/>
      <c r="F27" s="105"/>
    </row>
    <row r="28" spans="1:7" x14ac:dyDescent="0.3">
      <c r="A28" s="90" t="s">
        <v>23</v>
      </c>
      <c r="B28" s="104" t="s">
        <v>24</v>
      </c>
      <c r="C28" s="90" t="s">
        <v>22</v>
      </c>
      <c r="D28" s="105"/>
      <c r="E28" s="105"/>
      <c r="F28" s="105"/>
    </row>
    <row r="29" spans="1:7" x14ac:dyDescent="0.3">
      <c r="A29" s="90" t="s">
        <v>1403</v>
      </c>
      <c r="B29" s="104" t="s">
        <v>25</v>
      </c>
      <c r="C29" s="90" t="s">
        <v>26</v>
      </c>
      <c r="E29" s="105"/>
      <c r="F29" s="105"/>
    </row>
    <row r="30" spans="1:7" x14ac:dyDescent="0.3">
      <c r="A30" s="90" t="s">
        <v>27</v>
      </c>
      <c r="B30" s="104"/>
      <c r="E30" s="105"/>
      <c r="F30" s="105"/>
    </row>
    <row r="31" spans="1:7" x14ac:dyDescent="0.3">
      <c r="A31" s="90" t="s">
        <v>28</v>
      </c>
      <c r="B31" s="104"/>
      <c r="E31" s="105"/>
      <c r="F31" s="105"/>
    </row>
    <row r="32" spans="1:7" x14ac:dyDescent="0.3">
      <c r="A32" s="90" t="s">
        <v>29</v>
      </c>
      <c r="B32" s="104"/>
      <c r="E32" s="105"/>
      <c r="F32" s="105"/>
    </row>
    <row r="33" spans="1:7" x14ac:dyDescent="0.3">
      <c r="A33" s="90" t="s">
        <v>30</v>
      </c>
      <c r="B33" s="104"/>
      <c r="E33" s="105"/>
      <c r="F33" s="105"/>
    </row>
    <row r="34" spans="1:7" x14ac:dyDescent="0.3">
      <c r="A34" s="90" t="s">
        <v>31</v>
      </c>
      <c r="B34" s="104"/>
      <c r="E34" s="105"/>
      <c r="F34" s="105"/>
    </row>
    <row r="35" spans="1:7" x14ac:dyDescent="0.3">
      <c r="A35" s="90" t="s">
        <v>1404</v>
      </c>
      <c r="B35" s="106"/>
      <c r="E35" s="105"/>
      <c r="F35" s="105"/>
    </row>
    <row r="36" spans="1:7" ht="18.5" x14ac:dyDescent="0.3">
      <c r="A36" s="98"/>
      <c r="B36" s="98" t="s">
        <v>4</v>
      </c>
      <c r="C36" s="98"/>
      <c r="D36" s="99"/>
      <c r="E36" s="99"/>
      <c r="F36" s="99"/>
      <c r="G36" s="100"/>
    </row>
    <row r="37" spans="1:7" x14ac:dyDescent="0.3">
      <c r="A37" s="107"/>
      <c r="B37" s="108" t="s">
        <v>32</v>
      </c>
      <c r="C37" s="107" t="s">
        <v>33</v>
      </c>
      <c r="D37" s="109"/>
      <c r="E37" s="109"/>
      <c r="F37" s="109"/>
      <c r="G37" s="110"/>
    </row>
    <row r="38" spans="1:7" x14ac:dyDescent="0.3">
      <c r="A38" s="90" t="s">
        <v>34</v>
      </c>
      <c r="B38" s="105" t="s">
        <v>1405</v>
      </c>
      <c r="C38" s="111">
        <v>15228.9953130298</v>
      </c>
      <c r="F38" s="105"/>
    </row>
    <row r="39" spans="1:7" x14ac:dyDescent="0.3">
      <c r="A39" s="90" t="s">
        <v>35</v>
      </c>
      <c r="B39" s="105" t="s">
        <v>36</v>
      </c>
      <c r="C39" s="111">
        <v>11500</v>
      </c>
      <c r="F39" s="105"/>
    </row>
    <row r="40" spans="1:7" x14ac:dyDescent="0.3">
      <c r="A40" s="90" t="s">
        <v>37</v>
      </c>
      <c r="B40" s="112" t="s">
        <v>38</v>
      </c>
      <c r="C40" s="111">
        <v>16193.237875135999</v>
      </c>
      <c r="F40" s="105"/>
    </row>
    <row r="41" spans="1:7" x14ac:dyDescent="0.3">
      <c r="A41" s="90" t="s">
        <v>39</v>
      </c>
      <c r="B41" s="112" t="s">
        <v>40</v>
      </c>
      <c r="C41" s="111">
        <v>11857.662476408501</v>
      </c>
      <c r="F41" s="105"/>
    </row>
    <row r="42" spans="1:7" x14ac:dyDescent="0.3">
      <c r="A42" s="90" t="s">
        <v>41</v>
      </c>
      <c r="B42" s="112"/>
      <c r="C42" s="111"/>
      <c r="F42" s="105"/>
    </row>
    <row r="43" spans="1:7" x14ac:dyDescent="0.3">
      <c r="A43" s="113" t="s">
        <v>1406</v>
      </c>
      <c r="B43" s="105"/>
      <c r="F43" s="105"/>
    </row>
    <row r="44" spans="1:7" x14ac:dyDescent="0.3">
      <c r="A44" s="107"/>
      <c r="B44" s="108" t="s">
        <v>1407</v>
      </c>
      <c r="C44" s="114" t="s">
        <v>42</v>
      </c>
      <c r="D44" s="107" t="s">
        <v>43</v>
      </c>
      <c r="E44" s="109"/>
      <c r="F44" s="110" t="s">
        <v>44</v>
      </c>
      <c r="G44" s="110" t="s">
        <v>45</v>
      </c>
    </row>
    <row r="45" spans="1:7" x14ac:dyDescent="0.3">
      <c r="A45" s="90" t="s">
        <v>46</v>
      </c>
      <c r="B45" s="105" t="s">
        <v>47</v>
      </c>
      <c r="C45" s="115">
        <v>0.05</v>
      </c>
      <c r="D45" s="115">
        <v>0.32426046200259201</v>
      </c>
      <c r="E45" s="115"/>
      <c r="F45" s="115">
        <v>0.05</v>
      </c>
      <c r="G45" s="115" t="s">
        <v>48</v>
      </c>
    </row>
    <row r="46" spans="1:7" x14ac:dyDescent="0.3">
      <c r="A46" s="90" t="s">
        <v>49</v>
      </c>
      <c r="B46" s="103" t="s">
        <v>1408</v>
      </c>
      <c r="C46" s="115">
        <v>0</v>
      </c>
      <c r="D46" s="115">
        <v>1.5235113520688599</v>
      </c>
      <c r="E46" s="115"/>
      <c r="F46" s="115">
        <v>0</v>
      </c>
      <c r="G46" s="115">
        <v>0</v>
      </c>
    </row>
    <row r="47" spans="1:7" x14ac:dyDescent="0.3">
      <c r="A47" s="90" t="s">
        <v>50</v>
      </c>
      <c r="B47" s="103" t="s">
        <v>1409</v>
      </c>
      <c r="C47" s="115">
        <v>0</v>
      </c>
      <c r="D47" s="115">
        <v>0.365634913909333</v>
      </c>
      <c r="E47" s="115"/>
      <c r="F47" s="115">
        <v>0</v>
      </c>
      <c r="G47" s="115">
        <v>0</v>
      </c>
    </row>
    <row r="48" spans="1:7" x14ac:dyDescent="0.3">
      <c r="A48" s="90" t="s">
        <v>51</v>
      </c>
      <c r="B48" s="103"/>
      <c r="C48" s="116"/>
      <c r="D48" s="116"/>
      <c r="E48" s="116"/>
      <c r="F48" s="116"/>
      <c r="G48" s="116"/>
    </row>
    <row r="49" spans="1:7" x14ac:dyDescent="0.3">
      <c r="A49" s="90" t="s">
        <v>52</v>
      </c>
      <c r="B49" s="103"/>
      <c r="C49" s="116"/>
      <c r="D49" s="116"/>
      <c r="E49" s="116"/>
      <c r="F49" s="116"/>
      <c r="G49" s="116"/>
    </row>
    <row r="50" spans="1:7" x14ac:dyDescent="0.3">
      <c r="A50" s="90" t="s">
        <v>1410</v>
      </c>
      <c r="B50" s="103"/>
      <c r="C50" s="116"/>
      <c r="D50" s="116"/>
      <c r="E50" s="116"/>
      <c r="F50" s="116"/>
      <c r="G50" s="116"/>
    </row>
    <row r="51" spans="1:7" x14ac:dyDescent="0.3">
      <c r="A51" s="90" t="s">
        <v>1411</v>
      </c>
      <c r="B51" s="103"/>
      <c r="C51" s="116"/>
      <c r="D51" s="116"/>
      <c r="E51" s="116"/>
      <c r="F51" s="116"/>
      <c r="G51" s="116"/>
    </row>
    <row r="52" spans="1:7" x14ac:dyDescent="0.3">
      <c r="A52" s="107"/>
      <c r="B52" s="108" t="s">
        <v>1412</v>
      </c>
      <c r="C52" s="107" t="s">
        <v>53</v>
      </c>
      <c r="D52" s="107"/>
      <c r="E52" s="109"/>
      <c r="F52" s="110" t="s">
        <v>287</v>
      </c>
      <c r="G52" s="110"/>
    </row>
    <row r="53" spans="1:7" x14ac:dyDescent="0.3">
      <c r="A53" s="90" t="s">
        <v>54</v>
      </c>
      <c r="B53" s="105" t="s">
        <v>55</v>
      </c>
      <c r="C53" s="111">
        <v>15228.9953130298</v>
      </c>
      <c r="E53" s="117"/>
      <c r="F53" s="118">
        <f>IF($C$58=0,"",IF(C53="[for completion]","",C53/$C$58))</f>
        <v>0.99402760823782366</v>
      </c>
      <c r="G53" s="119"/>
    </row>
    <row r="54" spans="1:7" x14ac:dyDescent="0.3">
      <c r="A54" s="90" t="s">
        <v>56</v>
      </c>
      <c r="B54" s="105" t="s">
        <v>57</v>
      </c>
      <c r="C54" s="111" t="s">
        <v>58</v>
      </c>
      <c r="E54" s="117"/>
      <c r="F54" s="118" t="e">
        <f t="shared" ref="F54:F56" si="0">IF($C$58=0,"",IF(C54="[for completion]","",C54/$C$58))</f>
        <v>#VALUE!</v>
      </c>
      <c r="G54" s="119"/>
    </row>
    <row r="55" spans="1:7" x14ac:dyDescent="0.3">
      <c r="A55" s="90" t="s">
        <v>60</v>
      </c>
      <c r="B55" s="105" t="s">
        <v>61</v>
      </c>
      <c r="C55" s="111" t="s">
        <v>58</v>
      </c>
      <c r="E55" s="117"/>
      <c r="F55" s="118" t="e">
        <f t="shared" si="0"/>
        <v>#VALUE!</v>
      </c>
      <c r="G55" s="119"/>
    </row>
    <row r="56" spans="1:7" x14ac:dyDescent="0.3">
      <c r="A56" s="90" t="s">
        <v>62</v>
      </c>
      <c r="B56" s="105" t="s">
        <v>63</v>
      </c>
      <c r="C56" s="111">
        <v>91.5</v>
      </c>
      <c r="E56" s="117"/>
      <c r="F56" s="118">
        <f t="shared" si="0"/>
        <v>5.9723917621763139E-3</v>
      </c>
      <c r="G56" s="119"/>
    </row>
    <row r="57" spans="1:7" x14ac:dyDescent="0.3">
      <c r="A57" s="90" t="s">
        <v>64</v>
      </c>
      <c r="B57" s="90" t="s">
        <v>65</v>
      </c>
      <c r="C57" s="111">
        <v>0</v>
      </c>
      <c r="E57" s="117"/>
      <c r="F57" s="118">
        <f>IF($C$58=0,"",IF(C57="[for completion]","",C57/$C$58))</f>
        <v>0</v>
      </c>
      <c r="G57" s="119"/>
    </row>
    <row r="58" spans="1:7" x14ac:dyDescent="0.3">
      <c r="A58" s="90" t="s">
        <v>66</v>
      </c>
      <c r="B58" s="120" t="s">
        <v>67</v>
      </c>
      <c r="C58" s="121">
        <f>SUM(C53:C57)</f>
        <v>15320.4953130298</v>
      </c>
      <c r="D58" s="117"/>
      <c r="E58" s="117"/>
      <c r="F58" s="122" t="e">
        <f>SUM(F53:F57)</f>
        <v>#VALUE!</v>
      </c>
      <c r="G58" s="119"/>
    </row>
    <row r="59" spans="1:7" x14ac:dyDescent="0.3">
      <c r="A59" s="90" t="s">
        <v>68</v>
      </c>
      <c r="B59" s="123" t="s">
        <v>171</v>
      </c>
      <c r="C59" s="111"/>
      <c r="E59" s="117"/>
      <c r="F59" s="118">
        <f t="shared" ref="F59:F64" si="1">IF($C$58=0,"",IF(C59="[for completion]","",C59/$C$58))</f>
        <v>0</v>
      </c>
      <c r="G59" s="119"/>
    </row>
    <row r="60" spans="1:7" x14ac:dyDescent="0.3">
      <c r="A60" s="90" t="s">
        <v>69</v>
      </c>
      <c r="B60" s="123" t="s">
        <v>171</v>
      </c>
      <c r="C60" s="111"/>
      <c r="E60" s="117"/>
      <c r="F60" s="118">
        <f t="shared" si="1"/>
        <v>0</v>
      </c>
      <c r="G60" s="119"/>
    </row>
    <row r="61" spans="1:7" x14ac:dyDescent="0.3">
      <c r="A61" s="90" t="s">
        <v>70</v>
      </c>
      <c r="B61" s="123" t="s">
        <v>171</v>
      </c>
      <c r="C61" s="111"/>
      <c r="E61" s="117"/>
      <c r="F61" s="118">
        <f t="shared" si="1"/>
        <v>0</v>
      </c>
      <c r="G61" s="119"/>
    </row>
    <row r="62" spans="1:7" x14ac:dyDescent="0.3">
      <c r="A62" s="90" t="s">
        <v>71</v>
      </c>
      <c r="B62" s="123" t="s">
        <v>171</v>
      </c>
      <c r="C62" s="111"/>
      <c r="E62" s="117"/>
      <c r="F62" s="118">
        <f t="shared" si="1"/>
        <v>0</v>
      </c>
      <c r="G62" s="119"/>
    </row>
    <row r="63" spans="1:7" x14ac:dyDescent="0.3">
      <c r="A63" s="90" t="s">
        <v>72</v>
      </c>
      <c r="B63" s="123" t="s">
        <v>171</v>
      </c>
      <c r="C63" s="111"/>
      <c r="E63" s="117"/>
      <c r="F63" s="118">
        <f t="shared" si="1"/>
        <v>0</v>
      </c>
      <c r="G63" s="119"/>
    </row>
    <row r="64" spans="1:7" x14ac:dyDescent="0.3">
      <c r="A64" s="90" t="s">
        <v>73</v>
      </c>
      <c r="B64" s="123" t="s">
        <v>171</v>
      </c>
      <c r="C64" s="124"/>
      <c r="D64" s="113"/>
      <c r="E64" s="113"/>
      <c r="F64" s="118">
        <f t="shared" si="1"/>
        <v>0</v>
      </c>
      <c r="G64" s="125"/>
    </row>
    <row r="65" spans="1:7" x14ac:dyDescent="0.3">
      <c r="A65" s="107"/>
      <c r="B65" s="108" t="s">
        <v>74</v>
      </c>
      <c r="C65" s="114" t="s">
        <v>75</v>
      </c>
      <c r="D65" s="114" t="s">
        <v>76</v>
      </c>
      <c r="E65" s="109"/>
      <c r="F65" s="110" t="s">
        <v>77</v>
      </c>
      <c r="G65" s="126" t="s">
        <v>78</v>
      </c>
    </row>
    <row r="66" spans="1:7" x14ac:dyDescent="0.3">
      <c r="A66" s="90" t="s">
        <v>79</v>
      </c>
      <c r="B66" s="105" t="s">
        <v>1413</v>
      </c>
      <c r="C66" s="111">
        <v>7.7889741572615501</v>
      </c>
      <c r="D66" s="111" t="s">
        <v>48</v>
      </c>
      <c r="E66" s="101"/>
      <c r="F66" s="127"/>
      <c r="G66" s="128"/>
    </row>
    <row r="67" spans="1:7" x14ac:dyDescent="0.3">
      <c r="B67" s="105"/>
      <c r="E67" s="101"/>
      <c r="F67" s="127"/>
      <c r="G67" s="128"/>
    </row>
    <row r="68" spans="1:7" x14ac:dyDescent="0.3">
      <c r="B68" s="105" t="s">
        <v>81</v>
      </c>
      <c r="C68" s="101"/>
      <c r="D68" s="101"/>
      <c r="E68" s="101"/>
      <c r="F68" s="128"/>
      <c r="G68" s="128"/>
    </row>
    <row r="69" spans="1:7" x14ac:dyDescent="0.3">
      <c r="B69" s="105" t="s">
        <v>82</v>
      </c>
      <c r="E69" s="101"/>
      <c r="F69" s="128"/>
      <c r="G69" s="128"/>
    </row>
    <row r="70" spans="1:7" x14ac:dyDescent="0.3">
      <c r="A70" s="90" t="s">
        <v>83</v>
      </c>
      <c r="B70" s="129" t="s">
        <v>112</v>
      </c>
      <c r="C70" s="111">
        <v>319.42036327000102</v>
      </c>
      <c r="D70" s="111" t="s">
        <v>48</v>
      </c>
      <c r="E70" s="129"/>
      <c r="F70" s="119">
        <f t="shared" ref="F70:F76" si="2">IF($C$77=0,"",IF(C70="[for completion]","",C70/$C$77))</f>
        <v>2.0974486937867992E-2</v>
      </c>
      <c r="G70" s="118" t="str">
        <f>IF($D$77=0,"",IF(D70="[Mark as ND1 if not relevant]","",D70/$D$77))</f>
        <v/>
      </c>
    </row>
    <row r="71" spans="1:7" x14ac:dyDescent="0.3">
      <c r="A71" s="90" t="s">
        <v>84</v>
      </c>
      <c r="B71" s="129" t="s">
        <v>114</v>
      </c>
      <c r="C71" s="111">
        <v>444.16705767000002</v>
      </c>
      <c r="D71" s="111" t="s">
        <v>48</v>
      </c>
      <c r="E71" s="129"/>
      <c r="F71" s="119">
        <f t="shared" si="2"/>
        <v>2.9165880515438076E-2</v>
      </c>
      <c r="G71" s="118" t="str">
        <f t="shared" ref="G71:G76" si="3">IF($D$77=0,"",IF(D71="[Mark as ND1 if not relevant]","",D71/$D$77))</f>
        <v/>
      </c>
    </row>
    <row r="72" spans="1:7" x14ac:dyDescent="0.3">
      <c r="A72" s="90" t="s">
        <v>85</v>
      </c>
      <c r="B72" s="129" t="s">
        <v>116</v>
      </c>
      <c r="C72" s="111">
        <v>606.39825651999899</v>
      </c>
      <c r="D72" s="111" t="s">
        <v>48</v>
      </c>
      <c r="E72" s="129"/>
      <c r="F72" s="119">
        <f t="shared" si="2"/>
        <v>3.9818664597076933E-2</v>
      </c>
      <c r="G72" s="118" t="str">
        <f t="shared" si="3"/>
        <v/>
      </c>
    </row>
    <row r="73" spans="1:7" x14ac:dyDescent="0.3">
      <c r="A73" s="90" t="s">
        <v>86</v>
      </c>
      <c r="B73" s="129" t="s">
        <v>118</v>
      </c>
      <c r="C73" s="111">
        <v>995.97973636999905</v>
      </c>
      <c r="D73" s="111" t="s">
        <v>48</v>
      </c>
      <c r="E73" s="129"/>
      <c r="F73" s="119">
        <f t="shared" si="2"/>
        <v>6.5400226075178633E-2</v>
      </c>
      <c r="G73" s="118" t="str">
        <f t="shared" si="3"/>
        <v/>
      </c>
    </row>
    <row r="74" spans="1:7" x14ac:dyDescent="0.3">
      <c r="A74" s="90" t="s">
        <v>87</v>
      </c>
      <c r="B74" s="129" t="s">
        <v>120</v>
      </c>
      <c r="C74" s="111">
        <v>1027.0498223500001</v>
      </c>
      <c r="D74" s="111" t="s">
        <v>48</v>
      </c>
      <c r="E74" s="129"/>
      <c r="F74" s="119">
        <f t="shared" si="2"/>
        <v>6.7440418835197233E-2</v>
      </c>
      <c r="G74" s="118" t="str">
        <f t="shared" si="3"/>
        <v/>
      </c>
    </row>
    <row r="75" spans="1:7" x14ac:dyDescent="0.3">
      <c r="A75" s="90" t="s">
        <v>88</v>
      </c>
      <c r="B75" s="129" t="s">
        <v>122</v>
      </c>
      <c r="C75" s="111">
        <v>7729.7438075300297</v>
      </c>
      <c r="D75" s="111" t="s">
        <v>48</v>
      </c>
      <c r="E75" s="129"/>
      <c r="F75" s="119">
        <f t="shared" si="2"/>
        <v>0.50756754786813907</v>
      </c>
      <c r="G75" s="118" t="str">
        <f t="shared" si="3"/>
        <v/>
      </c>
    </row>
    <row r="76" spans="1:7" x14ac:dyDescent="0.3">
      <c r="A76" s="90" t="s">
        <v>89</v>
      </c>
      <c r="B76" s="129" t="s">
        <v>124</v>
      </c>
      <c r="C76" s="111">
        <v>4106.2362693199902</v>
      </c>
      <c r="D76" s="111" t="s">
        <v>48</v>
      </c>
      <c r="E76" s="129"/>
      <c r="F76" s="119">
        <f t="shared" si="2"/>
        <v>0.26963277517110207</v>
      </c>
      <c r="G76" s="118" t="str">
        <f t="shared" si="3"/>
        <v/>
      </c>
    </row>
    <row r="77" spans="1:7" x14ac:dyDescent="0.3">
      <c r="A77" s="90" t="s">
        <v>90</v>
      </c>
      <c r="B77" s="130" t="s">
        <v>67</v>
      </c>
      <c r="C77" s="121">
        <f>SUM(C70:C76)</f>
        <v>15228.99531303002</v>
      </c>
      <c r="D77" s="121">
        <f>SUM(D70:D76)</f>
        <v>0</v>
      </c>
      <c r="E77" s="105"/>
      <c r="F77" s="131">
        <f>SUM(F70:F76)</f>
        <v>1</v>
      </c>
      <c r="G77" s="122">
        <f>SUM(G70:G76)</f>
        <v>0</v>
      </c>
    </row>
    <row r="78" spans="1:7" x14ac:dyDescent="0.3">
      <c r="A78" s="90" t="s">
        <v>92</v>
      </c>
      <c r="B78" s="132" t="s">
        <v>93</v>
      </c>
      <c r="C78" s="121"/>
      <c r="D78" s="121"/>
      <c r="E78" s="105"/>
      <c r="F78" s="119">
        <f>IF($C$77=0,"",IF(C78="[for completion]","",C78/$C$77))</f>
        <v>0</v>
      </c>
      <c r="G78" s="118" t="str">
        <f t="shared" ref="G78:G87" si="4">IF($D$77=0,"",IF(D78="[for completion]","",D78/$D$77))</f>
        <v/>
      </c>
    </row>
    <row r="79" spans="1:7" x14ac:dyDescent="0.3">
      <c r="A79" s="90" t="s">
        <v>94</v>
      </c>
      <c r="B79" s="132" t="s">
        <v>95</v>
      </c>
      <c r="C79" s="121"/>
      <c r="D79" s="121"/>
      <c r="E79" s="105"/>
      <c r="F79" s="119">
        <f t="shared" ref="F79:F87" si="5">IF($C$77=0,"",IF(C79="[for completion]","",C79/$C$77))</f>
        <v>0</v>
      </c>
      <c r="G79" s="118" t="str">
        <f t="shared" si="4"/>
        <v/>
      </c>
    </row>
    <row r="80" spans="1:7" x14ac:dyDescent="0.3">
      <c r="A80" s="90" t="s">
        <v>96</v>
      </c>
      <c r="B80" s="132" t="s">
        <v>1414</v>
      </c>
      <c r="C80" s="121"/>
      <c r="D80" s="121"/>
      <c r="E80" s="105"/>
      <c r="F80" s="119">
        <f t="shared" si="5"/>
        <v>0</v>
      </c>
      <c r="G80" s="118" t="str">
        <f t="shared" si="4"/>
        <v/>
      </c>
    </row>
    <row r="81" spans="1:7" x14ac:dyDescent="0.3">
      <c r="A81" s="90" t="s">
        <v>97</v>
      </c>
      <c r="B81" s="132" t="s">
        <v>98</v>
      </c>
      <c r="C81" s="121"/>
      <c r="D81" s="121"/>
      <c r="E81" s="105"/>
      <c r="F81" s="119">
        <f t="shared" si="5"/>
        <v>0</v>
      </c>
      <c r="G81" s="118" t="str">
        <f t="shared" si="4"/>
        <v/>
      </c>
    </row>
    <row r="82" spans="1:7" x14ac:dyDescent="0.3">
      <c r="A82" s="90" t="s">
        <v>99</v>
      </c>
      <c r="B82" s="132" t="s">
        <v>1415</v>
      </c>
      <c r="C82" s="121"/>
      <c r="D82" s="121"/>
      <c r="E82" s="105"/>
      <c r="F82" s="119">
        <f t="shared" si="5"/>
        <v>0</v>
      </c>
      <c r="G82" s="118" t="str">
        <f t="shared" si="4"/>
        <v/>
      </c>
    </row>
    <row r="83" spans="1:7" x14ac:dyDescent="0.3">
      <c r="A83" s="90" t="s">
        <v>100</v>
      </c>
      <c r="B83" s="132"/>
      <c r="C83" s="117"/>
      <c r="D83" s="117"/>
      <c r="E83" s="105"/>
      <c r="F83" s="119"/>
      <c r="G83" s="119"/>
    </row>
    <row r="84" spans="1:7" x14ac:dyDescent="0.3">
      <c r="A84" s="90" t="s">
        <v>101</v>
      </c>
      <c r="B84" s="132"/>
      <c r="C84" s="117"/>
      <c r="D84" s="117"/>
      <c r="E84" s="105"/>
      <c r="F84" s="119"/>
      <c r="G84" s="119"/>
    </row>
    <row r="85" spans="1:7" x14ac:dyDescent="0.3">
      <c r="A85" s="90" t="s">
        <v>102</v>
      </c>
      <c r="B85" s="132"/>
      <c r="C85" s="117"/>
      <c r="D85" s="117"/>
      <c r="E85" s="105"/>
      <c r="F85" s="119"/>
      <c r="G85" s="119"/>
    </row>
    <row r="86" spans="1:7" x14ac:dyDescent="0.3">
      <c r="A86" s="90" t="s">
        <v>103</v>
      </c>
      <c r="B86" s="130"/>
      <c r="C86" s="117"/>
      <c r="D86" s="117"/>
      <c r="E86" s="105"/>
      <c r="F86" s="119">
        <f t="shared" si="5"/>
        <v>0</v>
      </c>
      <c r="G86" s="119" t="str">
        <f t="shared" si="4"/>
        <v/>
      </c>
    </row>
    <row r="87" spans="1:7" x14ac:dyDescent="0.3">
      <c r="A87" s="90" t="s">
        <v>1416</v>
      </c>
      <c r="B87" s="132"/>
      <c r="C87" s="117"/>
      <c r="D87" s="117"/>
      <c r="E87" s="105"/>
      <c r="F87" s="119">
        <f t="shared" si="5"/>
        <v>0</v>
      </c>
      <c r="G87" s="119" t="str">
        <f t="shared" si="4"/>
        <v/>
      </c>
    </row>
    <row r="88" spans="1:7" x14ac:dyDescent="0.3">
      <c r="A88" s="107"/>
      <c r="B88" s="108" t="s">
        <v>104</v>
      </c>
      <c r="C88" s="114" t="s">
        <v>105</v>
      </c>
      <c r="D88" s="114" t="s">
        <v>106</v>
      </c>
      <c r="E88" s="109"/>
      <c r="F88" s="110" t="s">
        <v>1417</v>
      </c>
      <c r="G88" s="107" t="s">
        <v>107</v>
      </c>
    </row>
    <row r="89" spans="1:7" x14ac:dyDescent="0.3">
      <c r="A89" s="90" t="s">
        <v>108</v>
      </c>
      <c r="B89" s="105" t="s">
        <v>80</v>
      </c>
      <c r="C89" s="111">
        <v>6.2298987492555096</v>
      </c>
      <c r="D89" s="111">
        <v>7.2298987492555096</v>
      </c>
      <c r="E89" s="101"/>
      <c r="F89" s="133"/>
      <c r="G89" s="134"/>
    </row>
    <row r="90" spans="1:7" x14ac:dyDescent="0.3">
      <c r="B90" s="105"/>
      <c r="C90" s="135"/>
      <c r="D90" s="135"/>
      <c r="E90" s="101"/>
      <c r="F90" s="133"/>
      <c r="G90" s="134"/>
    </row>
    <row r="91" spans="1:7" x14ac:dyDescent="0.3">
      <c r="B91" s="105" t="s">
        <v>109</v>
      </c>
      <c r="C91" s="136"/>
      <c r="D91" s="136"/>
      <c r="E91" s="101"/>
      <c r="F91" s="134"/>
      <c r="G91" s="134"/>
    </row>
    <row r="92" spans="1:7" x14ac:dyDescent="0.3">
      <c r="A92" s="90" t="s">
        <v>110</v>
      </c>
      <c r="B92" s="105" t="s">
        <v>82</v>
      </c>
      <c r="C92" s="135"/>
      <c r="D92" s="135"/>
      <c r="E92" s="101"/>
      <c r="F92" s="134"/>
      <c r="G92" s="134"/>
    </row>
    <row r="93" spans="1:7" x14ac:dyDescent="0.3">
      <c r="A93" s="90" t="s">
        <v>111</v>
      </c>
      <c r="B93" s="129" t="s">
        <v>112</v>
      </c>
      <c r="C93" s="111">
        <v>0</v>
      </c>
      <c r="D93" s="111">
        <v>0</v>
      </c>
      <c r="E93" s="129"/>
      <c r="F93" s="118">
        <f>IF($C$100=0,"",IF(C93="[for completion]","",IF(C93="","",C93/$C$100)))</f>
        <v>0</v>
      </c>
      <c r="G93" s="118">
        <f>IF($D$100=0,"",IF(D93="[Mark as ND1 if not relevant]","",IF(D93="","",D93/$D$100)))</f>
        <v>0</v>
      </c>
    </row>
    <row r="94" spans="1:7" x14ac:dyDescent="0.3">
      <c r="A94" s="90" t="s">
        <v>113</v>
      </c>
      <c r="B94" s="129" t="s">
        <v>114</v>
      </c>
      <c r="C94" s="111">
        <v>0</v>
      </c>
      <c r="D94" s="111">
        <v>0</v>
      </c>
      <c r="E94" s="129"/>
      <c r="F94" s="118">
        <f t="shared" ref="F94:F99" si="6">IF($C$100=0,"",IF(C94="[for completion]","",IF(C94="","",C94/$C$100)))</f>
        <v>0</v>
      </c>
      <c r="G94" s="118">
        <f t="shared" ref="G94:G99" si="7">IF($D$100=0,"",IF(D94="[Mark as ND1 if not relevant]","",IF(D94="","",D94/$D$100)))</f>
        <v>0</v>
      </c>
    </row>
    <row r="95" spans="1:7" x14ac:dyDescent="0.3">
      <c r="A95" s="90" t="s">
        <v>115</v>
      </c>
      <c r="B95" s="129" t="s">
        <v>116</v>
      </c>
      <c r="C95" s="111">
        <v>0</v>
      </c>
      <c r="D95" s="111">
        <v>0</v>
      </c>
      <c r="E95" s="129"/>
      <c r="F95" s="118">
        <f t="shared" si="6"/>
        <v>0</v>
      </c>
      <c r="G95" s="118">
        <f t="shared" si="7"/>
        <v>0</v>
      </c>
    </row>
    <row r="96" spans="1:7" x14ac:dyDescent="0.3">
      <c r="A96" s="90" t="s">
        <v>117</v>
      </c>
      <c r="B96" s="129" t="s">
        <v>118</v>
      </c>
      <c r="C96" s="111">
        <v>0</v>
      </c>
      <c r="D96" s="111">
        <v>0</v>
      </c>
      <c r="E96" s="129"/>
      <c r="F96" s="118">
        <f t="shared" si="6"/>
        <v>0</v>
      </c>
      <c r="G96" s="118">
        <f t="shared" si="7"/>
        <v>0</v>
      </c>
    </row>
    <row r="97" spans="1:7" x14ac:dyDescent="0.3">
      <c r="A97" s="90" t="s">
        <v>119</v>
      </c>
      <c r="B97" s="129" t="s">
        <v>120</v>
      </c>
      <c r="C97" s="111">
        <v>2500</v>
      </c>
      <c r="D97" s="111">
        <v>0</v>
      </c>
      <c r="E97" s="129"/>
      <c r="F97" s="118">
        <f t="shared" si="6"/>
        <v>0.21739130434782608</v>
      </c>
      <c r="G97" s="118">
        <f t="shared" si="7"/>
        <v>0</v>
      </c>
    </row>
    <row r="98" spans="1:7" x14ac:dyDescent="0.3">
      <c r="A98" s="90" t="s">
        <v>121</v>
      </c>
      <c r="B98" s="129" t="s">
        <v>122</v>
      </c>
      <c r="C98" s="111">
        <v>9000</v>
      </c>
      <c r="D98" s="111">
        <v>11500</v>
      </c>
      <c r="E98" s="129"/>
      <c r="F98" s="118">
        <f t="shared" si="6"/>
        <v>0.78260869565217395</v>
      </c>
      <c r="G98" s="118">
        <f t="shared" si="7"/>
        <v>1</v>
      </c>
    </row>
    <row r="99" spans="1:7" x14ac:dyDescent="0.3">
      <c r="A99" s="90" t="s">
        <v>123</v>
      </c>
      <c r="B99" s="129" t="s">
        <v>124</v>
      </c>
      <c r="C99" s="111">
        <v>0</v>
      </c>
      <c r="D99" s="111">
        <v>0</v>
      </c>
      <c r="E99" s="129"/>
      <c r="F99" s="118">
        <f t="shared" si="6"/>
        <v>0</v>
      </c>
      <c r="G99" s="118">
        <f t="shared" si="7"/>
        <v>0</v>
      </c>
    </row>
    <row r="100" spans="1:7" x14ac:dyDescent="0.3">
      <c r="A100" s="90" t="s">
        <v>125</v>
      </c>
      <c r="B100" s="130" t="s">
        <v>67</v>
      </c>
      <c r="C100" s="121">
        <f>SUM(C93:C99)</f>
        <v>11500</v>
      </c>
      <c r="D100" s="121">
        <f>SUM(D93:D99)</f>
        <v>11500</v>
      </c>
      <c r="E100" s="105"/>
      <c r="F100" s="122">
        <f>SUM(F93:F99)</f>
        <v>1</v>
      </c>
      <c r="G100" s="122">
        <f>SUM(G93:G99)</f>
        <v>1</v>
      </c>
    </row>
    <row r="101" spans="1:7" x14ac:dyDescent="0.3">
      <c r="A101" s="90" t="s">
        <v>126</v>
      </c>
      <c r="B101" s="132" t="s">
        <v>93</v>
      </c>
      <c r="C101" s="121"/>
      <c r="D101" s="121"/>
      <c r="E101" s="105"/>
      <c r="F101" s="118">
        <f t="shared" ref="F101:F105" si="8">IF($C$100=0,"",IF(C101="[for completion]","",C101/$C$100))</f>
        <v>0</v>
      </c>
      <c r="G101" s="118">
        <f t="shared" ref="G101:G105" si="9">IF($D$100=0,"",IF(D101="[for completion]","",D101/$D$100))</f>
        <v>0</v>
      </c>
    </row>
    <row r="102" spans="1:7" x14ac:dyDescent="0.3">
      <c r="A102" s="90" t="s">
        <v>127</v>
      </c>
      <c r="B102" s="132" t="s">
        <v>95</v>
      </c>
      <c r="C102" s="121"/>
      <c r="D102" s="121"/>
      <c r="E102" s="105"/>
      <c r="F102" s="118">
        <f t="shared" si="8"/>
        <v>0</v>
      </c>
      <c r="G102" s="118">
        <f t="shared" si="9"/>
        <v>0</v>
      </c>
    </row>
    <row r="103" spans="1:7" x14ac:dyDescent="0.3">
      <c r="A103" s="90" t="s">
        <v>128</v>
      </c>
      <c r="B103" s="132" t="s">
        <v>1414</v>
      </c>
      <c r="C103" s="121"/>
      <c r="D103" s="121"/>
      <c r="E103" s="105"/>
      <c r="F103" s="118">
        <f t="shared" si="8"/>
        <v>0</v>
      </c>
      <c r="G103" s="118">
        <f t="shared" si="9"/>
        <v>0</v>
      </c>
    </row>
    <row r="104" spans="1:7" x14ac:dyDescent="0.3">
      <c r="A104" s="90" t="s">
        <v>129</v>
      </c>
      <c r="B104" s="132" t="s">
        <v>98</v>
      </c>
      <c r="C104" s="121"/>
      <c r="D104" s="121"/>
      <c r="E104" s="105"/>
      <c r="F104" s="118">
        <f t="shared" si="8"/>
        <v>0</v>
      </c>
      <c r="G104" s="118">
        <f t="shared" si="9"/>
        <v>0</v>
      </c>
    </row>
    <row r="105" spans="1:7" x14ac:dyDescent="0.3">
      <c r="A105" s="90" t="s">
        <v>130</v>
      </c>
      <c r="B105" s="132" t="s">
        <v>1415</v>
      </c>
      <c r="C105" s="121"/>
      <c r="D105" s="121"/>
      <c r="E105" s="105"/>
      <c r="F105" s="118">
        <f t="shared" si="8"/>
        <v>0</v>
      </c>
      <c r="G105" s="118">
        <f t="shared" si="9"/>
        <v>0</v>
      </c>
    </row>
    <row r="106" spans="1:7" x14ac:dyDescent="0.3">
      <c r="A106" s="90" t="s">
        <v>131</v>
      </c>
      <c r="B106" s="132"/>
      <c r="C106" s="117"/>
      <c r="D106" s="117"/>
      <c r="E106" s="105"/>
      <c r="F106" s="119"/>
      <c r="G106" s="119"/>
    </row>
    <row r="107" spans="1:7" x14ac:dyDescent="0.3">
      <c r="A107" s="90" t="s">
        <v>132</v>
      </c>
      <c r="B107" s="132"/>
      <c r="C107" s="117"/>
      <c r="D107" s="117"/>
      <c r="E107" s="105"/>
      <c r="F107" s="119"/>
      <c r="G107" s="119"/>
    </row>
    <row r="108" spans="1:7" x14ac:dyDescent="0.3">
      <c r="A108" s="90" t="s">
        <v>133</v>
      </c>
      <c r="B108" s="130"/>
      <c r="C108" s="117"/>
      <c r="D108" s="117"/>
      <c r="E108" s="105"/>
      <c r="F108" s="119"/>
      <c r="G108" s="119"/>
    </row>
    <row r="109" spans="1:7" x14ac:dyDescent="0.3">
      <c r="A109" s="90" t="s">
        <v>134</v>
      </c>
      <c r="B109" s="132"/>
      <c r="C109" s="117"/>
      <c r="D109" s="117"/>
      <c r="E109" s="105"/>
      <c r="F109" s="119"/>
      <c r="G109" s="119"/>
    </row>
    <row r="110" spans="1:7" x14ac:dyDescent="0.3">
      <c r="A110" s="90" t="s">
        <v>135</v>
      </c>
      <c r="B110" s="132"/>
      <c r="C110" s="117"/>
      <c r="D110" s="117"/>
      <c r="E110" s="105"/>
      <c r="F110" s="119"/>
      <c r="G110" s="119"/>
    </row>
    <row r="111" spans="1:7" x14ac:dyDescent="0.3">
      <c r="A111" s="107"/>
      <c r="B111" s="137" t="s">
        <v>1418</v>
      </c>
      <c r="C111" s="110" t="s">
        <v>136</v>
      </c>
      <c r="D111" s="110" t="s">
        <v>137</v>
      </c>
      <c r="E111" s="109"/>
      <c r="F111" s="110" t="s">
        <v>138</v>
      </c>
      <c r="G111" s="110" t="s">
        <v>139</v>
      </c>
    </row>
    <row r="112" spans="1:7" x14ac:dyDescent="0.3">
      <c r="A112" s="90" t="s">
        <v>140</v>
      </c>
      <c r="B112" s="105" t="s">
        <v>1</v>
      </c>
      <c r="C112" s="111">
        <v>15228.9953130298</v>
      </c>
      <c r="D112" s="111">
        <v>0</v>
      </c>
      <c r="E112" s="119"/>
      <c r="F112" s="118">
        <f>IF($C$127=0,"",IF(C112="[for completion]","",IF(C112="","",C112/$C$127)))</f>
        <v>1</v>
      </c>
      <c r="G112" s="118" t="str">
        <f>IF($D$129=0,"",IF(D112="[for completion]","",IF(D112="","",D112/$D$129)))</f>
        <v/>
      </c>
    </row>
    <row r="113" spans="1:7" x14ac:dyDescent="0.3">
      <c r="A113" s="90" t="s">
        <v>142</v>
      </c>
      <c r="B113" s="105" t="s">
        <v>143</v>
      </c>
      <c r="C113" s="111">
        <v>0</v>
      </c>
      <c r="D113" s="111">
        <v>0</v>
      </c>
      <c r="E113" s="119"/>
      <c r="F113" s="118">
        <f t="shared" ref="F113:F126" si="10">IF($C$127=0,"",IF(C113="[for completion]","",IF(C113="","",C113/$C$127)))</f>
        <v>0</v>
      </c>
      <c r="G113" s="118" t="str">
        <f t="shared" ref="G113:G128" si="11">IF($D$129=0,"",IF(D113="[for completion]","",IF(D113="","",D113/$D$129)))</f>
        <v/>
      </c>
    </row>
    <row r="114" spans="1:7" x14ac:dyDescent="0.3">
      <c r="A114" s="90" t="s">
        <v>144</v>
      </c>
      <c r="B114" s="105" t="s">
        <v>145</v>
      </c>
      <c r="C114" s="111">
        <v>0</v>
      </c>
      <c r="D114" s="111">
        <v>0</v>
      </c>
      <c r="E114" s="119"/>
      <c r="F114" s="118">
        <f t="shared" si="10"/>
        <v>0</v>
      </c>
      <c r="G114" s="118" t="str">
        <f t="shared" si="11"/>
        <v/>
      </c>
    </row>
    <row r="115" spans="1:7" x14ac:dyDescent="0.3">
      <c r="A115" s="90" t="s">
        <v>146</v>
      </c>
      <c r="B115" s="105" t="s">
        <v>147</v>
      </c>
      <c r="C115" s="111">
        <v>0</v>
      </c>
      <c r="D115" s="111">
        <v>0</v>
      </c>
      <c r="E115" s="119"/>
      <c r="F115" s="118">
        <f t="shared" si="10"/>
        <v>0</v>
      </c>
      <c r="G115" s="118" t="str">
        <f t="shared" si="11"/>
        <v/>
      </c>
    </row>
    <row r="116" spans="1:7" x14ac:dyDescent="0.3">
      <c r="A116" s="90" t="s">
        <v>148</v>
      </c>
      <c r="B116" s="105" t="s">
        <v>149</v>
      </c>
      <c r="C116" s="111">
        <v>0</v>
      </c>
      <c r="D116" s="111">
        <v>0</v>
      </c>
      <c r="E116" s="119"/>
      <c r="F116" s="118">
        <f t="shared" si="10"/>
        <v>0</v>
      </c>
      <c r="G116" s="118" t="str">
        <f t="shared" si="11"/>
        <v/>
      </c>
    </row>
    <row r="117" spans="1:7" x14ac:dyDescent="0.3">
      <c r="A117" s="90" t="s">
        <v>150</v>
      </c>
      <c r="B117" s="105" t="s">
        <v>151</v>
      </c>
      <c r="C117" s="111">
        <v>0</v>
      </c>
      <c r="D117" s="111">
        <v>0</v>
      </c>
      <c r="E117" s="105"/>
      <c r="F117" s="118">
        <f t="shared" si="10"/>
        <v>0</v>
      </c>
      <c r="G117" s="118" t="str">
        <f t="shared" si="11"/>
        <v/>
      </c>
    </row>
    <row r="118" spans="1:7" x14ac:dyDescent="0.3">
      <c r="A118" s="90" t="s">
        <v>152</v>
      </c>
      <c r="B118" s="105" t="s">
        <v>153</v>
      </c>
      <c r="C118" s="111">
        <v>0</v>
      </c>
      <c r="D118" s="111">
        <v>0</v>
      </c>
      <c r="E118" s="105"/>
      <c r="F118" s="118">
        <f t="shared" si="10"/>
        <v>0</v>
      </c>
      <c r="G118" s="118" t="str">
        <f t="shared" si="11"/>
        <v/>
      </c>
    </row>
    <row r="119" spans="1:7" x14ac:dyDescent="0.3">
      <c r="A119" s="90" t="s">
        <v>154</v>
      </c>
      <c r="B119" s="105" t="s">
        <v>155</v>
      </c>
      <c r="C119" s="111">
        <v>0</v>
      </c>
      <c r="D119" s="111">
        <v>0</v>
      </c>
      <c r="E119" s="105"/>
      <c r="F119" s="118">
        <f t="shared" si="10"/>
        <v>0</v>
      </c>
      <c r="G119" s="118" t="str">
        <f t="shared" si="11"/>
        <v/>
      </c>
    </row>
    <row r="120" spans="1:7" x14ac:dyDescent="0.3">
      <c r="A120" s="90" t="s">
        <v>156</v>
      </c>
      <c r="B120" s="105" t="s">
        <v>157</v>
      </c>
      <c r="C120" s="111">
        <v>0</v>
      </c>
      <c r="D120" s="111">
        <v>0</v>
      </c>
      <c r="E120" s="105"/>
      <c r="F120" s="118">
        <f t="shared" si="10"/>
        <v>0</v>
      </c>
      <c r="G120" s="118" t="str">
        <f t="shared" si="11"/>
        <v/>
      </c>
    </row>
    <row r="121" spans="1:7" x14ac:dyDescent="0.3">
      <c r="A121" s="90" t="s">
        <v>158</v>
      </c>
      <c r="B121" s="105" t="s">
        <v>159</v>
      </c>
      <c r="C121" s="111">
        <v>0</v>
      </c>
      <c r="D121" s="111">
        <v>0</v>
      </c>
      <c r="E121" s="105"/>
      <c r="F121" s="118">
        <f t="shared" si="10"/>
        <v>0</v>
      </c>
      <c r="G121" s="118" t="str">
        <f t="shared" si="11"/>
        <v/>
      </c>
    </row>
    <row r="122" spans="1:7" x14ac:dyDescent="0.3">
      <c r="A122" s="90" t="s">
        <v>160</v>
      </c>
      <c r="B122" s="105" t="s">
        <v>161</v>
      </c>
      <c r="C122" s="111">
        <v>0</v>
      </c>
      <c r="D122" s="111">
        <v>0</v>
      </c>
      <c r="E122" s="105"/>
      <c r="F122" s="118">
        <f t="shared" si="10"/>
        <v>0</v>
      </c>
      <c r="G122" s="118" t="str">
        <f t="shared" si="11"/>
        <v/>
      </c>
    </row>
    <row r="123" spans="1:7" x14ac:dyDescent="0.3">
      <c r="A123" s="90" t="s">
        <v>162</v>
      </c>
      <c r="B123" s="105" t="s">
        <v>163</v>
      </c>
      <c r="C123" s="111">
        <v>0</v>
      </c>
      <c r="D123" s="111">
        <v>0</v>
      </c>
      <c r="E123" s="105"/>
      <c r="F123" s="118">
        <f t="shared" si="10"/>
        <v>0</v>
      </c>
      <c r="G123" s="118" t="str">
        <f t="shared" si="11"/>
        <v/>
      </c>
    </row>
    <row r="124" spans="1:7" x14ac:dyDescent="0.3">
      <c r="A124" s="90" t="s">
        <v>164</v>
      </c>
      <c r="B124" s="129" t="s">
        <v>165</v>
      </c>
      <c r="C124" s="111">
        <v>0</v>
      </c>
      <c r="D124" s="111">
        <v>0</v>
      </c>
      <c r="E124" s="105"/>
      <c r="F124" s="118">
        <f t="shared" si="10"/>
        <v>0</v>
      </c>
      <c r="G124" s="118" t="str">
        <f t="shared" si="11"/>
        <v/>
      </c>
    </row>
    <row r="125" spans="1:7" x14ac:dyDescent="0.3">
      <c r="A125" s="90" t="s">
        <v>166</v>
      </c>
      <c r="B125" s="105" t="s">
        <v>167</v>
      </c>
      <c r="C125" s="111">
        <v>0</v>
      </c>
      <c r="D125" s="111">
        <v>0</v>
      </c>
      <c r="E125" s="105"/>
      <c r="F125" s="118">
        <f t="shared" si="10"/>
        <v>0</v>
      </c>
      <c r="G125" s="118" t="str">
        <f t="shared" si="11"/>
        <v/>
      </c>
    </row>
    <row r="126" spans="1:7" x14ac:dyDescent="0.3">
      <c r="A126" s="90" t="s">
        <v>168</v>
      </c>
      <c r="B126" s="105" t="s">
        <v>65</v>
      </c>
      <c r="C126" s="111">
        <v>0</v>
      </c>
      <c r="D126" s="111">
        <v>0</v>
      </c>
      <c r="E126" s="105"/>
      <c r="F126" s="118">
        <f t="shared" si="10"/>
        <v>0</v>
      </c>
      <c r="G126" s="118" t="str">
        <f t="shared" si="11"/>
        <v/>
      </c>
    </row>
    <row r="127" spans="1:7" x14ac:dyDescent="0.3">
      <c r="A127" s="90" t="s">
        <v>169</v>
      </c>
      <c r="B127" s="105" t="s">
        <v>67</v>
      </c>
      <c r="C127" s="111">
        <v>15228.9953130298</v>
      </c>
      <c r="D127" s="111">
        <v>0</v>
      </c>
      <c r="E127" s="105"/>
      <c r="F127" s="138">
        <f>SUM(F112:F126)</f>
        <v>1</v>
      </c>
      <c r="G127" s="138">
        <f>SUM(G112:G126)</f>
        <v>0</v>
      </c>
    </row>
    <row r="128" spans="1:7" x14ac:dyDescent="0.3">
      <c r="A128" s="90" t="s">
        <v>170</v>
      </c>
      <c r="B128" s="123" t="s">
        <v>171</v>
      </c>
      <c r="C128" s="111">
        <v>0</v>
      </c>
      <c r="D128" s="111">
        <v>0</v>
      </c>
      <c r="E128" s="105"/>
      <c r="F128" s="118" t="str">
        <f t="shared" ref="F128" si="12">IF($C$129=0,"",IF(C128="[for completion]","",IF(C128="","",C128/$C$129)))</f>
        <v/>
      </c>
      <c r="G128" s="118" t="str">
        <f t="shared" si="11"/>
        <v/>
      </c>
    </row>
    <row r="129" spans="1:7" x14ac:dyDescent="0.3">
      <c r="A129" s="90" t="s">
        <v>172</v>
      </c>
      <c r="B129" s="123" t="s">
        <v>171</v>
      </c>
      <c r="C129" s="111">
        <v>0</v>
      </c>
      <c r="D129" s="111">
        <v>0</v>
      </c>
      <c r="E129" s="105"/>
    </row>
    <row r="130" spans="1:7" x14ac:dyDescent="0.3">
      <c r="A130" s="90" t="s">
        <v>173</v>
      </c>
      <c r="B130" s="123" t="s">
        <v>171</v>
      </c>
      <c r="C130" s="111">
        <v>0</v>
      </c>
      <c r="D130" s="111">
        <v>0</v>
      </c>
      <c r="E130" s="105"/>
      <c r="F130" s="118" t="str">
        <f>IF($C$129=0,"",IF(C130="[for completion]","",IF(C130="","",C130/$C$129)))</f>
        <v/>
      </c>
      <c r="G130" s="118" t="str">
        <f>IF($D$129=0,"",IF(D130="[for completion]","",IF(D130="","",D130/$D$129)))</f>
        <v/>
      </c>
    </row>
    <row r="131" spans="1:7" x14ac:dyDescent="0.3">
      <c r="A131" s="90" t="s">
        <v>174</v>
      </c>
      <c r="B131" s="123" t="s">
        <v>171</v>
      </c>
      <c r="C131" s="111">
        <v>0</v>
      </c>
      <c r="D131" s="111">
        <v>0</v>
      </c>
      <c r="E131" s="105"/>
      <c r="F131" s="118" t="str">
        <f t="shared" ref="F131:F136" si="13">IF($C$129=0,"",IF(C131="[for completion]","",C131/$C$129))</f>
        <v/>
      </c>
      <c r="G131" s="118" t="str">
        <f t="shared" ref="G131:G136" si="14">IF($D$129=0,"",IF(D131="[for completion]","",D131/$D$129))</f>
        <v/>
      </c>
    </row>
    <row r="132" spans="1:7" x14ac:dyDescent="0.3">
      <c r="A132" s="90" t="s">
        <v>175</v>
      </c>
      <c r="B132" s="123" t="s">
        <v>171</v>
      </c>
      <c r="C132" s="111">
        <v>0</v>
      </c>
      <c r="D132" s="111">
        <v>0</v>
      </c>
      <c r="E132" s="105"/>
      <c r="F132" s="118" t="str">
        <f t="shared" si="13"/>
        <v/>
      </c>
      <c r="G132" s="118" t="str">
        <f t="shared" si="14"/>
        <v/>
      </c>
    </row>
    <row r="133" spans="1:7" x14ac:dyDescent="0.3">
      <c r="A133" s="90" t="s">
        <v>176</v>
      </c>
      <c r="B133" s="123" t="s">
        <v>171</v>
      </c>
      <c r="C133" s="111">
        <v>0</v>
      </c>
      <c r="D133" s="111">
        <v>0</v>
      </c>
      <c r="E133" s="105"/>
      <c r="F133" s="118" t="str">
        <f t="shared" si="13"/>
        <v/>
      </c>
      <c r="G133" s="118" t="str">
        <f t="shared" si="14"/>
        <v/>
      </c>
    </row>
    <row r="134" spans="1:7" x14ac:dyDescent="0.3">
      <c r="A134" s="90" t="s">
        <v>177</v>
      </c>
      <c r="B134" s="123" t="s">
        <v>171</v>
      </c>
      <c r="C134" s="111">
        <v>0</v>
      </c>
      <c r="D134" s="111">
        <v>0</v>
      </c>
      <c r="E134" s="105"/>
      <c r="F134" s="118" t="str">
        <f t="shared" si="13"/>
        <v/>
      </c>
      <c r="G134" s="118" t="str">
        <f t="shared" si="14"/>
        <v/>
      </c>
    </row>
    <row r="135" spans="1:7" x14ac:dyDescent="0.3">
      <c r="A135" s="90" t="s">
        <v>178</v>
      </c>
      <c r="B135" s="123" t="s">
        <v>171</v>
      </c>
      <c r="C135" s="111">
        <v>0</v>
      </c>
      <c r="D135" s="111">
        <v>0</v>
      </c>
      <c r="E135" s="105"/>
      <c r="F135" s="118" t="str">
        <f t="shared" si="13"/>
        <v/>
      </c>
      <c r="G135" s="118" t="str">
        <f t="shared" si="14"/>
        <v/>
      </c>
    </row>
    <row r="136" spans="1:7" x14ac:dyDescent="0.3">
      <c r="A136" s="90" t="s">
        <v>179</v>
      </c>
      <c r="B136" s="123" t="s">
        <v>171</v>
      </c>
      <c r="C136" s="111">
        <v>0</v>
      </c>
      <c r="D136" s="111">
        <v>0</v>
      </c>
      <c r="E136" s="105"/>
      <c r="F136" s="118" t="str">
        <f t="shared" si="13"/>
        <v/>
      </c>
      <c r="G136" s="118" t="str">
        <f t="shared" si="14"/>
        <v/>
      </c>
    </row>
    <row r="137" spans="1:7" x14ac:dyDescent="0.3">
      <c r="A137" s="107"/>
      <c r="B137" s="108" t="s">
        <v>180</v>
      </c>
      <c r="C137" s="110" t="s">
        <v>136</v>
      </c>
      <c r="D137" s="110" t="s">
        <v>137</v>
      </c>
      <c r="E137" s="109"/>
      <c r="F137" s="110" t="s">
        <v>138</v>
      </c>
      <c r="G137" s="110" t="s">
        <v>139</v>
      </c>
    </row>
    <row r="138" spans="1:7" x14ac:dyDescent="0.3">
      <c r="A138" s="90" t="s">
        <v>181</v>
      </c>
      <c r="B138" s="105" t="s">
        <v>1</v>
      </c>
      <c r="C138" s="111">
        <v>11500</v>
      </c>
      <c r="D138" s="111">
        <v>0</v>
      </c>
      <c r="E138" s="119"/>
      <c r="F138" s="118">
        <f>IF($C$153=0,"",IF(C138="[for completion]","",IF(C138="","",C138/$C$153)))</f>
        <v>1</v>
      </c>
      <c r="G138" s="118" t="str">
        <f>IF($D$155=0,"",IF(D138="[for completion]","",IF(D138="","",D138/$D$155)))</f>
        <v/>
      </c>
    </row>
    <row r="139" spans="1:7" x14ac:dyDescent="0.3">
      <c r="A139" s="90" t="s">
        <v>182</v>
      </c>
      <c r="B139" s="105" t="s">
        <v>143</v>
      </c>
      <c r="C139" s="111">
        <v>0</v>
      </c>
      <c r="D139" s="111">
        <v>0</v>
      </c>
      <c r="E139" s="119"/>
      <c r="F139" s="118">
        <f t="shared" ref="F139:F152" si="15">IF($C$153=0,"",IF(C139="[for completion]","",IF(C139="","",C139/$C$153)))</f>
        <v>0</v>
      </c>
      <c r="G139" s="118" t="str">
        <f t="shared" ref="G139:G154" si="16">IF($D$155=0,"",IF(D139="[for completion]","",IF(D139="","",D139/$D$155)))</f>
        <v/>
      </c>
    </row>
    <row r="140" spans="1:7" x14ac:dyDescent="0.3">
      <c r="A140" s="90" t="s">
        <v>183</v>
      </c>
      <c r="B140" s="105" t="s">
        <v>145</v>
      </c>
      <c r="C140" s="111">
        <v>0</v>
      </c>
      <c r="D140" s="111">
        <v>0</v>
      </c>
      <c r="E140" s="119"/>
      <c r="F140" s="118">
        <f t="shared" si="15"/>
        <v>0</v>
      </c>
      <c r="G140" s="118" t="str">
        <f t="shared" si="16"/>
        <v/>
      </c>
    </row>
    <row r="141" spans="1:7" x14ac:dyDescent="0.3">
      <c r="A141" s="90" t="s">
        <v>184</v>
      </c>
      <c r="B141" s="105" t="s">
        <v>147</v>
      </c>
      <c r="C141" s="111">
        <v>0</v>
      </c>
      <c r="D141" s="111">
        <v>0</v>
      </c>
      <c r="E141" s="119"/>
      <c r="F141" s="118">
        <f t="shared" si="15"/>
        <v>0</v>
      </c>
      <c r="G141" s="118" t="str">
        <f t="shared" si="16"/>
        <v/>
      </c>
    </row>
    <row r="142" spans="1:7" x14ac:dyDescent="0.3">
      <c r="A142" s="90" t="s">
        <v>185</v>
      </c>
      <c r="B142" s="105" t="s">
        <v>149</v>
      </c>
      <c r="C142" s="111">
        <v>0</v>
      </c>
      <c r="D142" s="111">
        <v>0</v>
      </c>
      <c r="E142" s="119"/>
      <c r="F142" s="118">
        <f t="shared" si="15"/>
        <v>0</v>
      </c>
      <c r="G142" s="118" t="str">
        <f t="shared" si="16"/>
        <v/>
      </c>
    </row>
    <row r="143" spans="1:7" x14ac:dyDescent="0.3">
      <c r="A143" s="90" t="s">
        <v>186</v>
      </c>
      <c r="B143" s="105" t="s">
        <v>151</v>
      </c>
      <c r="C143" s="111">
        <v>0</v>
      </c>
      <c r="D143" s="111">
        <v>0</v>
      </c>
      <c r="E143" s="105"/>
      <c r="F143" s="118">
        <f t="shared" si="15"/>
        <v>0</v>
      </c>
      <c r="G143" s="118" t="str">
        <f t="shared" si="16"/>
        <v/>
      </c>
    </row>
    <row r="144" spans="1:7" x14ac:dyDescent="0.3">
      <c r="A144" s="90" t="s">
        <v>187</v>
      </c>
      <c r="B144" s="105" t="s">
        <v>153</v>
      </c>
      <c r="C144" s="111">
        <v>0</v>
      </c>
      <c r="D144" s="111">
        <v>0</v>
      </c>
      <c r="E144" s="105"/>
      <c r="F144" s="118">
        <f t="shared" si="15"/>
        <v>0</v>
      </c>
      <c r="G144" s="118" t="str">
        <f t="shared" si="16"/>
        <v/>
      </c>
    </row>
    <row r="145" spans="1:7" x14ac:dyDescent="0.3">
      <c r="A145" s="90" t="s">
        <v>188</v>
      </c>
      <c r="B145" s="105" t="s">
        <v>155</v>
      </c>
      <c r="C145" s="111">
        <v>0</v>
      </c>
      <c r="D145" s="111">
        <v>0</v>
      </c>
      <c r="E145" s="105"/>
      <c r="F145" s="118">
        <f t="shared" si="15"/>
        <v>0</v>
      </c>
      <c r="G145" s="118" t="str">
        <f t="shared" si="16"/>
        <v/>
      </c>
    </row>
    <row r="146" spans="1:7" x14ac:dyDescent="0.3">
      <c r="A146" s="90" t="s">
        <v>189</v>
      </c>
      <c r="B146" s="105" t="s">
        <v>157</v>
      </c>
      <c r="C146" s="111">
        <v>0</v>
      </c>
      <c r="D146" s="111">
        <v>0</v>
      </c>
      <c r="E146" s="105"/>
      <c r="F146" s="118">
        <f t="shared" si="15"/>
        <v>0</v>
      </c>
      <c r="G146" s="118" t="str">
        <f t="shared" si="16"/>
        <v/>
      </c>
    </row>
    <row r="147" spans="1:7" x14ac:dyDescent="0.3">
      <c r="A147" s="90" t="s">
        <v>190</v>
      </c>
      <c r="B147" s="105" t="s">
        <v>159</v>
      </c>
      <c r="C147" s="111">
        <v>0</v>
      </c>
      <c r="D147" s="111">
        <v>0</v>
      </c>
      <c r="E147" s="105"/>
      <c r="F147" s="118">
        <f t="shared" si="15"/>
        <v>0</v>
      </c>
      <c r="G147" s="118" t="str">
        <f t="shared" si="16"/>
        <v/>
      </c>
    </row>
    <row r="148" spans="1:7" x14ac:dyDescent="0.3">
      <c r="A148" s="90" t="s">
        <v>191</v>
      </c>
      <c r="B148" s="105" t="s">
        <v>161</v>
      </c>
      <c r="C148" s="111">
        <v>0</v>
      </c>
      <c r="D148" s="111">
        <v>0</v>
      </c>
      <c r="E148" s="105"/>
      <c r="F148" s="118">
        <f t="shared" si="15"/>
        <v>0</v>
      </c>
      <c r="G148" s="118" t="str">
        <f t="shared" si="16"/>
        <v/>
      </c>
    </row>
    <row r="149" spans="1:7" x14ac:dyDescent="0.3">
      <c r="A149" s="90" t="s">
        <v>192</v>
      </c>
      <c r="B149" s="105" t="s">
        <v>163</v>
      </c>
      <c r="C149" s="111">
        <v>0</v>
      </c>
      <c r="D149" s="111">
        <v>0</v>
      </c>
      <c r="E149" s="105"/>
      <c r="F149" s="118">
        <f t="shared" si="15"/>
        <v>0</v>
      </c>
      <c r="G149" s="118" t="str">
        <f t="shared" si="16"/>
        <v/>
      </c>
    </row>
    <row r="150" spans="1:7" x14ac:dyDescent="0.3">
      <c r="A150" s="90" t="s">
        <v>193</v>
      </c>
      <c r="B150" s="129" t="s">
        <v>165</v>
      </c>
      <c r="C150" s="111">
        <v>0</v>
      </c>
      <c r="D150" s="111">
        <v>0</v>
      </c>
      <c r="E150" s="105"/>
      <c r="F150" s="118">
        <f t="shared" si="15"/>
        <v>0</v>
      </c>
      <c r="G150" s="118" t="str">
        <f t="shared" si="16"/>
        <v/>
      </c>
    </row>
    <row r="151" spans="1:7" x14ac:dyDescent="0.3">
      <c r="A151" s="90" t="s">
        <v>194</v>
      </c>
      <c r="B151" s="105" t="s">
        <v>167</v>
      </c>
      <c r="C151" s="111">
        <v>0</v>
      </c>
      <c r="D151" s="111">
        <v>0</v>
      </c>
      <c r="E151" s="105"/>
      <c r="F151" s="118">
        <f t="shared" si="15"/>
        <v>0</v>
      </c>
      <c r="G151" s="118" t="str">
        <f t="shared" si="16"/>
        <v/>
      </c>
    </row>
    <row r="152" spans="1:7" x14ac:dyDescent="0.3">
      <c r="A152" s="90" t="s">
        <v>195</v>
      </c>
      <c r="B152" s="105" t="s">
        <v>65</v>
      </c>
      <c r="C152" s="111">
        <v>0</v>
      </c>
      <c r="D152" s="111">
        <v>0</v>
      </c>
      <c r="E152" s="105"/>
      <c r="F152" s="118">
        <f t="shared" si="15"/>
        <v>0</v>
      </c>
      <c r="G152" s="118" t="str">
        <f t="shared" si="16"/>
        <v/>
      </c>
    </row>
    <row r="153" spans="1:7" x14ac:dyDescent="0.3">
      <c r="A153" s="90" t="s">
        <v>196</v>
      </c>
      <c r="B153" s="105" t="s">
        <v>67</v>
      </c>
      <c r="C153" s="111">
        <v>11500</v>
      </c>
      <c r="D153" s="111">
        <v>0</v>
      </c>
      <c r="E153" s="105"/>
      <c r="F153" s="138">
        <f>SUM(F138:F152)</f>
        <v>1</v>
      </c>
      <c r="G153" s="138">
        <f>SUM(G138:G152)</f>
        <v>0</v>
      </c>
    </row>
    <row r="154" spans="1:7" x14ac:dyDescent="0.3">
      <c r="A154" s="90" t="s">
        <v>197</v>
      </c>
      <c r="B154" s="130" t="s">
        <v>171</v>
      </c>
      <c r="C154" s="111">
        <v>0</v>
      </c>
      <c r="D154" s="111">
        <v>0</v>
      </c>
      <c r="E154" s="105"/>
      <c r="F154" s="118" t="str">
        <f t="shared" ref="F154" si="17">IF($C$155=0,"",IF(C154="[for completion]","",IF(C154="","",C154/$C$155)))</f>
        <v/>
      </c>
      <c r="G154" s="118" t="str">
        <f t="shared" si="16"/>
        <v/>
      </c>
    </row>
    <row r="155" spans="1:7" x14ac:dyDescent="0.3">
      <c r="A155" s="90" t="s">
        <v>198</v>
      </c>
      <c r="B155" s="130" t="s">
        <v>171</v>
      </c>
      <c r="C155" s="111">
        <v>0</v>
      </c>
      <c r="D155" s="111">
        <v>0</v>
      </c>
      <c r="E155" s="105"/>
    </row>
    <row r="156" spans="1:7" x14ac:dyDescent="0.3">
      <c r="A156" s="90" t="s">
        <v>199</v>
      </c>
      <c r="B156" s="123" t="s">
        <v>171</v>
      </c>
      <c r="C156" s="111">
        <v>0</v>
      </c>
      <c r="D156" s="111">
        <v>0</v>
      </c>
      <c r="E156" s="105"/>
      <c r="F156" s="118" t="str">
        <f>IF($C$155=0,"",IF(C156="[for completion]","",IF(C156="","",C156/$C$155)))</f>
        <v/>
      </c>
      <c r="G156" s="118" t="str">
        <f>IF($D$155=0,"",IF(D156="[for completion]","",IF(D156="","",D156/$D$155)))</f>
        <v/>
      </c>
    </row>
    <row r="157" spans="1:7" x14ac:dyDescent="0.3">
      <c r="A157" s="90" t="s">
        <v>200</v>
      </c>
      <c r="B157" s="123" t="s">
        <v>171</v>
      </c>
      <c r="C157" s="111">
        <v>0</v>
      </c>
      <c r="D157" s="111">
        <v>0</v>
      </c>
      <c r="E157" s="105"/>
      <c r="F157" s="118" t="str">
        <f t="shared" ref="F157:F162" si="18">IF($C$155=0,"",IF(C157="[for completion]","",IF(C157="","",C157/$C$155)))</f>
        <v/>
      </c>
      <c r="G157" s="118" t="str">
        <f t="shared" ref="G157:G162" si="19">IF($D$155=0,"",IF(D157="[for completion]","",IF(D157="","",D157/$D$155)))</f>
        <v/>
      </c>
    </row>
    <row r="158" spans="1:7" x14ac:dyDescent="0.3">
      <c r="A158" s="90" t="s">
        <v>201</v>
      </c>
      <c r="B158" s="123" t="s">
        <v>171</v>
      </c>
      <c r="C158" s="111">
        <v>0</v>
      </c>
      <c r="D158" s="111">
        <v>0</v>
      </c>
      <c r="E158" s="105"/>
      <c r="F158" s="118" t="str">
        <f t="shared" si="18"/>
        <v/>
      </c>
      <c r="G158" s="118" t="str">
        <f t="shared" si="19"/>
        <v/>
      </c>
    </row>
    <row r="159" spans="1:7" x14ac:dyDescent="0.3">
      <c r="A159" s="90" t="s">
        <v>202</v>
      </c>
      <c r="B159" s="123" t="s">
        <v>171</v>
      </c>
      <c r="C159" s="111">
        <v>0</v>
      </c>
      <c r="D159" s="111">
        <v>0</v>
      </c>
      <c r="E159" s="105"/>
      <c r="F159" s="118" t="str">
        <f t="shared" si="18"/>
        <v/>
      </c>
      <c r="G159" s="118" t="str">
        <f t="shared" si="19"/>
        <v/>
      </c>
    </row>
    <row r="160" spans="1:7" x14ac:dyDescent="0.3">
      <c r="A160" s="90" t="s">
        <v>203</v>
      </c>
      <c r="B160" s="123" t="s">
        <v>171</v>
      </c>
      <c r="C160" s="111">
        <v>0</v>
      </c>
      <c r="D160" s="111">
        <v>0</v>
      </c>
      <c r="E160" s="105"/>
      <c r="F160" s="118" t="str">
        <f t="shared" si="18"/>
        <v/>
      </c>
      <c r="G160" s="118" t="str">
        <f t="shared" si="19"/>
        <v/>
      </c>
    </row>
    <row r="161" spans="1:7" x14ac:dyDescent="0.3">
      <c r="A161" s="90" t="s">
        <v>204</v>
      </c>
      <c r="B161" s="123" t="s">
        <v>171</v>
      </c>
      <c r="C161" s="111">
        <v>0</v>
      </c>
      <c r="D161" s="111">
        <v>0</v>
      </c>
      <c r="E161" s="105"/>
      <c r="F161" s="118" t="str">
        <f t="shared" si="18"/>
        <v/>
      </c>
      <c r="G161" s="118" t="str">
        <f t="shared" si="19"/>
        <v/>
      </c>
    </row>
    <row r="162" spans="1:7" x14ac:dyDescent="0.3">
      <c r="A162" s="90" t="s">
        <v>205</v>
      </c>
      <c r="B162" s="123" t="s">
        <v>171</v>
      </c>
      <c r="C162" s="111">
        <v>0</v>
      </c>
      <c r="D162" s="111">
        <v>0</v>
      </c>
      <c r="E162" s="105"/>
      <c r="F162" s="118" t="str">
        <f t="shared" si="18"/>
        <v/>
      </c>
      <c r="G162" s="118" t="str">
        <f t="shared" si="19"/>
        <v/>
      </c>
    </row>
    <row r="163" spans="1:7" x14ac:dyDescent="0.3">
      <c r="A163" s="107"/>
      <c r="B163" s="108" t="s">
        <v>206</v>
      </c>
      <c r="C163" s="114" t="s">
        <v>136</v>
      </c>
      <c r="D163" s="114" t="s">
        <v>137</v>
      </c>
      <c r="E163" s="109"/>
      <c r="F163" s="114" t="s">
        <v>138</v>
      </c>
      <c r="G163" s="114" t="s">
        <v>139</v>
      </c>
    </row>
    <row r="164" spans="1:7" x14ac:dyDescent="0.3">
      <c r="A164" s="90" t="s">
        <v>207</v>
      </c>
      <c r="B164" s="83" t="s">
        <v>208</v>
      </c>
      <c r="C164" s="111">
        <v>11500</v>
      </c>
      <c r="D164" s="111">
        <f t="shared" ref="D164:D166" si="20">C164</f>
        <v>11500</v>
      </c>
      <c r="E164" s="139"/>
      <c r="F164" s="118">
        <f>IF($C$167=0,"",IF(C164="[for completion]","",IF(C164="","",C164/$C$167)))</f>
        <v>1</v>
      </c>
      <c r="G164" s="118">
        <f>IF($D$167=0,"",IF(D164="[for completion]","",IF(D164="","",D164/$D$167)))</f>
        <v>1</v>
      </c>
    </row>
    <row r="165" spans="1:7" x14ac:dyDescent="0.3">
      <c r="A165" s="90" t="s">
        <v>209</v>
      </c>
      <c r="B165" s="83" t="s">
        <v>210</v>
      </c>
      <c r="C165" s="111">
        <v>0</v>
      </c>
      <c r="D165" s="111">
        <f t="shared" si="20"/>
        <v>0</v>
      </c>
      <c r="E165" s="139"/>
      <c r="F165" s="118">
        <f t="shared" ref="F165:F166" si="21">IF($C$167=0,"",IF(C165="[for completion]","",IF(C165="","",C165/$C$167)))</f>
        <v>0</v>
      </c>
      <c r="G165" s="118">
        <f t="shared" ref="G165:G166" si="22">IF($D$167=0,"",IF(D165="[for completion]","",IF(D165="","",D165/$D$167)))</f>
        <v>0</v>
      </c>
    </row>
    <row r="166" spans="1:7" x14ac:dyDescent="0.3">
      <c r="A166" s="90" t="s">
        <v>211</v>
      </c>
      <c r="B166" s="83" t="s">
        <v>65</v>
      </c>
      <c r="C166" s="111">
        <v>0</v>
      </c>
      <c r="D166" s="111">
        <f t="shared" si="20"/>
        <v>0</v>
      </c>
      <c r="E166" s="139"/>
      <c r="F166" s="118">
        <f t="shared" si="21"/>
        <v>0</v>
      </c>
      <c r="G166" s="118">
        <f t="shared" si="22"/>
        <v>0</v>
      </c>
    </row>
    <row r="167" spans="1:7" x14ac:dyDescent="0.3">
      <c r="A167" s="90" t="s">
        <v>212</v>
      </c>
      <c r="B167" s="140" t="s">
        <v>67</v>
      </c>
      <c r="C167" s="141">
        <f>SUM(C164:C166)</f>
        <v>11500</v>
      </c>
      <c r="D167" s="141">
        <f>SUM(D164:D166)</f>
        <v>11500</v>
      </c>
      <c r="E167" s="139"/>
      <c r="F167" s="142">
        <f>SUM(F164:F166)</f>
        <v>1</v>
      </c>
      <c r="G167" s="142">
        <f>SUM(G164:G166)</f>
        <v>1</v>
      </c>
    </row>
    <row r="168" spans="1:7" x14ac:dyDescent="0.3">
      <c r="A168" s="90" t="s">
        <v>213</v>
      </c>
      <c r="B168" s="140"/>
      <c r="C168" s="141"/>
      <c r="D168" s="141"/>
      <c r="E168" s="139"/>
      <c r="F168" s="139"/>
      <c r="G168" s="129"/>
    </row>
    <row r="169" spans="1:7" x14ac:dyDescent="0.3">
      <c r="A169" s="90" t="s">
        <v>214</v>
      </c>
      <c r="B169" s="140"/>
      <c r="C169" s="141"/>
      <c r="D169" s="141"/>
      <c r="E169" s="139"/>
      <c r="F169" s="139"/>
      <c r="G169" s="129"/>
    </row>
    <row r="170" spans="1:7" x14ac:dyDescent="0.3">
      <c r="A170" s="90" t="s">
        <v>215</v>
      </c>
      <c r="B170" s="140"/>
      <c r="C170" s="141"/>
      <c r="D170" s="141"/>
      <c r="E170" s="139"/>
      <c r="F170" s="139"/>
      <c r="G170" s="129"/>
    </row>
    <row r="171" spans="1:7" x14ac:dyDescent="0.3">
      <c r="A171" s="90" t="s">
        <v>216</v>
      </c>
      <c r="B171" s="140"/>
      <c r="C171" s="141"/>
      <c r="D171" s="141"/>
      <c r="E171" s="139"/>
      <c r="F171" s="139"/>
      <c r="G171" s="129"/>
    </row>
    <row r="172" spans="1:7" x14ac:dyDescent="0.3">
      <c r="A172" s="90" t="s">
        <v>217</v>
      </c>
      <c r="B172" s="140"/>
      <c r="C172" s="141"/>
      <c r="D172" s="141"/>
      <c r="E172" s="139"/>
      <c r="F172" s="139"/>
      <c r="G172" s="129"/>
    </row>
    <row r="173" spans="1:7" x14ac:dyDescent="0.3">
      <c r="A173" s="107"/>
      <c r="B173" s="108" t="s">
        <v>218</v>
      </c>
      <c r="C173" s="107" t="s">
        <v>136</v>
      </c>
      <c r="D173" s="107"/>
      <c r="E173" s="109"/>
      <c r="F173" s="110" t="s">
        <v>219</v>
      </c>
      <c r="G173" s="110"/>
    </row>
    <row r="174" spans="1:7" x14ac:dyDescent="0.3">
      <c r="A174" s="90" t="s">
        <v>220</v>
      </c>
      <c r="B174" s="105" t="s">
        <v>221</v>
      </c>
      <c r="C174" s="111">
        <v>0</v>
      </c>
      <c r="D174" s="101"/>
      <c r="E174" s="93"/>
      <c r="F174" s="118">
        <f>IF($C$179=0,"",IF(C174="[for completion]","",C174/$C$179))</f>
        <v>0</v>
      </c>
      <c r="G174" s="119"/>
    </row>
    <row r="175" spans="1:7" x14ac:dyDescent="0.3">
      <c r="A175" s="90" t="s">
        <v>222</v>
      </c>
      <c r="B175" s="105" t="s">
        <v>223</v>
      </c>
      <c r="C175" s="111">
        <v>91.5</v>
      </c>
      <c r="E175" s="125"/>
      <c r="F175" s="118">
        <f>IF($C$179=0,"",IF(C175="[for completion]","",C175/$C$179))</f>
        <v>1</v>
      </c>
      <c r="G175" s="119"/>
    </row>
    <row r="176" spans="1:7" x14ac:dyDescent="0.3">
      <c r="A176" s="90" t="s">
        <v>224</v>
      </c>
      <c r="B176" s="105" t="s">
        <v>225</v>
      </c>
      <c r="C176" s="111">
        <v>0</v>
      </c>
      <c r="E176" s="125"/>
      <c r="F176" s="118"/>
      <c r="G176" s="119"/>
    </row>
    <row r="177" spans="1:7" x14ac:dyDescent="0.3">
      <c r="A177" s="90" t="s">
        <v>226</v>
      </c>
      <c r="B177" s="105" t="s">
        <v>227</v>
      </c>
      <c r="C177" s="111">
        <v>0</v>
      </c>
      <c r="E177" s="125"/>
      <c r="F177" s="118">
        <f t="shared" ref="F177:F187" si="23">IF($C$179=0,"",IF(C177="[for completion]","",C177/$C$179))</f>
        <v>0</v>
      </c>
      <c r="G177" s="119"/>
    </row>
    <row r="178" spans="1:7" x14ac:dyDescent="0.3">
      <c r="A178" s="90" t="s">
        <v>228</v>
      </c>
      <c r="B178" s="105" t="s">
        <v>65</v>
      </c>
      <c r="C178" s="111">
        <v>0</v>
      </c>
      <c r="E178" s="125"/>
      <c r="F178" s="118">
        <f t="shared" si="23"/>
        <v>0</v>
      </c>
      <c r="G178" s="119"/>
    </row>
    <row r="179" spans="1:7" x14ac:dyDescent="0.3">
      <c r="A179" s="90" t="s">
        <v>229</v>
      </c>
      <c r="B179" s="130" t="s">
        <v>67</v>
      </c>
      <c r="C179" s="121">
        <f>SUM(C174:C178)</f>
        <v>91.5</v>
      </c>
      <c r="E179" s="125"/>
      <c r="F179" s="122">
        <f>SUM(F174:F178)</f>
        <v>1</v>
      </c>
      <c r="G179" s="119"/>
    </row>
    <row r="180" spans="1:7" x14ac:dyDescent="0.3">
      <c r="A180" s="90" t="s">
        <v>230</v>
      </c>
      <c r="B180" s="143" t="s">
        <v>231</v>
      </c>
      <c r="C180" s="111"/>
      <c r="E180" s="125"/>
      <c r="F180" s="118">
        <f t="shared" si="23"/>
        <v>0</v>
      </c>
      <c r="G180" s="119"/>
    </row>
    <row r="181" spans="1:7" ht="29" x14ac:dyDescent="0.3">
      <c r="A181" s="90" t="s">
        <v>232</v>
      </c>
      <c r="B181" s="143" t="s">
        <v>233</v>
      </c>
      <c r="C181" s="144"/>
      <c r="D181" s="143"/>
      <c r="E181" s="143"/>
      <c r="F181" s="118">
        <f t="shared" si="23"/>
        <v>0</v>
      </c>
      <c r="G181" s="143"/>
    </row>
    <row r="182" spans="1:7" ht="29" x14ac:dyDescent="0.3">
      <c r="A182" s="90" t="s">
        <v>234</v>
      </c>
      <c r="B182" s="143" t="s">
        <v>235</v>
      </c>
      <c r="C182" s="111"/>
      <c r="E182" s="125"/>
      <c r="F182" s="118">
        <f t="shared" si="23"/>
        <v>0</v>
      </c>
      <c r="G182" s="119"/>
    </row>
    <row r="183" spans="1:7" x14ac:dyDescent="0.3">
      <c r="A183" s="90" t="s">
        <v>236</v>
      </c>
      <c r="B183" s="143" t="s">
        <v>237</v>
      </c>
      <c r="C183" s="111"/>
      <c r="E183" s="125"/>
      <c r="F183" s="118">
        <f t="shared" si="23"/>
        <v>0</v>
      </c>
      <c r="G183" s="119"/>
    </row>
    <row r="184" spans="1:7" x14ac:dyDescent="0.3">
      <c r="A184" s="90" t="s">
        <v>238</v>
      </c>
      <c r="B184" s="143" t="s">
        <v>239</v>
      </c>
      <c r="C184" s="144"/>
      <c r="D184" s="143"/>
      <c r="E184" s="143"/>
      <c r="F184" s="118">
        <f t="shared" si="23"/>
        <v>0</v>
      </c>
      <c r="G184" s="143"/>
    </row>
    <row r="185" spans="1:7" x14ac:dyDescent="0.3">
      <c r="A185" s="90" t="s">
        <v>240</v>
      </c>
      <c r="B185" s="143" t="s">
        <v>241</v>
      </c>
      <c r="C185" s="111"/>
      <c r="E185" s="125"/>
      <c r="F185" s="118">
        <f t="shared" si="23"/>
        <v>0</v>
      </c>
      <c r="G185" s="119"/>
    </row>
    <row r="186" spans="1:7" x14ac:dyDescent="0.3">
      <c r="A186" s="90" t="s">
        <v>242</v>
      </c>
      <c r="B186" s="143" t="s">
        <v>243</v>
      </c>
      <c r="C186" s="111"/>
      <c r="E186" s="125"/>
      <c r="F186" s="118">
        <f t="shared" si="23"/>
        <v>0</v>
      </c>
      <c r="G186" s="119"/>
    </row>
    <row r="187" spans="1:7" x14ac:dyDescent="0.3">
      <c r="A187" s="90" t="s">
        <v>244</v>
      </c>
      <c r="B187" s="143" t="s">
        <v>245</v>
      </c>
      <c r="C187" s="111"/>
      <c r="E187" s="125"/>
      <c r="F187" s="118">
        <f t="shared" si="23"/>
        <v>0</v>
      </c>
      <c r="G187" s="119"/>
    </row>
    <row r="188" spans="1:7" x14ac:dyDescent="0.3">
      <c r="A188" s="90" t="s">
        <v>246</v>
      </c>
      <c r="B188" s="143"/>
      <c r="E188" s="125"/>
      <c r="F188" s="119"/>
      <c r="G188" s="119"/>
    </row>
    <row r="189" spans="1:7" x14ac:dyDescent="0.3">
      <c r="A189" s="90" t="s">
        <v>247</v>
      </c>
      <c r="B189" s="143"/>
      <c r="E189" s="125"/>
      <c r="F189" s="119"/>
      <c r="G189" s="119"/>
    </row>
    <row r="190" spans="1:7" x14ac:dyDescent="0.3">
      <c r="A190" s="90" t="s">
        <v>248</v>
      </c>
      <c r="B190" s="143"/>
      <c r="E190" s="125"/>
      <c r="F190" s="119"/>
      <c r="G190" s="119"/>
    </row>
    <row r="191" spans="1:7" x14ac:dyDescent="0.3">
      <c r="A191" s="90" t="s">
        <v>249</v>
      </c>
      <c r="B191" s="123"/>
      <c r="E191" s="125"/>
      <c r="F191" s="119"/>
      <c r="G191" s="119"/>
    </row>
    <row r="192" spans="1:7" x14ac:dyDescent="0.3">
      <c r="A192" s="107"/>
      <c r="B192" s="108" t="s">
        <v>250</v>
      </c>
      <c r="C192" s="107" t="s">
        <v>53</v>
      </c>
      <c r="D192" s="107"/>
      <c r="E192" s="109"/>
      <c r="F192" s="110" t="s">
        <v>219</v>
      </c>
      <c r="G192" s="110"/>
    </row>
    <row r="193" spans="1:7" x14ac:dyDescent="0.3">
      <c r="A193" s="90" t="s">
        <v>251</v>
      </c>
      <c r="B193" s="105" t="s">
        <v>252</v>
      </c>
      <c r="C193" s="111">
        <v>91.5</v>
      </c>
      <c r="E193" s="117"/>
      <c r="F193" s="118">
        <f t="shared" ref="F193:F206" si="24">IF($C$208=0,"",IF(C193="[for completion]","",C193/$C$208))</f>
        <v>1</v>
      </c>
      <c r="G193" s="119"/>
    </row>
    <row r="194" spans="1:7" x14ac:dyDescent="0.3">
      <c r="A194" s="90" t="s">
        <v>253</v>
      </c>
      <c r="B194" s="105" t="s">
        <v>254</v>
      </c>
      <c r="C194" s="111">
        <v>0</v>
      </c>
      <c r="E194" s="125"/>
      <c r="F194" s="118">
        <f t="shared" si="24"/>
        <v>0</v>
      </c>
      <c r="G194" s="125"/>
    </row>
    <row r="195" spans="1:7" x14ac:dyDescent="0.3">
      <c r="A195" s="90" t="s">
        <v>255</v>
      </c>
      <c r="B195" s="105" t="s">
        <v>256</v>
      </c>
      <c r="C195" s="111">
        <v>0</v>
      </c>
      <c r="E195" s="125"/>
      <c r="F195" s="118">
        <f t="shared" si="24"/>
        <v>0</v>
      </c>
      <c r="G195" s="125"/>
    </row>
    <row r="196" spans="1:7" x14ac:dyDescent="0.3">
      <c r="A196" s="90" t="s">
        <v>257</v>
      </c>
      <c r="B196" s="105" t="s">
        <v>258</v>
      </c>
      <c r="C196" s="111">
        <v>0</v>
      </c>
      <c r="E196" s="125"/>
      <c r="F196" s="118">
        <f t="shared" si="24"/>
        <v>0</v>
      </c>
      <c r="G196" s="125"/>
    </row>
    <row r="197" spans="1:7" x14ac:dyDescent="0.3">
      <c r="A197" s="90" t="s">
        <v>259</v>
      </c>
      <c r="B197" s="105" t="s">
        <v>260</v>
      </c>
      <c r="C197" s="111">
        <v>0</v>
      </c>
      <c r="E197" s="125"/>
      <c r="F197" s="118">
        <f t="shared" si="24"/>
        <v>0</v>
      </c>
      <c r="G197" s="125"/>
    </row>
    <row r="198" spans="1:7" x14ac:dyDescent="0.3">
      <c r="A198" s="90" t="s">
        <v>261</v>
      </c>
      <c r="B198" s="105" t="s">
        <v>262</v>
      </c>
      <c r="C198" s="111">
        <v>0</v>
      </c>
      <c r="E198" s="125"/>
      <c r="F198" s="118">
        <f t="shared" si="24"/>
        <v>0</v>
      </c>
      <c r="G198" s="125"/>
    </row>
    <row r="199" spans="1:7" x14ac:dyDescent="0.3">
      <c r="A199" s="90" t="s">
        <v>263</v>
      </c>
      <c r="B199" s="105" t="s">
        <v>264</v>
      </c>
      <c r="C199" s="111">
        <v>0</v>
      </c>
      <c r="E199" s="125"/>
      <c r="F199" s="118">
        <f t="shared" si="24"/>
        <v>0</v>
      </c>
      <c r="G199" s="125"/>
    </row>
    <row r="200" spans="1:7" x14ac:dyDescent="0.3">
      <c r="A200" s="90" t="s">
        <v>265</v>
      </c>
      <c r="B200" s="105" t="s">
        <v>266</v>
      </c>
      <c r="C200" s="111">
        <v>0</v>
      </c>
      <c r="E200" s="125"/>
      <c r="F200" s="118">
        <f t="shared" si="24"/>
        <v>0</v>
      </c>
      <c r="G200" s="125"/>
    </row>
    <row r="201" spans="1:7" x14ac:dyDescent="0.3">
      <c r="A201" s="90" t="s">
        <v>267</v>
      </c>
      <c r="B201" s="105" t="s">
        <v>268</v>
      </c>
      <c r="C201" s="111">
        <v>0</v>
      </c>
      <c r="E201" s="125"/>
      <c r="F201" s="118">
        <f t="shared" si="24"/>
        <v>0</v>
      </c>
      <c r="G201" s="125"/>
    </row>
    <row r="202" spans="1:7" x14ac:dyDescent="0.3">
      <c r="A202" s="90" t="s">
        <v>269</v>
      </c>
      <c r="B202" s="105" t="s">
        <v>270</v>
      </c>
      <c r="C202" s="111">
        <v>0</v>
      </c>
      <c r="E202" s="125"/>
      <c r="F202" s="118">
        <f t="shared" si="24"/>
        <v>0</v>
      </c>
      <c r="G202" s="125"/>
    </row>
    <row r="203" spans="1:7" x14ac:dyDescent="0.3">
      <c r="A203" s="90" t="s">
        <v>271</v>
      </c>
      <c r="B203" s="105" t="s">
        <v>272</v>
      </c>
      <c r="C203" s="111">
        <v>0</v>
      </c>
      <c r="E203" s="125"/>
      <c r="F203" s="118">
        <f t="shared" si="24"/>
        <v>0</v>
      </c>
      <c r="G203" s="125"/>
    </row>
    <row r="204" spans="1:7" x14ac:dyDescent="0.3">
      <c r="A204" s="90" t="s">
        <v>273</v>
      </c>
      <c r="B204" s="105" t="s">
        <v>274</v>
      </c>
      <c r="C204" s="111">
        <v>0</v>
      </c>
      <c r="E204" s="125"/>
      <c r="F204" s="118">
        <f t="shared" si="24"/>
        <v>0</v>
      </c>
      <c r="G204" s="125"/>
    </row>
    <row r="205" spans="1:7" x14ac:dyDescent="0.3">
      <c r="A205" s="90" t="s">
        <v>275</v>
      </c>
      <c r="B205" s="105" t="s">
        <v>276</v>
      </c>
      <c r="C205" s="111">
        <v>0</v>
      </c>
      <c r="E205" s="125"/>
      <c r="F205" s="118">
        <f t="shared" si="24"/>
        <v>0</v>
      </c>
      <c r="G205" s="125"/>
    </row>
    <row r="206" spans="1:7" x14ac:dyDescent="0.3">
      <c r="A206" s="90" t="s">
        <v>277</v>
      </c>
      <c r="B206" s="105" t="s">
        <v>65</v>
      </c>
      <c r="C206" s="111">
        <v>0</v>
      </c>
      <c r="E206" s="125"/>
      <c r="F206" s="118">
        <f t="shared" si="24"/>
        <v>0</v>
      </c>
      <c r="G206" s="125"/>
    </row>
    <row r="207" spans="1:7" x14ac:dyDescent="0.3">
      <c r="A207" s="90" t="s">
        <v>278</v>
      </c>
      <c r="B207" s="120" t="s">
        <v>279</v>
      </c>
      <c r="C207" s="111">
        <v>91.5</v>
      </c>
      <c r="E207" s="125"/>
      <c r="F207" s="118"/>
      <c r="G207" s="125"/>
    </row>
    <row r="208" spans="1:7" x14ac:dyDescent="0.3">
      <c r="A208" s="90" t="s">
        <v>280</v>
      </c>
      <c r="B208" s="130" t="s">
        <v>67</v>
      </c>
      <c r="C208" s="121">
        <f>SUM(C193:C206)</f>
        <v>91.5</v>
      </c>
      <c r="D208" s="105"/>
      <c r="E208" s="125"/>
      <c r="F208" s="122">
        <f>SUM(F193:F206)</f>
        <v>1</v>
      </c>
      <c r="G208" s="125"/>
    </row>
    <row r="209" spans="1:7" x14ac:dyDescent="0.3">
      <c r="A209" s="90" t="s">
        <v>281</v>
      </c>
      <c r="B209" s="123" t="s">
        <v>171</v>
      </c>
      <c r="C209" s="111"/>
      <c r="E209" s="125"/>
      <c r="F209" s="118">
        <f>IF($C$208=0,"",IF(C209="[for completion]","",C209/$C$208))</f>
        <v>0</v>
      </c>
      <c r="G209" s="125"/>
    </row>
    <row r="210" spans="1:7" x14ac:dyDescent="0.3">
      <c r="A210" s="90" t="s">
        <v>1419</v>
      </c>
      <c r="B210" s="123" t="s">
        <v>171</v>
      </c>
      <c r="C210" s="111"/>
      <c r="E210" s="125"/>
      <c r="F210" s="118">
        <f t="shared" ref="F210:F215" si="25">IF($C$208=0,"",IF(C210="[for completion]","",C210/$C$208))</f>
        <v>0</v>
      </c>
      <c r="G210" s="125"/>
    </row>
    <row r="211" spans="1:7" x14ac:dyDescent="0.3">
      <c r="A211" s="90" t="s">
        <v>282</v>
      </c>
      <c r="B211" s="123" t="s">
        <v>171</v>
      </c>
      <c r="C211" s="111"/>
      <c r="E211" s="125"/>
      <c r="F211" s="118">
        <f t="shared" si="25"/>
        <v>0</v>
      </c>
      <c r="G211" s="125"/>
    </row>
    <row r="212" spans="1:7" x14ac:dyDescent="0.3">
      <c r="A212" s="90" t="s">
        <v>283</v>
      </c>
      <c r="B212" s="123" t="s">
        <v>171</v>
      </c>
      <c r="C212" s="111"/>
      <c r="E212" s="125"/>
      <c r="F212" s="118">
        <f t="shared" si="25"/>
        <v>0</v>
      </c>
      <c r="G212" s="125"/>
    </row>
    <row r="213" spans="1:7" x14ac:dyDescent="0.3">
      <c r="A213" s="90" t="s">
        <v>284</v>
      </c>
      <c r="B213" s="123" t="s">
        <v>171</v>
      </c>
      <c r="C213" s="111"/>
      <c r="E213" s="125"/>
      <c r="F213" s="118">
        <f t="shared" si="25"/>
        <v>0</v>
      </c>
      <c r="G213" s="125"/>
    </row>
    <row r="214" spans="1:7" x14ac:dyDescent="0.3">
      <c r="A214" s="90" t="s">
        <v>285</v>
      </c>
      <c r="B214" s="123" t="s">
        <v>171</v>
      </c>
      <c r="C214" s="111"/>
      <c r="E214" s="125"/>
      <c r="F214" s="118">
        <f t="shared" si="25"/>
        <v>0</v>
      </c>
      <c r="G214" s="125"/>
    </row>
    <row r="215" spans="1:7" x14ac:dyDescent="0.3">
      <c r="A215" s="90" t="s">
        <v>286</v>
      </c>
      <c r="B215" s="123" t="s">
        <v>171</v>
      </c>
      <c r="C215" s="111"/>
      <c r="E215" s="125"/>
      <c r="F215" s="118">
        <f t="shared" si="25"/>
        <v>0</v>
      </c>
      <c r="G215" s="125"/>
    </row>
    <row r="216" spans="1:7" x14ac:dyDescent="0.3">
      <c r="A216" s="107"/>
      <c r="B216" s="108" t="s">
        <v>1420</v>
      </c>
      <c r="C216" s="107" t="s">
        <v>53</v>
      </c>
      <c r="D216" s="107"/>
      <c r="E216" s="109"/>
      <c r="F216" s="110" t="s">
        <v>287</v>
      </c>
      <c r="G216" s="110" t="s">
        <v>288</v>
      </c>
    </row>
    <row r="217" spans="1:7" x14ac:dyDescent="0.3">
      <c r="A217" s="90" t="s">
        <v>289</v>
      </c>
      <c r="B217" s="129" t="s">
        <v>290</v>
      </c>
      <c r="C217" s="111">
        <v>91.5</v>
      </c>
      <c r="E217" s="139"/>
      <c r="F217" s="119">
        <f>IF($C$38=0,"",IF(C217="[for completion]","",IF(C217="","",C217/$C$38)))</f>
        <v>6.008275537501372E-3</v>
      </c>
      <c r="G217" s="119">
        <f>IF($C$39=0,"",IF(C217="[for completion]","",IF(C217="","",C217/$C$39)))</f>
        <v>7.9565217391304351E-3</v>
      </c>
    </row>
    <row r="218" spans="1:7" x14ac:dyDescent="0.3">
      <c r="A218" s="90" t="s">
        <v>291</v>
      </c>
      <c r="B218" s="129" t="s">
        <v>292</v>
      </c>
      <c r="C218" s="111">
        <v>0</v>
      </c>
      <c r="E218" s="139"/>
      <c r="F218" s="119">
        <f t="shared" ref="F218:F219" si="26">IF($C$38=0,"",IF(C218="[for completion]","",IF(C218="","",C218/$C$38)))</f>
        <v>0</v>
      </c>
      <c r="G218" s="119">
        <f t="shared" ref="G218:G219" si="27">IF($C$39=0,"",IF(C218="[for completion]","",IF(C218="","",C218/$C$39)))</f>
        <v>0</v>
      </c>
    </row>
    <row r="219" spans="1:7" x14ac:dyDescent="0.3">
      <c r="A219" s="90" t="s">
        <v>293</v>
      </c>
      <c r="B219" s="129" t="s">
        <v>65</v>
      </c>
      <c r="C219" s="111">
        <v>0</v>
      </c>
      <c r="E219" s="139"/>
      <c r="F219" s="119">
        <f t="shared" si="26"/>
        <v>0</v>
      </c>
      <c r="G219" s="119">
        <f t="shared" si="27"/>
        <v>0</v>
      </c>
    </row>
    <row r="220" spans="1:7" x14ac:dyDescent="0.3">
      <c r="A220" s="90" t="s">
        <v>294</v>
      </c>
      <c r="B220" s="130" t="s">
        <v>67</v>
      </c>
      <c r="C220" s="111">
        <f>SUM(C217:C219)</f>
        <v>91.5</v>
      </c>
      <c r="E220" s="139"/>
      <c r="F220" s="145">
        <f>SUM(F217:F219)</f>
        <v>6.008275537501372E-3</v>
      </c>
      <c r="G220" s="145">
        <f>SUM(G217:G219)</f>
        <v>7.9565217391304351E-3</v>
      </c>
    </row>
    <row r="221" spans="1:7" x14ac:dyDescent="0.3">
      <c r="A221" s="90" t="s">
        <v>295</v>
      </c>
      <c r="B221" s="123" t="s">
        <v>171</v>
      </c>
      <c r="C221" s="111"/>
      <c r="E221" s="139"/>
      <c r="F221" s="118" t="str">
        <f t="shared" ref="F221:F227" si="28">IF($C$38=0,"",IF(C221="[for completion]","",IF(C221="","",C221/$C$38)))</f>
        <v/>
      </c>
      <c r="G221" s="118" t="str">
        <f t="shared" ref="G221:G227" si="29">IF($C$39=0,"",IF(C221="[for completion]","",IF(C221="","",C221/$C$39)))</f>
        <v/>
      </c>
    </row>
    <row r="222" spans="1:7" x14ac:dyDescent="0.3">
      <c r="A222" s="90" t="s">
        <v>296</v>
      </c>
      <c r="B222" s="123" t="s">
        <v>171</v>
      </c>
      <c r="C222" s="111"/>
      <c r="E222" s="139"/>
      <c r="F222" s="118" t="str">
        <f t="shared" si="28"/>
        <v/>
      </c>
      <c r="G222" s="118" t="str">
        <f t="shared" si="29"/>
        <v/>
      </c>
    </row>
    <row r="223" spans="1:7" x14ac:dyDescent="0.3">
      <c r="A223" s="90" t="s">
        <v>297</v>
      </c>
      <c r="B223" s="123" t="s">
        <v>171</v>
      </c>
      <c r="C223" s="111"/>
      <c r="E223" s="139"/>
      <c r="F223" s="118" t="str">
        <f t="shared" si="28"/>
        <v/>
      </c>
      <c r="G223" s="118" t="str">
        <f t="shared" si="29"/>
        <v/>
      </c>
    </row>
    <row r="224" spans="1:7" x14ac:dyDescent="0.3">
      <c r="A224" s="90" t="s">
        <v>298</v>
      </c>
      <c r="B224" s="123" t="s">
        <v>171</v>
      </c>
      <c r="C224" s="111"/>
      <c r="E224" s="139"/>
      <c r="F224" s="118" t="str">
        <f t="shared" si="28"/>
        <v/>
      </c>
      <c r="G224" s="118" t="str">
        <f t="shared" si="29"/>
        <v/>
      </c>
    </row>
    <row r="225" spans="1:7" x14ac:dyDescent="0.3">
      <c r="A225" s="90" t="s">
        <v>299</v>
      </c>
      <c r="B225" s="123" t="s">
        <v>171</v>
      </c>
      <c r="C225" s="111"/>
      <c r="E225" s="139"/>
      <c r="F225" s="118" t="str">
        <f t="shared" si="28"/>
        <v/>
      </c>
      <c r="G225" s="118" t="str">
        <f t="shared" si="29"/>
        <v/>
      </c>
    </row>
    <row r="226" spans="1:7" x14ac:dyDescent="0.3">
      <c r="A226" s="90" t="s">
        <v>300</v>
      </c>
      <c r="B226" s="123" t="s">
        <v>171</v>
      </c>
      <c r="C226" s="111"/>
      <c r="E226" s="105"/>
      <c r="F226" s="118" t="str">
        <f t="shared" si="28"/>
        <v/>
      </c>
      <c r="G226" s="118" t="str">
        <f t="shared" si="29"/>
        <v/>
      </c>
    </row>
    <row r="227" spans="1:7" x14ac:dyDescent="0.3">
      <c r="A227" s="90" t="s">
        <v>301</v>
      </c>
      <c r="B227" s="123" t="s">
        <v>171</v>
      </c>
      <c r="C227" s="111"/>
      <c r="E227" s="139"/>
      <c r="F227" s="118" t="str">
        <f t="shared" si="28"/>
        <v/>
      </c>
      <c r="G227" s="118" t="str">
        <f t="shared" si="29"/>
        <v/>
      </c>
    </row>
    <row r="228" spans="1:7" x14ac:dyDescent="0.3">
      <c r="A228" s="107"/>
      <c r="B228" s="108" t="s">
        <v>1421</v>
      </c>
      <c r="C228" s="107"/>
      <c r="D228" s="107"/>
      <c r="E228" s="109"/>
      <c r="F228" s="110"/>
      <c r="G228" s="110"/>
    </row>
    <row r="229" spans="1:7" ht="29" x14ac:dyDescent="0.3">
      <c r="A229" s="90" t="s">
        <v>302</v>
      </c>
      <c r="B229" s="105" t="s">
        <v>1422</v>
      </c>
      <c r="C229" s="146" t="s">
        <v>1423</v>
      </c>
    </row>
    <row r="230" spans="1:7" x14ac:dyDescent="0.3">
      <c r="A230" s="107"/>
      <c r="B230" s="108" t="s">
        <v>303</v>
      </c>
      <c r="C230" s="107"/>
      <c r="D230" s="107"/>
      <c r="E230" s="109"/>
      <c r="F230" s="110"/>
      <c r="G230" s="110"/>
    </row>
    <row r="231" spans="1:7" x14ac:dyDescent="0.3">
      <c r="A231" s="90" t="s">
        <v>304</v>
      </c>
      <c r="B231" s="90" t="s">
        <v>305</v>
      </c>
      <c r="C231" s="111">
        <v>0</v>
      </c>
      <c r="E231" s="105"/>
    </row>
    <row r="232" spans="1:7" x14ac:dyDescent="0.3">
      <c r="A232" s="90" t="s">
        <v>306</v>
      </c>
      <c r="B232" s="147" t="s">
        <v>307</v>
      </c>
      <c r="C232" s="111">
        <v>0</v>
      </c>
      <c r="E232" s="105"/>
    </row>
    <row r="233" spans="1:7" x14ac:dyDescent="0.3">
      <c r="A233" s="90" t="s">
        <v>308</v>
      </c>
      <c r="B233" s="147" t="s">
        <v>309</v>
      </c>
      <c r="C233" s="111">
        <v>0</v>
      </c>
      <c r="E233" s="105"/>
    </row>
    <row r="234" spans="1:7" x14ac:dyDescent="0.3">
      <c r="A234" s="90" t="s">
        <v>310</v>
      </c>
      <c r="B234" s="103" t="s">
        <v>311</v>
      </c>
      <c r="C234" s="121"/>
      <c r="D234" s="105"/>
      <c r="E234" s="105"/>
    </row>
    <row r="235" spans="1:7" x14ac:dyDescent="0.3">
      <c r="A235" s="90" t="s">
        <v>312</v>
      </c>
      <c r="B235" s="103" t="s">
        <v>313</v>
      </c>
      <c r="C235" s="121"/>
      <c r="D235" s="105"/>
      <c r="E235" s="105"/>
    </row>
    <row r="236" spans="1:7" x14ac:dyDescent="0.3">
      <c r="A236" s="90" t="s">
        <v>314</v>
      </c>
      <c r="B236" s="103" t="s">
        <v>315</v>
      </c>
      <c r="C236" s="105"/>
      <c r="D236" s="105"/>
      <c r="E236" s="105"/>
    </row>
    <row r="237" spans="1:7" x14ac:dyDescent="0.3">
      <c r="A237" s="90" t="s">
        <v>316</v>
      </c>
      <c r="C237" s="105"/>
      <c r="D237" s="105"/>
      <c r="E237" s="105"/>
    </row>
    <row r="238" spans="1:7" x14ac:dyDescent="0.3">
      <c r="A238" s="90" t="s">
        <v>317</v>
      </c>
      <c r="C238" s="105"/>
      <c r="D238" s="105"/>
      <c r="E238" s="105"/>
    </row>
    <row r="239" spans="1:7" x14ac:dyDescent="0.3">
      <c r="A239" s="107"/>
      <c r="B239" s="108" t="s">
        <v>1424</v>
      </c>
      <c r="C239" s="107"/>
      <c r="D239" s="107"/>
      <c r="E239" s="109"/>
      <c r="F239" s="110"/>
      <c r="G239" s="110"/>
    </row>
    <row r="240" spans="1:7" x14ac:dyDescent="0.3">
      <c r="A240" s="90" t="s">
        <v>1425</v>
      </c>
      <c r="B240" s="90" t="s">
        <v>1426</v>
      </c>
      <c r="C240" s="90" t="s">
        <v>1427</v>
      </c>
      <c r="D240" s="85"/>
      <c r="E240" s="85"/>
      <c r="F240" s="85"/>
      <c r="G240" s="85"/>
    </row>
    <row r="241" spans="1:7" ht="29" x14ac:dyDescent="0.3">
      <c r="A241" s="90" t="s">
        <v>1428</v>
      </c>
      <c r="B241" s="90" t="s">
        <v>1429</v>
      </c>
      <c r="C241" s="148"/>
      <c r="D241" s="85"/>
      <c r="E241" s="85"/>
      <c r="F241" s="85"/>
      <c r="G241" s="85"/>
    </row>
    <row r="242" spans="1:7" x14ac:dyDescent="0.3">
      <c r="A242" s="90" t="s">
        <v>1430</v>
      </c>
      <c r="B242" s="90" t="s">
        <v>1431</v>
      </c>
      <c r="C242" s="148"/>
      <c r="D242" s="85"/>
      <c r="E242" s="85"/>
      <c r="F242" s="85"/>
      <c r="G242" s="85"/>
    </row>
    <row r="243" spans="1:7" x14ac:dyDescent="0.3">
      <c r="A243" s="90" t="s">
        <v>1432</v>
      </c>
      <c r="B243" s="90" t="s">
        <v>1433</v>
      </c>
      <c r="D243" s="85"/>
      <c r="E243" s="85"/>
      <c r="F243" s="85"/>
      <c r="G243" s="85"/>
    </row>
    <row r="244" spans="1:7" hidden="1" outlineLevel="1" x14ac:dyDescent="0.3">
      <c r="A244" s="90" t="s">
        <v>1434</v>
      </c>
      <c r="D244" s="85"/>
      <c r="E244" s="85"/>
      <c r="F244" s="85"/>
      <c r="G244" s="85"/>
    </row>
    <row r="245" spans="1:7" hidden="1" outlineLevel="1" x14ac:dyDescent="0.3">
      <c r="A245" s="90" t="s">
        <v>1435</v>
      </c>
      <c r="D245" s="85"/>
      <c r="E245" s="85"/>
      <c r="F245" s="85"/>
      <c r="G245" s="85"/>
    </row>
    <row r="246" spans="1:7" hidden="1" outlineLevel="1" x14ac:dyDescent="0.3">
      <c r="A246" s="90" t="s">
        <v>1436</v>
      </c>
      <c r="D246" s="85"/>
      <c r="E246" s="85"/>
      <c r="F246" s="85"/>
      <c r="G246" s="85"/>
    </row>
    <row r="247" spans="1:7" hidden="1" outlineLevel="1" x14ac:dyDescent="0.3">
      <c r="A247" s="90" t="s">
        <v>1437</v>
      </c>
      <c r="D247" s="85"/>
      <c r="E247" s="85"/>
      <c r="F247" s="85"/>
      <c r="G247" s="85"/>
    </row>
    <row r="248" spans="1:7" hidden="1" outlineLevel="1" x14ac:dyDescent="0.3">
      <c r="A248" s="90" t="s">
        <v>1438</v>
      </c>
      <c r="D248" s="85"/>
      <c r="E248" s="85"/>
      <c r="F248" s="85"/>
      <c r="G248" s="85"/>
    </row>
    <row r="249" spans="1:7" hidden="1" outlineLevel="1" x14ac:dyDescent="0.3">
      <c r="A249" s="90" t="s">
        <v>1439</v>
      </c>
      <c r="D249" s="85"/>
      <c r="E249" s="85"/>
      <c r="F249" s="85"/>
      <c r="G249" s="85"/>
    </row>
    <row r="250" spans="1:7" hidden="1" outlineLevel="1" x14ac:dyDescent="0.3">
      <c r="A250" s="90" t="s">
        <v>1440</v>
      </c>
      <c r="D250" s="85"/>
      <c r="E250" s="85"/>
      <c r="F250" s="85"/>
      <c r="G250" s="85"/>
    </row>
    <row r="251" spans="1:7" hidden="1" outlineLevel="1" x14ac:dyDescent="0.3">
      <c r="A251" s="90" t="s">
        <v>1441</v>
      </c>
      <c r="D251" s="85"/>
      <c r="E251" s="85"/>
      <c r="F251" s="85"/>
      <c r="G251" s="85"/>
    </row>
    <row r="252" spans="1:7" hidden="1" outlineLevel="1" x14ac:dyDescent="0.3">
      <c r="A252" s="90" t="s">
        <v>1442</v>
      </c>
      <c r="D252" s="85"/>
      <c r="E252" s="85"/>
      <c r="F252" s="85"/>
      <c r="G252" s="85"/>
    </row>
    <row r="253" spans="1:7" hidden="1" outlineLevel="1" x14ac:dyDescent="0.3">
      <c r="A253" s="90" t="s">
        <v>1443</v>
      </c>
      <c r="D253" s="85"/>
      <c r="E253" s="85"/>
      <c r="F253" s="85"/>
      <c r="G253" s="85"/>
    </row>
    <row r="254" spans="1:7" hidden="1" outlineLevel="1" x14ac:dyDescent="0.3">
      <c r="A254" s="90" t="s">
        <v>1444</v>
      </c>
      <c r="D254" s="85"/>
      <c r="E254" s="85"/>
      <c r="F254" s="85"/>
      <c r="G254" s="85"/>
    </row>
    <row r="255" spans="1:7" hidden="1" outlineLevel="1" x14ac:dyDescent="0.3">
      <c r="A255" s="90" t="s">
        <v>1445</v>
      </c>
      <c r="D255" s="85"/>
      <c r="E255" s="85"/>
      <c r="F255" s="85"/>
      <c r="G255" s="85"/>
    </row>
    <row r="256" spans="1:7" hidden="1" outlineLevel="1" x14ac:dyDescent="0.3">
      <c r="A256" s="90" t="s">
        <v>1446</v>
      </c>
      <c r="D256" s="85"/>
      <c r="E256" s="85"/>
      <c r="F256" s="85"/>
      <c r="G256" s="85"/>
    </row>
    <row r="257" spans="1:7" hidden="1" outlineLevel="1" x14ac:dyDescent="0.3">
      <c r="A257" s="90" t="s">
        <v>1447</v>
      </c>
      <c r="D257" s="85"/>
      <c r="E257" s="85"/>
      <c r="F257" s="85"/>
      <c r="G257" s="85"/>
    </row>
    <row r="258" spans="1:7" hidden="1" outlineLevel="1" x14ac:dyDescent="0.3">
      <c r="A258" s="90" t="s">
        <v>1448</v>
      </c>
      <c r="D258" s="85"/>
      <c r="E258" s="85"/>
      <c r="F258" s="85"/>
      <c r="G258" s="85"/>
    </row>
    <row r="259" spans="1:7" hidden="1" outlineLevel="1" x14ac:dyDescent="0.3">
      <c r="A259" s="90" t="s">
        <v>1449</v>
      </c>
      <c r="D259" s="85"/>
      <c r="E259" s="85"/>
      <c r="F259" s="85"/>
      <c r="G259" s="85"/>
    </row>
    <row r="260" spans="1:7" hidden="1" outlineLevel="1" x14ac:dyDescent="0.3">
      <c r="A260" s="90" t="s">
        <v>1450</v>
      </c>
      <c r="D260" s="85"/>
      <c r="E260" s="85"/>
      <c r="F260" s="85"/>
      <c r="G260" s="85"/>
    </row>
    <row r="261" spans="1:7" hidden="1" outlineLevel="1" x14ac:dyDescent="0.3">
      <c r="A261" s="90" t="s">
        <v>1451</v>
      </c>
      <c r="D261" s="85"/>
      <c r="E261" s="85"/>
      <c r="F261" s="85"/>
      <c r="G261" s="85"/>
    </row>
    <row r="262" spans="1:7" hidden="1" outlineLevel="1" x14ac:dyDescent="0.3">
      <c r="A262" s="90" t="s">
        <v>1452</v>
      </c>
      <c r="D262" s="85"/>
      <c r="E262" s="85"/>
      <c r="F262" s="85"/>
      <c r="G262" s="85"/>
    </row>
    <row r="263" spans="1:7" hidden="1" outlineLevel="1" x14ac:dyDescent="0.3">
      <c r="A263" s="90" t="s">
        <v>1453</v>
      </c>
      <c r="D263" s="85"/>
      <c r="E263" s="85"/>
      <c r="F263" s="85"/>
      <c r="G263" s="85"/>
    </row>
    <row r="264" spans="1:7" hidden="1" outlineLevel="1" x14ac:dyDescent="0.3">
      <c r="A264" s="90" t="s">
        <v>1454</v>
      </c>
      <c r="D264" s="85"/>
      <c r="E264" s="85"/>
      <c r="F264" s="85"/>
      <c r="G264" s="85"/>
    </row>
    <row r="265" spans="1:7" hidden="1" outlineLevel="1" x14ac:dyDescent="0.3">
      <c r="A265" s="90" t="s">
        <v>1455</v>
      </c>
      <c r="D265" s="85"/>
      <c r="E265" s="85"/>
      <c r="F265" s="85"/>
      <c r="G265" s="85"/>
    </row>
    <row r="266" spans="1:7" hidden="1" outlineLevel="1" x14ac:dyDescent="0.3">
      <c r="A266" s="90" t="s">
        <v>1456</v>
      </c>
      <c r="D266" s="85"/>
      <c r="E266" s="85"/>
      <c r="F266" s="85"/>
      <c r="G266" s="85"/>
    </row>
    <row r="267" spans="1:7" hidden="1" outlineLevel="1" x14ac:dyDescent="0.3">
      <c r="A267" s="90" t="s">
        <v>1457</v>
      </c>
      <c r="D267" s="85"/>
      <c r="E267" s="85"/>
      <c r="F267" s="85"/>
      <c r="G267" s="85"/>
    </row>
    <row r="268" spans="1:7" hidden="1" outlineLevel="1" x14ac:dyDescent="0.3">
      <c r="A268" s="90" t="s">
        <v>1458</v>
      </c>
      <c r="D268" s="85"/>
      <c r="E268" s="85"/>
      <c r="F268" s="85"/>
      <c r="G268" s="85"/>
    </row>
    <row r="269" spans="1:7" hidden="1" outlineLevel="1" x14ac:dyDescent="0.3">
      <c r="A269" s="90" t="s">
        <v>1459</v>
      </c>
      <c r="D269" s="85"/>
      <c r="E269" s="85"/>
      <c r="F269" s="85"/>
      <c r="G269" s="85"/>
    </row>
    <row r="270" spans="1:7" hidden="1" outlineLevel="1" x14ac:dyDescent="0.3">
      <c r="A270" s="90" t="s">
        <v>1460</v>
      </c>
      <c r="D270" s="85"/>
      <c r="E270" s="85"/>
      <c r="F270" s="85"/>
      <c r="G270" s="85"/>
    </row>
    <row r="271" spans="1:7" hidden="1" outlineLevel="1" x14ac:dyDescent="0.3">
      <c r="A271" s="90" t="s">
        <v>1461</v>
      </c>
      <c r="D271" s="85"/>
      <c r="E271" s="85"/>
      <c r="F271" s="85"/>
      <c r="G271" s="85"/>
    </row>
    <row r="272" spans="1:7" hidden="1" outlineLevel="1" x14ac:dyDescent="0.3">
      <c r="A272" s="90" t="s">
        <v>1462</v>
      </c>
      <c r="D272" s="85"/>
      <c r="E272" s="85"/>
      <c r="F272" s="85"/>
      <c r="G272" s="85"/>
    </row>
    <row r="273" spans="1:7" hidden="1" outlineLevel="1" x14ac:dyDescent="0.3">
      <c r="A273" s="90" t="s">
        <v>1463</v>
      </c>
      <c r="D273" s="85"/>
      <c r="E273" s="85"/>
      <c r="F273" s="85"/>
      <c r="G273" s="85"/>
    </row>
    <row r="274" spans="1:7" hidden="1" outlineLevel="1" x14ac:dyDescent="0.3">
      <c r="A274" s="90" t="s">
        <v>1464</v>
      </c>
      <c r="D274" s="85"/>
      <c r="E274" s="85"/>
      <c r="F274" s="85"/>
      <c r="G274" s="85"/>
    </row>
    <row r="275" spans="1:7" hidden="1" outlineLevel="1" x14ac:dyDescent="0.3">
      <c r="A275" s="90" t="s">
        <v>1465</v>
      </c>
      <c r="D275" s="85"/>
      <c r="E275" s="85"/>
      <c r="F275" s="85"/>
      <c r="G275" s="85"/>
    </row>
    <row r="276" spans="1:7" hidden="1" outlineLevel="1" x14ac:dyDescent="0.3">
      <c r="A276" s="90" t="s">
        <v>1466</v>
      </c>
      <c r="D276" s="85"/>
      <c r="E276" s="85"/>
      <c r="F276" s="85"/>
      <c r="G276" s="85"/>
    </row>
    <row r="277" spans="1:7" hidden="1" outlineLevel="1" x14ac:dyDescent="0.3">
      <c r="A277" s="90" t="s">
        <v>1467</v>
      </c>
      <c r="D277" s="85"/>
      <c r="E277" s="85"/>
      <c r="F277" s="85"/>
      <c r="G277" s="85"/>
    </row>
    <row r="278" spans="1:7" hidden="1" outlineLevel="1" x14ac:dyDescent="0.3">
      <c r="A278" s="90" t="s">
        <v>1468</v>
      </c>
      <c r="D278" s="85"/>
      <c r="E278" s="85"/>
      <c r="F278" s="85"/>
      <c r="G278" s="85"/>
    </row>
    <row r="279" spans="1:7" hidden="1" outlineLevel="1" x14ac:dyDescent="0.3">
      <c r="A279" s="90" t="s">
        <v>1469</v>
      </c>
      <c r="D279" s="85"/>
      <c r="E279" s="85"/>
      <c r="F279" s="85"/>
      <c r="G279" s="85"/>
    </row>
    <row r="280" spans="1:7" hidden="1" outlineLevel="1" x14ac:dyDescent="0.3">
      <c r="A280" s="90" t="s">
        <v>1470</v>
      </c>
      <c r="D280" s="85"/>
      <c r="E280" s="85"/>
      <c r="F280" s="85"/>
      <c r="G280" s="85"/>
    </row>
    <row r="281" spans="1:7" hidden="1" outlineLevel="1" x14ac:dyDescent="0.3">
      <c r="A281" s="90" t="s">
        <v>1471</v>
      </c>
      <c r="D281" s="85"/>
      <c r="E281" s="85"/>
      <c r="F281" s="85"/>
      <c r="G281" s="85"/>
    </row>
    <row r="282" spans="1:7" hidden="1" outlineLevel="1" x14ac:dyDescent="0.3">
      <c r="A282" s="90" t="s">
        <v>1472</v>
      </c>
      <c r="D282" s="85"/>
      <c r="E282" s="85"/>
      <c r="F282" s="85"/>
      <c r="G282" s="85"/>
    </row>
    <row r="283" spans="1:7" hidden="1" outlineLevel="1" x14ac:dyDescent="0.3">
      <c r="A283" s="90" t="s">
        <v>1473</v>
      </c>
      <c r="D283" s="85"/>
      <c r="E283" s="85"/>
      <c r="F283" s="85"/>
      <c r="G283" s="85"/>
    </row>
    <row r="284" spans="1:7" hidden="1" outlineLevel="1" x14ac:dyDescent="0.3">
      <c r="A284" s="90" t="s">
        <v>1474</v>
      </c>
      <c r="D284" s="85"/>
      <c r="E284" s="85"/>
      <c r="F284" s="85"/>
      <c r="G284" s="85"/>
    </row>
    <row r="285" spans="1:7" ht="37" collapsed="1" x14ac:dyDescent="0.3">
      <c r="A285" s="98"/>
      <c r="B285" s="98" t="s">
        <v>5</v>
      </c>
      <c r="C285" s="98" t="s">
        <v>318</v>
      </c>
      <c r="D285" s="98" t="s">
        <v>318</v>
      </c>
      <c r="E285" s="98"/>
      <c r="F285" s="99"/>
      <c r="G285" s="100"/>
    </row>
    <row r="286" spans="1:7" ht="13" x14ac:dyDescent="0.3">
      <c r="A286" s="149" t="s">
        <v>1475</v>
      </c>
      <c r="B286" s="150"/>
      <c r="C286" s="150"/>
      <c r="D286" s="150"/>
      <c r="E286" s="150"/>
      <c r="F286" s="151"/>
      <c r="G286" s="150"/>
    </row>
    <row r="287" spans="1:7" ht="13" x14ac:dyDescent="0.3">
      <c r="A287" s="149" t="s">
        <v>1476</v>
      </c>
      <c r="B287" s="150"/>
      <c r="C287" s="150"/>
      <c r="D287" s="150"/>
      <c r="E287" s="150"/>
      <c r="F287" s="151"/>
      <c r="G287" s="150"/>
    </row>
    <row r="288" spans="1:7" x14ac:dyDescent="0.3">
      <c r="A288" s="90" t="s">
        <v>319</v>
      </c>
      <c r="B288" s="103" t="s">
        <v>1477</v>
      </c>
      <c r="C288" s="152" t="s">
        <v>320</v>
      </c>
      <c r="D288" s="116"/>
      <c r="E288" s="116"/>
      <c r="F288" s="116"/>
      <c r="G288" s="116"/>
    </row>
    <row r="289" spans="1:7" x14ac:dyDescent="0.3">
      <c r="A289" s="90" t="s">
        <v>321</v>
      </c>
      <c r="B289" s="103" t="s">
        <v>1478</v>
      </c>
      <c r="C289" s="152" t="s">
        <v>322</v>
      </c>
      <c r="E289" s="116"/>
      <c r="F289" s="116"/>
    </row>
    <row r="290" spans="1:7" x14ac:dyDescent="0.3">
      <c r="A290" s="90" t="s">
        <v>323</v>
      </c>
      <c r="B290" s="103" t="s">
        <v>1479</v>
      </c>
      <c r="C290" s="152" t="s">
        <v>324</v>
      </c>
      <c r="D290" s="152" t="s">
        <v>325</v>
      </c>
      <c r="E290" s="153"/>
      <c r="F290" s="116"/>
      <c r="G290" s="153"/>
    </row>
    <row r="291" spans="1:7" x14ac:dyDescent="0.3">
      <c r="A291" s="90" t="s">
        <v>326</v>
      </c>
      <c r="B291" s="103" t="s">
        <v>1480</v>
      </c>
      <c r="C291" s="152" t="s">
        <v>327</v>
      </c>
    </row>
    <row r="292" spans="1:7" ht="29" x14ac:dyDescent="0.35">
      <c r="A292" s="90" t="s">
        <v>328</v>
      </c>
      <c r="B292" s="103" t="s">
        <v>1481</v>
      </c>
      <c r="C292" s="154" t="s">
        <v>329</v>
      </c>
      <c r="D292" s="152" t="s">
        <v>330</v>
      </c>
      <c r="E292" s="153" t="s">
        <v>331</v>
      </c>
      <c r="F292" s="152" t="str">
        <f ca="1">IF(ISREF(INDIRECT("'B2. HTT Public Sector Assets'!A1")),ROW(#REF!)&amp; " for Public Sector Assets","")</f>
        <v/>
      </c>
      <c r="G292" s="153"/>
    </row>
    <row r="293" spans="1:7" ht="29" x14ac:dyDescent="0.3">
      <c r="A293" s="90" t="s">
        <v>332</v>
      </c>
      <c r="B293" s="103" t="s">
        <v>1482</v>
      </c>
      <c r="C293" s="152" t="s">
        <v>333</v>
      </c>
      <c r="D293" s="152" t="s">
        <v>334</v>
      </c>
      <c r="E293" s="90" t="s">
        <v>335</v>
      </c>
    </row>
    <row r="294" spans="1:7" x14ac:dyDescent="0.3">
      <c r="A294" s="90" t="s">
        <v>336</v>
      </c>
      <c r="B294" s="103" t="s">
        <v>1483</v>
      </c>
      <c r="C294" s="152" t="s">
        <v>337</v>
      </c>
      <c r="F294" s="153"/>
    </row>
    <row r="295" spans="1:7" x14ac:dyDescent="0.3">
      <c r="A295" s="90" t="s">
        <v>338</v>
      </c>
      <c r="B295" s="103" t="s">
        <v>1484</v>
      </c>
      <c r="C295" s="152" t="s">
        <v>339</v>
      </c>
      <c r="E295" s="153"/>
      <c r="F295" s="153"/>
    </row>
    <row r="296" spans="1:7" x14ac:dyDescent="0.3">
      <c r="A296" s="90" t="s">
        <v>340</v>
      </c>
      <c r="B296" s="103" t="s">
        <v>1485</v>
      </c>
      <c r="C296" s="152" t="s">
        <v>341</v>
      </c>
      <c r="E296" s="153"/>
      <c r="F296" s="153"/>
    </row>
    <row r="297" spans="1:7" ht="29" x14ac:dyDescent="0.3">
      <c r="A297" s="90" t="s">
        <v>342</v>
      </c>
      <c r="B297" s="90" t="s">
        <v>343</v>
      </c>
      <c r="C297" s="152" t="s">
        <v>344</v>
      </c>
      <c r="E297" s="153"/>
    </row>
    <row r="298" spans="1:7" x14ac:dyDescent="0.3">
      <c r="A298" s="90" t="s">
        <v>345</v>
      </c>
      <c r="B298" s="103" t="s">
        <v>1486</v>
      </c>
      <c r="C298" s="152" t="s">
        <v>346</v>
      </c>
      <c r="E298" s="153"/>
    </row>
    <row r="299" spans="1:7" x14ac:dyDescent="0.3">
      <c r="A299" s="90" t="s">
        <v>347</v>
      </c>
      <c r="B299" s="103" t="s">
        <v>1487</v>
      </c>
      <c r="C299" s="152" t="s">
        <v>348</v>
      </c>
      <c r="E299" s="153"/>
    </row>
    <row r="300" spans="1:7" x14ac:dyDescent="0.3">
      <c r="A300" s="90" t="s">
        <v>349</v>
      </c>
      <c r="B300" s="103" t="s">
        <v>1488</v>
      </c>
      <c r="C300" s="152" t="s">
        <v>350</v>
      </c>
      <c r="D300" s="152" t="s">
        <v>351</v>
      </c>
      <c r="E300" s="153"/>
    </row>
    <row r="301" spans="1:7" x14ac:dyDescent="0.3">
      <c r="A301" s="90" t="s">
        <v>352</v>
      </c>
      <c r="B301" s="103"/>
      <c r="C301" s="152"/>
      <c r="D301" s="152"/>
      <c r="E301" s="153"/>
    </row>
    <row r="302" spans="1:7" x14ac:dyDescent="0.3">
      <c r="A302" s="90" t="s">
        <v>353</v>
      </c>
      <c r="B302" s="103"/>
      <c r="C302" s="152"/>
      <c r="D302" s="152"/>
      <c r="E302" s="153"/>
    </row>
    <row r="303" spans="1:7" x14ac:dyDescent="0.3">
      <c r="A303" s="90" t="s">
        <v>354</v>
      </c>
      <c r="B303" s="103"/>
      <c r="C303" s="152"/>
      <c r="D303" s="152"/>
      <c r="E303" s="153"/>
    </row>
    <row r="304" spans="1:7" x14ac:dyDescent="0.3">
      <c r="A304" s="90" t="s">
        <v>355</v>
      </c>
      <c r="B304" s="103"/>
      <c r="C304" s="152"/>
      <c r="D304" s="152"/>
      <c r="E304" s="153"/>
    </row>
    <row r="305" spans="1:7" x14ac:dyDescent="0.3">
      <c r="A305" s="90" t="s">
        <v>356</v>
      </c>
      <c r="B305" s="103"/>
      <c r="C305" s="152"/>
      <c r="D305" s="152"/>
      <c r="E305" s="153"/>
    </row>
    <row r="306" spans="1:7" x14ac:dyDescent="0.3">
      <c r="A306" s="90" t="s">
        <v>357</v>
      </c>
      <c r="B306" s="103"/>
      <c r="C306" s="152"/>
      <c r="D306" s="152"/>
      <c r="E306" s="153"/>
    </row>
    <row r="307" spans="1:7" x14ac:dyDescent="0.3">
      <c r="A307" s="90" t="s">
        <v>358</v>
      </c>
      <c r="B307" s="103"/>
      <c r="C307" s="152"/>
      <c r="D307" s="152"/>
      <c r="E307" s="153"/>
    </row>
    <row r="308" spans="1:7" x14ac:dyDescent="0.3">
      <c r="A308" s="90" t="s">
        <v>359</v>
      </c>
      <c r="B308" s="103"/>
      <c r="C308" s="152"/>
      <c r="D308" s="152"/>
      <c r="E308" s="153"/>
    </row>
    <row r="309" spans="1:7" x14ac:dyDescent="0.3">
      <c r="A309" s="90" t="s">
        <v>360</v>
      </c>
      <c r="B309" s="103"/>
      <c r="C309" s="152"/>
      <c r="D309" s="152"/>
      <c r="E309" s="153"/>
    </row>
    <row r="310" spans="1:7" x14ac:dyDescent="0.3">
      <c r="A310" s="90" t="s">
        <v>361</v>
      </c>
    </row>
    <row r="311" spans="1:7" ht="37" x14ac:dyDescent="0.3">
      <c r="A311" s="99"/>
      <c r="B311" s="98" t="s">
        <v>362</v>
      </c>
      <c r="C311" s="99"/>
      <c r="D311" s="99"/>
      <c r="E311" s="99"/>
      <c r="F311" s="99"/>
      <c r="G311" s="100"/>
    </row>
    <row r="312" spans="1:7" x14ac:dyDescent="0.3">
      <c r="A312" s="90" t="s">
        <v>363</v>
      </c>
      <c r="B312" s="112" t="s">
        <v>364</v>
      </c>
      <c r="C312" s="90">
        <v>0</v>
      </c>
    </row>
    <row r="313" spans="1:7" x14ac:dyDescent="0.3">
      <c r="A313" s="90" t="s">
        <v>365</v>
      </c>
      <c r="B313" s="112"/>
      <c r="C313" s="152"/>
    </row>
    <row r="314" spans="1:7" x14ac:dyDescent="0.3">
      <c r="A314" s="90" t="s">
        <v>366</v>
      </c>
      <c r="B314" s="112"/>
      <c r="C314" s="152"/>
    </row>
    <row r="315" spans="1:7" x14ac:dyDescent="0.3">
      <c r="A315" s="90" t="s">
        <v>367</v>
      </c>
      <c r="B315" s="112"/>
      <c r="C315" s="152"/>
    </row>
    <row r="316" spans="1:7" x14ac:dyDescent="0.3">
      <c r="A316" s="90" t="s">
        <v>368</v>
      </c>
      <c r="B316" s="112"/>
      <c r="C316" s="152"/>
    </row>
    <row r="317" spans="1:7" x14ac:dyDescent="0.3">
      <c r="A317" s="90" t="s">
        <v>369</v>
      </c>
      <c r="B317" s="112"/>
      <c r="C317" s="152"/>
    </row>
    <row r="318" spans="1:7" x14ac:dyDescent="0.3">
      <c r="A318" s="90" t="s">
        <v>370</v>
      </c>
      <c r="B318" s="112"/>
      <c r="C318" s="152"/>
    </row>
    <row r="319" spans="1:7" ht="18.5" x14ac:dyDescent="0.3">
      <c r="A319" s="99"/>
      <c r="B319" s="98" t="s">
        <v>371</v>
      </c>
      <c r="C319" s="99"/>
      <c r="D319" s="99"/>
      <c r="E319" s="99"/>
      <c r="F319" s="99"/>
      <c r="G319" s="100"/>
    </row>
    <row r="320" spans="1:7" x14ac:dyDescent="0.3">
      <c r="A320" s="107"/>
      <c r="B320" s="108" t="s">
        <v>372</v>
      </c>
      <c r="C320" s="107"/>
      <c r="D320" s="107"/>
      <c r="E320" s="109"/>
      <c r="F320" s="110"/>
      <c r="G320" s="110"/>
    </row>
    <row r="321" spans="1:3" x14ac:dyDescent="0.3">
      <c r="A321" s="90" t="s">
        <v>373</v>
      </c>
      <c r="B321" s="103" t="s">
        <v>1489</v>
      </c>
      <c r="C321" s="103"/>
    </row>
    <row r="322" spans="1:3" x14ac:dyDescent="0.3">
      <c r="A322" s="90" t="s">
        <v>374</v>
      </c>
      <c r="B322" s="103" t="s">
        <v>1490</v>
      </c>
      <c r="C322" s="103"/>
    </row>
    <row r="323" spans="1:3" x14ac:dyDescent="0.3">
      <c r="A323" s="90" t="s">
        <v>375</v>
      </c>
      <c r="B323" s="103" t="s">
        <v>376</v>
      </c>
      <c r="C323" s="103"/>
    </row>
    <row r="324" spans="1:3" x14ac:dyDescent="0.3">
      <c r="A324" s="90" t="s">
        <v>377</v>
      </c>
      <c r="B324" s="103" t="s">
        <v>378</v>
      </c>
    </row>
    <row r="325" spans="1:3" x14ac:dyDescent="0.3">
      <c r="A325" s="90" t="s">
        <v>379</v>
      </c>
      <c r="B325" s="103" t="s">
        <v>380</v>
      </c>
    </row>
    <row r="326" spans="1:3" x14ac:dyDescent="0.3">
      <c r="A326" s="90" t="s">
        <v>381</v>
      </c>
      <c r="B326" s="103" t="s">
        <v>791</v>
      </c>
    </row>
    <row r="327" spans="1:3" x14ac:dyDescent="0.3">
      <c r="A327" s="90" t="s">
        <v>382</v>
      </c>
      <c r="B327" s="103" t="s">
        <v>383</v>
      </c>
    </row>
    <row r="328" spans="1:3" x14ac:dyDescent="0.3">
      <c r="A328" s="90" t="s">
        <v>384</v>
      </c>
      <c r="B328" s="103" t="s">
        <v>385</v>
      </c>
    </row>
    <row r="329" spans="1:3" x14ac:dyDescent="0.3">
      <c r="A329" s="90" t="s">
        <v>386</v>
      </c>
      <c r="B329" s="103" t="s">
        <v>1491</v>
      </c>
    </row>
    <row r="330" spans="1:3" hidden="1" outlineLevel="1" x14ac:dyDescent="0.3">
      <c r="A330" s="90" t="s">
        <v>387</v>
      </c>
      <c r="B330" s="123" t="s">
        <v>388</v>
      </c>
    </row>
    <row r="331" spans="1:3" hidden="1" outlineLevel="1" x14ac:dyDescent="0.3">
      <c r="A331" s="90" t="s">
        <v>389</v>
      </c>
      <c r="B331" s="123" t="s">
        <v>388</v>
      </c>
    </row>
    <row r="332" spans="1:3" hidden="1" outlineLevel="1" x14ac:dyDescent="0.3">
      <c r="A332" s="90" t="s">
        <v>390</v>
      </c>
      <c r="B332" s="123" t="s">
        <v>388</v>
      </c>
    </row>
    <row r="333" spans="1:3" hidden="1" outlineLevel="1" x14ac:dyDescent="0.3">
      <c r="A333" s="90" t="s">
        <v>391</v>
      </c>
      <c r="B333" s="123" t="s">
        <v>388</v>
      </c>
    </row>
    <row r="334" spans="1:3" hidden="1" outlineLevel="1" x14ac:dyDescent="0.3">
      <c r="A334" s="90" t="s">
        <v>392</v>
      </c>
      <c r="B334" s="123" t="s">
        <v>388</v>
      </c>
    </row>
    <row r="335" spans="1:3" hidden="1" outlineLevel="1" x14ac:dyDescent="0.3">
      <c r="A335" s="90" t="s">
        <v>393</v>
      </c>
      <c r="B335" s="123" t="s">
        <v>388</v>
      </c>
    </row>
    <row r="336" spans="1:3" hidden="1" outlineLevel="1" x14ac:dyDescent="0.3">
      <c r="A336" s="90" t="s">
        <v>394</v>
      </c>
      <c r="B336" s="123" t="s">
        <v>388</v>
      </c>
    </row>
    <row r="337" spans="1:2" hidden="1" outlineLevel="1" x14ac:dyDescent="0.3">
      <c r="A337" s="90" t="s">
        <v>395</v>
      </c>
      <c r="B337" s="123" t="s">
        <v>388</v>
      </c>
    </row>
    <row r="338" spans="1:2" hidden="1" outlineLevel="1" x14ac:dyDescent="0.3">
      <c r="A338" s="90" t="s">
        <v>396</v>
      </c>
      <c r="B338" s="123" t="s">
        <v>388</v>
      </c>
    </row>
    <row r="339" spans="1:2" hidden="1" outlineLevel="1" x14ac:dyDescent="0.3">
      <c r="A339" s="90" t="s">
        <v>397</v>
      </c>
      <c r="B339" s="123" t="s">
        <v>388</v>
      </c>
    </row>
    <row r="340" spans="1:2" hidden="1" outlineLevel="1" x14ac:dyDescent="0.3">
      <c r="A340" s="90" t="s">
        <v>398</v>
      </c>
      <c r="B340" s="123" t="s">
        <v>388</v>
      </c>
    </row>
    <row r="341" spans="1:2" hidden="1" outlineLevel="1" x14ac:dyDescent="0.3">
      <c r="A341" s="90" t="s">
        <v>399</v>
      </c>
      <c r="B341" s="123" t="s">
        <v>388</v>
      </c>
    </row>
    <row r="342" spans="1:2" hidden="1" outlineLevel="1" x14ac:dyDescent="0.3">
      <c r="A342" s="90" t="s">
        <v>400</v>
      </c>
      <c r="B342" s="123" t="s">
        <v>388</v>
      </c>
    </row>
    <row r="343" spans="1:2" hidden="1" outlineLevel="1" x14ac:dyDescent="0.3">
      <c r="A343" s="90" t="s">
        <v>401</v>
      </c>
      <c r="B343" s="123" t="s">
        <v>388</v>
      </c>
    </row>
    <row r="344" spans="1:2" hidden="1" outlineLevel="1" x14ac:dyDescent="0.3">
      <c r="A344" s="90" t="s">
        <v>402</v>
      </c>
      <c r="B344" s="123" t="s">
        <v>388</v>
      </c>
    </row>
    <row r="345" spans="1:2" hidden="1" outlineLevel="1" x14ac:dyDescent="0.3">
      <c r="A345" s="90" t="s">
        <v>403</v>
      </c>
      <c r="B345" s="123" t="s">
        <v>388</v>
      </c>
    </row>
    <row r="346" spans="1:2" hidden="1" outlineLevel="1" x14ac:dyDescent="0.3">
      <c r="A346" s="90" t="s">
        <v>404</v>
      </c>
      <c r="B346" s="123" t="s">
        <v>388</v>
      </c>
    </row>
    <row r="347" spans="1:2" hidden="1" outlineLevel="1" x14ac:dyDescent="0.3">
      <c r="A347" s="90" t="s">
        <v>405</v>
      </c>
      <c r="B347" s="123" t="s">
        <v>388</v>
      </c>
    </row>
    <row r="348" spans="1:2" hidden="1" outlineLevel="1" x14ac:dyDescent="0.3">
      <c r="A348" s="90" t="s">
        <v>406</v>
      </c>
      <c r="B348" s="123" t="s">
        <v>388</v>
      </c>
    </row>
    <row r="349" spans="1:2" hidden="1" outlineLevel="1" x14ac:dyDescent="0.3">
      <c r="A349" s="90" t="s">
        <v>407</v>
      </c>
      <c r="B349" s="123" t="s">
        <v>388</v>
      </c>
    </row>
    <row r="350" spans="1:2" hidden="1" outlineLevel="1" x14ac:dyDescent="0.3">
      <c r="A350" s="90" t="s">
        <v>408</v>
      </c>
      <c r="B350" s="123" t="s">
        <v>388</v>
      </c>
    </row>
    <row r="351" spans="1:2" hidden="1" outlineLevel="1" x14ac:dyDescent="0.3">
      <c r="A351" s="90" t="s">
        <v>409</v>
      </c>
      <c r="B351" s="123" t="s">
        <v>388</v>
      </c>
    </row>
    <row r="352" spans="1:2" hidden="1" outlineLevel="1" x14ac:dyDescent="0.3">
      <c r="A352" s="90" t="s">
        <v>410</v>
      </c>
      <c r="B352" s="123" t="s">
        <v>388</v>
      </c>
    </row>
    <row r="353" spans="1:2" hidden="1" outlineLevel="1" x14ac:dyDescent="0.3">
      <c r="A353" s="90" t="s">
        <v>411</v>
      </c>
      <c r="B353" s="123" t="s">
        <v>388</v>
      </c>
    </row>
    <row r="354" spans="1:2" hidden="1" outlineLevel="1" x14ac:dyDescent="0.3">
      <c r="A354" s="90" t="s">
        <v>412</v>
      </c>
      <c r="B354" s="123" t="s">
        <v>388</v>
      </c>
    </row>
    <row r="355" spans="1:2" hidden="1" outlineLevel="1" x14ac:dyDescent="0.3">
      <c r="A355" s="90" t="s">
        <v>413</v>
      </c>
      <c r="B355" s="123" t="s">
        <v>388</v>
      </c>
    </row>
    <row r="356" spans="1:2" hidden="1" outlineLevel="1" x14ac:dyDescent="0.3">
      <c r="A356" s="90" t="s">
        <v>414</v>
      </c>
      <c r="B356" s="123" t="s">
        <v>388</v>
      </c>
    </row>
    <row r="357" spans="1:2" hidden="1" outlineLevel="1" x14ac:dyDescent="0.3">
      <c r="A357" s="90" t="s">
        <v>415</v>
      </c>
      <c r="B357" s="123" t="s">
        <v>388</v>
      </c>
    </row>
    <row r="358" spans="1:2" hidden="1" outlineLevel="1" x14ac:dyDescent="0.3">
      <c r="A358" s="90" t="s">
        <v>416</v>
      </c>
      <c r="B358" s="123" t="s">
        <v>388</v>
      </c>
    </row>
    <row r="359" spans="1:2" hidden="1" outlineLevel="1" x14ac:dyDescent="0.3">
      <c r="A359" s="90" t="s">
        <v>417</v>
      </c>
      <c r="B359" s="123" t="s">
        <v>388</v>
      </c>
    </row>
    <row r="360" spans="1:2" hidden="1" outlineLevel="1" x14ac:dyDescent="0.3">
      <c r="A360" s="90" t="s">
        <v>418</v>
      </c>
      <c r="B360" s="123" t="s">
        <v>388</v>
      </c>
    </row>
    <row r="361" spans="1:2" hidden="1" outlineLevel="1" x14ac:dyDescent="0.3">
      <c r="A361" s="90" t="s">
        <v>419</v>
      </c>
      <c r="B361" s="123" t="s">
        <v>388</v>
      </c>
    </row>
    <row r="362" spans="1:2" hidden="1" outlineLevel="1" x14ac:dyDescent="0.3">
      <c r="A362" s="90" t="s">
        <v>420</v>
      </c>
      <c r="B362" s="123" t="s">
        <v>388</v>
      </c>
    </row>
    <row r="363" spans="1:2" hidden="1" outlineLevel="1" x14ac:dyDescent="0.3">
      <c r="A363" s="90" t="s">
        <v>421</v>
      </c>
      <c r="B363" s="123" t="s">
        <v>388</v>
      </c>
    </row>
    <row r="364" spans="1:2" hidden="1" outlineLevel="1" x14ac:dyDescent="0.3">
      <c r="A364" s="90" t="s">
        <v>422</v>
      </c>
      <c r="B364" s="123" t="s">
        <v>388</v>
      </c>
    </row>
    <row r="365" spans="1:2" hidden="1" outlineLevel="1" x14ac:dyDescent="0.3">
      <c r="A365" s="90" t="s">
        <v>423</v>
      </c>
      <c r="B365" s="123" t="s">
        <v>388</v>
      </c>
    </row>
    <row r="366" spans="1:2" collapsed="1" x14ac:dyDescent="0.3"/>
    <row r="369" spans="1:7" ht="13" x14ac:dyDescent="0.3">
      <c r="A369" s="113"/>
      <c r="B369" s="113"/>
      <c r="C369" s="113"/>
      <c r="D369" s="113"/>
      <c r="E369" s="113"/>
      <c r="F369" s="113"/>
      <c r="G369" s="113"/>
    </row>
    <row r="370" spans="1:7" ht="13" x14ac:dyDescent="0.3">
      <c r="A370" s="113"/>
      <c r="B370" s="113"/>
      <c r="C370" s="113"/>
      <c r="D370" s="113"/>
      <c r="E370" s="113"/>
      <c r="F370" s="113"/>
      <c r="G370" s="113"/>
    </row>
    <row r="371" spans="1:7" ht="13" x14ac:dyDescent="0.3">
      <c r="A371" s="113"/>
      <c r="B371" s="113"/>
      <c r="C371" s="113"/>
      <c r="D371" s="113"/>
      <c r="E371" s="113"/>
      <c r="F371" s="113"/>
      <c r="G371" s="113"/>
    </row>
    <row r="372" spans="1:7" ht="13" x14ac:dyDescent="0.3">
      <c r="A372" s="113"/>
      <c r="B372" s="113"/>
      <c r="C372" s="113"/>
      <c r="D372" s="113"/>
      <c r="E372" s="113"/>
      <c r="F372" s="113"/>
      <c r="G372" s="113"/>
    </row>
    <row r="373" spans="1:7" ht="13" x14ac:dyDescent="0.3">
      <c r="A373" s="113"/>
      <c r="B373" s="113"/>
      <c r="C373" s="113"/>
      <c r="D373" s="113"/>
      <c r="E373" s="113"/>
      <c r="F373" s="113"/>
      <c r="G373" s="113"/>
    </row>
    <row r="374" spans="1:7" ht="13" x14ac:dyDescent="0.3">
      <c r="A374" s="113"/>
      <c r="B374" s="113"/>
      <c r="C374" s="113"/>
      <c r="D374" s="113"/>
      <c r="E374" s="113"/>
      <c r="F374" s="113"/>
      <c r="G374" s="113"/>
    </row>
    <row r="375" spans="1:7" ht="13" x14ac:dyDescent="0.3">
      <c r="A375" s="113"/>
      <c r="B375" s="113"/>
      <c r="C375" s="113"/>
      <c r="D375" s="113"/>
      <c r="E375" s="113"/>
      <c r="F375" s="113"/>
      <c r="G375" s="113"/>
    </row>
    <row r="376" spans="1:7" ht="13" x14ac:dyDescent="0.3">
      <c r="A376" s="113"/>
      <c r="B376" s="113"/>
      <c r="C376" s="113"/>
      <c r="D376" s="113"/>
      <c r="E376" s="113"/>
      <c r="F376" s="113"/>
      <c r="G376" s="113"/>
    </row>
    <row r="377" spans="1:7" ht="13" x14ac:dyDescent="0.3">
      <c r="A377" s="113"/>
      <c r="B377" s="113"/>
      <c r="C377" s="113"/>
      <c r="D377" s="113"/>
      <c r="E377" s="113"/>
      <c r="F377" s="113"/>
      <c r="G377" s="113"/>
    </row>
    <row r="378" spans="1:7" ht="13" x14ac:dyDescent="0.3">
      <c r="A378" s="113"/>
      <c r="B378" s="113"/>
      <c r="C378" s="113"/>
      <c r="D378" s="113"/>
      <c r="E378" s="113"/>
      <c r="F378" s="113"/>
      <c r="G378" s="113"/>
    </row>
    <row r="379" spans="1:7" ht="13" x14ac:dyDescent="0.3">
      <c r="A379" s="113"/>
      <c r="B379" s="113"/>
      <c r="C379" s="113"/>
      <c r="D379" s="113"/>
      <c r="E379" s="113"/>
      <c r="F379" s="113"/>
      <c r="G379" s="113"/>
    </row>
    <row r="380" spans="1:7" ht="13" x14ac:dyDescent="0.3">
      <c r="A380" s="113"/>
      <c r="B380" s="113"/>
      <c r="C380" s="113"/>
      <c r="D380" s="113"/>
      <c r="E380" s="113"/>
      <c r="F380" s="113"/>
      <c r="G380" s="113"/>
    </row>
    <row r="381" spans="1:7" ht="13" x14ac:dyDescent="0.3">
      <c r="A381" s="113"/>
      <c r="B381" s="113"/>
      <c r="C381" s="113"/>
      <c r="D381" s="113"/>
      <c r="E381" s="113"/>
      <c r="F381" s="113"/>
      <c r="G381" s="113"/>
    </row>
    <row r="382" spans="1:7" ht="13" x14ac:dyDescent="0.3">
      <c r="A382" s="113"/>
      <c r="B382" s="113"/>
      <c r="C382" s="113"/>
      <c r="D382" s="113"/>
      <c r="E382" s="113"/>
      <c r="F382" s="113"/>
      <c r="G382" s="113"/>
    </row>
    <row r="383" spans="1:7" ht="13" x14ac:dyDescent="0.3">
      <c r="A383" s="113"/>
      <c r="B383" s="113"/>
      <c r="C383" s="113"/>
      <c r="D383" s="113"/>
      <c r="E383" s="113"/>
      <c r="F383" s="113"/>
      <c r="G383" s="113"/>
    </row>
    <row r="384" spans="1:7" ht="13" x14ac:dyDescent="0.3">
      <c r="A384" s="113"/>
      <c r="B384" s="113"/>
      <c r="C384" s="113"/>
      <c r="D384" s="113"/>
      <c r="E384" s="113"/>
      <c r="F384" s="113"/>
      <c r="G384" s="113"/>
    </row>
    <row r="385" spans="1:7" ht="13" x14ac:dyDescent="0.3">
      <c r="A385" s="113"/>
      <c r="B385" s="113"/>
      <c r="C385" s="113"/>
      <c r="D385" s="113"/>
      <c r="E385" s="113"/>
      <c r="F385" s="113"/>
      <c r="G385" s="113"/>
    </row>
    <row r="386" spans="1:7" ht="13" x14ac:dyDescent="0.3">
      <c r="A386" s="113"/>
      <c r="B386" s="113"/>
      <c r="C386" s="113"/>
      <c r="D386" s="113"/>
      <c r="E386" s="113"/>
      <c r="F386" s="113"/>
      <c r="G386" s="113"/>
    </row>
    <row r="387" spans="1:7" ht="13" x14ac:dyDescent="0.3">
      <c r="A387" s="113"/>
      <c r="B387" s="113"/>
      <c r="C387" s="113"/>
      <c r="D387" s="113"/>
      <c r="E387" s="113"/>
      <c r="F387" s="113"/>
      <c r="G387" s="113"/>
    </row>
    <row r="388" spans="1:7" ht="13" x14ac:dyDescent="0.3">
      <c r="A388" s="113"/>
      <c r="B388" s="113"/>
      <c r="C388" s="113"/>
      <c r="D388" s="113"/>
      <c r="E388" s="113"/>
      <c r="F388" s="113"/>
      <c r="G388" s="113"/>
    </row>
    <row r="389" spans="1:7" ht="13" x14ac:dyDescent="0.3">
      <c r="A389" s="113"/>
      <c r="B389" s="113"/>
      <c r="C389" s="113"/>
      <c r="D389" s="113"/>
      <c r="E389" s="113"/>
      <c r="F389" s="113"/>
      <c r="G389" s="113"/>
    </row>
    <row r="390" spans="1:7" ht="13" x14ac:dyDescent="0.3">
      <c r="A390" s="113"/>
      <c r="B390" s="113"/>
      <c r="C390" s="113"/>
      <c r="D390" s="113"/>
      <c r="E390" s="113"/>
      <c r="F390" s="113"/>
      <c r="G390" s="113"/>
    </row>
    <row r="391" spans="1:7" ht="13" x14ac:dyDescent="0.3">
      <c r="A391" s="113"/>
      <c r="B391" s="113"/>
      <c r="C391" s="113"/>
      <c r="D391" s="113"/>
      <c r="E391" s="113"/>
      <c r="F391" s="113"/>
      <c r="G391" s="113"/>
    </row>
    <row r="392" spans="1:7" ht="13" x14ac:dyDescent="0.3">
      <c r="A392" s="113"/>
      <c r="B392" s="113"/>
      <c r="C392" s="113"/>
      <c r="D392" s="113"/>
      <c r="E392" s="113"/>
      <c r="F392" s="113"/>
      <c r="G392" s="113"/>
    </row>
    <row r="393" spans="1:7" ht="13" x14ac:dyDescent="0.3">
      <c r="A393" s="113"/>
      <c r="B393" s="113"/>
      <c r="C393" s="113"/>
      <c r="D393" s="113"/>
      <c r="E393" s="113"/>
      <c r="F393" s="113"/>
      <c r="G393" s="113"/>
    </row>
    <row r="394" spans="1:7" ht="13" x14ac:dyDescent="0.3">
      <c r="A394" s="113"/>
      <c r="B394" s="113"/>
      <c r="C394" s="113"/>
      <c r="D394" s="113"/>
      <c r="E394" s="113"/>
      <c r="F394" s="113"/>
      <c r="G394" s="113"/>
    </row>
    <row r="395" spans="1:7" ht="13" x14ac:dyDescent="0.3">
      <c r="A395" s="113"/>
      <c r="B395" s="113"/>
      <c r="C395" s="113"/>
      <c r="D395" s="113"/>
      <c r="E395" s="113"/>
      <c r="F395" s="113"/>
      <c r="G395" s="113"/>
    </row>
    <row r="396" spans="1:7" ht="13" x14ac:dyDescent="0.3">
      <c r="A396" s="113"/>
      <c r="B396" s="113"/>
      <c r="C396" s="113"/>
      <c r="D396" s="113"/>
      <c r="E396" s="113"/>
      <c r="F396" s="113"/>
      <c r="G396" s="113"/>
    </row>
    <row r="397" spans="1:7" ht="13" x14ac:dyDescent="0.3">
      <c r="A397" s="113"/>
      <c r="B397" s="113"/>
      <c r="C397" s="113"/>
      <c r="D397" s="113"/>
      <c r="E397" s="113"/>
      <c r="F397" s="113"/>
      <c r="G397" s="113"/>
    </row>
    <row r="398" spans="1:7" ht="13" x14ac:dyDescent="0.3">
      <c r="A398" s="113"/>
      <c r="B398" s="113"/>
      <c r="C398" s="113"/>
      <c r="D398" s="113"/>
      <c r="E398" s="113"/>
      <c r="F398" s="113"/>
      <c r="G398" s="113"/>
    </row>
    <row r="399" spans="1:7" ht="13" x14ac:dyDescent="0.3">
      <c r="A399" s="113"/>
      <c r="B399" s="113"/>
      <c r="C399" s="113"/>
      <c r="D399" s="113"/>
      <c r="E399" s="113"/>
      <c r="F399" s="113"/>
      <c r="G399" s="113"/>
    </row>
    <row r="400" spans="1:7" ht="13" x14ac:dyDescent="0.3">
      <c r="A400" s="113"/>
      <c r="B400" s="113"/>
      <c r="C400" s="113"/>
      <c r="D400" s="113"/>
      <c r="E400" s="113"/>
      <c r="F400" s="113"/>
      <c r="G400" s="113"/>
    </row>
    <row r="401" spans="1:7" ht="13" x14ac:dyDescent="0.3">
      <c r="A401" s="113"/>
      <c r="B401" s="113"/>
      <c r="C401" s="113"/>
      <c r="D401" s="113"/>
      <c r="E401" s="113"/>
      <c r="F401" s="113"/>
      <c r="G401" s="113"/>
    </row>
    <row r="402" spans="1:7" ht="13" x14ac:dyDescent="0.3">
      <c r="A402" s="113"/>
      <c r="B402" s="113"/>
      <c r="C402" s="113"/>
      <c r="D402" s="113"/>
      <c r="E402" s="113"/>
      <c r="F402" s="113"/>
      <c r="G402" s="113"/>
    </row>
    <row r="403" spans="1:7" ht="13" x14ac:dyDescent="0.3">
      <c r="A403" s="113"/>
      <c r="B403" s="113"/>
      <c r="C403" s="113"/>
      <c r="D403" s="113"/>
      <c r="E403" s="113"/>
      <c r="F403" s="113"/>
      <c r="G403" s="113"/>
    </row>
    <row r="404" spans="1:7" ht="13" x14ac:dyDescent="0.3">
      <c r="A404" s="113"/>
      <c r="B404" s="113"/>
      <c r="C404" s="113"/>
      <c r="D404" s="113"/>
      <c r="E404" s="113"/>
      <c r="F404" s="113"/>
      <c r="G404" s="113"/>
    </row>
    <row r="405" spans="1:7" ht="13" x14ac:dyDescent="0.3">
      <c r="A405" s="113"/>
      <c r="B405" s="113"/>
      <c r="C405" s="113"/>
      <c r="D405" s="113"/>
      <c r="E405" s="113"/>
      <c r="F405" s="113"/>
      <c r="G405" s="113"/>
    </row>
    <row r="406" spans="1:7" ht="13" x14ac:dyDescent="0.3">
      <c r="A406" s="113"/>
      <c r="B406" s="113"/>
      <c r="C406" s="113"/>
      <c r="D406" s="113"/>
      <c r="E406" s="113"/>
      <c r="F406" s="113"/>
      <c r="G406" s="113"/>
    </row>
    <row r="407" spans="1:7" ht="13" x14ac:dyDescent="0.3">
      <c r="A407" s="113"/>
      <c r="B407" s="113"/>
      <c r="C407" s="113"/>
      <c r="D407" s="113"/>
      <c r="E407" s="113"/>
      <c r="F407" s="113"/>
      <c r="G407" s="113"/>
    </row>
    <row r="408" spans="1:7" ht="13" x14ac:dyDescent="0.3">
      <c r="A408" s="113"/>
      <c r="B408" s="113"/>
      <c r="C408" s="113"/>
      <c r="D408" s="113"/>
      <c r="E408" s="113"/>
      <c r="F408" s="113"/>
      <c r="G408" s="113"/>
    </row>
    <row r="409" spans="1:7" ht="13" x14ac:dyDescent="0.3">
      <c r="A409" s="113"/>
      <c r="B409" s="113"/>
      <c r="C409" s="113"/>
      <c r="D409" s="113"/>
      <c r="E409" s="113"/>
      <c r="F409" s="113"/>
      <c r="G409" s="113"/>
    </row>
    <row r="410" spans="1:7" ht="13" x14ac:dyDescent="0.3">
      <c r="A410" s="113"/>
      <c r="B410" s="113"/>
      <c r="C410" s="113"/>
      <c r="D410" s="113"/>
      <c r="E410" s="113"/>
      <c r="F410" s="113"/>
      <c r="G410" s="113"/>
    </row>
    <row r="411" spans="1:7" ht="13" x14ac:dyDescent="0.3">
      <c r="A411" s="113"/>
      <c r="B411" s="113"/>
      <c r="C411" s="113"/>
      <c r="D411" s="113"/>
      <c r="E411" s="113"/>
      <c r="F411" s="113"/>
      <c r="G411" s="113"/>
    </row>
    <row r="412" spans="1:7" ht="13" x14ac:dyDescent="0.3">
      <c r="A412" s="113"/>
      <c r="B412" s="113"/>
      <c r="C412" s="113"/>
      <c r="D412" s="113"/>
      <c r="E412" s="113"/>
      <c r="F412" s="113"/>
      <c r="G412" s="113"/>
    </row>
    <row r="413" spans="1:7" ht="13" x14ac:dyDescent="0.3">
      <c r="A413" s="113"/>
      <c r="B413" s="113"/>
      <c r="C413" s="113"/>
      <c r="D413" s="113"/>
      <c r="E413" s="113"/>
      <c r="F413" s="113"/>
      <c r="G413" s="113"/>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B41E5C88-ED8C-49A5-A099-340B3B474ACF}"/>
    <hyperlink ref="B7" location="'A. HTT General'!B26" display="2. Regulatory Summary" xr:uid="{FAB3CFFA-38CE-46F2-A108-864749E550F7}"/>
    <hyperlink ref="B8" location="'A. HTT General'!B36" display="3. General Cover Pool / Covered Bond Information" xr:uid="{61320C37-B375-418C-A872-A1B741E581F4}"/>
    <hyperlink ref="B9" location="'A. HTT General'!B285" display="4. References to Capital Requirements Regulation (CRR) 129(7)" xr:uid="{6E49DD18-9781-43B1-B269-AAC74BC0E1C2}"/>
    <hyperlink ref="B11" location="'A. HTT General'!B319" display="6. Other relevant information" xr:uid="{09DF75D7-4E3B-42AC-8BF3-CBFC720D9C61}"/>
    <hyperlink ref="B27" r:id="rId1" display="UCITS Compliance" xr:uid="{A6699C6F-FCFB-4EB3-851D-C74391DB4EFC}"/>
    <hyperlink ref="B28" r:id="rId2" xr:uid="{47B1B1AB-869B-4D66-BB36-4F698357AE67}"/>
    <hyperlink ref="B29" r:id="rId3" xr:uid="{3A8569E9-11E7-487C-95B2-1B27F8E9C65F}"/>
    <hyperlink ref="B10" location="'A. HTT General'!B311" display="5. References to Capital Requirements Regulation (CRR) 129(1)" xr:uid="{2EB1C03B-36FE-4EB6-99DE-3D1A745A282E}"/>
    <hyperlink ref="C229" r:id="rId4" xr:uid="{DA086523-9A8B-44F0-9664-7D8B4B034288}"/>
    <hyperlink ref="D293" location="'B2. HTT Public Sector Assets'!B129" display="'B2. HTT Public Sector Assets'!B129" xr:uid="{1D87F029-4FD8-4A6B-8E20-1E352953F4A0}"/>
    <hyperlink ref="F292" location="'B2. HTT Public Sector Assets'!A18" display="'B2. HTT Public Sector Assets'!A18" xr:uid="{ECE3784A-6F35-4513-903A-8FB46A51AC8D}"/>
    <hyperlink ref="D292" location="'B1. HTT Mortgage Assets'!B287" display="'B1. HTT Mortgage Assets'!B287" xr:uid="{5ED8FE69-3E6B-4DC9-BB77-95F8F47B33C0}"/>
    <hyperlink ref="D300" location="'B2. HTT Public Sector Assets'!B166" display="'B2. HTT Public Sector Assets'!B166" xr:uid="{82CBABD1-8EE5-47AB-8CF8-26EEC8E3F30B}"/>
    <hyperlink ref="D290" location="'B2. HTT Public Sector Assets'!B48" display="'B2. HTT Public Sector Assets'!B48" xr:uid="{0FF70014-2B63-4B03-9284-614F2FE96850}"/>
    <hyperlink ref="C289" location="'A. HTT General'!A39" display="'A. HTT General'!A39" xr:uid="{A123F14C-3BDE-4AA4-8AFD-76658CA2CB1B}"/>
    <hyperlink ref="C290" location="'B1. HTT Mortgage Assets'!B43" display="'B1. HTT Mortgage Assets'!B43" xr:uid="{ECCE8EF6-E800-492B-A528-551455B73D7B}"/>
    <hyperlink ref="C291" location="'A. HTT General'!A52" display="'A. HTT General'!A52" xr:uid="{1A2F5369-C4B5-4A2D-A285-ADD06B2F0E68}"/>
    <hyperlink ref="C295" location="'A. HTT General'!B163" display="'A. HTT General'!B163" xr:uid="{745D97AD-792A-4E37-9674-2BDB045EFA20}"/>
    <hyperlink ref="C296" location="'A. HTT General'!B137" display="'A. HTT General'!B137" xr:uid="{F0F273B0-7728-41D0-9203-463D11474B79}"/>
    <hyperlink ref="C297" location="'C. HTT Harmonised Glossary'!B17" display="'C. HTT Harmonised Glossary'!B17" xr:uid="{1EE52D8C-D6A3-494B-8650-A52F7777978B}"/>
    <hyperlink ref="C298" location="'A. HTT General'!B65" display="'A. HTT General'!B65" xr:uid="{56C81286-2499-4D09-99B3-84E10D0EA8F9}"/>
    <hyperlink ref="C299" location="'A. HTT General'!B88" display="'A. HTT General'!B88" xr:uid="{4817AD95-6582-4069-BF63-7CB16C082BA6}"/>
    <hyperlink ref="C300" location="'B1. HTT Mortgage Assets'!B180" display="'B1. HTT Mortgage Assets'!B180" xr:uid="{60021FC4-76FE-4A40-8E6D-04D7581B219D}"/>
    <hyperlink ref="C292" location="'B1. HTT Mortgage Assets'!B186" display="'B1. HTT Mortgage Assets'!B186" xr:uid="{2EF769A9-F0B8-4438-8EED-BD1108911796}"/>
    <hyperlink ref="C288" location="'A. HTT General'!A38" display="'A. HTT General'!A38" xr:uid="{C0C134CB-ADF0-422D-A189-2845CB57CEC7}"/>
    <hyperlink ref="C294" location="'A. HTT General'!B111" display="'A. HTT General'!B111" xr:uid="{5834227A-4A39-4B38-B0B9-E50076F7F2CD}"/>
    <hyperlink ref="C293" location="'B1. HTT Mortgage Assets'!B149" display="'B1. HTT Mortgage Assets'!B149" xr:uid="{3680F1BF-B5A5-48A3-BA90-E64F952E24CC}"/>
  </hyperlinks>
  <pageMargins left="0.7" right="0.7" top="0.75" bottom="0.75" header="0.3" footer="0.3"/>
  <pageSetup scale="32" orientation="portrait" r:id="rId5"/>
  <headerFooter>
    <oddFooter>&amp;R&amp;1#&amp;"Calibri"&amp;10&amp;K0000FFClassification : Internal</oddFooter>
  </headerFooter>
  <rowBreaks count="2" manualBreakCount="2">
    <brk id="136" max="16383" man="1"/>
    <brk id="3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B0B77-A00B-4403-A49A-50A6E7692BD6}">
  <sheetPr>
    <tabColor theme="5" tint="-0.249977111117893"/>
  </sheetPr>
  <dimension ref="A1:G598"/>
  <sheetViews>
    <sheetView view="pageBreakPreview" topLeftCell="A4" zoomScale="60" zoomScaleNormal="100" workbookViewId="0">
      <selection activeCell="A382" sqref="A382:XFD410"/>
    </sheetView>
  </sheetViews>
  <sheetFormatPr defaultColWidth="9.1796875" defaultRowHeight="14.5" outlineLevelRow="1" x14ac:dyDescent="0.3"/>
  <cols>
    <col min="1" max="1" width="13.81640625" style="90" customWidth="1"/>
    <col min="2" max="2" width="60.81640625" style="90" customWidth="1"/>
    <col min="3" max="3" width="41" style="90" customWidth="1"/>
    <col min="4" max="4" width="40.81640625" style="90" customWidth="1"/>
    <col min="5" max="5" width="6.7265625" style="90" customWidth="1"/>
    <col min="6" max="6" width="41.54296875" style="90" customWidth="1"/>
    <col min="7" max="7" width="41.54296875" style="83" customWidth="1"/>
    <col min="8" max="16384" width="9.1796875" style="85"/>
  </cols>
  <sheetData>
    <row r="1" spans="1:7" ht="31" x14ac:dyDescent="0.3">
      <c r="A1" s="82" t="s">
        <v>781</v>
      </c>
      <c r="B1" s="82"/>
      <c r="C1" s="83"/>
      <c r="D1" s="83"/>
      <c r="E1" s="83"/>
      <c r="F1" s="84" t="s">
        <v>1390</v>
      </c>
    </row>
    <row r="2" spans="1:7" ht="13.5" thickBot="1" x14ac:dyDescent="0.35">
      <c r="A2" s="83"/>
      <c r="B2" s="83"/>
      <c r="C2" s="83"/>
      <c r="D2" s="83"/>
      <c r="E2" s="83"/>
      <c r="F2" s="83"/>
    </row>
    <row r="3" spans="1:7" ht="19" thickBot="1" x14ac:dyDescent="0.35">
      <c r="A3" s="87"/>
      <c r="B3" s="88" t="s">
        <v>0</v>
      </c>
      <c r="C3" s="89" t="s">
        <v>1391</v>
      </c>
      <c r="D3" s="87"/>
      <c r="E3" s="87"/>
      <c r="F3" s="83"/>
      <c r="G3" s="87"/>
    </row>
    <row r="4" spans="1:7" ht="15" thickBot="1" x14ac:dyDescent="0.35"/>
    <row r="5" spans="1:7" ht="18.5" x14ac:dyDescent="0.3">
      <c r="A5" s="91"/>
      <c r="B5" s="92" t="s">
        <v>424</v>
      </c>
      <c r="C5" s="91"/>
      <c r="E5" s="93"/>
      <c r="F5" s="93"/>
    </row>
    <row r="6" spans="1:7" x14ac:dyDescent="0.3">
      <c r="B6" s="155" t="s">
        <v>425</v>
      </c>
    </row>
    <row r="7" spans="1:7" x14ac:dyDescent="0.3">
      <c r="B7" s="156" t="s">
        <v>426</v>
      </c>
    </row>
    <row r="8" spans="1:7" ht="15" thickBot="1" x14ac:dyDescent="0.35">
      <c r="B8" s="157" t="s">
        <v>427</v>
      </c>
    </row>
    <row r="9" spans="1:7" x14ac:dyDescent="0.3">
      <c r="B9" s="158"/>
    </row>
    <row r="10" spans="1:7" ht="37" x14ac:dyDescent="0.3">
      <c r="A10" s="98" t="s">
        <v>6</v>
      </c>
      <c r="B10" s="98" t="s">
        <v>425</v>
      </c>
      <c r="C10" s="99"/>
      <c r="D10" s="99"/>
      <c r="E10" s="99"/>
      <c r="F10" s="99"/>
      <c r="G10" s="100"/>
    </row>
    <row r="11" spans="1:7" x14ac:dyDescent="0.3">
      <c r="A11" s="107"/>
      <c r="B11" s="108" t="s">
        <v>428</v>
      </c>
      <c r="C11" s="107" t="s">
        <v>53</v>
      </c>
      <c r="D11" s="107"/>
      <c r="E11" s="107"/>
      <c r="F11" s="110" t="s">
        <v>429</v>
      </c>
      <c r="G11" s="110"/>
    </row>
    <row r="12" spans="1:7" x14ac:dyDescent="0.3">
      <c r="A12" s="90" t="s">
        <v>430</v>
      </c>
      <c r="B12" s="90" t="s">
        <v>431</v>
      </c>
      <c r="C12" s="111">
        <v>15228.9953130298</v>
      </c>
      <c r="F12" s="118">
        <f>IF($C$15=0,"",IF(C12="[for completion]","",C12/$C$15))</f>
        <v>1</v>
      </c>
    </row>
    <row r="13" spans="1:7" x14ac:dyDescent="0.3">
      <c r="A13" s="90" t="s">
        <v>432</v>
      </c>
      <c r="B13" s="90" t="s">
        <v>433</v>
      </c>
      <c r="C13" s="111">
        <v>0</v>
      </c>
      <c r="F13" s="118">
        <f>IF($C$15=0,"",IF(C13="[for completion]","",C13/$C$15))</f>
        <v>0</v>
      </c>
    </row>
    <row r="14" spans="1:7" x14ac:dyDescent="0.3">
      <c r="A14" s="90" t="s">
        <v>434</v>
      </c>
      <c r="B14" s="90" t="s">
        <v>65</v>
      </c>
      <c r="C14" s="111">
        <v>0</v>
      </c>
      <c r="F14" s="118">
        <f>IF($C$15=0,"",IF(C14="[for completion]","",C14/$C$15))</f>
        <v>0</v>
      </c>
    </row>
    <row r="15" spans="1:7" x14ac:dyDescent="0.3">
      <c r="A15" s="90" t="s">
        <v>435</v>
      </c>
      <c r="B15" s="159" t="s">
        <v>67</v>
      </c>
      <c r="C15" s="111">
        <f>SUM(C12:C14)</f>
        <v>15228.9953130298</v>
      </c>
      <c r="F15" s="160">
        <f>SUM(F12:F14)</f>
        <v>1</v>
      </c>
    </row>
    <row r="16" spans="1:7" x14ac:dyDescent="0.3">
      <c r="A16" s="90" t="s">
        <v>436</v>
      </c>
      <c r="B16" s="123" t="s">
        <v>437</v>
      </c>
      <c r="C16" s="111"/>
      <c r="F16" s="118">
        <f t="shared" ref="F16:F26" si="0">IF($C$15=0,"",IF(C16="[for completion]","",C16/$C$15))</f>
        <v>0</v>
      </c>
    </row>
    <row r="17" spans="1:7" x14ac:dyDescent="0.3">
      <c r="A17" s="90" t="s">
        <v>438</v>
      </c>
      <c r="B17" s="123" t="s">
        <v>439</v>
      </c>
      <c r="C17" s="111"/>
      <c r="F17" s="118">
        <f t="shared" si="0"/>
        <v>0</v>
      </c>
    </row>
    <row r="18" spans="1:7" x14ac:dyDescent="0.3">
      <c r="A18" s="90" t="s">
        <v>440</v>
      </c>
      <c r="B18" s="123" t="s">
        <v>171</v>
      </c>
      <c r="C18" s="111"/>
      <c r="F18" s="118">
        <f t="shared" si="0"/>
        <v>0</v>
      </c>
    </row>
    <row r="19" spans="1:7" x14ac:dyDescent="0.3">
      <c r="A19" s="90" t="s">
        <v>441</v>
      </c>
      <c r="B19" s="123" t="s">
        <v>171</v>
      </c>
      <c r="C19" s="111"/>
      <c r="F19" s="118">
        <f t="shared" si="0"/>
        <v>0</v>
      </c>
    </row>
    <row r="20" spans="1:7" x14ac:dyDescent="0.3">
      <c r="A20" s="90" t="s">
        <v>442</v>
      </c>
      <c r="B20" s="123" t="s">
        <v>171</v>
      </c>
      <c r="C20" s="111"/>
      <c r="F20" s="118">
        <f t="shared" si="0"/>
        <v>0</v>
      </c>
    </row>
    <row r="21" spans="1:7" x14ac:dyDescent="0.3">
      <c r="A21" s="90" t="s">
        <v>443</v>
      </c>
      <c r="B21" s="123" t="s">
        <v>171</v>
      </c>
      <c r="C21" s="111"/>
      <c r="F21" s="118">
        <f t="shared" si="0"/>
        <v>0</v>
      </c>
    </row>
    <row r="22" spans="1:7" x14ac:dyDescent="0.3">
      <c r="A22" s="90" t="s">
        <v>444</v>
      </c>
      <c r="B22" s="123" t="s">
        <v>171</v>
      </c>
      <c r="C22" s="111"/>
      <c r="F22" s="118">
        <f t="shared" si="0"/>
        <v>0</v>
      </c>
    </row>
    <row r="23" spans="1:7" x14ac:dyDescent="0.3">
      <c r="A23" s="90" t="s">
        <v>445</v>
      </c>
      <c r="B23" s="123" t="s">
        <v>171</v>
      </c>
      <c r="C23" s="111"/>
      <c r="F23" s="118">
        <f t="shared" si="0"/>
        <v>0</v>
      </c>
    </row>
    <row r="24" spans="1:7" x14ac:dyDescent="0.3">
      <c r="A24" s="90" t="s">
        <v>446</v>
      </c>
      <c r="B24" s="123" t="s">
        <v>171</v>
      </c>
      <c r="C24" s="111"/>
      <c r="F24" s="118">
        <f t="shared" si="0"/>
        <v>0</v>
      </c>
    </row>
    <row r="25" spans="1:7" x14ac:dyDescent="0.3">
      <c r="A25" s="90" t="s">
        <v>447</v>
      </c>
      <c r="B25" s="123" t="s">
        <v>171</v>
      </c>
      <c r="C25" s="111"/>
      <c r="F25" s="118">
        <f t="shared" si="0"/>
        <v>0</v>
      </c>
    </row>
    <row r="26" spans="1:7" x14ac:dyDescent="0.3">
      <c r="A26" s="90" t="s">
        <v>1492</v>
      </c>
      <c r="B26" s="123" t="s">
        <v>171</v>
      </c>
      <c r="C26" s="124"/>
      <c r="D26" s="113"/>
      <c r="E26" s="113"/>
      <c r="F26" s="118">
        <f t="shared" si="0"/>
        <v>0</v>
      </c>
    </row>
    <row r="27" spans="1:7" x14ac:dyDescent="0.3">
      <c r="A27" s="107"/>
      <c r="B27" s="108" t="s">
        <v>448</v>
      </c>
      <c r="C27" s="107" t="s">
        <v>449</v>
      </c>
      <c r="D27" s="107" t="s">
        <v>450</v>
      </c>
      <c r="E27" s="109"/>
      <c r="F27" s="107" t="s">
        <v>451</v>
      </c>
      <c r="G27" s="110"/>
    </row>
    <row r="28" spans="1:7" x14ac:dyDescent="0.3">
      <c r="A28" s="90" t="s">
        <v>452</v>
      </c>
      <c r="B28" s="90" t="s">
        <v>453</v>
      </c>
      <c r="C28" s="111">
        <v>225664</v>
      </c>
      <c r="D28" s="111" t="s">
        <v>91</v>
      </c>
      <c r="F28" s="161">
        <f>IF(AND(C28="[For completion]",D28="[For completion]"),"[For completion]",SUM(C28:D28))</f>
        <v>225664</v>
      </c>
    </row>
    <row r="29" spans="1:7" x14ac:dyDescent="0.3">
      <c r="A29" s="90" t="s">
        <v>454</v>
      </c>
      <c r="B29" s="103" t="s">
        <v>455</v>
      </c>
      <c r="C29" s="111">
        <v>108070</v>
      </c>
      <c r="D29" s="111" t="s">
        <v>91</v>
      </c>
      <c r="F29" s="161">
        <f t="shared" ref="F29:F30" si="1">IF(AND(C29="[For completion]",D29="[For completion]"),"[For completion]",SUM(C29:D29))</f>
        <v>108070</v>
      </c>
    </row>
    <row r="30" spans="1:7" x14ac:dyDescent="0.3">
      <c r="A30" s="90" t="s">
        <v>456</v>
      </c>
      <c r="B30" s="103" t="s">
        <v>457</v>
      </c>
      <c r="C30" s="111">
        <v>0</v>
      </c>
      <c r="D30" s="111">
        <v>0</v>
      </c>
      <c r="F30" s="161">
        <f t="shared" si="1"/>
        <v>0</v>
      </c>
    </row>
    <row r="31" spans="1:7" x14ac:dyDescent="0.3">
      <c r="A31" s="90" t="s">
        <v>458</v>
      </c>
      <c r="B31" s="103"/>
    </row>
    <row r="32" spans="1:7" x14ac:dyDescent="0.3">
      <c r="A32" s="90" t="s">
        <v>459</v>
      </c>
      <c r="B32" s="103"/>
    </row>
    <row r="33" spans="1:7" x14ac:dyDescent="0.3">
      <c r="A33" s="90" t="s">
        <v>460</v>
      </c>
      <c r="B33" s="103"/>
    </row>
    <row r="34" spans="1:7" x14ac:dyDescent="0.3">
      <c r="A34" s="90" t="s">
        <v>461</v>
      </c>
      <c r="B34" s="103"/>
    </row>
    <row r="35" spans="1:7" x14ac:dyDescent="0.3">
      <c r="A35" s="107"/>
      <c r="B35" s="108" t="s">
        <v>462</v>
      </c>
      <c r="C35" s="107" t="s">
        <v>463</v>
      </c>
      <c r="D35" s="107" t="s">
        <v>464</v>
      </c>
      <c r="E35" s="109"/>
      <c r="F35" s="110" t="s">
        <v>429</v>
      </c>
      <c r="G35" s="110"/>
    </row>
    <row r="36" spans="1:7" x14ac:dyDescent="0.3">
      <c r="A36" s="90" t="s">
        <v>465</v>
      </c>
      <c r="B36" s="90" t="s">
        <v>466</v>
      </c>
      <c r="C36" s="162">
        <v>4.20395758643528E-3</v>
      </c>
      <c r="D36" s="162" t="s">
        <v>59</v>
      </c>
      <c r="E36" s="115"/>
      <c r="F36" s="162">
        <v>4.20395758643528E-3</v>
      </c>
    </row>
    <row r="37" spans="1:7" x14ac:dyDescent="0.3">
      <c r="A37" s="90" t="s">
        <v>467</v>
      </c>
      <c r="C37" s="160"/>
      <c r="D37" s="160"/>
      <c r="E37" s="115"/>
      <c r="F37" s="160"/>
    </row>
    <row r="38" spans="1:7" x14ac:dyDescent="0.3">
      <c r="A38" s="90" t="s">
        <v>468</v>
      </c>
      <c r="C38" s="160"/>
      <c r="D38" s="160"/>
      <c r="E38" s="115"/>
      <c r="F38" s="160"/>
    </row>
    <row r="39" spans="1:7" x14ac:dyDescent="0.3">
      <c r="A39" s="90" t="s">
        <v>469</v>
      </c>
      <c r="C39" s="160"/>
      <c r="D39" s="160"/>
      <c r="E39" s="115"/>
      <c r="F39" s="160"/>
    </row>
    <row r="40" spans="1:7" x14ac:dyDescent="0.3">
      <c r="A40" s="90" t="s">
        <v>470</v>
      </c>
      <c r="C40" s="160"/>
      <c r="D40" s="160"/>
      <c r="E40" s="115"/>
      <c r="F40" s="160"/>
    </row>
    <row r="41" spans="1:7" x14ac:dyDescent="0.3">
      <c r="A41" s="90" t="s">
        <v>471</v>
      </c>
      <c r="C41" s="160"/>
      <c r="D41" s="160"/>
      <c r="E41" s="115"/>
      <c r="F41" s="160"/>
    </row>
    <row r="42" spans="1:7" x14ac:dyDescent="0.3">
      <c r="A42" s="90" t="s">
        <v>472</v>
      </c>
      <c r="C42" s="160"/>
      <c r="D42" s="160"/>
      <c r="E42" s="115"/>
      <c r="F42" s="160"/>
    </row>
    <row r="43" spans="1:7" x14ac:dyDescent="0.3">
      <c r="A43" s="107"/>
      <c r="B43" s="108" t="s">
        <v>473</v>
      </c>
      <c r="C43" s="107" t="s">
        <v>463</v>
      </c>
      <c r="D43" s="107" t="s">
        <v>464</v>
      </c>
      <c r="E43" s="109"/>
      <c r="F43" s="110" t="s">
        <v>429</v>
      </c>
      <c r="G43" s="110"/>
    </row>
    <row r="44" spans="1:7" x14ac:dyDescent="0.3">
      <c r="A44" s="90" t="s">
        <v>474</v>
      </c>
      <c r="B44" s="163" t="s">
        <v>475</v>
      </c>
      <c r="C44" s="164" t="s">
        <v>141</v>
      </c>
      <c r="D44" s="164" t="s">
        <v>59</v>
      </c>
      <c r="E44" s="160"/>
      <c r="F44" s="164">
        <f>SUM(F45:F71)</f>
        <v>0</v>
      </c>
      <c r="G44" s="90"/>
    </row>
    <row r="45" spans="1:7" x14ac:dyDescent="0.3">
      <c r="A45" s="90" t="s">
        <v>476</v>
      </c>
      <c r="B45" s="90" t="s">
        <v>477</v>
      </c>
      <c r="C45" s="162">
        <v>0</v>
      </c>
      <c r="D45" s="162">
        <v>0</v>
      </c>
      <c r="E45" s="115"/>
      <c r="F45" s="162">
        <v>0</v>
      </c>
      <c r="G45" s="90"/>
    </row>
    <row r="46" spans="1:7" x14ac:dyDescent="0.3">
      <c r="A46" s="90" t="s">
        <v>478</v>
      </c>
      <c r="B46" s="90" t="s">
        <v>8</v>
      </c>
      <c r="C46" s="162" t="s">
        <v>141</v>
      </c>
      <c r="D46" s="162" t="s">
        <v>59</v>
      </c>
      <c r="E46" s="115"/>
      <c r="F46" s="162" t="s">
        <v>141</v>
      </c>
      <c r="G46" s="90"/>
    </row>
    <row r="47" spans="1:7" x14ac:dyDescent="0.3">
      <c r="A47" s="90" t="s">
        <v>479</v>
      </c>
      <c r="B47" s="90" t="s">
        <v>480</v>
      </c>
      <c r="C47" s="162">
        <v>0</v>
      </c>
      <c r="D47" s="162">
        <v>0</v>
      </c>
      <c r="E47" s="115"/>
      <c r="F47" s="162">
        <v>0</v>
      </c>
      <c r="G47" s="90"/>
    </row>
    <row r="48" spans="1:7" x14ac:dyDescent="0.3">
      <c r="A48" s="90" t="s">
        <v>481</v>
      </c>
      <c r="B48" s="90" t="s">
        <v>482</v>
      </c>
      <c r="C48" s="162">
        <v>0</v>
      </c>
      <c r="D48" s="162">
        <v>0</v>
      </c>
      <c r="E48" s="115"/>
      <c r="F48" s="162">
        <v>0</v>
      </c>
      <c r="G48" s="90"/>
    </row>
    <row r="49" spans="1:7" x14ac:dyDescent="0.3">
      <c r="A49" s="90" t="s">
        <v>483</v>
      </c>
      <c r="B49" s="90" t="s">
        <v>484</v>
      </c>
      <c r="C49" s="162">
        <v>0</v>
      </c>
      <c r="D49" s="162">
        <v>0</v>
      </c>
      <c r="E49" s="115"/>
      <c r="F49" s="162">
        <v>0</v>
      </c>
      <c r="G49" s="90"/>
    </row>
    <row r="50" spans="1:7" x14ac:dyDescent="0.3">
      <c r="A50" s="90" t="s">
        <v>485</v>
      </c>
      <c r="B50" s="90" t="s">
        <v>1493</v>
      </c>
      <c r="C50" s="162">
        <v>0</v>
      </c>
      <c r="D50" s="162">
        <v>0</v>
      </c>
      <c r="E50" s="115"/>
      <c r="F50" s="162">
        <v>0</v>
      </c>
      <c r="G50" s="90"/>
    </row>
    <row r="51" spans="1:7" x14ac:dyDescent="0.3">
      <c r="A51" s="90" t="s">
        <v>486</v>
      </c>
      <c r="B51" s="90" t="s">
        <v>487</v>
      </c>
      <c r="C51" s="162">
        <v>0</v>
      </c>
      <c r="D51" s="162">
        <v>0</v>
      </c>
      <c r="E51" s="115"/>
      <c r="F51" s="162">
        <v>0</v>
      </c>
      <c r="G51" s="90"/>
    </row>
    <row r="52" spans="1:7" x14ac:dyDescent="0.3">
      <c r="A52" s="90" t="s">
        <v>488</v>
      </c>
      <c r="B52" s="90" t="s">
        <v>489</v>
      </c>
      <c r="C52" s="162">
        <v>0</v>
      </c>
      <c r="D52" s="162">
        <v>0</v>
      </c>
      <c r="E52" s="115"/>
      <c r="F52" s="162">
        <v>0</v>
      </c>
      <c r="G52" s="90"/>
    </row>
    <row r="53" spans="1:7" x14ac:dyDescent="0.3">
      <c r="A53" s="90" t="s">
        <v>490</v>
      </c>
      <c r="B53" s="90" t="s">
        <v>491</v>
      </c>
      <c r="C53" s="162">
        <v>0</v>
      </c>
      <c r="D53" s="162">
        <v>0</v>
      </c>
      <c r="E53" s="115"/>
      <c r="F53" s="162">
        <v>0</v>
      </c>
      <c r="G53" s="90"/>
    </row>
    <row r="54" spans="1:7" x14ac:dyDescent="0.3">
      <c r="A54" s="90" t="s">
        <v>492</v>
      </c>
      <c r="B54" s="90" t="s">
        <v>493</v>
      </c>
      <c r="C54" s="162">
        <v>0</v>
      </c>
      <c r="D54" s="162">
        <v>0</v>
      </c>
      <c r="E54" s="115"/>
      <c r="F54" s="162">
        <v>0</v>
      </c>
      <c r="G54" s="90"/>
    </row>
    <row r="55" spans="1:7" x14ac:dyDescent="0.3">
      <c r="A55" s="90" t="s">
        <v>494</v>
      </c>
      <c r="B55" s="90" t="s">
        <v>495</v>
      </c>
      <c r="C55" s="162">
        <v>0</v>
      </c>
      <c r="D55" s="162">
        <v>0</v>
      </c>
      <c r="E55" s="115"/>
      <c r="F55" s="162">
        <v>0</v>
      </c>
      <c r="G55" s="90"/>
    </row>
    <row r="56" spans="1:7" x14ac:dyDescent="0.3">
      <c r="A56" s="90" t="s">
        <v>496</v>
      </c>
      <c r="B56" s="90" t="s">
        <v>497</v>
      </c>
      <c r="C56" s="162">
        <v>0</v>
      </c>
      <c r="D56" s="162">
        <v>0</v>
      </c>
      <c r="E56" s="115"/>
      <c r="F56" s="162">
        <v>0</v>
      </c>
      <c r="G56" s="90"/>
    </row>
    <row r="57" spans="1:7" x14ac:dyDescent="0.3">
      <c r="A57" s="90" t="s">
        <v>498</v>
      </c>
      <c r="B57" s="90" t="s">
        <v>499</v>
      </c>
      <c r="C57" s="162">
        <v>0</v>
      </c>
      <c r="D57" s="162">
        <v>0</v>
      </c>
      <c r="E57" s="115"/>
      <c r="F57" s="162">
        <v>0</v>
      </c>
      <c r="G57" s="90"/>
    </row>
    <row r="58" spans="1:7" x14ac:dyDescent="0.3">
      <c r="A58" s="90" t="s">
        <v>500</v>
      </c>
      <c r="B58" s="90" t="s">
        <v>501</v>
      </c>
      <c r="C58" s="162">
        <v>0</v>
      </c>
      <c r="D58" s="162">
        <v>0</v>
      </c>
      <c r="E58" s="115"/>
      <c r="F58" s="162">
        <v>0</v>
      </c>
      <c r="G58" s="90"/>
    </row>
    <row r="59" spans="1:7" x14ac:dyDescent="0.3">
      <c r="A59" s="90" t="s">
        <v>502</v>
      </c>
      <c r="B59" s="90" t="s">
        <v>503</v>
      </c>
      <c r="C59" s="162">
        <v>0</v>
      </c>
      <c r="D59" s="162">
        <v>0</v>
      </c>
      <c r="E59" s="115"/>
      <c r="F59" s="162">
        <v>0</v>
      </c>
      <c r="G59" s="90"/>
    </row>
    <row r="60" spans="1:7" x14ac:dyDescent="0.3">
      <c r="A60" s="90" t="s">
        <v>504</v>
      </c>
      <c r="B60" s="90" t="s">
        <v>505</v>
      </c>
      <c r="C60" s="162">
        <v>0</v>
      </c>
      <c r="D60" s="162">
        <v>0</v>
      </c>
      <c r="E60" s="115"/>
      <c r="F60" s="162">
        <v>0</v>
      </c>
      <c r="G60" s="90"/>
    </row>
    <row r="61" spans="1:7" x14ac:dyDescent="0.3">
      <c r="A61" s="90" t="s">
        <v>506</v>
      </c>
      <c r="B61" s="90" t="s">
        <v>507</v>
      </c>
      <c r="C61" s="162">
        <v>0</v>
      </c>
      <c r="D61" s="162">
        <v>0</v>
      </c>
      <c r="E61" s="115"/>
      <c r="F61" s="162">
        <v>0</v>
      </c>
      <c r="G61" s="90"/>
    </row>
    <row r="62" spans="1:7" x14ac:dyDescent="0.3">
      <c r="A62" s="90" t="s">
        <v>508</v>
      </c>
      <c r="B62" s="90" t="s">
        <v>509</v>
      </c>
      <c r="C62" s="162">
        <v>0</v>
      </c>
      <c r="D62" s="162">
        <v>0</v>
      </c>
      <c r="E62" s="115"/>
      <c r="F62" s="162">
        <v>0</v>
      </c>
      <c r="G62" s="90"/>
    </row>
    <row r="63" spans="1:7" x14ac:dyDescent="0.3">
      <c r="A63" s="90" t="s">
        <v>510</v>
      </c>
      <c r="B63" s="90" t="s">
        <v>511</v>
      </c>
      <c r="C63" s="162">
        <v>0</v>
      </c>
      <c r="D63" s="162">
        <v>0</v>
      </c>
      <c r="E63" s="115"/>
      <c r="F63" s="162">
        <v>0</v>
      </c>
      <c r="G63" s="90"/>
    </row>
    <row r="64" spans="1:7" x14ac:dyDescent="0.3">
      <c r="A64" s="90" t="s">
        <v>512</v>
      </c>
      <c r="B64" s="90" t="s">
        <v>513</v>
      </c>
      <c r="C64" s="162">
        <v>0</v>
      </c>
      <c r="D64" s="162">
        <v>0</v>
      </c>
      <c r="E64" s="115"/>
      <c r="F64" s="162">
        <v>0</v>
      </c>
      <c r="G64" s="90"/>
    </row>
    <row r="65" spans="1:7" x14ac:dyDescent="0.3">
      <c r="A65" s="90" t="s">
        <v>514</v>
      </c>
      <c r="B65" s="90" t="s">
        <v>515</v>
      </c>
      <c r="C65" s="162">
        <v>0</v>
      </c>
      <c r="D65" s="162">
        <v>0</v>
      </c>
      <c r="E65" s="115"/>
      <c r="F65" s="162">
        <v>0</v>
      </c>
      <c r="G65" s="90"/>
    </row>
    <row r="66" spans="1:7" x14ac:dyDescent="0.3">
      <c r="A66" s="90" t="s">
        <v>516</v>
      </c>
      <c r="B66" s="90" t="s">
        <v>517</v>
      </c>
      <c r="C66" s="162">
        <v>0</v>
      </c>
      <c r="D66" s="162">
        <v>0</v>
      </c>
      <c r="E66" s="115"/>
      <c r="F66" s="162">
        <v>0</v>
      </c>
      <c r="G66" s="90"/>
    </row>
    <row r="67" spans="1:7" x14ac:dyDescent="0.3">
      <c r="A67" s="90" t="s">
        <v>518</v>
      </c>
      <c r="B67" s="90" t="s">
        <v>519</v>
      </c>
      <c r="C67" s="162">
        <v>0</v>
      </c>
      <c r="D67" s="162">
        <v>0</v>
      </c>
      <c r="E67" s="115"/>
      <c r="F67" s="162">
        <v>0</v>
      </c>
      <c r="G67" s="90"/>
    </row>
    <row r="68" spans="1:7" x14ac:dyDescent="0.3">
      <c r="A68" s="90" t="s">
        <v>520</v>
      </c>
      <c r="B68" s="90" t="s">
        <v>521</v>
      </c>
      <c r="C68" s="162">
        <v>0</v>
      </c>
      <c r="D68" s="162">
        <v>0</v>
      </c>
      <c r="E68" s="115"/>
      <c r="F68" s="162">
        <v>0</v>
      </c>
      <c r="G68" s="90"/>
    </row>
    <row r="69" spans="1:7" x14ac:dyDescent="0.3">
      <c r="A69" s="90" t="s">
        <v>522</v>
      </c>
      <c r="B69" s="90" t="s">
        <v>523</v>
      </c>
      <c r="C69" s="162">
        <v>0</v>
      </c>
      <c r="D69" s="162">
        <v>0</v>
      </c>
      <c r="E69" s="115"/>
      <c r="F69" s="162">
        <v>0</v>
      </c>
      <c r="G69" s="90"/>
    </row>
    <row r="70" spans="1:7" x14ac:dyDescent="0.3">
      <c r="A70" s="90" t="s">
        <v>524</v>
      </c>
      <c r="B70" s="90" t="s">
        <v>525</v>
      </c>
      <c r="C70" s="162">
        <v>0</v>
      </c>
      <c r="D70" s="162">
        <v>0</v>
      </c>
      <c r="E70" s="115"/>
      <c r="F70" s="162">
        <v>0</v>
      </c>
      <c r="G70" s="90"/>
    </row>
    <row r="71" spans="1:7" x14ac:dyDescent="0.3">
      <c r="A71" s="90" t="s">
        <v>526</v>
      </c>
      <c r="B71" s="90" t="s">
        <v>527</v>
      </c>
      <c r="C71" s="162">
        <v>0</v>
      </c>
      <c r="D71" s="162">
        <v>0</v>
      </c>
      <c r="E71" s="115"/>
      <c r="F71" s="162">
        <v>0</v>
      </c>
      <c r="G71" s="90"/>
    </row>
    <row r="72" spans="1:7" x14ac:dyDescent="0.3">
      <c r="A72" s="90" t="s">
        <v>528</v>
      </c>
      <c r="B72" s="163" t="s">
        <v>258</v>
      </c>
      <c r="C72" s="164" t="s">
        <v>59</v>
      </c>
      <c r="D72" s="162" t="s">
        <v>59</v>
      </c>
      <c r="E72" s="160"/>
      <c r="F72" s="162" t="s">
        <v>59</v>
      </c>
      <c r="G72" s="90"/>
    </row>
    <row r="73" spans="1:7" x14ac:dyDescent="0.3">
      <c r="A73" s="90" t="s">
        <v>529</v>
      </c>
      <c r="B73" s="90" t="s">
        <v>530</v>
      </c>
      <c r="C73" s="162">
        <v>0</v>
      </c>
      <c r="D73" s="162">
        <v>0</v>
      </c>
      <c r="E73" s="160"/>
      <c r="F73" s="162">
        <v>0</v>
      </c>
      <c r="G73" s="90"/>
    </row>
    <row r="74" spans="1:7" x14ac:dyDescent="0.3">
      <c r="A74" s="90" t="s">
        <v>531</v>
      </c>
      <c r="B74" s="90" t="s">
        <v>532</v>
      </c>
      <c r="C74" s="162">
        <v>0</v>
      </c>
      <c r="D74" s="162">
        <v>0</v>
      </c>
      <c r="E74" s="160"/>
      <c r="F74" s="162">
        <v>0</v>
      </c>
      <c r="G74" s="90"/>
    </row>
    <row r="75" spans="1:7" x14ac:dyDescent="0.3">
      <c r="A75" s="90" t="s">
        <v>533</v>
      </c>
      <c r="B75" s="90" t="s">
        <v>534</v>
      </c>
      <c r="C75" s="162">
        <v>0</v>
      </c>
      <c r="D75" s="162">
        <v>0</v>
      </c>
      <c r="E75" s="160"/>
      <c r="F75" s="162">
        <v>0</v>
      </c>
      <c r="G75" s="90"/>
    </row>
    <row r="76" spans="1:7" x14ac:dyDescent="0.3">
      <c r="A76" s="90" t="s">
        <v>535</v>
      </c>
      <c r="B76" s="163" t="s">
        <v>65</v>
      </c>
      <c r="C76" s="165" t="s">
        <v>59</v>
      </c>
      <c r="D76" s="162" t="s">
        <v>59</v>
      </c>
      <c r="E76" s="160"/>
      <c r="F76" s="162" t="s">
        <v>59</v>
      </c>
      <c r="G76" s="90"/>
    </row>
    <row r="77" spans="1:7" x14ac:dyDescent="0.3">
      <c r="A77" s="90" t="s">
        <v>536</v>
      </c>
      <c r="B77" s="105" t="s">
        <v>260</v>
      </c>
      <c r="C77" s="162">
        <v>0</v>
      </c>
      <c r="D77" s="162">
        <v>0</v>
      </c>
      <c r="E77" s="160"/>
      <c r="F77" s="162">
        <v>0</v>
      </c>
      <c r="G77" s="90"/>
    </row>
    <row r="78" spans="1:7" x14ac:dyDescent="0.3">
      <c r="A78" s="90" t="s">
        <v>537</v>
      </c>
      <c r="B78" s="90" t="s">
        <v>538</v>
      </c>
      <c r="C78" s="162">
        <v>0</v>
      </c>
      <c r="D78" s="162">
        <v>0</v>
      </c>
      <c r="E78" s="160"/>
      <c r="F78" s="162">
        <v>0</v>
      </c>
      <c r="G78" s="90"/>
    </row>
    <row r="79" spans="1:7" x14ac:dyDescent="0.3">
      <c r="A79" s="90" t="s">
        <v>539</v>
      </c>
      <c r="B79" s="105" t="s">
        <v>262</v>
      </c>
      <c r="C79" s="162">
        <v>0</v>
      </c>
      <c r="D79" s="162">
        <v>0</v>
      </c>
      <c r="E79" s="160"/>
      <c r="F79" s="162">
        <v>0</v>
      </c>
      <c r="G79" s="90"/>
    </row>
    <row r="80" spans="1:7" x14ac:dyDescent="0.3">
      <c r="A80" s="90" t="s">
        <v>540</v>
      </c>
      <c r="B80" s="105" t="s">
        <v>264</v>
      </c>
      <c r="C80" s="162">
        <v>0</v>
      </c>
      <c r="D80" s="162">
        <v>0</v>
      </c>
      <c r="E80" s="160"/>
      <c r="F80" s="162">
        <v>0</v>
      </c>
      <c r="G80" s="90"/>
    </row>
    <row r="81" spans="1:7" x14ac:dyDescent="0.3">
      <c r="A81" s="90" t="s">
        <v>541</v>
      </c>
      <c r="B81" s="105" t="s">
        <v>266</v>
      </c>
      <c r="C81" s="162">
        <v>0</v>
      </c>
      <c r="D81" s="162">
        <v>0</v>
      </c>
      <c r="E81" s="160"/>
      <c r="F81" s="162">
        <v>0</v>
      </c>
      <c r="G81" s="90"/>
    </row>
    <row r="82" spans="1:7" x14ac:dyDescent="0.3">
      <c r="A82" s="90" t="s">
        <v>542</v>
      </c>
      <c r="B82" s="105" t="s">
        <v>268</v>
      </c>
      <c r="C82" s="162">
        <v>0</v>
      </c>
      <c r="D82" s="162">
        <v>0</v>
      </c>
      <c r="E82" s="160"/>
      <c r="F82" s="162">
        <v>0</v>
      </c>
      <c r="G82" s="90"/>
    </row>
    <row r="83" spans="1:7" x14ac:dyDescent="0.3">
      <c r="A83" s="90" t="s">
        <v>543</v>
      </c>
      <c r="B83" s="105" t="s">
        <v>270</v>
      </c>
      <c r="C83" s="162">
        <v>0</v>
      </c>
      <c r="D83" s="162">
        <v>0</v>
      </c>
      <c r="E83" s="160"/>
      <c r="F83" s="162">
        <v>0</v>
      </c>
      <c r="G83" s="90"/>
    </row>
    <row r="84" spans="1:7" x14ac:dyDescent="0.3">
      <c r="A84" s="90" t="s">
        <v>544</v>
      </c>
      <c r="B84" s="105" t="s">
        <v>272</v>
      </c>
      <c r="C84" s="162">
        <v>0</v>
      </c>
      <c r="D84" s="162">
        <v>0</v>
      </c>
      <c r="E84" s="160"/>
      <c r="F84" s="162">
        <v>0</v>
      </c>
      <c r="G84" s="90"/>
    </row>
    <row r="85" spans="1:7" x14ac:dyDescent="0.3">
      <c r="A85" s="90" t="s">
        <v>545</v>
      </c>
      <c r="B85" s="105" t="s">
        <v>274</v>
      </c>
      <c r="C85" s="162">
        <v>0</v>
      </c>
      <c r="D85" s="162">
        <v>0</v>
      </c>
      <c r="E85" s="160"/>
      <c r="F85" s="162">
        <v>0</v>
      </c>
      <c r="G85" s="90"/>
    </row>
    <row r="86" spans="1:7" x14ac:dyDescent="0.3">
      <c r="A86" s="90" t="s">
        <v>546</v>
      </c>
      <c r="B86" s="105" t="s">
        <v>276</v>
      </c>
      <c r="C86" s="162">
        <v>0</v>
      </c>
      <c r="D86" s="162">
        <v>0</v>
      </c>
      <c r="E86" s="160"/>
      <c r="F86" s="162">
        <v>0</v>
      </c>
      <c r="G86" s="90"/>
    </row>
    <row r="87" spans="1:7" x14ac:dyDescent="0.3">
      <c r="A87" s="90" t="s">
        <v>547</v>
      </c>
      <c r="B87" s="105" t="s">
        <v>65</v>
      </c>
      <c r="C87" s="162">
        <v>0</v>
      </c>
      <c r="D87" s="162">
        <v>0</v>
      </c>
      <c r="E87" s="160"/>
      <c r="F87" s="162">
        <v>0</v>
      </c>
      <c r="G87" s="90"/>
    </row>
    <row r="88" spans="1:7" x14ac:dyDescent="0.3">
      <c r="A88" s="90" t="s">
        <v>548</v>
      </c>
      <c r="B88" s="123" t="s">
        <v>171</v>
      </c>
      <c r="C88" s="160"/>
      <c r="D88" s="160"/>
      <c r="E88" s="160"/>
      <c r="F88" s="160"/>
      <c r="G88" s="90"/>
    </row>
    <row r="89" spans="1:7" x14ac:dyDescent="0.3">
      <c r="A89" s="90" t="s">
        <v>549</v>
      </c>
      <c r="B89" s="123" t="s">
        <v>171</v>
      </c>
      <c r="C89" s="160"/>
      <c r="D89" s="160"/>
      <c r="E89" s="160"/>
      <c r="F89" s="160"/>
      <c r="G89" s="90"/>
    </row>
    <row r="90" spans="1:7" x14ac:dyDescent="0.3">
      <c r="A90" s="90" t="s">
        <v>550</v>
      </c>
      <c r="B90" s="123" t="s">
        <v>171</v>
      </c>
      <c r="C90" s="160"/>
      <c r="D90" s="160"/>
      <c r="E90" s="160"/>
      <c r="F90" s="160"/>
      <c r="G90" s="90"/>
    </row>
    <row r="91" spans="1:7" x14ac:dyDescent="0.3">
      <c r="A91" s="90" t="s">
        <v>551</v>
      </c>
      <c r="B91" s="123" t="s">
        <v>171</v>
      </c>
      <c r="C91" s="160"/>
      <c r="D91" s="160"/>
      <c r="E91" s="160"/>
      <c r="F91" s="160"/>
      <c r="G91" s="90"/>
    </row>
    <row r="92" spans="1:7" x14ac:dyDescent="0.3">
      <c r="A92" s="90" t="s">
        <v>552</v>
      </c>
      <c r="B92" s="123" t="s">
        <v>171</v>
      </c>
      <c r="C92" s="160"/>
      <c r="D92" s="160"/>
      <c r="E92" s="160"/>
      <c r="F92" s="160"/>
      <c r="G92" s="90"/>
    </row>
    <row r="93" spans="1:7" x14ac:dyDescent="0.3">
      <c r="A93" s="90" t="s">
        <v>553</v>
      </c>
      <c r="B93" s="123" t="s">
        <v>171</v>
      </c>
      <c r="C93" s="160"/>
      <c r="D93" s="160"/>
      <c r="E93" s="160"/>
      <c r="F93" s="160"/>
      <c r="G93" s="90"/>
    </row>
    <row r="94" spans="1:7" x14ac:dyDescent="0.3">
      <c r="A94" s="90" t="s">
        <v>554</v>
      </c>
      <c r="B94" s="123" t="s">
        <v>171</v>
      </c>
      <c r="C94" s="160"/>
      <c r="D94" s="160"/>
      <c r="E94" s="160"/>
      <c r="F94" s="160"/>
      <c r="G94" s="90"/>
    </row>
    <row r="95" spans="1:7" x14ac:dyDescent="0.3">
      <c r="A95" s="90" t="s">
        <v>555</v>
      </c>
      <c r="B95" s="123" t="s">
        <v>171</v>
      </c>
      <c r="C95" s="160"/>
      <c r="D95" s="160"/>
      <c r="E95" s="160"/>
      <c r="F95" s="160"/>
      <c r="G95" s="90"/>
    </row>
    <row r="96" spans="1:7" x14ac:dyDescent="0.3">
      <c r="A96" s="90" t="s">
        <v>556</v>
      </c>
      <c r="B96" s="123" t="s">
        <v>171</v>
      </c>
      <c r="C96" s="160"/>
      <c r="D96" s="160"/>
      <c r="E96" s="160"/>
      <c r="F96" s="160"/>
      <c r="G96" s="90"/>
    </row>
    <row r="97" spans="1:7" x14ac:dyDescent="0.3">
      <c r="A97" s="90" t="s">
        <v>557</v>
      </c>
      <c r="B97" s="123" t="s">
        <v>171</v>
      </c>
      <c r="C97" s="160"/>
      <c r="D97" s="160"/>
      <c r="E97" s="160"/>
      <c r="F97" s="160"/>
      <c r="G97" s="90"/>
    </row>
    <row r="98" spans="1:7" x14ac:dyDescent="0.3">
      <c r="A98" s="107"/>
      <c r="B98" s="137" t="s">
        <v>1494</v>
      </c>
      <c r="C98" s="107" t="s">
        <v>463</v>
      </c>
      <c r="D98" s="107" t="s">
        <v>464</v>
      </c>
      <c r="E98" s="109"/>
      <c r="F98" s="110" t="s">
        <v>429</v>
      </c>
      <c r="G98" s="110"/>
    </row>
    <row r="99" spans="1:7" x14ac:dyDescent="0.3">
      <c r="A99" s="90" t="s">
        <v>558</v>
      </c>
      <c r="B99" s="160" t="s">
        <v>559</v>
      </c>
      <c r="C99" s="162">
        <v>0.15650548183967999</v>
      </c>
      <c r="D99" s="162">
        <v>0</v>
      </c>
      <c r="E99" s="160"/>
      <c r="F99" s="160">
        <f>SUM(C99:D99)</f>
        <v>0.15650548183967999</v>
      </c>
      <c r="G99" s="90"/>
    </row>
    <row r="100" spans="1:7" x14ac:dyDescent="0.3">
      <c r="A100" s="90" t="s">
        <v>560</v>
      </c>
      <c r="B100" s="160" t="s">
        <v>561</v>
      </c>
      <c r="C100" s="162">
        <v>0.14322696979910199</v>
      </c>
      <c r="D100" s="162">
        <v>0</v>
      </c>
      <c r="E100" s="160"/>
      <c r="F100" s="160">
        <f t="shared" ref="F100:F109" si="2">SUM(C100:D100)</f>
        <v>0.14322696979910199</v>
      </c>
      <c r="G100" s="90"/>
    </row>
    <row r="101" spans="1:7" x14ac:dyDescent="0.3">
      <c r="A101" s="90" t="s">
        <v>562</v>
      </c>
      <c r="B101" s="160" t="s">
        <v>563</v>
      </c>
      <c r="C101" s="162">
        <v>0.153966976771856</v>
      </c>
      <c r="D101" s="162">
        <v>0</v>
      </c>
      <c r="E101" s="160"/>
      <c r="F101" s="160">
        <f t="shared" si="2"/>
        <v>0.153966976771856</v>
      </c>
      <c r="G101" s="90"/>
    </row>
    <row r="102" spans="1:7" x14ac:dyDescent="0.3">
      <c r="A102" s="90" t="s">
        <v>564</v>
      </c>
      <c r="B102" s="160" t="s">
        <v>565</v>
      </c>
      <c r="C102" s="162">
        <v>8.6480615221751295E-2</v>
      </c>
      <c r="D102" s="162">
        <v>0</v>
      </c>
      <c r="E102" s="160"/>
      <c r="F102" s="160">
        <f t="shared" si="2"/>
        <v>8.6480615221751295E-2</v>
      </c>
      <c r="G102" s="90"/>
    </row>
    <row r="103" spans="1:7" x14ac:dyDescent="0.3">
      <c r="A103" s="90" t="s">
        <v>566</v>
      </c>
      <c r="B103" s="160" t="s">
        <v>567</v>
      </c>
      <c r="C103" s="162">
        <v>0.109730409412512</v>
      </c>
      <c r="D103" s="162">
        <v>0</v>
      </c>
      <c r="E103" s="160"/>
      <c r="F103" s="160">
        <f t="shared" si="2"/>
        <v>0.109730409412512</v>
      </c>
      <c r="G103" s="90"/>
    </row>
    <row r="104" spans="1:7" x14ac:dyDescent="0.3">
      <c r="A104" s="90" t="s">
        <v>568</v>
      </c>
      <c r="B104" s="160" t="s">
        <v>569</v>
      </c>
      <c r="C104" s="162">
        <v>8.1027219587769705E-2</v>
      </c>
      <c r="D104" s="162">
        <v>0</v>
      </c>
      <c r="E104" s="160"/>
      <c r="F104" s="160">
        <f t="shared" si="2"/>
        <v>8.1027219587769705E-2</v>
      </c>
      <c r="G104" s="90"/>
    </row>
    <row r="105" spans="1:7" x14ac:dyDescent="0.3">
      <c r="A105" s="90" t="s">
        <v>570</v>
      </c>
      <c r="B105" s="160" t="s">
        <v>571</v>
      </c>
      <c r="C105" s="162">
        <v>7.4343354212690796E-2</v>
      </c>
      <c r="D105" s="162">
        <v>0</v>
      </c>
      <c r="E105" s="160"/>
      <c r="F105" s="160">
        <f t="shared" si="2"/>
        <v>7.4343354212690796E-2</v>
      </c>
      <c r="G105" s="90"/>
    </row>
    <row r="106" spans="1:7" x14ac:dyDescent="0.3">
      <c r="A106" s="90" t="s">
        <v>572</v>
      </c>
      <c r="B106" s="160" t="s">
        <v>573</v>
      </c>
      <c r="C106" s="162">
        <v>6.99767368821895E-2</v>
      </c>
      <c r="D106" s="162">
        <v>0</v>
      </c>
      <c r="E106" s="160"/>
      <c r="F106" s="160">
        <f t="shared" si="2"/>
        <v>6.99767368821895E-2</v>
      </c>
      <c r="G106" s="90"/>
    </row>
    <row r="107" spans="1:7" x14ac:dyDescent="0.3">
      <c r="A107" s="90" t="s">
        <v>574</v>
      </c>
      <c r="B107" s="160" t="s">
        <v>575</v>
      </c>
      <c r="C107" s="162">
        <v>5.1407683900208299E-2</v>
      </c>
      <c r="D107" s="162">
        <v>0</v>
      </c>
      <c r="E107" s="160"/>
      <c r="F107" s="160">
        <f t="shared" si="2"/>
        <v>5.1407683900208299E-2</v>
      </c>
      <c r="G107" s="90"/>
    </row>
    <row r="108" spans="1:7" x14ac:dyDescent="0.3">
      <c r="A108" s="90" t="s">
        <v>576</v>
      </c>
      <c r="B108" s="160" t="s">
        <v>577</v>
      </c>
      <c r="C108" s="162">
        <v>4.3389609567653899E-2</v>
      </c>
      <c r="D108" s="162">
        <v>0</v>
      </c>
      <c r="E108" s="160"/>
      <c r="F108" s="160">
        <f t="shared" si="2"/>
        <v>4.3389609567653899E-2</v>
      </c>
      <c r="G108" s="90"/>
    </row>
    <row r="109" spans="1:7" x14ac:dyDescent="0.3">
      <c r="A109" s="90" t="s">
        <v>578</v>
      </c>
      <c r="B109" s="160" t="s">
        <v>511</v>
      </c>
      <c r="C109" s="162">
        <v>2.7293056738573601E-2</v>
      </c>
      <c r="D109" s="162">
        <v>0</v>
      </c>
      <c r="E109" s="160"/>
      <c r="F109" s="160">
        <f t="shared" si="2"/>
        <v>2.7293056738573601E-2</v>
      </c>
      <c r="G109" s="90"/>
    </row>
    <row r="110" spans="1:7" x14ac:dyDescent="0.3">
      <c r="A110" s="90" t="s">
        <v>579</v>
      </c>
      <c r="B110" s="160" t="s">
        <v>65</v>
      </c>
      <c r="C110" s="162">
        <v>2.6518860660129E-3</v>
      </c>
      <c r="D110" s="162">
        <v>0</v>
      </c>
      <c r="E110" s="160"/>
      <c r="F110" s="160">
        <f>SUM(C110:D110)</f>
        <v>2.6518860660129E-3</v>
      </c>
      <c r="G110" s="90"/>
    </row>
    <row r="111" spans="1:7" hidden="1" outlineLevel="1" x14ac:dyDescent="0.3">
      <c r="A111" s="90" t="s">
        <v>580</v>
      </c>
      <c r="B111" s="105" t="s">
        <v>581</v>
      </c>
      <c r="C111" s="160"/>
      <c r="D111" s="160"/>
      <c r="E111" s="160"/>
      <c r="F111" s="160"/>
      <c r="G111" s="90"/>
    </row>
    <row r="112" spans="1:7" hidden="1" outlineLevel="1" x14ac:dyDescent="0.3">
      <c r="A112" s="90" t="s">
        <v>582</v>
      </c>
      <c r="B112" s="105" t="s">
        <v>581</v>
      </c>
      <c r="C112" s="160"/>
      <c r="D112" s="160"/>
      <c r="E112" s="160"/>
      <c r="F112" s="160"/>
      <c r="G112" s="90"/>
    </row>
    <row r="113" spans="1:7" hidden="1" outlineLevel="1" x14ac:dyDescent="0.3">
      <c r="A113" s="90" t="s">
        <v>583</v>
      </c>
      <c r="B113" s="105" t="s">
        <v>581</v>
      </c>
      <c r="C113" s="160"/>
      <c r="D113" s="160"/>
      <c r="E113" s="160"/>
      <c r="F113" s="160"/>
      <c r="G113" s="90"/>
    </row>
    <row r="114" spans="1:7" hidden="1" outlineLevel="1" x14ac:dyDescent="0.3">
      <c r="A114" s="90" t="s">
        <v>584</v>
      </c>
      <c r="B114" s="105" t="s">
        <v>581</v>
      </c>
      <c r="C114" s="160"/>
      <c r="D114" s="160"/>
      <c r="E114" s="160"/>
      <c r="F114" s="160"/>
      <c r="G114" s="90"/>
    </row>
    <row r="115" spans="1:7" hidden="1" outlineLevel="1" x14ac:dyDescent="0.3">
      <c r="A115" s="90" t="s">
        <v>585</v>
      </c>
      <c r="B115" s="105" t="s">
        <v>581</v>
      </c>
      <c r="C115" s="160"/>
      <c r="D115" s="160"/>
      <c r="E115" s="160"/>
      <c r="F115" s="160"/>
      <c r="G115" s="90"/>
    </row>
    <row r="116" spans="1:7" hidden="1" outlineLevel="1" x14ac:dyDescent="0.3">
      <c r="A116" s="90" t="s">
        <v>586</v>
      </c>
      <c r="B116" s="105" t="s">
        <v>581</v>
      </c>
      <c r="C116" s="160"/>
      <c r="D116" s="160"/>
      <c r="E116" s="160"/>
      <c r="F116" s="160"/>
      <c r="G116" s="90"/>
    </row>
    <row r="117" spans="1:7" hidden="1" outlineLevel="1" x14ac:dyDescent="0.3">
      <c r="A117" s="90" t="s">
        <v>587</v>
      </c>
      <c r="B117" s="105" t="s">
        <v>581</v>
      </c>
      <c r="C117" s="160"/>
      <c r="D117" s="160"/>
      <c r="E117" s="160"/>
      <c r="F117" s="160"/>
      <c r="G117" s="90"/>
    </row>
    <row r="118" spans="1:7" hidden="1" outlineLevel="1" x14ac:dyDescent="0.3">
      <c r="A118" s="90" t="s">
        <v>588</v>
      </c>
      <c r="B118" s="105" t="s">
        <v>581</v>
      </c>
      <c r="C118" s="160"/>
      <c r="D118" s="160"/>
      <c r="E118" s="160"/>
      <c r="F118" s="160"/>
      <c r="G118" s="90"/>
    </row>
    <row r="119" spans="1:7" hidden="1" outlineLevel="1" x14ac:dyDescent="0.3">
      <c r="A119" s="90" t="s">
        <v>589</v>
      </c>
      <c r="B119" s="105" t="s">
        <v>581</v>
      </c>
      <c r="C119" s="160"/>
      <c r="D119" s="160"/>
      <c r="E119" s="160"/>
      <c r="F119" s="160"/>
      <c r="G119" s="90"/>
    </row>
    <row r="120" spans="1:7" hidden="1" outlineLevel="1" x14ac:dyDescent="0.3">
      <c r="A120" s="90" t="s">
        <v>590</v>
      </c>
      <c r="B120" s="105" t="s">
        <v>581</v>
      </c>
      <c r="C120" s="160"/>
      <c r="D120" s="160"/>
      <c r="E120" s="160"/>
      <c r="F120" s="160"/>
      <c r="G120" s="90"/>
    </row>
    <row r="121" spans="1:7" hidden="1" outlineLevel="1" x14ac:dyDescent="0.3">
      <c r="A121" s="90" t="s">
        <v>591</v>
      </c>
      <c r="B121" s="105" t="s">
        <v>581</v>
      </c>
      <c r="C121" s="160"/>
      <c r="D121" s="160"/>
      <c r="E121" s="160"/>
      <c r="F121" s="160"/>
      <c r="G121" s="90"/>
    </row>
    <row r="122" spans="1:7" hidden="1" outlineLevel="1" x14ac:dyDescent="0.3">
      <c r="A122" s="90" t="s">
        <v>592</v>
      </c>
      <c r="B122" s="105" t="s">
        <v>581</v>
      </c>
      <c r="C122" s="160"/>
      <c r="D122" s="160"/>
      <c r="E122" s="160"/>
      <c r="F122" s="160"/>
      <c r="G122" s="90"/>
    </row>
    <row r="123" spans="1:7" hidden="1" outlineLevel="1" x14ac:dyDescent="0.3">
      <c r="A123" s="90" t="s">
        <v>593</v>
      </c>
      <c r="B123" s="105" t="s">
        <v>581</v>
      </c>
      <c r="C123" s="160"/>
      <c r="D123" s="160"/>
      <c r="E123" s="160"/>
      <c r="F123" s="160"/>
      <c r="G123" s="90"/>
    </row>
    <row r="124" spans="1:7" hidden="1" outlineLevel="1" x14ac:dyDescent="0.3">
      <c r="A124" s="90" t="s">
        <v>594</v>
      </c>
      <c r="B124" s="105" t="s">
        <v>581</v>
      </c>
      <c r="C124" s="160"/>
      <c r="D124" s="160"/>
      <c r="E124" s="160"/>
      <c r="F124" s="160"/>
      <c r="G124" s="90"/>
    </row>
    <row r="125" spans="1:7" hidden="1" outlineLevel="1" x14ac:dyDescent="0.3">
      <c r="A125" s="90" t="s">
        <v>595</v>
      </c>
      <c r="B125" s="105" t="s">
        <v>581</v>
      </c>
      <c r="C125" s="160"/>
      <c r="D125" s="160"/>
      <c r="E125" s="160"/>
      <c r="F125" s="160"/>
      <c r="G125" s="90"/>
    </row>
    <row r="126" spans="1:7" hidden="1" outlineLevel="1" x14ac:dyDescent="0.3">
      <c r="A126" s="90" t="s">
        <v>596</v>
      </c>
      <c r="B126" s="105" t="s">
        <v>581</v>
      </c>
      <c r="C126" s="160"/>
      <c r="D126" s="160"/>
      <c r="E126" s="160"/>
      <c r="F126" s="160"/>
      <c r="G126" s="90"/>
    </row>
    <row r="127" spans="1:7" hidden="1" outlineLevel="1" x14ac:dyDescent="0.3">
      <c r="A127" s="90" t="s">
        <v>597</v>
      </c>
      <c r="B127" s="105" t="s">
        <v>581</v>
      </c>
      <c r="C127" s="160"/>
      <c r="D127" s="160"/>
      <c r="E127" s="160"/>
      <c r="F127" s="160"/>
      <c r="G127" s="90"/>
    </row>
    <row r="128" spans="1:7" hidden="1" outlineLevel="1" x14ac:dyDescent="0.3">
      <c r="A128" s="90" t="s">
        <v>598</v>
      </c>
      <c r="B128" s="105" t="s">
        <v>581</v>
      </c>
      <c r="C128" s="160"/>
      <c r="D128" s="160"/>
      <c r="E128" s="160"/>
      <c r="F128" s="160"/>
      <c r="G128" s="90"/>
    </row>
    <row r="129" spans="1:7" hidden="1" outlineLevel="1" x14ac:dyDescent="0.3">
      <c r="A129" s="90" t="s">
        <v>599</v>
      </c>
      <c r="B129" s="105" t="s">
        <v>581</v>
      </c>
      <c r="C129" s="160"/>
      <c r="D129" s="160"/>
      <c r="E129" s="160"/>
      <c r="F129" s="160"/>
      <c r="G129" s="90"/>
    </row>
    <row r="130" spans="1:7" hidden="1" outlineLevel="1" x14ac:dyDescent="0.3">
      <c r="A130" s="90" t="s">
        <v>1495</v>
      </c>
      <c r="B130" s="105" t="s">
        <v>581</v>
      </c>
      <c r="C130" s="160"/>
      <c r="D130" s="160"/>
      <c r="E130" s="160"/>
      <c r="F130" s="160"/>
      <c r="G130" s="90"/>
    </row>
    <row r="131" spans="1:7" hidden="1" outlineLevel="1" x14ac:dyDescent="0.3">
      <c r="A131" s="90" t="s">
        <v>1496</v>
      </c>
      <c r="B131" s="105" t="s">
        <v>581</v>
      </c>
      <c r="C131" s="160"/>
      <c r="D131" s="160"/>
      <c r="E131" s="160"/>
      <c r="F131" s="160"/>
      <c r="G131" s="90"/>
    </row>
    <row r="132" spans="1:7" hidden="1" outlineLevel="1" x14ac:dyDescent="0.3">
      <c r="A132" s="90" t="s">
        <v>1497</v>
      </c>
      <c r="B132" s="105" t="s">
        <v>581</v>
      </c>
      <c r="C132" s="160"/>
      <c r="D132" s="160"/>
      <c r="E132" s="160"/>
      <c r="F132" s="160"/>
      <c r="G132" s="90"/>
    </row>
    <row r="133" spans="1:7" hidden="1" outlineLevel="1" x14ac:dyDescent="0.3">
      <c r="A133" s="90" t="s">
        <v>1498</v>
      </c>
      <c r="B133" s="105" t="s">
        <v>581</v>
      </c>
      <c r="C133" s="160"/>
      <c r="D133" s="160"/>
      <c r="E133" s="160"/>
      <c r="F133" s="160"/>
      <c r="G133" s="90"/>
    </row>
    <row r="134" spans="1:7" hidden="1" outlineLevel="1" x14ac:dyDescent="0.3">
      <c r="A134" s="90" t="s">
        <v>1499</v>
      </c>
      <c r="B134" s="105" t="s">
        <v>581</v>
      </c>
      <c r="C134" s="160"/>
      <c r="D134" s="160"/>
      <c r="E134" s="160"/>
      <c r="F134" s="160"/>
      <c r="G134" s="90"/>
    </row>
    <row r="135" spans="1:7" hidden="1" outlineLevel="1" x14ac:dyDescent="0.3">
      <c r="A135" s="90" t="s">
        <v>1500</v>
      </c>
      <c r="B135" s="105" t="s">
        <v>581</v>
      </c>
      <c r="C135" s="160"/>
      <c r="D135" s="160"/>
      <c r="E135" s="160"/>
      <c r="F135" s="160"/>
      <c r="G135" s="90"/>
    </row>
    <row r="136" spans="1:7" hidden="1" outlineLevel="1" x14ac:dyDescent="0.3">
      <c r="A136" s="90" t="s">
        <v>1501</v>
      </c>
      <c r="B136" s="105" t="s">
        <v>581</v>
      </c>
      <c r="C136" s="160"/>
      <c r="D136" s="160"/>
      <c r="E136" s="160"/>
      <c r="F136" s="160"/>
      <c r="G136" s="90"/>
    </row>
    <row r="137" spans="1:7" hidden="1" outlineLevel="1" x14ac:dyDescent="0.3">
      <c r="A137" s="90" t="s">
        <v>1502</v>
      </c>
      <c r="B137" s="105" t="s">
        <v>581</v>
      </c>
      <c r="C137" s="160"/>
      <c r="D137" s="160"/>
      <c r="E137" s="160"/>
      <c r="F137" s="160"/>
      <c r="G137" s="90"/>
    </row>
    <row r="138" spans="1:7" hidden="1" outlineLevel="1" x14ac:dyDescent="0.3">
      <c r="A138" s="90" t="s">
        <v>1503</v>
      </c>
      <c r="B138" s="105" t="s">
        <v>581</v>
      </c>
      <c r="C138" s="160"/>
      <c r="D138" s="160"/>
      <c r="E138" s="160"/>
      <c r="F138" s="160"/>
      <c r="G138" s="90"/>
    </row>
    <row r="139" spans="1:7" hidden="1" outlineLevel="1" x14ac:dyDescent="0.3">
      <c r="A139" s="90" t="s">
        <v>1504</v>
      </c>
      <c r="B139" s="105" t="s">
        <v>581</v>
      </c>
      <c r="C139" s="160"/>
      <c r="D139" s="160"/>
      <c r="E139" s="160"/>
      <c r="F139" s="160"/>
      <c r="G139" s="90"/>
    </row>
    <row r="140" spans="1:7" hidden="1" outlineLevel="1" x14ac:dyDescent="0.3">
      <c r="A140" s="90" t="s">
        <v>1505</v>
      </c>
      <c r="B140" s="105" t="s">
        <v>581</v>
      </c>
      <c r="C140" s="160"/>
      <c r="D140" s="160"/>
      <c r="E140" s="160"/>
      <c r="F140" s="160"/>
      <c r="G140" s="90"/>
    </row>
    <row r="141" spans="1:7" hidden="1" outlineLevel="1" x14ac:dyDescent="0.3">
      <c r="A141" s="90" t="s">
        <v>1506</v>
      </c>
      <c r="B141" s="105" t="s">
        <v>581</v>
      </c>
      <c r="C141" s="160"/>
      <c r="D141" s="160"/>
      <c r="E141" s="160"/>
      <c r="F141" s="160"/>
      <c r="G141" s="90"/>
    </row>
    <row r="142" spans="1:7" hidden="1" outlineLevel="1" x14ac:dyDescent="0.3">
      <c r="A142" s="90" t="s">
        <v>1507</v>
      </c>
      <c r="B142" s="105" t="s">
        <v>581</v>
      </c>
      <c r="C142" s="160"/>
      <c r="D142" s="160"/>
      <c r="E142" s="160"/>
      <c r="F142" s="160"/>
      <c r="G142" s="90"/>
    </row>
    <row r="143" spans="1:7" hidden="1" outlineLevel="1" x14ac:dyDescent="0.3">
      <c r="A143" s="90" t="s">
        <v>1508</v>
      </c>
      <c r="B143" s="105" t="s">
        <v>581</v>
      </c>
      <c r="C143" s="160"/>
      <c r="D143" s="160"/>
      <c r="E143" s="160"/>
      <c r="F143" s="160"/>
      <c r="G143" s="90"/>
    </row>
    <row r="144" spans="1:7" hidden="1" outlineLevel="1" x14ac:dyDescent="0.3">
      <c r="A144" s="90" t="s">
        <v>1509</v>
      </c>
      <c r="B144" s="105" t="s">
        <v>581</v>
      </c>
      <c r="C144" s="160"/>
      <c r="D144" s="160"/>
      <c r="E144" s="160"/>
      <c r="F144" s="160"/>
      <c r="G144" s="90"/>
    </row>
    <row r="145" spans="1:7" hidden="1" outlineLevel="1" x14ac:dyDescent="0.3">
      <c r="A145" s="90" t="s">
        <v>1510</v>
      </c>
      <c r="B145" s="105" t="s">
        <v>581</v>
      </c>
      <c r="C145" s="160"/>
      <c r="D145" s="160"/>
      <c r="E145" s="160"/>
      <c r="F145" s="160"/>
      <c r="G145" s="90"/>
    </row>
    <row r="146" spans="1:7" hidden="1" outlineLevel="1" x14ac:dyDescent="0.3">
      <c r="A146" s="90" t="s">
        <v>1511</v>
      </c>
      <c r="B146" s="105" t="s">
        <v>581</v>
      </c>
      <c r="C146" s="160"/>
      <c r="D146" s="160"/>
      <c r="E146" s="160"/>
      <c r="F146" s="160"/>
      <c r="G146" s="90"/>
    </row>
    <row r="147" spans="1:7" hidden="1" outlineLevel="1" x14ac:dyDescent="0.3">
      <c r="A147" s="90" t="s">
        <v>1512</v>
      </c>
      <c r="B147" s="105" t="s">
        <v>581</v>
      </c>
      <c r="C147" s="160"/>
      <c r="D147" s="160"/>
      <c r="E147" s="160"/>
      <c r="F147" s="160"/>
      <c r="G147" s="90"/>
    </row>
    <row r="148" spans="1:7" hidden="1" outlineLevel="1" x14ac:dyDescent="0.3">
      <c r="A148" s="90" t="s">
        <v>1513</v>
      </c>
      <c r="B148" s="105" t="s">
        <v>581</v>
      </c>
      <c r="C148" s="160"/>
      <c r="D148" s="160"/>
      <c r="E148" s="160"/>
      <c r="F148" s="160"/>
      <c r="G148" s="90"/>
    </row>
    <row r="149" spans="1:7" collapsed="1" x14ac:dyDescent="0.3">
      <c r="A149" s="107"/>
      <c r="B149" s="108" t="s">
        <v>600</v>
      </c>
      <c r="C149" s="107" t="s">
        <v>463</v>
      </c>
      <c r="D149" s="107" t="s">
        <v>464</v>
      </c>
      <c r="E149" s="109"/>
      <c r="F149" s="110" t="s">
        <v>429</v>
      </c>
      <c r="G149" s="110"/>
    </row>
    <row r="150" spans="1:7" x14ac:dyDescent="0.3">
      <c r="A150" s="90" t="s">
        <v>601</v>
      </c>
      <c r="B150" s="90" t="s">
        <v>602</v>
      </c>
      <c r="C150" s="162">
        <v>0.83027076660937604</v>
      </c>
      <c r="D150" s="162">
        <v>0</v>
      </c>
      <c r="E150" s="166"/>
      <c r="F150" s="160">
        <f>SUM(C150:D150)</f>
        <v>0.83027076660937604</v>
      </c>
    </row>
    <row r="151" spans="1:7" x14ac:dyDescent="0.3">
      <c r="A151" s="90" t="s">
        <v>603</v>
      </c>
      <c r="B151" s="90" t="s">
        <v>604</v>
      </c>
      <c r="C151" s="162">
        <v>0</v>
      </c>
      <c r="D151" s="162">
        <v>0</v>
      </c>
      <c r="E151" s="166"/>
      <c r="F151" s="160">
        <f t="shared" ref="F151:F152" si="3">SUM(C151:D151)</f>
        <v>0</v>
      </c>
    </row>
    <row r="152" spans="1:7" x14ac:dyDescent="0.3">
      <c r="A152" s="90" t="s">
        <v>605</v>
      </c>
      <c r="B152" s="90" t="s">
        <v>65</v>
      </c>
      <c r="C152" s="162">
        <v>0.16972923339062601</v>
      </c>
      <c r="D152" s="162">
        <v>0</v>
      </c>
      <c r="E152" s="166"/>
      <c r="F152" s="160">
        <f t="shared" si="3"/>
        <v>0.16972923339062601</v>
      </c>
    </row>
    <row r="153" spans="1:7" x14ac:dyDescent="0.3">
      <c r="A153" s="90" t="s">
        <v>606</v>
      </c>
      <c r="C153" s="160"/>
      <c r="D153" s="160"/>
      <c r="E153" s="166"/>
      <c r="F153" s="160"/>
    </row>
    <row r="154" spans="1:7" x14ac:dyDescent="0.3">
      <c r="A154" s="90" t="s">
        <v>607</v>
      </c>
      <c r="C154" s="160"/>
      <c r="D154" s="160"/>
      <c r="E154" s="166"/>
      <c r="F154" s="160"/>
    </row>
    <row r="155" spans="1:7" x14ac:dyDescent="0.3">
      <c r="A155" s="90" t="s">
        <v>608</v>
      </c>
      <c r="C155" s="160"/>
      <c r="D155" s="160"/>
      <c r="E155" s="166"/>
      <c r="F155" s="160"/>
    </row>
    <row r="156" spans="1:7" x14ac:dyDescent="0.3">
      <c r="A156" s="90" t="s">
        <v>609</v>
      </c>
      <c r="C156" s="160"/>
      <c r="D156" s="160"/>
      <c r="E156" s="166"/>
      <c r="F156" s="160"/>
    </row>
    <row r="157" spans="1:7" x14ac:dyDescent="0.3">
      <c r="A157" s="90" t="s">
        <v>610</v>
      </c>
      <c r="C157" s="160"/>
      <c r="D157" s="160"/>
      <c r="E157" s="166"/>
      <c r="F157" s="160"/>
    </row>
    <row r="158" spans="1:7" x14ac:dyDescent="0.3">
      <c r="A158" s="90" t="s">
        <v>611</v>
      </c>
      <c r="C158" s="160"/>
      <c r="D158" s="160"/>
      <c r="E158" s="166"/>
      <c r="F158" s="160"/>
    </row>
    <row r="159" spans="1:7" x14ac:dyDescent="0.3">
      <c r="A159" s="107"/>
      <c r="B159" s="108" t="s">
        <v>612</v>
      </c>
      <c r="C159" s="107" t="s">
        <v>463</v>
      </c>
      <c r="D159" s="107" t="s">
        <v>464</v>
      </c>
      <c r="E159" s="109"/>
      <c r="F159" s="110" t="s">
        <v>429</v>
      </c>
      <c r="G159" s="110"/>
    </row>
    <row r="160" spans="1:7" x14ac:dyDescent="0.3">
      <c r="A160" s="90" t="s">
        <v>613</v>
      </c>
      <c r="B160" s="90" t="s">
        <v>614</v>
      </c>
      <c r="C160" s="162">
        <v>4.4985864507019899E-2</v>
      </c>
      <c r="D160" s="162">
        <v>0</v>
      </c>
      <c r="E160" s="166"/>
      <c r="F160" s="160">
        <f>SUM(C160:D160)</f>
        <v>4.4985864507019899E-2</v>
      </c>
    </row>
    <row r="161" spans="1:7" x14ac:dyDescent="0.3">
      <c r="A161" s="90" t="s">
        <v>615</v>
      </c>
      <c r="B161" s="90" t="s">
        <v>616</v>
      </c>
      <c r="C161" s="162">
        <v>0.95501413549297998</v>
      </c>
      <c r="D161" s="162">
        <v>0</v>
      </c>
      <c r="E161" s="166"/>
      <c r="F161" s="160">
        <f t="shared" ref="F161:F162" si="4">SUM(C161:D161)</f>
        <v>0.95501413549297998</v>
      </c>
    </row>
    <row r="162" spans="1:7" x14ac:dyDescent="0.3">
      <c r="A162" s="90" t="s">
        <v>617</v>
      </c>
      <c r="B162" s="90" t="s">
        <v>65</v>
      </c>
      <c r="C162" s="162">
        <v>0</v>
      </c>
      <c r="D162" s="162">
        <v>0</v>
      </c>
      <c r="E162" s="166"/>
      <c r="F162" s="160">
        <f t="shared" si="4"/>
        <v>0</v>
      </c>
    </row>
    <row r="163" spans="1:7" x14ac:dyDescent="0.3">
      <c r="A163" s="90" t="s">
        <v>618</v>
      </c>
      <c r="E163" s="83"/>
    </row>
    <row r="164" spans="1:7" x14ac:dyDescent="0.3">
      <c r="A164" s="90" t="s">
        <v>619</v>
      </c>
      <c r="E164" s="83"/>
    </row>
    <row r="165" spans="1:7" x14ac:dyDescent="0.3">
      <c r="A165" s="90" t="s">
        <v>620</v>
      </c>
      <c r="E165" s="83"/>
    </row>
    <row r="166" spans="1:7" x14ac:dyDescent="0.3">
      <c r="A166" s="90" t="s">
        <v>621</v>
      </c>
      <c r="E166" s="83"/>
    </row>
    <row r="167" spans="1:7" x14ac:dyDescent="0.3">
      <c r="A167" s="90" t="s">
        <v>622</v>
      </c>
      <c r="E167" s="83"/>
    </row>
    <row r="168" spans="1:7" x14ac:dyDescent="0.3">
      <c r="A168" s="90" t="s">
        <v>623</v>
      </c>
      <c r="E168" s="83"/>
    </row>
    <row r="169" spans="1:7" x14ac:dyDescent="0.3">
      <c r="A169" s="107"/>
      <c r="B169" s="108" t="s">
        <v>624</v>
      </c>
      <c r="C169" s="107" t="s">
        <v>463</v>
      </c>
      <c r="D169" s="107" t="s">
        <v>464</v>
      </c>
      <c r="E169" s="109"/>
      <c r="F169" s="110" t="s">
        <v>429</v>
      </c>
      <c r="G169" s="110"/>
    </row>
    <row r="170" spans="1:7" x14ac:dyDescent="0.3">
      <c r="A170" s="90" t="s">
        <v>625</v>
      </c>
      <c r="B170" s="129" t="s">
        <v>626</v>
      </c>
      <c r="C170" s="162">
        <v>5.56302423335268E-2</v>
      </c>
      <c r="D170" s="162">
        <v>0</v>
      </c>
      <c r="E170" s="166"/>
      <c r="F170" s="160">
        <f>SUM(C170:D170)</f>
        <v>5.56302423335268E-2</v>
      </c>
    </row>
    <row r="171" spans="1:7" x14ac:dyDescent="0.3">
      <c r="A171" s="90" t="s">
        <v>627</v>
      </c>
      <c r="B171" s="129" t="s">
        <v>1514</v>
      </c>
      <c r="C171" s="162">
        <v>0.16886728177069299</v>
      </c>
      <c r="D171" s="162">
        <v>0</v>
      </c>
      <c r="E171" s="166"/>
      <c r="F171" s="160">
        <f t="shared" ref="F171:F174" si="5">SUM(C171:D171)</f>
        <v>0.16886728177069299</v>
      </c>
    </row>
    <row r="172" spans="1:7" x14ac:dyDescent="0.3">
      <c r="A172" s="90" t="s">
        <v>628</v>
      </c>
      <c r="B172" s="129" t="s">
        <v>1515</v>
      </c>
      <c r="C172" s="162">
        <v>0.28747389044858701</v>
      </c>
      <c r="D172" s="162">
        <v>0</v>
      </c>
      <c r="E172" s="160"/>
      <c r="F172" s="160">
        <f t="shared" si="5"/>
        <v>0.28747389044858701</v>
      </c>
    </row>
    <row r="173" spans="1:7" x14ac:dyDescent="0.3">
      <c r="A173" s="90" t="s">
        <v>629</v>
      </c>
      <c r="B173" s="129" t="s">
        <v>1516</v>
      </c>
      <c r="C173" s="162">
        <v>0.14346460750767101</v>
      </c>
      <c r="D173" s="162">
        <v>0</v>
      </c>
      <c r="E173" s="160"/>
      <c r="F173" s="160">
        <f t="shared" si="5"/>
        <v>0.14346460750767101</v>
      </c>
    </row>
    <row r="174" spans="1:7" x14ac:dyDescent="0.3">
      <c r="A174" s="90" t="s">
        <v>630</v>
      </c>
      <c r="B174" s="129" t="s">
        <v>1517</v>
      </c>
      <c r="C174" s="162">
        <v>0.34456397793952298</v>
      </c>
      <c r="D174" s="162">
        <v>0</v>
      </c>
      <c r="E174" s="160"/>
      <c r="F174" s="160">
        <f t="shared" si="5"/>
        <v>0.34456397793952298</v>
      </c>
    </row>
    <row r="175" spans="1:7" x14ac:dyDescent="0.3">
      <c r="A175" s="90" t="s">
        <v>631</v>
      </c>
      <c r="B175" s="103"/>
      <c r="C175" s="160"/>
      <c r="D175" s="160"/>
      <c r="E175" s="160"/>
      <c r="F175" s="160"/>
    </row>
    <row r="176" spans="1:7" x14ac:dyDescent="0.3">
      <c r="A176" s="90" t="s">
        <v>632</v>
      </c>
      <c r="B176" s="103"/>
      <c r="C176" s="160"/>
      <c r="D176" s="160"/>
      <c r="E176" s="160"/>
      <c r="F176" s="160"/>
    </row>
    <row r="177" spans="1:7" x14ac:dyDescent="0.3">
      <c r="A177" s="90" t="s">
        <v>633</v>
      </c>
      <c r="B177" s="129"/>
      <c r="C177" s="160"/>
      <c r="D177" s="160"/>
      <c r="E177" s="160"/>
      <c r="F177" s="160"/>
    </row>
    <row r="178" spans="1:7" x14ac:dyDescent="0.3">
      <c r="A178" s="90" t="s">
        <v>634</v>
      </c>
      <c r="B178" s="129"/>
      <c r="C178" s="160"/>
      <c r="D178" s="160"/>
      <c r="E178" s="160"/>
      <c r="F178" s="160"/>
    </row>
    <row r="179" spans="1:7" x14ac:dyDescent="0.3">
      <c r="A179" s="107"/>
      <c r="B179" s="108" t="s">
        <v>635</v>
      </c>
      <c r="C179" s="107" t="s">
        <v>463</v>
      </c>
      <c r="D179" s="107" t="s">
        <v>464</v>
      </c>
      <c r="E179" s="109"/>
      <c r="F179" s="110" t="s">
        <v>429</v>
      </c>
      <c r="G179" s="110"/>
    </row>
    <row r="180" spans="1:7" x14ac:dyDescent="0.3">
      <c r="A180" s="90" t="s">
        <v>636</v>
      </c>
      <c r="B180" s="90" t="s">
        <v>1518</v>
      </c>
      <c r="C180" s="162">
        <v>1.31247900397596E-4</v>
      </c>
      <c r="D180" s="160">
        <v>0</v>
      </c>
      <c r="E180" s="166"/>
      <c r="F180" s="167">
        <f>SUM(C180:D180)</f>
        <v>1.31247900397596E-4</v>
      </c>
    </row>
    <row r="181" spans="1:7" x14ac:dyDescent="0.3">
      <c r="A181" s="90" t="s">
        <v>637</v>
      </c>
      <c r="B181" s="168"/>
      <c r="C181" s="160"/>
      <c r="D181" s="160"/>
      <c r="E181" s="166"/>
      <c r="F181" s="160"/>
    </row>
    <row r="182" spans="1:7" x14ac:dyDescent="0.3">
      <c r="A182" s="90" t="s">
        <v>638</v>
      </c>
      <c r="B182" s="168"/>
      <c r="C182" s="160"/>
      <c r="D182" s="160"/>
      <c r="E182" s="166"/>
      <c r="F182" s="160"/>
    </row>
    <row r="183" spans="1:7" x14ac:dyDescent="0.3">
      <c r="A183" s="90" t="s">
        <v>639</v>
      </c>
      <c r="B183" s="168"/>
      <c r="C183" s="160"/>
      <c r="D183" s="160"/>
      <c r="E183" s="166"/>
      <c r="F183" s="160"/>
    </row>
    <row r="184" spans="1:7" x14ac:dyDescent="0.3">
      <c r="A184" s="90" t="s">
        <v>640</v>
      </c>
      <c r="B184" s="168"/>
      <c r="C184" s="160"/>
      <c r="D184" s="160"/>
      <c r="E184" s="166"/>
      <c r="F184" s="160"/>
    </row>
    <row r="185" spans="1:7" ht="18.5" x14ac:dyDescent="0.3">
      <c r="A185" s="169"/>
      <c r="B185" s="170" t="s">
        <v>426</v>
      </c>
      <c r="C185" s="169"/>
      <c r="D185" s="169"/>
      <c r="E185" s="169"/>
      <c r="F185" s="171"/>
      <c r="G185" s="171"/>
    </row>
    <row r="186" spans="1:7" x14ac:dyDescent="0.3">
      <c r="A186" s="107"/>
      <c r="B186" s="108" t="s">
        <v>641</v>
      </c>
      <c r="C186" s="107" t="s">
        <v>642</v>
      </c>
      <c r="D186" s="107" t="s">
        <v>643</v>
      </c>
      <c r="E186" s="109"/>
      <c r="F186" s="107" t="s">
        <v>463</v>
      </c>
      <c r="G186" s="107" t="s">
        <v>644</v>
      </c>
    </row>
    <row r="187" spans="1:7" x14ac:dyDescent="0.3">
      <c r="A187" s="90" t="s">
        <v>645</v>
      </c>
      <c r="B187" s="105" t="s">
        <v>646</v>
      </c>
      <c r="C187" s="111">
        <v>67.485267091914594</v>
      </c>
      <c r="E187" s="101"/>
      <c r="F187" s="128"/>
      <c r="G187" s="128"/>
    </row>
    <row r="188" spans="1:7" x14ac:dyDescent="0.3">
      <c r="A188" s="101"/>
      <c r="B188" s="172"/>
      <c r="C188" s="101"/>
      <c r="D188" s="101"/>
      <c r="E188" s="101"/>
      <c r="F188" s="128"/>
      <c r="G188" s="128"/>
    </row>
    <row r="189" spans="1:7" x14ac:dyDescent="0.3">
      <c r="B189" s="105" t="s">
        <v>647</v>
      </c>
      <c r="C189" s="101"/>
      <c r="D189" s="101"/>
      <c r="E189" s="101"/>
      <c r="F189" s="128"/>
      <c r="G189" s="128"/>
    </row>
    <row r="190" spans="1:7" x14ac:dyDescent="0.3">
      <c r="A190" s="90" t="s">
        <v>648</v>
      </c>
      <c r="B190" s="105" t="s">
        <v>649</v>
      </c>
      <c r="C190" s="111">
        <v>7121.0843416299504</v>
      </c>
      <c r="D190" s="111">
        <v>176519</v>
      </c>
      <c r="E190" s="101"/>
      <c r="F190" s="118">
        <f>IF($C$214=0,"",IF(C190="[for completion]","",IF(C190="","",C190/$C$214)))</f>
        <v>0.46760040273550535</v>
      </c>
      <c r="G190" s="118">
        <f>IF($D$214=0,"",IF(D190="[for completion]","",IF(D190="","",D190/$D$214)))</f>
        <v>0.78222046937039136</v>
      </c>
    </row>
    <row r="191" spans="1:7" x14ac:dyDescent="0.3">
      <c r="A191" s="90" t="s">
        <v>650</v>
      </c>
      <c r="B191" s="105" t="s">
        <v>651</v>
      </c>
      <c r="C191" s="111">
        <v>5472.79925714004</v>
      </c>
      <c r="D191" s="111">
        <v>40201</v>
      </c>
      <c r="E191" s="101"/>
      <c r="F191" s="118">
        <f t="shared" ref="F191:F213" si="6">IF($C$214=0,"",IF(C191="[for completion]","",IF(C191="","",C191/$C$214)))</f>
        <v>0.35936705899813942</v>
      </c>
      <c r="G191" s="118">
        <f t="shared" ref="G191:G213" si="7">IF($D$214=0,"",IF(D191="[for completion]","",IF(D191="","",D191/$D$214)))</f>
        <v>0.17814538428814522</v>
      </c>
    </row>
    <row r="192" spans="1:7" x14ac:dyDescent="0.3">
      <c r="A192" s="90" t="s">
        <v>652</v>
      </c>
      <c r="B192" s="105" t="s">
        <v>653</v>
      </c>
      <c r="C192" s="111">
        <v>1554.9798023200101</v>
      </c>
      <c r="D192" s="111">
        <v>6533</v>
      </c>
      <c r="E192" s="101"/>
      <c r="F192" s="118">
        <f t="shared" si="6"/>
        <v>0.10210652576598814</v>
      </c>
      <c r="G192" s="118">
        <f t="shared" si="7"/>
        <v>2.8950120533182078E-2</v>
      </c>
    </row>
    <row r="193" spans="1:7" x14ac:dyDescent="0.3">
      <c r="A193" s="90" t="s">
        <v>654</v>
      </c>
      <c r="B193" s="105" t="s">
        <v>655</v>
      </c>
      <c r="C193" s="111">
        <v>498.28709038</v>
      </c>
      <c r="D193" s="111">
        <v>1462</v>
      </c>
      <c r="E193" s="101"/>
      <c r="F193" s="118">
        <f t="shared" si="6"/>
        <v>3.2719629899266127E-2</v>
      </c>
      <c r="G193" s="118">
        <f t="shared" si="7"/>
        <v>6.4786585365853655E-3</v>
      </c>
    </row>
    <row r="194" spans="1:7" x14ac:dyDescent="0.3">
      <c r="A194" s="90" t="s">
        <v>656</v>
      </c>
      <c r="B194" s="105" t="s">
        <v>657</v>
      </c>
      <c r="C194" s="111">
        <v>581.84482156000001</v>
      </c>
      <c r="D194" s="111">
        <v>949</v>
      </c>
      <c r="E194" s="101"/>
      <c r="F194" s="118">
        <f t="shared" si="6"/>
        <v>3.8206382601101131E-2</v>
      </c>
      <c r="G194" s="118">
        <f t="shared" si="7"/>
        <v>4.2053672716959728E-3</v>
      </c>
    </row>
    <row r="195" spans="1:7" x14ac:dyDescent="0.3">
      <c r="A195" s="90" t="s">
        <v>658</v>
      </c>
      <c r="B195" s="105" t="s">
        <v>581</v>
      </c>
      <c r="C195" s="173"/>
      <c r="D195" s="173"/>
      <c r="E195" s="101"/>
      <c r="F195" s="118" t="str">
        <f t="shared" si="6"/>
        <v/>
      </c>
      <c r="G195" s="118" t="str">
        <f t="shared" si="7"/>
        <v/>
      </c>
    </row>
    <row r="196" spans="1:7" x14ac:dyDescent="0.3">
      <c r="A196" s="90" t="s">
        <v>659</v>
      </c>
      <c r="B196" s="105" t="s">
        <v>581</v>
      </c>
      <c r="C196" s="173"/>
      <c r="D196" s="173"/>
      <c r="E196" s="101"/>
      <c r="F196" s="118" t="str">
        <f t="shared" si="6"/>
        <v/>
      </c>
      <c r="G196" s="118" t="str">
        <f t="shared" si="7"/>
        <v/>
      </c>
    </row>
    <row r="197" spans="1:7" x14ac:dyDescent="0.3">
      <c r="A197" s="90" t="s">
        <v>660</v>
      </c>
      <c r="B197" s="105" t="s">
        <v>581</v>
      </c>
      <c r="C197" s="173"/>
      <c r="D197" s="173"/>
      <c r="E197" s="101"/>
      <c r="F197" s="118" t="str">
        <f t="shared" si="6"/>
        <v/>
      </c>
      <c r="G197" s="118" t="str">
        <f t="shared" si="7"/>
        <v/>
      </c>
    </row>
    <row r="198" spans="1:7" x14ac:dyDescent="0.3">
      <c r="A198" s="90" t="s">
        <v>661</v>
      </c>
      <c r="B198" s="105" t="s">
        <v>581</v>
      </c>
      <c r="C198" s="173"/>
      <c r="D198" s="173"/>
      <c r="E198" s="101"/>
      <c r="F198" s="118" t="str">
        <f t="shared" si="6"/>
        <v/>
      </c>
      <c r="G198" s="118" t="str">
        <f t="shared" si="7"/>
        <v/>
      </c>
    </row>
    <row r="199" spans="1:7" x14ac:dyDescent="0.3">
      <c r="A199" s="90" t="s">
        <v>662</v>
      </c>
      <c r="B199" s="105" t="s">
        <v>581</v>
      </c>
      <c r="C199" s="173"/>
      <c r="D199" s="173"/>
      <c r="E199" s="105"/>
      <c r="F199" s="118" t="str">
        <f t="shared" si="6"/>
        <v/>
      </c>
      <c r="G199" s="118" t="str">
        <f t="shared" si="7"/>
        <v/>
      </c>
    </row>
    <row r="200" spans="1:7" x14ac:dyDescent="0.3">
      <c r="A200" s="90" t="s">
        <v>663</v>
      </c>
      <c r="B200" s="105" t="s">
        <v>581</v>
      </c>
      <c r="C200" s="173"/>
      <c r="D200" s="173"/>
      <c r="E200" s="105"/>
      <c r="F200" s="118" t="str">
        <f t="shared" si="6"/>
        <v/>
      </c>
      <c r="G200" s="118" t="str">
        <f t="shared" si="7"/>
        <v/>
      </c>
    </row>
    <row r="201" spans="1:7" x14ac:dyDescent="0.3">
      <c r="A201" s="90" t="s">
        <v>664</v>
      </c>
      <c r="B201" s="105" t="s">
        <v>581</v>
      </c>
      <c r="C201" s="173"/>
      <c r="D201" s="173"/>
      <c r="E201" s="105"/>
      <c r="F201" s="118" t="str">
        <f t="shared" si="6"/>
        <v/>
      </c>
      <c r="G201" s="118" t="str">
        <f t="shared" si="7"/>
        <v/>
      </c>
    </row>
    <row r="202" spans="1:7" x14ac:dyDescent="0.3">
      <c r="A202" s="90" t="s">
        <v>665</v>
      </c>
      <c r="B202" s="105" t="s">
        <v>581</v>
      </c>
      <c r="C202" s="173"/>
      <c r="D202" s="173"/>
      <c r="E202" s="105"/>
      <c r="F202" s="118" t="str">
        <f t="shared" si="6"/>
        <v/>
      </c>
      <c r="G202" s="118" t="str">
        <f t="shared" si="7"/>
        <v/>
      </c>
    </row>
    <row r="203" spans="1:7" x14ac:dyDescent="0.3">
      <c r="A203" s="90" t="s">
        <v>666</v>
      </c>
      <c r="B203" s="105" t="s">
        <v>581</v>
      </c>
      <c r="C203" s="173"/>
      <c r="D203" s="173"/>
      <c r="E203" s="105"/>
      <c r="F203" s="118" t="str">
        <f t="shared" si="6"/>
        <v/>
      </c>
      <c r="G203" s="118" t="str">
        <f t="shared" si="7"/>
        <v/>
      </c>
    </row>
    <row r="204" spans="1:7" x14ac:dyDescent="0.3">
      <c r="A204" s="90" t="s">
        <v>667</v>
      </c>
      <c r="B204" s="105" t="s">
        <v>581</v>
      </c>
      <c r="C204" s="173"/>
      <c r="D204" s="173"/>
      <c r="E204" s="105"/>
      <c r="F204" s="118" t="str">
        <f t="shared" si="6"/>
        <v/>
      </c>
      <c r="G204" s="118" t="str">
        <f t="shared" si="7"/>
        <v/>
      </c>
    </row>
    <row r="205" spans="1:7" x14ac:dyDescent="0.3">
      <c r="A205" s="90" t="s">
        <v>668</v>
      </c>
      <c r="B205" s="105" t="s">
        <v>581</v>
      </c>
      <c r="C205" s="173"/>
      <c r="D205" s="173"/>
      <c r="F205" s="118" t="str">
        <f t="shared" si="6"/>
        <v/>
      </c>
      <c r="G205" s="118" t="str">
        <f t="shared" si="7"/>
        <v/>
      </c>
    </row>
    <row r="206" spans="1:7" x14ac:dyDescent="0.3">
      <c r="A206" s="90" t="s">
        <v>669</v>
      </c>
      <c r="B206" s="105" t="s">
        <v>581</v>
      </c>
      <c r="C206" s="173"/>
      <c r="D206" s="173"/>
      <c r="E206" s="174"/>
      <c r="F206" s="118" t="str">
        <f t="shared" si="6"/>
        <v/>
      </c>
      <c r="G206" s="118" t="str">
        <f t="shared" si="7"/>
        <v/>
      </c>
    </row>
    <row r="207" spans="1:7" x14ac:dyDescent="0.3">
      <c r="A207" s="90" t="s">
        <v>670</v>
      </c>
      <c r="B207" s="105" t="s">
        <v>581</v>
      </c>
      <c r="C207" s="173"/>
      <c r="D207" s="173"/>
      <c r="E207" s="174"/>
      <c r="F207" s="118" t="str">
        <f t="shared" si="6"/>
        <v/>
      </c>
      <c r="G207" s="118" t="str">
        <f t="shared" si="7"/>
        <v/>
      </c>
    </row>
    <row r="208" spans="1:7" x14ac:dyDescent="0.3">
      <c r="A208" s="90" t="s">
        <v>671</v>
      </c>
      <c r="B208" s="105" t="s">
        <v>581</v>
      </c>
      <c r="C208" s="173"/>
      <c r="D208" s="173"/>
      <c r="E208" s="174"/>
      <c r="F208" s="118" t="str">
        <f t="shared" si="6"/>
        <v/>
      </c>
      <c r="G208" s="118" t="str">
        <f t="shared" si="7"/>
        <v/>
      </c>
    </row>
    <row r="209" spans="1:7" x14ac:dyDescent="0.3">
      <c r="A209" s="90" t="s">
        <v>672</v>
      </c>
      <c r="B209" s="105" t="s">
        <v>581</v>
      </c>
      <c r="C209" s="173"/>
      <c r="D209" s="173"/>
      <c r="E209" s="174"/>
      <c r="F209" s="118" t="str">
        <f t="shared" si="6"/>
        <v/>
      </c>
      <c r="G209" s="118" t="str">
        <f t="shared" si="7"/>
        <v/>
      </c>
    </row>
    <row r="210" spans="1:7" x14ac:dyDescent="0.3">
      <c r="A210" s="90" t="s">
        <v>673</v>
      </c>
      <c r="B210" s="105" t="s">
        <v>581</v>
      </c>
      <c r="C210" s="173"/>
      <c r="D210" s="173"/>
      <c r="E210" s="174"/>
      <c r="F210" s="118" t="str">
        <f t="shared" si="6"/>
        <v/>
      </c>
      <c r="G210" s="118" t="str">
        <f t="shared" si="7"/>
        <v/>
      </c>
    </row>
    <row r="211" spans="1:7" x14ac:dyDescent="0.3">
      <c r="A211" s="90" t="s">
        <v>674</v>
      </c>
      <c r="B211" s="105" t="s">
        <v>581</v>
      </c>
      <c r="C211" s="173"/>
      <c r="D211" s="173"/>
      <c r="E211" s="174"/>
      <c r="F211" s="118" t="str">
        <f t="shared" si="6"/>
        <v/>
      </c>
      <c r="G211" s="118" t="str">
        <f t="shared" si="7"/>
        <v/>
      </c>
    </row>
    <row r="212" spans="1:7" x14ac:dyDescent="0.3">
      <c r="A212" s="90" t="s">
        <v>675</v>
      </c>
      <c r="B212" s="105" t="s">
        <v>581</v>
      </c>
      <c r="C212" s="173"/>
      <c r="D212" s="173"/>
      <c r="E212" s="174"/>
      <c r="F212" s="118" t="str">
        <f t="shared" si="6"/>
        <v/>
      </c>
      <c r="G212" s="118" t="str">
        <f t="shared" si="7"/>
        <v/>
      </c>
    </row>
    <row r="213" spans="1:7" x14ac:dyDescent="0.3">
      <c r="A213" s="90" t="s">
        <v>676</v>
      </c>
      <c r="B213" s="105" t="s">
        <v>581</v>
      </c>
      <c r="C213" s="173"/>
      <c r="D213" s="173"/>
      <c r="E213" s="174"/>
      <c r="F213" s="118" t="str">
        <f t="shared" si="6"/>
        <v/>
      </c>
      <c r="G213" s="118" t="str">
        <f t="shared" si="7"/>
        <v/>
      </c>
    </row>
    <row r="214" spans="1:7" x14ac:dyDescent="0.3">
      <c r="A214" s="90" t="s">
        <v>677</v>
      </c>
      <c r="B214" s="120" t="s">
        <v>67</v>
      </c>
      <c r="C214" s="121">
        <f>SUM(C190:C213)</f>
        <v>15228.995313029998</v>
      </c>
      <c r="D214" s="117">
        <f>SUM(D190:D213)</f>
        <v>225664</v>
      </c>
      <c r="E214" s="174"/>
      <c r="F214" s="175">
        <f>SUM(F190:F213)</f>
        <v>1.0000000000000002</v>
      </c>
      <c r="G214" s="175">
        <f>SUM(G190:G213)</f>
        <v>0.99999999999999989</v>
      </c>
    </row>
    <row r="215" spans="1:7" x14ac:dyDescent="0.3">
      <c r="A215" s="107"/>
      <c r="B215" s="114" t="s">
        <v>678</v>
      </c>
      <c r="C215" s="107" t="s">
        <v>642</v>
      </c>
      <c r="D215" s="107" t="s">
        <v>643</v>
      </c>
      <c r="E215" s="109"/>
      <c r="F215" s="107" t="s">
        <v>463</v>
      </c>
      <c r="G215" s="107" t="s">
        <v>644</v>
      </c>
    </row>
    <row r="216" spans="1:7" x14ac:dyDescent="0.3">
      <c r="A216" s="90" t="s">
        <v>679</v>
      </c>
      <c r="B216" s="90" t="s">
        <v>680</v>
      </c>
      <c r="C216" s="160">
        <v>0.582359332656878</v>
      </c>
      <c r="F216" s="115"/>
      <c r="G216" s="115"/>
    </row>
    <row r="217" spans="1:7" x14ac:dyDescent="0.3">
      <c r="F217" s="115"/>
      <c r="G217" s="115"/>
    </row>
    <row r="218" spans="1:7" x14ac:dyDescent="0.3">
      <c r="B218" s="105" t="s">
        <v>681</v>
      </c>
      <c r="F218" s="115"/>
      <c r="G218" s="115"/>
    </row>
    <row r="219" spans="1:7" x14ac:dyDescent="0.3">
      <c r="A219" s="90" t="s">
        <v>682</v>
      </c>
      <c r="B219" s="90" t="s">
        <v>683</v>
      </c>
      <c r="C219" s="111">
        <v>4584.3591037900696</v>
      </c>
      <c r="D219" s="111">
        <v>99203</v>
      </c>
      <c r="F219" s="118">
        <f t="shared" ref="F219:F233" si="8">IF($C$227=0,"",IF(C219="[for completion]","",C219/$C$227))</f>
        <v>0.30102833506473303</v>
      </c>
      <c r="G219" s="118">
        <f t="shared" ref="G219:G233" si="9">IF($D$227=0,"",IF(D219="[for completion]","",D219/$D$227))</f>
        <v>0.43960489931934205</v>
      </c>
    </row>
    <row r="220" spans="1:7" x14ac:dyDescent="0.3">
      <c r="A220" s="90" t="s">
        <v>684</v>
      </c>
      <c r="B220" s="90" t="s">
        <v>685</v>
      </c>
      <c r="C220" s="111">
        <v>1586.1019036800001</v>
      </c>
      <c r="D220" s="111">
        <v>25221</v>
      </c>
      <c r="F220" s="118">
        <f t="shared" si="8"/>
        <v>0.10415013407502428</v>
      </c>
      <c r="G220" s="118">
        <f t="shared" si="9"/>
        <v>0.11176350680657969</v>
      </c>
    </row>
    <row r="221" spans="1:7" x14ac:dyDescent="0.3">
      <c r="A221" s="90" t="s">
        <v>686</v>
      </c>
      <c r="B221" s="90" t="s">
        <v>687</v>
      </c>
      <c r="C221" s="111">
        <v>1720.3087890100101</v>
      </c>
      <c r="D221" s="111">
        <v>24268</v>
      </c>
      <c r="F221" s="118">
        <f t="shared" si="8"/>
        <v>0.1129627236498061</v>
      </c>
      <c r="G221" s="118">
        <f t="shared" si="9"/>
        <v>0.10754041406693136</v>
      </c>
    </row>
    <row r="222" spans="1:7" x14ac:dyDescent="0.3">
      <c r="A222" s="90" t="s">
        <v>688</v>
      </c>
      <c r="B222" s="90" t="s">
        <v>689</v>
      </c>
      <c r="C222" s="111">
        <v>1876.7688151700099</v>
      </c>
      <c r="D222" s="111">
        <v>23404</v>
      </c>
      <c r="F222" s="118">
        <f t="shared" si="8"/>
        <v>0.12323654821564145</v>
      </c>
      <c r="G222" s="118">
        <f t="shared" si="9"/>
        <v>0.10371171298922291</v>
      </c>
    </row>
    <row r="223" spans="1:7" x14ac:dyDescent="0.3">
      <c r="A223" s="90" t="s">
        <v>690</v>
      </c>
      <c r="B223" s="90" t="s">
        <v>691</v>
      </c>
      <c r="C223" s="111">
        <v>2039.3180492500001</v>
      </c>
      <c r="D223" s="111">
        <v>22599</v>
      </c>
      <c r="F223" s="118">
        <f t="shared" si="8"/>
        <v>0.13391021583053075</v>
      </c>
      <c r="G223" s="118">
        <f t="shared" si="9"/>
        <v>0.10014446256381168</v>
      </c>
    </row>
    <row r="224" spans="1:7" x14ac:dyDescent="0.3">
      <c r="A224" s="90" t="s">
        <v>692</v>
      </c>
      <c r="B224" s="90" t="s">
        <v>693</v>
      </c>
      <c r="C224" s="111">
        <v>2010.4351975699999</v>
      </c>
      <c r="D224" s="111">
        <v>19157</v>
      </c>
      <c r="F224" s="118">
        <f t="shared" si="8"/>
        <v>0.13201364609061575</v>
      </c>
      <c r="G224" s="118">
        <f t="shared" si="9"/>
        <v>8.4891697390811122E-2</v>
      </c>
    </row>
    <row r="225" spans="1:7" x14ac:dyDescent="0.3">
      <c r="A225" s="90" t="s">
        <v>694</v>
      </c>
      <c r="B225" s="90" t="s">
        <v>695</v>
      </c>
      <c r="C225" s="111">
        <v>1042.5539674300001</v>
      </c>
      <c r="D225" s="111">
        <v>8176</v>
      </c>
      <c r="F225" s="118">
        <f t="shared" si="8"/>
        <v>6.8458486328246484E-2</v>
      </c>
      <c r="G225" s="118">
        <f t="shared" si="9"/>
        <v>3.6230856494611455E-2</v>
      </c>
    </row>
    <row r="226" spans="1:7" x14ac:dyDescent="0.3">
      <c r="A226" s="90" t="s">
        <v>696</v>
      </c>
      <c r="B226" s="90" t="s">
        <v>697</v>
      </c>
      <c r="C226" s="111">
        <v>369.14948713000001</v>
      </c>
      <c r="D226" s="111">
        <v>3636</v>
      </c>
      <c r="F226" s="118">
        <f t="shared" si="8"/>
        <v>2.4239910745402347E-2</v>
      </c>
      <c r="G226" s="118">
        <f t="shared" si="9"/>
        <v>1.6112450368689732E-2</v>
      </c>
    </row>
    <row r="227" spans="1:7" x14ac:dyDescent="0.3">
      <c r="A227" s="90" t="s">
        <v>698</v>
      </c>
      <c r="B227" s="120" t="s">
        <v>67</v>
      </c>
      <c r="C227" s="111">
        <f>SUM(C219:C226)</f>
        <v>15228.995313030087</v>
      </c>
      <c r="D227" s="173">
        <f>SUM(D219:D226)</f>
        <v>225664</v>
      </c>
      <c r="F227" s="160">
        <f>SUM(F219:F226)</f>
        <v>1.0000000000000002</v>
      </c>
      <c r="G227" s="160">
        <f>SUM(G219:G226)</f>
        <v>1</v>
      </c>
    </row>
    <row r="228" spans="1:7" x14ac:dyDescent="0.3">
      <c r="A228" s="90" t="s">
        <v>699</v>
      </c>
      <c r="B228" s="123" t="s">
        <v>700</v>
      </c>
      <c r="C228" s="111"/>
      <c r="D228" s="173"/>
      <c r="F228" s="118">
        <f t="shared" si="8"/>
        <v>0</v>
      </c>
      <c r="G228" s="118">
        <f t="shared" si="9"/>
        <v>0</v>
      </c>
    </row>
    <row r="229" spans="1:7" x14ac:dyDescent="0.3">
      <c r="A229" s="90" t="s">
        <v>701</v>
      </c>
      <c r="B229" s="123" t="s">
        <v>702</v>
      </c>
      <c r="C229" s="111"/>
      <c r="D229" s="173"/>
      <c r="F229" s="118">
        <f t="shared" si="8"/>
        <v>0</v>
      </c>
      <c r="G229" s="118">
        <f t="shared" si="9"/>
        <v>0</v>
      </c>
    </row>
    <row r="230" spans="1:7" x14ac:dyDescent="0.3">
      <c r="A230" s="90" t="s">
        <v>703</v>
      </c>
      <c r="B230" s="123" t="s">
        <v>704</v>
      </c>
      <c r="C230" s="111"/>
      <c r="D230" s="173"/>
      <c r="F230" s="118">
        <f t="shared" si="8"/>
        <v>0</v>
      </c>
      <c r="G230" s="118">
        <f t="shared" si="9"/>
        <v>0</v>
      </c>
    </row>
    <row r="231" spans="1:7" x14ac:dyDescent="0.3">
      <c r="A231" s="90" t="s">
        <v>705</v>
      </c>
      <c r="B231" s="123" t="s">
        <v>706</v>
      </c>
      <c r="C231" s="111"/>
      <c r="D231" s="173"/>
      <c r="F231" s="118">
        <f t="shared" si="8"/>
        <v>0</v>
      </c>
      <c r="G231" s="118">
        <f t="shared" si="9"/>
        <v>0</v>
      </c>
    </row>
    <row r="232" spans="1:7" x14ac:dyDescent="0.3">
      <c r="A232" s="90" t="s">
        <v>707</v>
      </c>
      <c r="B232" s="123" t="s">
        <v>708</v>
      </c>
      <c r="C232" s="111"/>
      <c r="D232" s="173"/>
      <c r="F232" s="118">
        <f t="shared" si="8"/>
        <v>0</v>
      </c>
      <c r="G232" s="118">
        <f t="shared" si="9"/>
        <v>0</v>
      </c>
    </row>
    <row r="233" spans="1:7" x14ac:dyDescent="0.3">
      <c r="A233" s="90" t="s">
        <v>709</v>
      </c>
      <c r="B233" s="123" t="s">
        <v>710</v>
      </c>
      <c r="C233" s="111"/>
      <c r="D233" s="173"/>
      <c r="F233" s="118">
        <f t="shared" si="8"/>
        <v>0</v>
      </c>
      <c r="G233" s="118">
        <f t="shared" si="9"/>
        <v>0</v>
      </c>
    </row>
    <row r="234" spans="1:7" x14ac:dyDescent="0.3">
      <c r="A234" s="90" t="s">
        <v>711</v>
      </c>
      <c r="B234" s="123"/>
      <c r="F234" s="118"/>
      <c r="G234" s="118"/>
    </row>
    <row r="235" spans="1:7" x14ac:dyDescent="0.3">
      <c r="A235" s="90" t="s">
        <v>712</v>
      </c>
      <c r="B235" s="123"/>
      <c r="F235" s="118"/>
      <c r="G235" s="118"/>
    </row>
    <row r="236" spans="1:7" x14ac:dyDescent="0.3">
      <c r="A236" s="90" t="s">
        <v>713</v>
      </c>
      <c r="B236" s="123"/>
      <c r="F236" s="118"/>
      <c r="G236" s="118"/>
    </row>
    <row r="237" spans="1:7" x14ac:dyDescent="0.3">
      <c r="A237" s="107"/>
      <c r="B237" s="114" t="s">
        <v>714</v>
      </c>
      <c r="C237" s="107" t="s">
        <v>642</v>
      </c>
      <c r="D237" s="107" t="s">
        <v>643</v>
      </c>
      <c r="E237" s="109"/>
      <c r="F237" s="107" t="s">
        <v>463</v>
      </c>
      <c r="G237" s="107" t="s">
        <v>644</v>
      </c>
    </row>
    <row r="238" spans="1:7" x14ac:dyDescent="0.3">
      <c r="A238" s="90" t="s">
        <v>715</v>
      </c>
      <c r="B238" s="90" t="s">
        <v>680</v>
      </c>
      <c r="C238" s="160">
        <v>0.52306255841562299</v>
      </c>
      <c r="F238" s="115"/>
      <c r="G238" s="115"/>
    </row>
    <row r="239" spans="1:7" x14ac:dyDescent="0.3">
      <c r="F239" s="115"/>
      <c r="G239" s="115"/>
    </row>
    <row r="240" spans="1:7" x14ac:dyDescent="0.3">
      <c r="B240" s="105" t="s">
        <v>681</v>
      </c>
      <c r="F240" s="115"/>
      <c r="G240" s="115"/>
    </row>
    <row r="241" spans="1:7" x14ac:dyDescent="0.3">
      <c r="A241" s="90" t="s">
        <v>716</v>
      </c>
      <c r="B241" s="90" t="s">
        <v>683</v>
      </c>
      <c r="C241" s="111">
        <v>5629.5441443700502</v>
      </c>
      <c r="D241" s="111">
        <v>119071</v>
      </c>
      <c r="F241" s="118">
        <f>IF($C$249=0,"",IF(C241="[Mark as ND1 if not relevant]","",C241/$C$249))</f>
        <v>0.36965958874209881</v>
      </c>
      <c r="G241" s="118">
        <f>IF($D$249=0,"",IF(D241="[Mark as ND1 if not relevant]","",D241/$D$249))</f>
        <v>0.52764729863868409</v>
      </c>
    </row>
    <row r="242" spans="1:7" x14ac:dyDescent="0.3">
      <c r="A242" s="90" t="s">
        <v>717</v>
      </c>
      <c r="B242" s="90" t="s">
        <v>685</v>
      </c>
      <c r="C242" s="111">
        <v>1670.3172875400001</v>
      </c>
      <c r="D242" s="111">
        <v>23870</v>
      </c>
      <c r="F242" s="118">
        <f t="shared" ref="F242:F248" si="10">IF($C$249=0,"",IF(C242="[Mark as ND1 if not relevant]","",C242/$C$249))</f>
        <v>0.10968007102286385</v>
      </c>
      <c r="G242" s="118">
        <f t="shared" ref="G242:G248" si="11">IF($D$249=0,"",IF(D242="[Mark as ND1 if not relevant]","",D242/$D$249))</f>
        <v>0.10577673000567216</v>
      </c>
    </row>
    <row r="243" spans="1:7" x14ac:dyDescent="0.3">
      <c r="A243" s="90" t="s">
        <v>718</v>
      </c>
      <c r="B243" s="90" t="s">
        <v>687</v>
      </c>
      <c r="C243" s="111">
        <v>1751.31810922001</v>
      </c>
      <c r="D243" s="111">
        <v>22361</v>
      </c>
      <c r="F243" s="118">
        <f t="shared" si="10"/>
        <v>0.11499892627332839</v>
      </c>
      <c r="G243" s="118">
        <f t="shared" si="11"/>
        <v>9.9089797220646619E-2</v>
      </c>
    </row>
    <row r="244" spans="1:7" x14ac:dyDescent="0.3">
      <c r="A244" s="90" t="s">
        <v>719</v>
      </c>
      <c r="B244" s="90" t="s">
        <v>689</v>
      </c>
      <c r="C244" s="111">
        <v>1782.97430874</v>
      </c>
      <c r="D244" s="111">
        <v>20416</v>
      </c>
      <c r="F244" s="118">
        <f t="shared" si="10"/>
        <v>0.11707760571798648</v>
      </c>
      <c r="G244" s="118">
        <f t="shared" si="11"/>
        <v>9.0470788428814522E-2</v>
      </c>
    </row>
    <row r="245" spans="1:7" x14ac:dyDescent="0.3">
      <c r="A245" s="90" t="s">
        <v>720</v>
      </c>
      <c r="B245" s="90" t="s">
        <v>691</v>
      </c>
      <c r="C245" s="111">
        <v>1763.5472244600101</v>
      </c>
      <c r="D245" s="111">
        <v>18113</v>
      </c>
      <c r="F245" s="118">
        <f t="shared" si="10"/>
        <v>0.11580194150766475</v>
      </c>
      <c r="G245" s="118">
        <f t="shared" si="11"/>
        <v>8.026535025524674E-2</v>
      </c>
    </row>
    <row r="246" spans="1:7" x14ac:dyDescent="0.3">
      <c r="A246" s="90" t="s">
        <v>721</v>
      </c>
      <c r="B246" s="90" t="s">
        <v>693</v>
      </c>
      <c r="C246" s="111">
        <v>1466.0809562100101</v>
      </c>
      <c r="D246" s="111">
        <v>12821</v>
      </c>
      <c r="F246" s="118">
        <f t="shared" si="10"/>
        <v>9.6269052952929632E-2</v>
      </c>
      <c r="G246" s="118">
        <f t="shared" si="11"/>
        <v>5.6814556154282471E-2</v>
      </c>
    </row>
    <row r="247" spans="1:7" x14ac:dyDescent="0.3">
      <c r="A247" s="90" t="s">
        <v>722</v>
      </c>
      <c r="B247" s="90" t="s">
        <v>695</v>
      </c>
      <c r="C247" s="111">
        <v>907.71614770000201</v>
      </c>
      <c r="D247" s="111">
        <v>6613</v>
      </c>
      <c r="F247" s="118">
        <f t="shared" si="10"/>
        <v>5.9604466942303862E-2</v>
      </c>
      <c r="G247" s="118">
        <f t="shared" si="11"/>
        <v>2.9304629892229154E-2</v>
      </c>
    </row>
    <row r="248" spans="1:7" x14ac:dyDescent="0.3">
      <c r="A248" s="90" t="s">
        <v>723</v>
      </c>
      <c r="B248" s="90" t="s">
        <v>697</v>
      </c>
      <c r="C248" s="111">
        <v>257.49713479000002</v>
      </c>
      <c r="D248" s="111">
        <v>2399</v>
      </c>
      <c r="F248" s="118">
        <f t="shared" si="10"/>
        <v>1.6908346840824283E-2</v>
      </c>
      <c r="G248" s="118">
        <f t="shared" si="11"/>
        <v>1.0630849404424277E-2</v>
      </c>
    </row>
    <row r="249" spans="1:7" x14ac:dyDescent="0.3">
      <c r="A249" s="90" t="s">
        <v>724</v>
      </c>
      <c r="B249" s="120" t="s">
        <v>67</v>
      </c>
      <c r="C249" s="111">
        <f>SUM(C241:C248)</f>
        <v>15228.995313030082</v>
      </c>
      <c r="D249" s="173">
        <f>SUM(D241:D248)</f>
        <v>225664</v>
      </c>
      <c r="F249" s="160">
        <f>SUM(F241:F248)</f>
        <v>1</v>
      </c>
      <c r="G249" s="160">
        <f>SUM(G241:G248)</f>
        <v>0.99999999999999989</v>
      </c>
    </row>
    <row r="250" spans="1:7" x14ac:dyDescent="0.3">
      <c r="A250" s="90" t="s">
        <v>725</v>
      </c>
      <c r="B250" s="123" t="s">
        <v>700</v>
      </c>
      <c r="C250" s="111"/>
      <c r="D250" s="173"/>
      <c r="F250" s="118">
        <f t="shared" ref="F250:F255" si="12">IF($C$249=0,"",IF(C250="[for completion]","",C250/$C$249))</f>
        <v>0</v>
      </c>
      <c r="G250" s="118">
        <f t="shared" ref="G250:G255" si="13">IF($D$249=0,"",IF(D250="[for completion]","",D250/$D$249))</f>
        <v>0</v>
      </c>
    </row>
    <row r="251" spans="1:7" x14ac:dyDescent="0.3">
      <c r="A251" s="90" t="s">
        <v>726</v>
      </c>
      <c r="B251" s="123" t="s">
        <v>702</v>
      </c>
      <c r="C251" s="111"/>
      <c r="D251" s="173"/>
      <c r="F251" s="118">
        <f t="shared" si="12"/>
        <v>0</v>
      </c>
      <c r="G251" s="118">
        <f t="shared" si="13"/>
        <v>0</v>
      </c>
    </row>
    <row r="252" spans="1:7" x14ac:dyDescent="0.3">
      <c r="A252" s="90" t="s">
        <v>727</v>
      </c>
      <c r="B252" s="123" t="s">
        <v>704</v>
      </c>
      <c r="C252" s="111"/>
      <c r="D252" s="173"/>
      <c r="F252" s="118">
        <f t="shared" si="12"/>
        <v>0</v>
      </c>
      <c r="G252" s="118">
        <f t="shared" si="13"/>
        <v>0</v>
      </c>
    </row>
    <row r="253" spans="1:7" x14ac:dyDescent="0.3">
      <c r="A253" s="90" t="s">
        <v>728</v>
      </c>
      <c r="B253" s="123" t="s">
        <v>706</v>
      </c>
      <c r="C253" s="111"/>
      <c r="D253" s="173"/>
      <c r="F253" s="118">
        <f t="shared" si="12"/>
        <v>0</v>
      </c>
      <c r="G253" s="118">
        <f t="shared" si="13"/>
        <v>0</v>
      </c>
    </row>
    <row r="254" spans="1:7" x14ac:dyDescent="0.3">
      <c r="A254" s="90" t="s">
        <v>729</v>
      </c>
      <c r="B254" s="123" t="s">
        <v>708</v>
      </c>
      <c r="C254" s="111"/>
      <c r="D254" s="173"/>
      <c r="F254" s="118">
        <f t="shared" si="12"/>
        <v>0</v>
      </c>
      <c r="G254" s="118">
        <f t="shared" si="13"/>
        <v>0</v>
      </c>
    </row>
    <row r="255" spans="1:7" x14ac:dyDescent="0.3">
      <c r="A255" s="90" t="s">
        <v>730</v>
      </c>
      <c r="B255" s="123" t="s">
        <v>710</v>
      </c>
      <c r="C255" s="111"/>
      <c r="D255" s="173"/>
      <c r="F255" s="118">
        <f t="shared" si="12"/>
        <v>0</v>
      </c>
      <c r="G255" s="118">
        <f t="shared" si="13"/>
        <v>0</v>
      </c>
    </row>
    <row r="256" spans="1:7" x14ac:dyDescent="0.3">
      <c r="A256" s="90" t="s">
        <v>731</v>
      </c>
      <c r="B256" s="123"/>
      <c r="F256" s="119"/>
      <c r="G256" s="119"/>
    </row>
    <row r="257" spans="1:7" x14ac:dyDescent="0.3">
      <c r="A257" s="90" t="s">
        <v>732</v>
      </c>
      <c r="B257" s="123"/>
      <c r="F257" s="119"/>
      <c r="G257" s="119"/>
    </row>
    <row r="258" spans="1:7" x14ac:dyDescent="0.3">
      <c r="A258" s="90" t="s">
        <v>733</v>
      </c>
      <c r="B258" s="123"/>
      <c r="F258" s="119"/>
      <c r="G258" s="119"/>
    </row>
    <row r="259" spans="1:7" x14ac:dyDescent="0.3">
      <c r="A259" s="107"/>
      <c r="B259" s="114" t="s">
        <v>734</v>
      </c>
      <c r="C259" s="107" t="s">
        <v>463</v>
      </c>
      <c r="D259" s="107"/>
      <c r="E259" s="109"/>
      <c r="F259" s="107"/>
      <c r="G259" s="107"/>
    </row>
    <row r="260" spans="1:7" x14ac:dyDescent="0.3">
      <c r="A260" s="90" t="s">
        <v>735</v>
      </c>
      <c r="B260" s="90" t="s">
        <v>1519</v>
      </c>
      <c r="C260" s="160">
        <v>0</v>
      </c>
      <c r="E260" s="174"/>
      <c r="F260" s="174"/>
      <c r="G260" s="174"/>
    </row>
    <row r="261" spans="1:7" x14ac:dyDescent="0.3">
      <c r="A261" s="90" t="s">
        <v>736</v>
      </c>
      <c r="B261" s="90" t="s">
        <v>737</v>
      </c>
      <c r="C261" s="160">
        <v>0</v>
      </c>
      <c r="E261" s="174"/>
      <c r="F261" s="174"/>
    </row>
    <row r="262" spans="1:7" x14ac:dyDescent="0.3">
      <c r="A262" s="90" t="s">
        <v>738</v>
      </c>
      <c r="B262" s="90" t="s">
        <v>739</v>
      </c>
      <c r="C262" s="160">
        <v>0</v>
      </c>
      <c r="E262" s="174"/>
      <c r="F262" s="174"/>
    </row>
    <row r="263" spans="1:7" x14ac:dyDescent="0.3">
      <c r="A263" s="90" t="s">
        <v>740</v>
      </c>
      <c r="B263" s="90" t="s">
        <v>741</v>
      </c>
      <c r="C263" s="160">
        <v>0</v>
      </c>
      <c r="E263" s="174"/>
      <c r="F263" s="174"/>
    </row>
    <row r="264" spans="1:7" x14ac:dyDescent="0.3">
      <c r="A264" s="90" t="s">
        <v>742</v>
      </c>
      <c r="B264" s="105" t="s">
        <v>743</v>
      </c>
      <c r="C264" s="160">
        <v>0</v>
      </c>
      <c r="D264" s="101"/>
      <c r="E264" s="101"/>
      <c r="F264" s="128"/>
      <c r="G264" s="128"/>
    </row>
    <row r="265" spans="1:7" x14ac:dyDescent="0.3">
      <c r="A265" s="90" t="s">
        <v>744</v>
      </c>
      <c r="B265" s="90" t="s">
        <v>65</v>
      </c>
      <c r="C265" s="160">
        <v>1</v>
      </c>
      <c r="E265" s="174"/>
      <c r="F265" s="174"/>
    </row>
    <row r="266" spans="1:7" x14ac:dyDescent="0.3">
      <c r="A266" s="90" t="s">
        <v>745</v>
      </c>
      <c r="B266" s="123" t="s">
        <v>747</v>
      </c>
      <c r="C266" s="176"/>
      <c r="E266" s="174"/>
      <c r="F266" s="174"/>
    </row>
    <row r="267" spans="1:7" x14ac:dyDescent="0.3">
      <c r="A267" s="90" t="s">
        <v>746</v>
      </c>
      <c r="B267" s="123" t="s">
        <v>749</v>
      </c>
      <c r="C267" s="160"/>
      <c r="E267" s="174"/>
      <c r="F267" s="174"/>
    </row>
    <row r="268" spans="1:7" x14ac:dyDescent="0.3">
      <c r="A268" s="90" t="s">
        <v>748</v>
      </c>
      <c r="B268" s="123" t="s">
        <v>751</v>
      </c>
      <c r="C268" s="160"/>
      <c r="E268" s="174"/>
      <c r="F268" s="174"/>
    </row>
    <row r="269" spans="1:7" x14ac:dyDescent="0.3">
      <c r="A269" s="90" t="s">
        <v>750</v>
      </c>
      <c r="B269" s="123" t="s">
        <v>753</v>
      </c>
      <c r="C269" s="160"/>
      <c r="E269" s="174"/>
      <c r="F269" s="174"/>
    </row>
    <row r="270" spans="1:7" x14ac:dyDescent="0.3">
      <c r="A270" s="90" t="s">
        <v>752</v>
      </c>
      <c r="B270" s="123" t="s">
        <v>171</v>
      </c>
      <c r="C270" s="160"/>
      <c r="E270" s="174"/>
      <c r="F270" s="174"/>
    </row>
    <row r="271" spans="1:7" x14ac:dyDescent="0.3">
      <c r="A271" s="90" t="s">
        <v>754</v>
      </c>
      <c r="B271" s="123" t="s">
        <v>171</v>
      </c>
      <c r="C271" s="160"/>
      <c r="E271" s="174"/>
      <c r="F271" s="174"/>
    </row>
    <row r="272" spans="1:7" x14ac:dyDescent="0.3">
      <c r="A272" s="90" t="s">
        <v>755</v>
      </c>
      <c r="B272" s="123" t="s">
        <v>171</v>
      </c>
      <c r="C272" s="160"/>
      <c r="E272" s="174"/>
      <c r="F272" s="174"/>
    </row>
    <row r="273" spans="1:7" x14ac:dyDescent="0.3">
      <c r="A273" s="90" t="s">
        <v>756</v>
      </c>
      <c r="B273" s="123" t="s">
        <v>171</v>
      </c>
      <c r="C273" s="160"/>
      <c r="E273" s="174"/>
      <c r="F273" s="174"/>
    </row>
    <row r="274" spans="1:7" x14ac:dyDescent="0.3">
      <c r="A274" s="90" t="s">
        <v>757</v>
      </c>
      <c r="B274" s="123" t="s">
        <v>171</v>
      </c>
      <c r="C274" s="160"/>
      <c r="E274" s="174"/>
      <c r="F274" s="174"/>
    </row>
    <row r="275" spans="1:7" x14ac:dyDescent="0.3">
      <c r="A275" s="90" t="s">
        <v>758</v>
      </c>
      <c r="B275" s="123" t="s">
        <v>171</v>
      </c>
      <c r="C275" s="160"/>
      <c r="E275" s="174"/>
      <c r="F275" s="174"/>
    </row>
    <row r="276" spans="1:7" x14ac:dyDescent="0.3">
      <c r="A276" s="107"/>
      <c r="B276" s="114" t="s">
        <v>759</v>
      </c>
      <c r="C276" s="107" t="s">
        <v>463</v>
      </c>
      <c r="D276" s="107"/>
      <c r="E276" s="109"/>
      <c r="F276" s="107"/>
      <c r="G276" s="110"/>
    </row>
    <row r="277" spans="1:7" x14ac:dyDescent="0.3">
      <c r="A277" s="90" t="s">
        <v>760</v>
      </c>
      <c r="B277" s="90" t="s">
        <v>761</v>
      </c>
      <c r="C277" s="160">
        <v>1</v>
      </c>
      <c r="E277" s="83"/>
      <c r="F277" s="83"/>
    </row>
    <row r="278" spans="1:7" x14ac:dyDescent="0.3">
      <c r="A278" s="90" t="s">
        <v>762</v>
      </c>
      <c r="B278" s="90" t="s">
        <v>763</v>
      </c>
      <c r="C278" s="160">
        <v>0</v>
      </c>
      <c r="E278" s="83"/>
      <c r="F278" s="83"/>
    </row>
    <row r="279" spans="1:7" x14ac:dyDescent="0.3">
      <c r="A279" s="90" t="s">
        <v>764</v>
      </c>
      <c r="B279" s="90" t="s">
        <v>65</v>
      </c>
      <c r="C279" s="160">
        <v>0</v>
      </c>
      <c r="E279" s="83"/>
      <c r="F279" s="83"/>
    </row>
    <row r="280" spans="1:7" x14ac:dyDescent="0.3">
      <c r="A280" s="90" t="s">
        <v>765</v>
      </c>
      <c r="C280" s="160"/>
      <c r="E280" s="83"/>
      <c r="F280" s="83"/>
    </row>
    <row r="281" spans="1:7" x14ac:dyDescent="0.3">
      <c r="A281" s="90" t="s">
        <v>766</v>
      </c>
      <c r="C281" s="160"/>
      <c r="E281" s="83"/>
      <c r="F281" s="83"/>
    </row>
    <row r="282" spans="1:7" x14ac:dyDescent="0.3">
      <c r="A282" s="90" t="s">
        <v>767</v>
      </c>
      <c r="C282" s="160"/>
      <c r="E282" s="83"/>
      <c r="F282" s="83"/>
    </row>
    <row r="283" spans="1:7" x14ac:dyDescent="0.3">
      <c r="A283" s="90" t="s">
        <v>768</v>
      </c>
      <c r="C283" s="160"/>
      <c r="E283" s="83"/>
      <c r="F283" s="83"/>
    </row>
    <row r="284" spans="1:7" x14ac:dyDescent="0.3">
      <c r="A284" s="90" t="s">
        <v>769</v>
      </c>
      <c r="C284" s="160"/>
      <c r="E284" s="83"/>
      <c r="F284" s="83"/>
    </row>
    <row r="285" spans="1:7" x14ac:dyDescent="0.3">
      <c r="A285" s="90" t="s">
        <v>770</v>
      </c>
      <c r="C285" s="160"/>
      <c r="E285" s="83"/>
      <c r="F285" s="83"/>
    </row>
    <row r="286" spans="1:7" x14ac:dyDescent="0.3">
      <c r="A286" s="108"/>
      <c r="B286" s="108" t="s">
        <v>1520</v>
      </c>
      <c r="C286" s="108" t="s">
        <v>53</v>
      </c>
      <c r="D286" s="108" t="s">
        <v>1521</v>
      </c>
      <c r="E286" s="108"/>
      <c r="F286" s="108" t="s">
        <v>463</v>
      </c>
      <c r="G286" s="108" t="s">
        <v>1522</v>
      </c>
    </row>
    <row r="287" spans="1:7" x14ac:dyDescent="0.3">
      <c r="A287" s="90" t="s">
        <v>1523</v>
      </c>
      <c r="B287" s="105" t="s">
        <v>581</v>
      </c>
      <c r="C287" s="111"/>
      <c r="E287" s="93"/>
      <c r="F287" s="118" t="str">
        <f>IF($C$305=0,"",IF(C287="[For completion]","",C287/$C$305))</f>
        <v/>
      </c>
      <c r="G287" s="118" t="str">
        <f>IF($D$305=0,"",IF(D287="[For completion]","",D287/$D$305))</f>
        <v/>
      </c>
    </row>
    <row r="288" spans="1:7" x14ac:dyDescent="0.3">
      <c r="A288" s="90" t="s">
        <v>1524</v>
      </c>
      <c r="B288" s="105" t="s">
        <v>581</v>
      </c>
      <c r="C288" s="111"/>
      <c r="E288" s="93"/>
      <c r="F288" s="118" t="str">
        <f t="shared" ref="F288:F304" si="14">IF($C$305=0,"",IF(C288="[For completion]","",C288/$C$305))</f>
        <v/>
      </c>
      <c r="G288" s="118" t="str">
        <f t="shared" ref="G288:G304" si="15">IF($D$305=0,"",IF(D288="[For completion]","",D288/$D$305))</f>
        <v/>
      </c>
    </row>
    <row r="289" spans="1:7" x14ac:dyDescent="0.3">
      <c r="A289" s="90" t="s">
        <v>1525</v>
      </c>
      <c r="B289" s="105" t="s">
        <v>581</v>
      </c>
      <c r="C289" s="111"/>
      <c r="E289" s="93"/>
      <c r="F289" s="118" t="str">
        <f t="shared" si="14"/>
        <v/>
      </c>
      <c r="G289" s="118" t="str">
        <f t="shared" si="15"/>
        <v/>
      </c>
    </row>
    <row r="290" spans="1:7" x14ac:dyDescent="0.3">
      <c r="A290" s="90" t="s">
        <v>1526</v>
      </c>
      <c r="B290" s="105" t="s">
        <v>581</v>
      </c>
      <c r="C290" s="111"/>
      <c r="E290" s="93"/>
      <c r="F290" s="118" t="str">
        <f t="shared" si="14"/>
        <v/>
      </c>
      <c r="G290" s="118" t="str">
        <f t="shared" si="15"/>
        <v/>
      </c>
    </row>
    <row r="291" spans="1:7" x14ac:dyDescent="0.3">
      <c r="A291" s="90" t="s">
        <v>1527</v>
      </c>
      <c r="B291" s="105" t="s">
        <v>581</v>
      </c>
      <c r="C291" s="111"/>
      <c r="E291" s="93"/>
      <c r="F291" s="118" t="str">
        <f t="shared" si="14"/>
        <v/>
      </c>
      <c r="G291" s="118" t="str">
        <f t="shared" si="15"/>
        <v/>
      </c>
    </row>
    <row r="292" spans="1:7" x14ac:dyDescent="0.3">
      <c r="A292" s="90" t="s">
        <v>1528</v>
      </c>
      <c r="B292" s="105" t="s">
        <v>581</v>
      </c>
      <c r="C292" s="111"/>
      <c r="E292" s="93"/>
      <c r="F292" s="118" t="str">
        <f t="shared" si="14"/>
        <v/>
      </c>
      <c r="G292" s="118" t="str">
        <f t="shared" si="15"/>
        <v/>
      </c>
    </row>
    <row r="293" spans="1:7" x14ac:dyDescent="0.3">
      <c r="A293" s="90" t="s">
        <v>1529</v>
      </c>
      <c r="B293" s="105" t="s">
        <v>581</v>
      </c>
      <c r="C293" s="111"/>
      <c r="E293" s="93"/>
      <c r="F293" s="118" t="str">
        <f t="shared" si="14"/>
        <v/>
      </c>
      <c r="G293" s="118" t="str">
        <f t="shared" si="15"/>
        <v/>
      </c>
    </row>
    <row r="294" spans="1:7" x14ac:dyDescent="0.3">
      <c r="A294" s="90" t="s">
        <v>1530</v>
      </c>
      <c r="B294" s="105" t="s">
        <v>581</v>
      </c>
      <c r="C294" s="111"/>
      <c r="E294" s="93"/>
      <c r="F294" s="118" t="str">
        <f t="shared" si="14"/>
        <v/>
      </c>
      <c r="G294" s="118" t="str">
        <f t="shared" si="15"/>
        <v/>
      </c>
    </row>
    <row r="295" spans="1:7" x14ac:dyDescent="0.3">
      <c r="A295" s="90" t="s">
        <v>1531</v>
      </c>
      <c r="B295" s="105" t="s">
        <v>581</v>
      </c>
      <c r="C295" s="111"/>
      <c r="E295" s="93"/>
      <c r="F295" s="118" t="str">
        <f t="shared" si="14"/>
        <v/>
      </c>
      <c r="G295" s="118" t="str">
        <f t="shared" si="15"/>
        <v/>
      </c>
    </row>
    <row r="296" spans="1:7" x14ac:dyDescent="0.3">
      <c r="A296" s="90" t="s">
        <v>1532</v>
      </c>
      <c r="B296" s="105" t="s">
        <v>581</v>
      </c>
      <c r="C296" s="111"/>
      <c r="E296" s="93"/>
      <c r="F296" s="118" t="str">
        <f t="shared" si="14"/>
        <v/>
      </c>
      <c r="G296" s="118" t="str">
        <f t="shared" si="15"/>
        <v/>
      </c>
    </row>
    <row r="297" spans="1:7" x14ac:dyDescent="0.3">
      <c r="A297" s="90" t="s">
        <v>1533</v>
      </c>
      <c r="B297" s="105" t="s">
        <v>581</v>
      </c>
      <c r="C297" s="111"/>
      <c r="E297" s="93"/>
      <c r="F297" s="118" t="str">
        <f t="shared" si="14"/>
        <v/>
      </c>
      <c r="G297" s="118" t="str">
        <f t="shared" si="15"/>
        <v/>
      </c>
    </row>
    <row r="298" spans="1:7" x14ac:dyDescent="0.3">
      <c r="A298" s="90" t="s">
        <v>1534</v>
      </c>
      <c r="B298" s="105" t="s">
        <v>581</v>
      </c>
      <c r="C298" s="111"/>
      <c r="E298" s="93"/>
      <c r="F298" s="118" t="str">
        <f t="shared" si="14"/>
        <v/>
      </c>
      <c r="G298" s="118" t="str">
        <f t="shared" si="15"/>
        <v/>
      </c>
    </row>
    <row r="299" spans="1:7" x14ac:dyDescent="0.3">
      <c r="A299" s="90" t="s">
        <v>1535</v>
      </c>
      <c r="B299" s="105" t="s">
        <v>581</v>
      </c>
      <c r="C299" s="111"/>
      <c r="E299" s="93"/>
      <c r="F299" s="118" t="str">
        <f t="shared" si="14"/>
        <v/>
      </c>
      <c r="G299" s="118" t="str">
        <f t="shared" si="15"/>
        <v/>
      </c>
    </row>
    <row r="300" spans="1:7" x14ac:dyDescent="0.3">
      <c r="A300" s="90" t="s">
        <v>1536</v>
      </c>
      <c r="B300" s="105" t="s">
        <v>581</v>
      </c>
      <c r="C300" s="111"/>
      <c r="E300" s="93"/>
      <c r="F300" s="118" t="str">
        <f t="shared" si="14"/>
        <v/>
      </c>
      <c r="G300" s="118" t="str">
        <f t="shared" si="15"/>
        <v/>
      </c>
    </row>
    <row r="301" spans="1:7" x14ac:dyDescent="0.3">
      <c r="A301" s="90" t="s">
        <v>1537</v>
      </c>
      <c r="B301" s="105" t="s">
        <v>581</v>
      </c>
      <c r="C301" s="111"/>
      <c r="E301" s="93"/>
      <c r="F301" s="118" t="str">
        <f t="shared" si="14"/>
        <v/>
      </c>
      <c r="G301" s="118" t="str">
        <f t="shared" si="15"/>
        <v/>
      </c>
    </row>
    <row r="302" spans="1:7" x14ac:dyDescent="0.3">
      <c r="A302" s="90" t="s">
        <v>1538</v>
      </c>
      <c r="B302" s="105" t="s">
        <v>581</v>
      </c>
      <c r="C302" s="111"/>
      <c r="E302" s="93"/>
      <c r="F302" s="118" t="str">
        <f t="shared" si="14"/>
        <v/>
      </c>
      <c r="G302" s="118" t="str">
        <f t="shared" si="15"/>
        <v/>
      </c>
    </row>
    <row r="303" spans="1:7" x14ac:dyDescent="0.3">
      <c r="A303" s="90" t="s">
        <v>1539</v>
      </c>
      <c r="B303" s="105" t="s">
        <v>581</v>
      </c>
      <c r="C303" s="111"/>
      <c r="E303" s="93"/>
      <c r="F303" s="118" t="str">
        <f t="shared" si="14"/>
        <v/>
      </c>
      <c r="G303" s="118" t="str">
        <f t="shared" si="15"/>
        <v/>
      </c>
    </row>
    <row r="304" spans="1:7" x14ac:dyDescent="0.3">
      <c r="A304" s="90" t="s">
        <v>1540</v>
      </c>
      <c r="B304" s="105" t="s">
        <v>1541</v>
      </c>
      <c r="C304" s="111"/>
      <c r="E304" s="93"/>
      <c r="F304" s="118" t="str">
        <f t="shared" si="14"/>
        <v/>
      </c>
      <c r="G304" s="118" t="str">
        <f t="shared" si="15"/>
        <v/>
      </c>
    </row>
    <row r="305" spans="1:7" x14ac:dyDescent="0.3">
      <c r="A305" s="90" t="s">
        <v>1542</v>
      </c>
      <c r="B305" s="105" t="s">
        <v>67</v>
      </c>
      <c r="C305" s="111">
        <f>SUM(C287:C304)</f>
        <v>0</v>
      </c>
      <c r="D305" s="90">
        <f>SUM(D287:D304)</f>
        <v>0</v>
      </c>
      <c r="E305" s="93"/>
      <c r="F305" s="115">
        <f>SUM(F287:F304)</f>
        <v>0</v>
      </c>
      <c r="G305" s="115">
        <f>SUM(G287:G304)</f>
        <v>0</v>
      </c>
    </row>
    <row r="306" spans="1:7" x14ac:dyDescent="0.3">
      <c r="A306" s="90" t="s">
        <v>1543</v>
      </c>
      <c r="B306" s="105"/>
      <c r="E306" s="93"/>
      <c r="F306" s="93"/>
      <c r="G306" s="93"/>
    </row>
    <row r="307" spans="1:7" x14ac:dyDescent="0.3">
      <c r="A307" s="90" t="s">
        <v>1544</v>
      </c>
      <c r="B307" s="105"/>
      <c r="E307" s="93"/>
      <c r="F307" s="93"/>
      <c r="G307" s="93"/>
    </row>
    <row r="308" spans="1:7" x14ac:dyDescent="0.3">
      <c r="A308" s="90" t="s">
        <v>1545</v>
      </c>
      <c r="B308" s="105"/>
      <c r="E308" s="93"/>
      <c r="F308" s="93"/>
      <c r="G308" s="93"/>
    </row>
    <row r="309" spans="1:7" x14ac:dyDescent="0.3">
      <c r="A309" s="108"/>
      <c r="B309" s="108" t="s">
        <v>1546</v>
      </c>
      <c r="C309" s="108" t="s">
        <v>53</v>
      </c>
      <c r="D309" s="108" t="s">
        <v>1521</v>
      </c>
      <c r="E309" s="108"/>
      <c r="F309" s="108" t="s">
        <v>463</v>
      </c>
      <c r="G309" s="108" t="s">
        <v>1522</v>
      </c>
    </row>
    <row r="310" spans="1:7" x14ac:dyDescent="0.3">
      <c r="A310" s="90" t="s">
        <v>1547</v>
      </c>
      <c r="B310" s="105" t="s">
        <v>581</v>
      </c>
      <c r="C310" s="111"/>
      <c r="E310" s="93"/>
      <c r="F310" s="118" t="str">
        <f>IF($C$328=0,"",IF(C310="[For completion]","",C310/$C$328))</f>
        <v/>
      </c>
      <c r="G310" s="118" t="str">
        <f>IF($D$328=0,"",IF(D310="[For completion]","",D310/$D$328))</f>
        <v/>
      </c>
    </row>
    <row r="311" spans="1:7" x14ac:dyDescent="0.3">
      <c r="A311" s="90" t="s">
        <v>1548</v>
      </c>
      <c r="B311" s="105" t="s">
        <v>581</v>
      </c>
      <c r="C311" s="111"/>
      <c r="E311" s="93"/>
      <c r="F311" s="93"/>
      <c r="G311" s="93"/>
    </row>
    <row r="312" spans="1:7" x14ac:dyDescent="0.3">
      <c r="A312" s="90" t="s">
        <v>1549</v>
      </c>
      <c r="B312" s="105" t="s">
        <v>581</v>
      </c>
      <c r="C312" s="111"/>
      <c r="E312" s="93"/>
      <c r="F312" s="93"/>
      <c r="G312" s="93"/>
    </row>
    <row r="313" spans="1:7" x14ac:dyDescent="0.3">
      <c r="A313" s="90" t="s">
        <v>1550</v>
      </c>
      <c r="B313" s="105" t="s">
        <v>581</v>
      </c>
      <c r="C313" s="111"/>
      <c r="E313" s="93"/>
      <c r="F313" s="93"/>
      <c r="G313" s="93"/>
    </row>
    <row r="314" spans="1:7" x14ac:dyDescent="0.3">
      <c r="A314" s="90" t="s">
        <v>1551</v>
      </c>
      <c r="B314" s="105" t="s">
        <v>581</v>
      </c>
      <c r="C314" s="111"/>
      <c r="E314" s="93"/>
      <c r="F314" s="93"/>
      <c r="G314" s="93"/>
    </row>
    <row r="315" spans="1:7" x14ac:dyDescent="0.3">
      <c r="A315" s="90" t="s">
        <v>1552</v>
      </c>
      <c r="B315" s="105" t="s">
        <v>581</v>
      </c>
      <c r="C315" s="111"/>
      <c r="E315" s="93"/>
      <c r="F315" s="93"/>
      <c r="G315" s="93"/>
    </row>
    <row r="316" spans="1:7" x14ac:dyDescent="0.3">
      <c r="A316" s="90" t="s">
        <v>1553</v>
      </c>
      <c r="B316" s="105" t="s">
        <v>581</v>
      </c>
      <c r="C316" s="111"/>
      <c r="E316" s="93"/>
      <c r="F316" s="93"/>
      <c r="G316" s="93"/>
    </row>
    <row r="317" spans="1:7" x14ac:dyDescent="0.3">
      <c r="A317" s="90" t="s">
        <v>1554</v>
      </c>
      <c r="B317" s="105" t="s">
        <v>581</v>
      </c>
      <c r="C317" s="111"/>
      <c r="E317" s="93"/>
      <c r="F317" s="93"/>
      <c r="G317" s="93"/>
    </row>
    <row r="318" spans="1:7" x14ac:dyDescent="0.3">
      <c r="A318" s="90" t="s">
        <v>1555</v>
      </c>
      <c r="B318" s="105" t="s">
        <v>581</v>
      </c>
      <c r="C318" s="111"/>
      <c r="E318" s="93"/>
      <c r="F318" s="93"/>
      <c r="G318" s="93"/>
    </row>
    <row r="319" spans="1:7" x14ac:dyDescent="0.3">
      <c r="A319" s="90" t="s">
        <v>1556</v>
      </c>
      <c r="B319" s="105" t="s">
        <v>581</v>
      </c>
      <c r="C319" s="111"/>
      <c r="E319" s="93"/>
      <c r="F319" s="93"/>
      <c r="G319" s="93"/>
    </row>
    <row r="320" spans="1:7" x14ac:dyDescent="0.3">
      <c r="A320" s="90" t="s">
        <v>1557</v>
      </c>
      <c r="B320" s="105" t="s">
        <v>581</v>
      </c>
      <c r="C320" s="111"/>
      <c r="E320" s="93"/>
      <c r="F320" s="93"/>
      <c r="G320" s="93"/>
    </row>
    <row r="321" spans="1:7" x14ac:dyDescent="0.3">
      <c r="A321" s="90" t="s">
        <v>1558</v>
      </c>
      <c r="B321" s="105" t="s">
        <v>581</v>
      </c>
      <c r="C321" s="111"/>
      <c r="E321" s="93"/>
      <c r="F321" s="93"/>
      <c r="G321" s="93"/>
    </row>
    <row r="322" spans="1:7" x14ac:dyDescent="0.3">
      <c r="A322" s="90" t="s">
        <v>1559</v>
      </c>
      <c r="B322" s="105" t="s">
        <v>581</v>
      </c>
      <c r="C322" s="111"/>
      <c r="E322" s="93"/>
      <c r="F322" s="93"/>
      <c r="G322" s="93"/>
    </row>
    <row r="323" spans="1:7" x14ac:dyDescent="0.3">
      <c r="A323" s="90" t="s">
        <v>1560</v>
      </c>
      <c r="B323" s="105" t="s">
        <v>581</v>
      </c>
      <c r="C323" s="111"/>
      <c r="E323" s="93"/>
      <c r="F323" s="93"/>
      <c r="G323" s="93"/>
    </row>
    <row r="324" spans="1:7" x14ac:dyDescent="0.3">
      <c r="A324" s="90" t="s">
        <v>1561</v>
      </c>
      <c r="B324" s="105" t="s">
        <v>581</v>
      </c>
      <c r="C324" s="111"/>
      <c r="E324" s="93"/>
      <c r="F324" s="93"/>
      <c r="G324" s="93"/>
    </row>
    <row r="325" spans="1:7" x14ac:dyDescent="0.3">
      <c r="A325" s="90" t="s">
        <v>1562</v>
      </c>
      <c r="B325" s="105" t="s">
        <v>581</v>
      </c>
      <c r="C325" s="111"/>
      <c r="E325" s="93"/>
      <c r="F325" s="93"/>
      <c r="G325" s="93"/>
    </row>
    <row r="326" spans="1:7" x14ac:dyDescent="0.3">
      <c r="A326" s="90" t="s">
        <v>1563</v>
      </c>
      <c r="B326" s="105" t="s">
        <v>581</v>
      </c>
      <c r="C326" s="111"/>
      <c r="E326" s="93"/>
      <c r="F326" s="93"/>
      <c r="G326" s="93"/>
    </row>
    <row r="327" spans="1:7" x14ac:dyDescent="0.3">
      <c r="A327" s="90" t="s">
        <v>1564</v>
      </c>
      <c r="B327" s="105" t="s">
        <v>1541</v>
      </c>
      <c r="C327" s="111"/>
      <c r="E327" s="93"/>
      <c r="F327" s="93"/>
      <c r="G327" s="93"/>
    </row>
    <row r="328" spans="1:7" x14ac:dyDescent="0.3">
      <c r="A328" s="90" t="s">
        <v>1565</v>
      </c>
      <c r="B328" s="105" t="s">
        <v>67</v>
      </c>
      <c r="C328" s="111">
        <f>SUM(C310:C327)</f>
        <v>0</v>
      </c>
      <c r="D328" s="90">
        <f>SUM(D310:D327)</f>
        <v>0</v>
      </c>
      <c r="E328" s="93"/>
      <c r="F328" s="115">
        <f>SUM(F310:F327)</f>
        <v>0</v>
      </c>
      <c r="G328" s="115">
        <f>SUM(G310:G327)</f>
        <v>0</v>
      </c>
    </row>
    <row r="329" spans="1:7" x14ac:dyDescent="0.3">
      <c r="A329" s="90" t="s">
        <v>1566</v>
      </c>
      <c r="B329" s="105"/>
      <c r="E329" s="93"/>
      <c r="F329" s="93"/>
      <c r="G329" s="93"/>
    </row>
    <row r="330" spans="1:7" x14ac:dyDescent="0.3">
      <c r="A330" s="90" t="s">
        <v>1567</v>
      </c>
      <c r="B330" s="105"/>
      <c r="E330" s="93"/>
      <c r="F330" s="93"/>
      <c r="G330" s="93"/>
    </row>
    <row r="331" spans="1:7" x14ac:dyDescent="0.3">
      <c r="A331" s="90" t="s">
        <v>1568</v>
      </c>
      <c r="B331" s="105"/>
      <c r="E331" s="93"/>
      <c r="F331" s="93"/>
      <c r="G331" s="93"/>
    </row>
    <row r="332" spans="1:7" x14ac:dyDescent="0.3">
      <c r="A332" s="108"/>
      <c r="B332" s="108" t="s">
        <v>1569</v>
      </c>
      <c r="C332" s="108" t="s">
        <v>53</v>
      </c>
      <c r="D332" s="108" t="s">
        <v>1521</v>
      </c>
      <c r="E332" s="108"/>
      <c r="F332" s="108" t="s">
        <v>463</v>
      </c>
      <c r="G332" s="108" t="s">
        <v>1522</v>
      </c>
    </row>
    <row r="333" spans="1:7" x14ac:dyDescent="0.3">
      <c r="A333" s="90" t="s">
        <v>1570</v>
      </c>
      <c r="B333" s="105" t="s">
        <v>1571</v>
      </c>
      <c r="C333" s="111"/>
      <c r="E333" s="93"/>
      <c r="F333" s="118" t="str">
        <f>IF($C$343=0,"",IF(C333="[For completion]","",C333/$C$343))</f>
        <v/>
      </c>
      <c r="G333" s="118" t="str">
        <f>IF($D$343=0,"",IF(D333="[For completion]","",D333/$D$343))</f>
        <v/>
      </c>
    </row>
    <row r="334" spans="1:7" x14ac:dyDescent="0.3">
      <c r="A334" s="90" t="s">
        <v>1572</v>
      </c>
      <c r="B334" s="105" t="s">
        <v>1573</v>
      </c>
      <c r="C334" s="111"/>
      <c r="E334" s="93"/>
      <c r="F334" s="118" t="str">
        <f t="shared" ref="F334:F342" si="16">IF($C$343=0,"",IF(C334="[For completion]","",C334/$C$343))</f>
        <v/>
      </c>
      <c r="G334" s="118" t="str">
        <f t="shared" ref="G334:G342" si="17">IF($D$343=0,"",IF(D334="[For completion]","",D334/$D$343))</f>
        <v/>
      </c>
    </row>
    <row r="335" spans="1:7" x14ac:dyDescent="0.3">
      <c r="A335" s="90" t="s">
        <v>1574</v>
      </c>
      <c r="B335" s="105" t="s">
        <v>1575</v>
      </c>
      <c r="C335" s="111"/>
      <c r="E335" s="93"/>
      <c r="F335" s="118" t="str">
        <f t="shared" si="16"/>
        <v/>
      </c>
      <c r="G335" s="118" t="str">
        <f t="shared" si="17"/>
        <v/>
      </c>
    </row>
    <row r="336" spans="1:7" x14ac:dyDescent="0.3">
      <c r="A336" s="90" t="s">
        <v>1576</v>
      </c>
      <c r="B336" s="105" t="s">
        <v>1577</v>
      </c>
      <c r="C336" s="111"/>
      <c r="E336" s="93"/>
      <c r="F336" s="118" t="str">
        <f t="shared" si="16"/>
        <v/>
      </c>
      <c r="G336" s="118" t="str">
        <f t="shared" si="17"/>
        <v/>
      </c>
    </row>
    <row r="337" spans="1:7" x14ac:dyDescent="0.3">
      <c r="A337" s="90" t="s">
        <v>1578</v>
      </c>
      <c r="B337" s="105" t="s">
        <v>1579</v>
      </c>
      <c r="C337" s="111"/>
      <c r="E337" s="93"/>
      <c r="F337" s="118" t="str">
        <f t="shared" si="16"/>
        <v/>
      </c>
      <c r="G337" s="118" t="str">
        <f t="shared" si="17"/>
        <v/>
      </c>
    </row>
    <row r="338" spans="1:7" x14ac:dyDescent="0.3">
      <c r="A338" s="90" t="s">
        <v>1580</v>
      </c>
      <c r="B338" s="105" t="s">
        <v>1581</v>
      </c>
      <c r="C338" s="111"/>
      <c r="E338" s="93"/>
      <c r="F338" s="118" t="str">
        <f t="shared" si="16"/>
        <v/>
      </c>
      <c r="G338" s="118" t="str">
        <f t="shared" si="17"/>
        <v/>
      </c>
    </row>
    <row r="339" spans="1:7" x14ac:dyDescent="0.3">
      <c r="A339" s="90" t="s">
        <v>1582</v>
      </c>
      <c r="B339" s="105" t="s">
        <v>1583</v>
      </c>
      <c r="C339" s="111"/>
      <c r="E339" s="93"/>
      <c r="F339" s="118" t="str">
        <f t="shared" si="16"/>
        <v/>
      </c>
      <c r="G339" s="118" t="str">
        <f t="shared" si="17"/>
        <v/>
      </c>
    </row>
    <row r="340" spans="1:7" x14ac:dyDescent="0.3">
      <c r="A340" s="90" t="s">
        <v>1584</v>
      </c>
      <c r="B340" s="105" t="s">
        <v>1585</v>
      </c>
      <c r="C340" s="111"/>
      <c r="E340" s="93"/>
      <c r="F340" s="118" t="str">
        <f t="shared" si="16"/>
        <v/>
      </c>
      <c r="G340" s="118" t="str">
        <f t="shared" si="17"/>
        <v/>
      </c>
    </row>
    <row r="341" spans="1:7" x14ac:dyDescent="0.3">
      <c r="A341" s="90" t="s">
        <v>1586</v>
      </c>
      <c r="B341" s="105" t="s">
        <v>1587</v>
      </c>
      <c r="C341" s="111"/>
      <c r="E341" s="93"/>
      <c r="F341" s="118" t="str">
        <f t="shared" si="16"/>
        <v/>
      </c>
      <c r="G341" s="118" t="str">
        <f t="shared" si="17"/>
        <v/>
      </c>
    </row>
    <row r="342" spans="1:7" x14ac:dyDescent="0.3">
      <c r="A342" s="90" t="s">
        <v>1588</v>
      </c>
      <c r="B342" s="90" t="s">
        <v>1541</v>
      </c>
      <c r="C342" s="111"/>
      <c r="E342" s="85"/>
      <c r="F342" s="118" t="str">
        <f t="shared" si="16"/>
        <v/>
      </c>
      <c r="G342" s="118" t="str">
        <f t="shared" si="17"/>
        <v/>
      </c>
    </row>
    <row r="343" spans="1:7" x14ac:dyDescent="0.3">
      <c r="A343" s="90" t="s">
        <v>1589</v>
      </c>
      <c r="B343" s="105" t="s">
        <v>67</v>
      </c>
      <c r="C343" s="111">
        <f>SUM(C333:C341)</f>
        <v>0</v>
      </c>
      <c r="D343" s="90">
        <f>SUM(D333:D341)</f>
        <v>0</v>
      </c>
      <c r="E343" s="93"/>
      <c r="F343" s="115">
        <f>SUM(F333:F342)</f>
        <v>0</v>
      </c>
      <c r="G343" s="115">
        <f>SUM(G333:G342)</f>
        <v>0</v>
      </c>
    </row>
    <row r="344" spans="1:7" x14ac:dyDescent="0.3">
      <c r="A344" s="90" t="s">
        <v>1590</v>
      </c>
      <c r="B344" s="105"/>
      <c r="E344" s="93"/>
      <c r="F344" s="93"/>
      <c r="G344" s="93"/>
    </row>
    <row r="345" spans="1:7" x14ac:dyDescent="0.3">
      <c r="A345" s="108"/>
      <c r="B345" s="108" t="s">
        <v>1591</v>
      </c>
      <c r="C345" s="108" t="s">
        <v>53</v>
      </c>
      <c r="D345" s="108" t="s">
        <v>1521</v>
      </c>
      <c r="E345" s="108"/>
      <c r="F345" s="108" t="s">
        <v>463</v>
      </c>
      <c r="G345" s="108" t="s">
        <v>1522</v>
      </c>
    </row>
    <row r="346" spans="1:7" x14ac:dyDescent="0.3">
      <c r="A346" s="90" t="s">
        <v>1592</v>
      </c>
      <c r="B346" s="105" t="s">
        <v>1593</v>
      </c>
      <c r="C346" s="111"/>
      <c r="E346" s="93"/>
      <c r="F346" s="118" t="str">
        <f>IF($C$353=0,"",IF(C346="[For completion]","",C346/$C$353))</f>
        <v/>
      </c>
      <c r="G346" s="118" t="str">
        <f>IF($D$353=0,"",IF(D346="[For completion]","",D346/$D$353))</f>
        <v/>
      </c>
    </row>
    <row r="347" spans="1:7" x14ac:dyDescent="0.3">
      <c r="A347" s="90" t="s">
        <v>1594</v>
      </c>
      <c r="B347" s="177" t="s">
        <v>1595</v>
      </c>
      <c r="C347" s="111"/>
      <c r="E347" s="93"/>
      <c r="F347" s="118" t="str">
        <f t="shared" ref="F347:F352" si="18">IF($C$353=0,"",IF(C347="[For completion]","",C347/$C$353))</f>
        <v/>
      </c>
      <c r="G347" s="118" t="str">
        <f t="shared" ref="G347:G352" si="19">IF($D$353=0,"",IF(D347="[For completion]","",D347/$D$353))</f>
        <v/>
      </c>
    </row>
    <row r="348" spans="1:7" x14ac:dyDescent="0.3">
      <c r="A348" s="90" t="s">
        <v>1596</v>
      </c>
      <c r="B348" s="105" t="s">
        <v>1597</v>
      </c>
      <c r="C348" s="111"/>
      <c r="E348" s="93"/>
      <c r="F348" s="118" t="str">
        <f t="shared" si="18"/>
        <v/>
      </c>
      <c r="G348" s="118" t="str">
        <f t="shared" si="19"/>
        <v/>
      </c>
    </row>
    <row r="349" spans="1:7" x14ac:dyDescent="0.3">
      <c r="A349" s="90" t="s">
        <v>1598</v>
      </c>
      <c r="B349" s="105" t="s">
        <v>1599</v>
      </c>
      <c r="C349" s="111"/>
      <c r="E349" s="93"/>
      <c r="F349" s="118" t="str">
        <f t="shared" si="18"/>
        <v/>
      </c>
      <c r="G349" s="118" t="str">
        <f t="shared" si="19"/>
        <v/>
      </c>
    </row>
    <row r="350" spans="1:7" x14ac:dyDescent="0.3">
      <c r="A350" s="90" t="s">
        <v>1600</v>
      </c>
      <c r="B350" s="105" t="s">
        <v>1601</v>
      </c>
      <c r="C350" s="111"/>
      <c r="E350" s="93"/>
      <c r="F350" s="118" t="str">
        <f t="shared" si="18"/>
        <v/>
      </c>
      <c r="G350" s="118" t="str">
        <f t="shared" si="19"/>
        <v/>
      </c>
    </row>
    <row r="351" spans="1:7" x14ac:dyDescent="0.3">
      <c r="A351" s="90" t="s">
        <v>1602</v>
      </c>
      <c r="B351" s="105" t="s">
        <v>1603</v>
      </c>
      <c r="C351" s="111"/>
      <c r="E351" s="93"/>
      <c r="F351" s="118" t="str">
        <f t="shared" si="18"/>
        <v/>
      </c>
      <c r="G351" s="118" t="str">
        <f t="shared" si="19"/>
        <v/>
      </c>
    </row>
    <row r="352" spans="1:7" x14ac:dyDescent="0.3">
      <c r="A352" s="90" t="s">
        <v>1604</v>
      </c>
      <c r="B352" s="105" t="s">
        <v>1605</v>
      </c>
      <c r="C352" s="111"/>
      <c r="E352" s="93"/>
      <c r="F352" s="118" t="str">
        <f t="shared" si="18"/>
        <v/>
      </c>
      <c r="G352" s="118" t="str">
        <f t="shared" si="19"/>
        <v/>
      </c>
    </row>
    <row r="353" spans="1:7" x14ac:dyDescent="0.3">
      <c r="A353" s="90" t="s">
        <v>1606</v>
      </c>
      <c r="B353" s="105" t="s">
        <v>67</v>
      </c>
      <c r="C353" s="111">
        <f>SUM(C346:C352)</f>
        <v>0</v>
      </c>
      <c r="D353" s="90">
        <f>SUM(D346:D352)</f>
        <v>0</v>
      </c>
      <c r="E353" s="93"/>
      <c r="F353" s="115">
        <f>SUM(F346:F352)</f>
        <v>0</v>
      </c>
      <c r="G353" s="115">
        <f>SUM(G346:G352)</f>
        <v>0</v>
      </c>
    </row>
    <row r="354" spans="1:7" x14ac:dyDescent="0.3">
      <c r="A354" s="90" t="s">
        <v>1607</v>
      </c>
      <c r="B354" s="105"/>
      <c r="E354" s="93"/>
      <c r="F354" s="93"/>
      <c r="G354" s="93"/>
    </row>
    <row r="355" spans="1:7" x14ac:dyDescent="0.3">
      <c r="A355" s="108"/>
      <c r="B355" s="108" t="s">
        <v>1608</v>
      </c>
      <c r="C355" s="108" t="s">
        <v>53</v>
      </c>
      <c r="D355" s="108" t="s">
        <v>1521</v>
      </c>
      <c r="E355" s="108"/>
      <c r="F355" s="108" t="s">
        <v>463</v>
      </c>
      <c r="G355" s="108" t="s">
        <v>1522</v>
      </c>
    </row>
    <row r="356" spans="1:7" x14ac:dyDescent="0.3">
      <c r="A356" s="90" t="s">
        <v>1609</v>
      </c>
      <c r="B356" s="105" t="s">
        <v>1610</v>
      </c>
      <c r="C356" s="111"/>
      <c r="E356" s="93"/>
      <c r="F356" s="118" t="str">
        <f>IF($C$360=0,"",IF(C356="[For completion]","",C356/$C$360))</f>
        <v/>
      </c>
      <c r="G356" s="118" t="str">
        <f>IF($D$360=0,"",IF(D356="[For completion]","",D356/$D$360))</f>
        <v/>
      </c>
    </row>
    <row r="357" spans="1:7" x14ac:dyDescent="0.3">
      <c r="A357" s="90" t="s">
        <v>1611</v>
      </c>
      <c r="B357" s="177" t="s">
        <v>1612</v>
      </c>
      <c r="C357" s="111"/>
      <c r="E357" s="93"/>
      <c r="F357" s="118" t="str">
        <f t="shared" ref="F357:F359" si="20">IF($C$360=0,"",IF(C357="[For completion]","",C357/$C$360))</f>
        <v/>
      </c>
      <c r="G357" s="118" t="str">
        <f t="shared" ref="G357:G359" si="21">IF($D$360=0,"",IF(D357="[For completion]","",D357/$D$360))</f>
        <v/>
      </c>
    </row>
    <row r="358" spans="1:7" x14ac:dyDescent="0.3">
      <c r="A358" s="90" t="s">
        <v>1613</v>
      </c>
      <c r="B358" s="105" t="s">
        <v>1605</v>
      </c>
      <c r="C358" s="111"/>
      <c r="E358" s="93"/>
      <c r="F358" s="118" t="str">
        <f t="shared" si="20"/>
        <v/>
      </c>
      <c r="G358" s="118" t="str">
        <f t="shared" si="21"/>
        <v/>
      </c>
    </row>
    <row r="359" spans="1:7" x14ac:dyDescent="0.3">
      <c r="A359" s="90" t="s">
        <v>1614</v>
      </c>
      <c r="B359" s="90" t="s">
        <v>1541</v>
      </c>
      <c r="C359" s="111"/>
      <c r="E359" s="93"/>
      <c r="F359" s="118" t="str">
        <f t="shared" si="20"/>
        <v/>
      </c>
      <c r="G359" s="118" t="str">
        <f t="shared" si="21"/>
        <v/>
      </c>
    </row>
    <row r="360" spans="1:7" x14ac:dyDescent="0.3">
      <c r="A360" s="90" t="s">
        <v>1615</v>
      </c>
      <c r="B360" s="105" t="s">
        <v>67</v>
      </c>
      <c r="C360" s="111">
        <f>SUM(C356:C359)</f>
        <v>0</v>
      </c>
      <c r="D360" s="90">
        <f>SUM(D356:D359)</f>
        <v>0</v>
      </c>
      <c r="E360" s="93"/>
      <c r="F360" s="115">
        <f>SUM(F356:F359)</f>
        <v>0</v>
      </c>
      <c r="G360" s="115">
        <f>SUM(G356:G359)</f>
        <v>0</v>
      </c>
    </row>
    <row r="361" spans="1:7" x14ac:dyDescent="0.3">
      <c r="A361" s="90" t="s">
        <v>1616</v>
      </c>
      <c r="B361" s="105"/>
      <c r="E361" s="93"/>
      <c r="F361" s="93"/>
      <c r="G361" s="93"/>
    </row>
    <row r="362" spans="1:7" x14ac:dyDescent="0.3">
      <c r="A362" s="108"/>
      <c r="B362" s="108" t="s">
        <v>1617</v>
      </c>
      <c r="C362" s="108" t="s">
        <v>53</v>
      </c>
      <c r="D362" s="108" t="s">
        <v>1521</v>
      </c>
      <c r="E362" s="108"/>
      <c r="F362" s="108" t="s">
        <v>463</v>
      </c>
      <c r="G362" s="108" t="s">
        <v>1522</v>
      </c>
    </row>
    <row r="363" spans="1:7" x14ac:dyDescent="0.3">
      <c r="A363" s="90" t="s">
        <v>1618</v>
      </c>
      <c r="B363" s="105" t="s">
        <v>581</v>
      </c>
      <c r="C363" s="111"/>
      <c r="E363" s="83"/>
      <c r="F363" s="118" t="str">
        <f>IF($C$381=0,"",IF(C363="[For completion]","",C363/$C$381))</f>
        <v/>
      </c>
      <c r="G363" s="118" t="str">
        <f>IF($D$381=0,"",IF(D363="[For completion]","",D363/$D$381))</f>
        <v/>
      </c>
    </row>
    <row r="364" spans="1:7" x14ac:dyDescent="0.3">
      <c r="A364" s="90" t="s">
        <v>1619</v>
      </c>
      <c r="B364" s="105" t="s">
        <v>581</v>
      </c>
      <c r="C364" s="111"/>
      <c r="E364" s="83"/>
      <c r="F364" s="118" t="str">
        <f t="shared" ref="F364:F381" si="22">IF($C$381=0,"",IF(C364="[For completion]","",C364/$C$381))</f>
        <v/>
      </c>
      <c r="G364" s="118" t="str">
        <f t="shared" ref="G364:G381" si="23">IF($D$381=0,"",IF(D364="[For completion]","",D364/$D$381))</f>
        <v/>
      </c>
    </row>
    <row r="365" spans="1:7" x14ac:dyDescent="0.3">
      <c r="A365" s="90" t="s">
        <v>1620</v>
      </c>
      <c r="B365" s="105" t="s">
        <v>581</v>
      </c>
      <c r="C365" s="111"/>
      <c r="E365" s="83"/>
      <c r="F365" s="118" t="str">
        <f t="shared" si="22"/>
        <v/>
      </c>
      <c r="G365" s="118" t="str">
        <f t="shared" si="23"/>
        <v/>
      </c>
    </row>
    <row r="366" spans="1:7" x14ac:dyDescent="0.3">
      <c r="A366" s="90" t="s">
        <v>1621</v>
      </c>
      <c r="B366" s="105" t="s">
        <v>581</v>
      </c>
      <c r="C366" s="111"/>
      <c r="E366" s="83"/>
      <c r="F366" s="118" t="str">
        <f t="shared" si="22"/>
        <v/>
      </c>
      <c r="G366" s="118" t="str">
        <f t="shared" si="23"/>
        <v/>
      </c>
    </row>
    <row r="367" spans="1:7" x14ac:dyDescent="0.3">
      <c r="A367" s="90" t="s">
        <v>1622</v>
      </c>
      <c r="B367" s="105" t="s">
        <v>581</v>
      </c>
      <c r="C367" s="111"/>
      <c r="E367" s="83"/>
      <c r="F367" s="118" t="str">
        <f t="shared" si="22"/>
        <v/>
      </c>
      <c r="G367" s="118" t="str">
        <f t="shared" si="23"/>
        <v/>
      </c>
    </row>
    <row r="368" spans="1:7" x14ac:dyDescent="0.3">
      <c r="A368" s="90" t="s">
        <v>1623</v>
      </c>
      <c r="B368" s="105" t="s">
        <v>581</v>
      </c>
      <c r="C368" s="111"/>
      <c r="E368" s="83"/>
      <c r="F368" s="118" t="str">
        <f t="shared" si="22"/>
        <v/>
      </c>
      <c r="G368" s="118" t="str">
        <f t="shared" si="23"/>
        <v/>
      </c>
    </row>
    <row r="369" spans="1:7" x14ac:dyDescent="0.3">
      <c r="A369" s="90" t="s">
        <v>1624</v>
      </c>
      <c r="B369" s="105" t="s">
        <v>581</v>
      </c>
      <c r="C369" s="111"/>
      <c r="E369" s="83"/>
      <c r="F369" s="118" t="str">
        <f t="shared" si="22"/>
        <v/>
      </c>
      <c r="G369" s="118" t="str">
        <f t="shared" si="23"/>
        <v/>
      </c>
    </row>
    <row r="370" spans="1:7" x14ac:dyDescent="0.3">
      <c r="A370" s="90" t="s">
        <v>1625</v>
      </c>
      <c r="B370" s="105" t="s">
        <v>581</v>
      </c>
      <c r="C370" s="111"/>
      <c r="E370" s="83"/>
      <c r="F370" s="118" t="str">
        <f t="shared" si="22"/>
        <v/>
      </c>
      <c r="G370" s="118" t="str">
        <f t="shared" si="23"/>
        <v/>
      </c>
    </row>
    <row r="371" spans="1:7" x14ac:dyDescent="0.3">
      <c r="A371" s="90" t="s">
        <v>1626</v>
      </c>
      <c r="B371" s="105" t="s">
        <v>581</v>
      </c>
      <c r="C371" s="111"/>
      <c r="E371" s="83"/>
      <c r="F371" s="118" t="str">
        <f t="shared" si="22"/>
        <v/>
      </c>
      <c r="G371" s="118" t="str">
        <f t="shared" si="23"/>
        <v/>
      </c>
    </row>
    <row r="372" spans="1:7" x14ac:dyDescent="0.3">
      <c r="A372" s="90" t="s">
        <v>1627</v>
      </c>
      <c r="B372" s="105" t="s">
        <v>581</v>
      </c>
      <c r="C372" s="111"/>
      <c r="E372" s="83"/>
      <c r="F372" s="118" t="str">
        <f t="shared" si="22"/>
        <v/>
      </c>
      <c r="G372" s="118" t="str">
        <f t="shared" si="23"/>
        <v/>
      </c>
    </row>
    <row r="373" spans="1:7" x14ac:dyDescent="0.3">
      <c r="A373" s="90" t="s">
        <v>1628</v>
      </c>
      <c r="B373" s="105" t="s">
        <v>581</v>
      </c>
      <c r="C373" s="111"/>
      <c r="E373" s="83"/>
      <c r="F373" s="118" t="str">
        <f t="shared" si="22"/>
        <v/>
      </c>
      <c r="G373" s="118" t="str">
        <f t="shared" si="23"/>
        <v/>
      </c>
    </row>
    <row r="374" spans="1:7" x14ac:dyDescent="0.3">
      <c r="A374" s="90" t="s">
        <v>1629</v>
      </c>
      <c r="B374" s="105" t="s">
        <v>581</v>
      </c>
      <c r="C374" s="111"/>
      <c r="E374" s="83"/>
      <c r="F374" s="118" t="str">
        <f t="shared" si="22"/>
        <v/>
      </c>
      <c r="G374" s="118" t="str">
        <f t="shared" si="23"/>
        <v/>
      </c>
    </row>
    <row r="375" spans="1:7" x14ac:dyDescent="0.3">
      <c r="A375" s="90" t="s">
        <v>1630</v>
      </c>
      <c r="B375" s="105" t="s">
        <v>581</v>
      </c>
      <c r="C375" s="111"/>
      <c r="E375" s="83"/>
      <c r="F375" s="118" t="str">
        <f t="shared" si="22"/>
        <v/>
      </c>
      <c r="G375" s="118" t="str">
        <f t="shared" si="23"/>
        <v/>
      </c>
    </row>
    <row r="376" spans="1:7" x14ac:dyDescent="0.3">
      <c r="A376" s="90" t="s">
        <v>1631</v>
      </c>
      <c r="B376" s="105" t="s">
        <v>581</v>
      </c>
      <c r="C376" s="111"/>
      <c r="E376" s="83"/>
      <c r="F376" s="118" t="str">
        <f t="shared" si="22"/>
        <v/>
      </c>
      <c r="G376" s="118" t="str">
        <f t="shared" si="23"/>
        <v/>
      </c>
    </row>
    <row r="377" spans="1:7" x14ac:dyDescent="0.3">
      <c r="A377" s="90" t="s">
        <v>1632</v>
      </c>
      <c r="B377" s="105" t="s">
        <v>581</v>
      </c>
      <c r="C377" s="111"/>
      <c r="E377" s="83"/>
      <c r="F377" s="118" t="str">
        <f t="shared" si="22"/>
        <v/>
      </c>
      <c r="G377" s="118" t="str">
        <f t="shared" si="23"/>
        <v/>
      </c>
    </row>
    <row r="378" spans="1:7" x14ac:dyDescent="0.3">
      <c r="A378" s="90" t="s">
        <v>1633</v>
      </c>
      <c r="B378" s="105" t="s">
        <v>581</v>
      </c>
      <c r="C378" s="111"/>
      <c r="E378" s="83"/>
      <c r="F378" s="118" t="str">
        <f t="shared" si="22"/>
        <v/>
      </c>
      <c r="G378" s="118" t="str">
        <f t="shared" si="23"/>
        <v/>
      </c>
    </row>
    <row r="379" spans="1:7" x14ac:dyDescent="0.3">
      <c r="A379" s="90" t="s">
        <v>1634</v>
      </c>
      <c r="B379" s="105" t="s">
        <v>581</v>
      </c>
      <c r="C379" s="111"/>
      <c r="E379" s="83"/>
      <c r="F379" s="118" t="str">
        <f t="shared" si="22"/>
        <v/>
      </c>
      <c r="G379" s="118" t="str">
        <f t="shared" si="23"/>
        <v/>
      </c>
    </row>
    <row r="380" spans="1:7" x14ac:dyDescent="0.3">
      <c r="A380" s="90" t="s">
        <v>1635</v>
      </c>
      <c r="B380" s="105" t="s">
        <v>1541</v>
      </c>
      <c r="C380" s="111"/>
      <c r="E380" s="83"/>
      <c r="F380" s="118" t="str">
        <f t="shared" si="22"/>
        <v/>
      </c>
      <c r="G380" s="118" t="str">
        <f t="shared" si="23"/>
        <v/>
      </c>
    </row>
    <row r="381" spans="1:7" x14ac:dyDescent="0.3">
      <c r="A381" s="90" t="s">
        <v>1636</v>
      </c>
      <c r="B381" s="105" t="s">
        <v>67</v>
      </c>
      <c r="C381" s="111">
        <f>SUM(C363:C380)</f>
        <v>0</v>
      </c>
      <c r="D381" s="90">
        <f>SUM(D363:D380)</f>
        <v>0</v>
      </c>
      <c r="E381" s="83"/>
      <c r="F381" s="118" t="str">
        <f t="shared" si="22"/>
        <v/>
      </c>
      <c r="G381" s="118" t="str">
        <f t="shared" si="23"/>
        <v/>
      </c>
    </row>
    <row r="382" spans="1:7" hidden="1" outlineLevel="1" x14ac:dyDescent="0.3">
      <c r="A382" s="90" t="s">
        <v>1637</v>
      </c>
      <c r="C382" s="178"/>
      <c r="E382" s="83"/>
      <c r="F382" s="83"/>
    </row>
    <row r="383" spans="1:7" hidden="1" outlineLevel="1" x14ac:dyDescent="0.3">
      <c r="A383" s="90" t="s">
        <v>1638</v>
      </c>
      <c r="C383" s="178"/>
      <c r="E383" s="83"/>
      <c r="F383" s="83"/>
    </row>
    <row r="384" spans="1:7" hidden="1" outlineLevel="1" x14ac:dyDescent="0.3">
      <c r="A384" s="90" t="s">
        <v>1639</v>
      </c>
      <c r="C384" s="178"/>
      <c r="E384" s="83"/>
      <c r="F384" s="83"/>
    </row>
    <row r="385" spans="1:6" hidden="1" outlineLevel="1" x14ac:dyDescent="0.3">
      <c r="A385" s="90" t="s">
        <v>1640</v>
      </c>
      <c r="C385" s="178"/>
      <c r="E385" s="83"/>
      <c r="F385" s="83"/>
    </row>
    <row r="386" spans="1:6" hidden="1" outlineLevel="1" x14ac:dyDescent="0.3">
      <c r="A386" s="90" t="s">
        <v>1641</v>
      </c>
      <c r="C386" s="178"/>
      <c r="E386" s="83"/>
      <c r="F386" s="83"/>
    </row>
    <row r="387" spans="1:6" hidden="1" outlineLevel="1" x14ac:dyDescent="0.3">
      <c r="A387" s="90" t="s">
        <v>1642</v>
      </c>
      <c r="C387" s="178"/>
      <c r="E387" s="83"/>
      <c r="F387" s="83"/>
    </row>
    <row r="388" spans="1:6" hidden="1" outlineLevel="1" x14ac:dyDescent="0.3">
      <c r="A388" s="90" t="s">
        <v>1643</v>
      </c>
      <c r="C388" s="178"/>
      <c r="E388" s="83"/>
      <c r="F388" s="83"/>
    </row>
    <row r="389" spans="1:6" hidden="1" outlineLevel="1" x14ac:dyDescent="0.3">
      <c r="A389" s="90" t="s">
        <v>1644</v>
      </c>
      <c r="C389" s="178"/>
      <c r="E389" s="83"/>
      <c r="F389" s="83"/>
    </row>
    <row r="390" spans="1:6" hidden="1" outlineLevel="1" x14ac:dyDescent="0.3">
      <c r="A390" s="90" t="s">
        <v>1645</v>
      </c>
      <c r="C390" s="178"/>
      <c r="E390" s="83"/>
      <c r="F390" s="83"/>
    </row>
    <row r="391" spans="1:6" hidden="1" outlineLevel="1" x14ac:dyDescent="0.3">
      <c r="A391" s="90" t="s">
        <v>1646</v>
      </c>
      <c r="C391" s="178"/>
      <c r="E391" s="83"/>
      <c r="F391" s="83"/>
    </row>
    <row r="392" spans="1:6" hidden="1" outlineLevel="1" x14ac:dyDescent="0.3">
      <c r="A392" s="90" t="s">
        <v>1647</v>
      </c>
      <c r="C392" s="178"/>
      <c r="E392" s="83"/>
      <c r="F392" s="83"/>
    </row>
    <row r="393" spans="1:6" hidden="1" outlineLevel="1" x14ac:dyDescent="0.3">
      <c r="A393" s="90" t="s">
        <v>1648</v>
      </c>
      <c r="C393" s="178"/>
      <c r="E393" s="83"/>
      <c r="F393" s="83"/>
    </row>
    <row r="394" spans="1:6" hidden="1" outlineLevel="1" x14ac:dyDescent="0.3">
      <c r="A394" s="90" t="s">
        <v>1649</v>
      </c>
      <c r="C394" s="178"/>
      <c r="E394" s="83"/>
      <c r="F394" s="83"/>
    </row>
    <row r="395" spans="1:6" hidden="1" outlineLevel="1" x14ac:dyDescent="0.3">
      <c r="A395" s="90" t="s">
        <v>1650</v>
      </c>
      <c r="C395" s="178"/>
      <c r="E395" s="83"/>
      <c r="F395" s="83"/>
    </row>
    <row r="396" spans="1:6" hidden="1" outlineLevel="1" x14ac:dyDescent="0.3">
      <c r="A396" s="90" t="s">
        <v>1651</v>
      </c>
      <c r="C396" s="178"/>
      <c r="E396" s="83"/>
      <c r="F396" s="83"/>
    </row>
    <row r="397" spans="1:6" hidden="1" outlineLevel="1" x14ac:dyDescent="0.3">
      <c r="A397" s="90" t="s">
        <v>1652</v>
      </c>
      <c r="C397" s="178"/>
      <c r="E397" s="83"/>
      <c r="F397" s="83"/>
    </row>
    <row r="398" spans="1:6" hidden="1" outlineLevel="1" x14ac:dyDescent="0.3">
      <c r="A398" s="90" t="s">
        <v>1653</v>
      </c>
      <c r="C398" s="178"/>
      <c r="E398" s="83"/>
      <c r="F398" s="83"/>
    </row>
    <row r="399" spans="1:6" hidden="1" outlineLevel="1" x14ac:dyDescent="0.3">
      <c r="A399" s="90" t="s">
        <v>1654</v>
      </c>
      <c r="C399" s="178"/>
      <c r="E399" s="83"/>
      <c r="F399" s="83"/>
    </row>
    <row r="400" spans="1:6" hidden="1" outlineLevel="1" x14ac:dyDescent="0.3">
      <c r="A400" s="90" t="s">
        <v>1655</v>
      </c>
      <c r="C400" s="178"/>
      <c r="E400" s="83"/>
      <c r="F400" s="83"/>
    </row>
    <row r="401" spans="1:7" hidden="1" outlineLevel="1" x14ac:dyDescent="0.3">
      <c r="A401" s="90" t="s">
        <v>1656</v>
      </c>
      <c r="C401" s="178"/>
      <c r="E401" s="83"/>
      <c r="F401" s="83"/>
    </row>
    <row r="402" spans="1:7" hidden="1" outlineLevel="1" x14ac:dyDescent="0.3">
      <c r="A402" s="90" t="s">
        <v>1657</v>
      </c>
      <c r="C402" s="178"/>
      <c r="E402" s="83"/>
      <c r="F402" s="83"/>
    </row>
    <row r="403" spans="1:7" hidden="1" outlineLevel="1" x14ac:dyDescent="0.3">
      <c r="A403" s="90" t="s">
        <v>1658</v>
      </c>
      <c r="C403" s="178"/>
      <c r="E403" s="83"/>
      <c r="F403" s="83"/>
    </row>
    <row r="404" spans="1:7" hidden="1" outlineLevel="1" x14ac:dyDescent="0.3">
      <c r="A404" s="90" t="s">
        <v>1659</v>
      </c>
      <c r="C404" s="178"/>
      <c r="E404" s="83"/>
      <c r="F404" s="83"/>
    </row>
    <row r="405" spans="1:7" hidden="1" outlineLevel="1" x14ac:dyDescent="0.3">
      <c r="A405" s="90" t="s">
        <v>1660</v>
      </c>
      <c r="C405" s="178"/>
      <c r="E405" s="83"/>
      <c r="F405" s="83"/>
    </row>
    <row r="406" spans="1:7" hidden="1" outlineLevel="1" x14ac:dyDescent="0.3">
      <c r="A406" s="90" t="s">
        <v>1661</v>
      </c>
      <c r="C406" s="178"/>
      <c r="E406" s="83"/>
      <c r="F406" s="83"/>
    </row>
    <row r="407" spans="1:7" hidden="1" outlineLevel="1" x14ac:dyDescent="0.3">
      <c r="A407" s="90" t="s">
        <v>1662</v>
      </c>
      <c r="C407" s="178"/>
      <c r="E407" s="83"/>
      <c r="F407" s="83"/>
    </row>
    <row r="408" spans="1:7" hidden="1" outlineLevel="1" x14ac:dyDescent="0.3">
      <c r="A408" s="90" t="s">
        <v>1663</v>
      </c>
      <c r="C408" s="178"/>
      <c r="E408" s="83"/>
      <c r="F408" s="83"/>
    </row>
    <row r="409" spans="1:7" hidden="1" outlineLevel="1" x14ac:dyDescent="0.3">
      <c r="A409" s="90" t="s">
        <v>1664</v>
      </c>
      <c r="C409" s="178"/>
      <c r="E409" s="83"/>
      <c r="F409" s="83"/>
    </row>
    <row r="410" spans="1:7" hidden="1" outlineLevel="1" x14ac:dyDescent="0.3">
      <c r="A410" s="90" t="s">
        <v>1665</v>
      </c>
      <c r="C410" s="178"/>
      <c r="E410" s="83"/>
      <c r="F410" s="83"/>
    </row>
    <row r="411" spans="1:7" ht="18.5" collapsed="1" x14ac:dyDescent="0.3">
      <c r="A411" s="169"/>
      <c r="B411" s="170" t="s">
        <v>1666</v>
      </c>
      <c r="C411" s="169"/>
      <c r="D411" s="169"/>
      <c r="E411" s="169"/>
      <c r="F411" s="171"/>
      <c r="G411" s="171"/>
    </row>
    <row r="412" spans="1:7" x14ac:dyDescent="0.3">
      <c r="A412" s="107"/>
      <c r="B412" s="107" t="s">
        <v>1667</v>
      </c>
      <c r="C412" s="107" t="s">
        <v>642</v>
      </c>
      <c r="D412" s="107" t="s">
        <v>643</v>
      </c>
      <c r="E412" s="107"/>
      <c r="F412" s="107" t="s">
        <v>464</v>
      </c>
      <c r="G412" s="107" t="s">
        <v>644</v>
      </c>
    </row>
    <row r="413" spans="1:7" x14ac:dyDescent="0.3">
      <c r="A413" s="90" t="s">
        <v>1668</v>
      </c>
      <c r="B413" s="90" t="s">
        <v>646</v>
      </c>
      <c r="C413" s="111" t="s">
        <v>1669</v>
      </c>
      <c r="D413" s="101"/>
      <c r="E413" s="101"/>
      <c r="F413" s="128"/>
      <c r="G413" s="128"/>
    </row>
    <row r="414" spans="1:7" x14ac:dyDescent="0.3">
      <c r="A414" s="101"/>
      <c r="D414" s="101"/>
      <c r="E414" s="101"/>
      <c r="F414" s="128"/>
      <c r="G414" s="128"/>
    </row>
    <row r="415" spans="1:7" x14ac:dyDescent="0.3">
      <c r="B415" s="90" t="s">
        <v>647</v>
      </c>
      <c r="D415" s="101"/>
      <c r="E415" s="101"/>
      <c r="F415" s="128"/>
      <c r="G415" s="128"/>
    </row>
    <row r="416" spans="1:7" x14ac:dyDescent="0.3">
      <c r="A416" s="90" t="s">
        <v>1670</v>
      </c>
      <c r="B416" s="105" t="s">
        <v>581</v>
      </c>
      <c r="C416" s="111" t="s">
        <v>1669</v>
      </c>
      <c r="D416" s="173" t="s">
        <v>1669</v>
      </c>
      <c r="E416" s="101"/>
      <c r="F416" s="118" t="str">
        <f t="shared" ref="F416:F439" si="24">IF($C$440=0,"",IF(C416="[for completion]","",C416/$C$440))</f>
        <v/>
      </c>
      <c r="G416" s="118" t="str">
        <f t="shared" ref="G416:G439" si="25">IF($D$440=0,"",IF(D416="[for completion]","",D416/$D$440))</f>
        <v/>
      </c>
    </row>
    <row r="417" spans="1:7" x14ac:dyDescent="0.3">
      <c r="A417" s="90" t="s">
        <v>1671</v>
      </c>
      <c r="B417" s="105" t="s">
        <v>581</v>
      </c>
      <c r="C417" s="111" t="s">
        <v>1669</v>
      </c>
      <c r="D417" s="173" t="s">
        <v>1669</v>
      </c>
      <c r="E417" s="101"/>
      <c r="F417" s="118" t="str">
        <f t="shared" si="24"/>
        <v/>
      </c>
      <c r="G417" s="118" t="str">
        <f t="shared" si="25"/>
        <v/>
      </c>
    </row>
    <row r="418" spans="1:7" x14ac:dyDescent="0.3">
      <c r="A418" s="90" t="s">
        <v>1672</v>
      </c>
      <c r="B418" s="105" t="s">
        <v>581</v>
      </c>
      <c r="C418" s="111" t="s">
        <v>1669</v>
      </c>
      <c r="D418" s="173" t="s">
        <v>1669</v>
      </c>
      <c r="E418" s="101"/>
      <c r="F418" s="118" t="str">
        <f t="shared" si="24"/>
        <v/>
      </c>
      <c r="G418" s="118" t="str">
        <f t="shared" si="25"/>
        <v/>
      </c>
    </row>
    <row r="419" spans="1:7" x14ac:dyDescent="0.3">
      <c r="A419" s="90" t="s">
        <v>1673</v>
      </c>
      <c r="B419" s="105" t="s">
        <v>581</v>
      </c>
      <c r="C419" s="111" t="s">
        <v>1669</v>
      </c>
      <c r="D419" s="173" t="s">
        <v>1669</v>
      </c>
      <c r="E419" s="101"/>
      <c r="F419" s="118" t="str">
        <f t="shared" si="24"/>
        <v/>
      </c>
      <c r="G419" s="118" t="str">
        <f t="shared" si="25"/>
        <v/>
      </c>
    </row>
    <row r="420" spans="1:7" x14ac:dyDescent="0.3">
      <c r="A420" s="90" t="s">
        <v>1674</v>
      </c>
      <c r="B420" s="105" t="s">
        <v>581</v>
      </c>
      <c r="C420" s="111" t="s">
        <v>1669</v>
      </c>
      <c r="D420" s="173" t="s">
        <v>1669</v>
      </c>
      <c r="E420" s="101"/>
      <c r="F420" s="118" t="str">
        <f t="shared" si="24"/>
        <v/>
      </c>
      <c r="G420" s="118" t="str">
        <f t="shared" si="25"/>
        <v/>
      </c>
    </row>
    <row r="421" spans="1:7" x14ac:dyDescent="0.3">
      <c r="A421" s="90" t="s">
        <v>1675</v>
      </c>
      <c r="B421" s="105" t="s">
        <v>581</v>
      </c>
      <c r="C421" s="111" t="s">
        <v>1669</v>
      </c>
      <c r="D421" s="173" t="s">
        <v>1669</v>
      </c>
      <c r="E421" s="101"/>
      <c r="F421" s="118" t="str">
        <f t="shared" si="24"/>
        <v/>
      </c>
      <c r="G421" s="118" t="str">
        <f t="shared" si="25"/>
        <v/>
      </c>
    </row>
    <row r="422" spans="1:7" x14ac:dyDescent="0.3">
      <c r="A422" s="90" t="s">
        <v>1676</v>
      </c>
      <c r="B422" s="105" t="s">
        <v>581</v>
      </c>
      <c r="C422" s="111" t="s">
        <v>1669</v>
      </c>
      <c r="D422" s="173" t="s">
        <v>1669</v>
      </c>
      <c r="E422" s="101"/>
      <c r="F422" s="118" t="str">
        <f t="shared" si="24"/>
        <v/>
      </c>
      <c r="G422" s="118" t="str">
        <f t="shared" si="25"/>
        <v/>
      </c>
    </row>
    <row r="423" spans="1:7" x14ac:dyDescent="0.3">
      <c r="A423" s="90" t="s">
        <v>1677</v>
      </c>
      <c r="B423" s="105" t="s">
        <v>581</v>
      </c>
      <c r="C423" s="111" t="s">
        <v>1669</v>
      </c>
      <c r="D423" s="173" t="s">
        <v>1669</v>
      </c>
      <c r="E423" s="101"/>
      <c r="F423" s="118" t="str">
        <f t="shared" si="24"/>
        <v/>
      </c>
      <c r="G423" s="118" t="str">
        <f t="shared" si="25"/>
        <v/>
      </c>
    </row>
    <row r="424" spans="1:7" x14ac:dyDescent="0.3">
      <c r="A424" s="90" t="s">
        <v>1678</v>
      </c>
      <c r="B424" s="105" t="s">
        <v>581</v>
      </c>
      <c r="C424" s="111" t="s">
        <v>1669</v>
      </c>
      <c r="D424" s="173" t="s">
        <v>1669</v>
      </c>
      <c r="E424" s="101"/>
      <c r="F424" s="118" t="str">
        <f t="shared" si="24"/>
        <v/>
      </c>
      <c r="G424" s="118" t="str">
        <f t="shared" si="25"/>
        <v/>
      </c>
    </row>
    <row r="425" spans="1:7" x14ac:dyDescent="0.3">
      <c r="A425" s="90" t="s">
        <v>1679</v>
      </c>
      <c r="B425" s="105" t="s">
        <v>581</v>
      </c>
      <c r="C425" s="111" t="s">
        <v>1669</v>
      </c>
      <c r="D425" s="173" t="s">
        <v>1669</v>
      </c>
      <c r="E425" s="105"/>
      <c r="F425" s="118" t="str">
        <f t="shared" si="24"/>
        <v/>
      </c>
      <c r="G425" s="118" t="str">
        <f t="shared" si="25"/>
        <v/>
      </c>
    </row>
    <row r="426" spans="1:7" x14ac:dyDescent="0.3">
      <c r="A426" s="90" t="s">
        <v>1680</v>
      </c>
      <c r="B426" s="105" t="s">
        <v>581</v>
      </c>
      <c r="C426" s="111" t="s">
        <v>1669</v>
      </c>
      <c r="D426" s="173" t="s">
        <v>1669</v>
      </c>
      <c r="E426" s="105"/>
      <c r="F426" s="118" t="str">
        <f t="shared" si="24"/>
        <v/>
      </c>
      <c r="G426" s="118" t="str">
        <f t="shared" si="25"/>
        <v/>
      </c>
    </row>
    <row r="427" spans="1:7" x14ac:dyDescent="0.3">
      <c r="A427" s="90" t="s">
        <v>1681</v>
      </c>
      <c r="B427" s="105" t="s">
        <v>581</v>
      </c>
      <c r="C427" s="111" t="s">
        <v>1669</v>
      </c>
      <c r="D427" s="173" t="s">
        <v>1669</v>
      </c>
      <c r="E427" s="105"/>
      <c r="F427" s="118" t="str">
        <f t="shared" si="24"/>
        <v/>
      </c>
      <c r="G427" s="118" t="str">
        <f t="shared" si="25"/>
        <v/>
      </c>
    </row>
    <row r="428" spans="1:7" x14ac:dyDescent="0.3">
      <c r="A428" s="90" t="s">
        <v>1682</v>
      </c>
      <c r="B428" s="105" t="s">
        <v>581</v>
      </c>
      <c r="C428" s="111" t="s">
        <v>1669</v>
      </c>
      <c r="D428" s="173" t="s">
        <v>1669</v>
      </c>
      <c r="E428" s="105"/>
      <c r="F428" s="118" t="str">
        <f t="shared" si="24"/>
        <v/>
      </c>
      <c r="G428" s="118" t="str">
        <f t="shared" si="25"/>
        <v/>
      </c>
    </row>
    <row r="429" spans="1:7" x14ac:dyDescent="0.3">
      <c r="A429" s="90" t="s">
        <v>1683</v>
      </c>
      <c r="B429" s="105" t="s">
        <v>581</v>
      </c>
      <c r="C429" s="111" t="s">
        <v>1669</v>
      </c>
      <c r="D429" s="173" t="s">
        <v>1669</v>
      </c>
      <c r="E429" s="105"/>
      <c r="F429" s="118" t="str">
        <f t="shared" si="24"/>
        <v/>
      </c>
      <c r="G429" s="118" t="str">
        <f t="shared" si="25"/>
        <v/>
      </c>
    </row>
    <row r="430" spans="1:7" x14ac:dyDescent="0.3">
      <c r="A430" s="90" t="s">
        <v>1684</v>
      </c>
      <c r="B430" s="105" t="s">
        <v>581</v>
      </c>
      <c r="C430" s="111" t="s">
        <v>1669</v>
      </c>
      <c r="D430" s="173" t="s">
        <v>1669</v>
      </c>
      <c r="E430" s="105"/>
      <c r="F430" s="118" t="str">
        <f t="shared" si="24"/>
        <v/>
      </c>
      <c r="G430" s="118" t="str">
        <f t="shared" si="25"/>
        <v/>
      </c>
    </row>
    <row r="431" spans="1:7" x14ac:dyDescent="0.3">
      <c r="A431" s="90" t="s">
        <v>1685</v>
      </c>
      <c r="B431" s="105" t="s">
        <v>581</v>
      </c>
      <c r="C431" s="111" t="s">
        <v>1669</v>
      </c>
      <c r="D431" s="173" t="s">
        <v>1669</v>
      </c>
      <c r="F431" s="118" t="str">
        <f t="shared" si="24"/>
        <v/>
      </c>
      <c r="G431" s="118" t="str">
        <f t="shared" si="25"/>
        <v/>
      </c>
    </row>
    <row r="432" spans="1:7" x14ac:dyDescent="0.3">
      <c r="A432" s="90" t="s">
        <v>1686</v>
      </c>
      <c r="B432" s="105" t="s">
        <v>581</v>
      </c>
      <c r="C432" s="111" t="s">
        <v>1669</v>
      </c>
      <c r="D432" s="173" t="s">
        <v>1669</v>
      </c>
      <c r="E432" s="174"/>
      <c r="F432" s="118" t="str">
        <f t="shared" si="24"/>
        <v/>
      </c>
      <c r="G432" s="118" t="str">
        <f t="shared" si="25"/>
        <v/>
      </c>
    </row>
    <row r="433" spans="1:7" x14ac:dyDescent="0.3">
      <c r="A433" s="90" t="s">
        <v>1687</v>
      </c>
      <c r="B433" s="105" t="s">
        <v>581</v>
      </c>
      <c r="C433" s="111" t="s">
        <v>1669</v>
      </c>
      <c r="D433" s="173" t="s">
        <v>1669</v>
      </c>
      <c r="E433" s="174"/>
      <c r="F433" s="118" t="str">
        <f t="shared" si="24"/>
        <v/>
      </c>
      <c r="G433" s="118" t="str">
        <f t="shared" si="25"/>
        <v/>
      </c>
    </row>
    <row r="434" spans="1:7" x14ac:dyDescent="0.3">
      <c r="A434" s="90" t="s">
        <v>1688</v>
      </c>
      <c r="B434" s="105" t="s">
        <v>581</v>
      </c>
      <c r="C434" s="111" t="s">
        <v>1669</v>
      </c>
      <c r="D434" s="173" t="s">
        <v>1669</v>
      </c>
      <c r="E434" s="174"/>
      <c r="F434" s="118" t="str">
        <f t="shared" si="24"/>
        <v/>
      </c>
      <c r="G434" s="118" t="str">
        <f t="shared" si="25"/>
        <v/>
      </c>
    </row>
    <row r="435" spans="1:7" x14ac:dyDescent="0.3">
      <c r="A435" s="90" t="s">
        <v>1689</v>
      </c>
      <c r="B435" s="105" t="s">
        <v>581</v>
      </c>
      <c r="C435" s="111" t="s">
        <v>1669</v>
      </c>
      <c r="D435" s="173" t="s">
        <v>1669</v>
      </c>
      <c r="E435" s="174"/>
      <c r="F435" s="118" t="str">
        <f t="shared" si="24"/>
        <v/>
      </c>
      <c r="G435" s="118" t="str">
        <f t="shared" si="25"/>
        <v/>
      </c>
    </row>
    <row r="436" spans="1:7" x14ac:dyDescent="0.3">
      <c r="A436" s="90" t="s">
        <v>1690</v>
      </c>
      <c r="B436" s="105" t="s">
        <v>581</v>
      </c>
      <c r="C436" s="111" t="s">
        <v>1669</v>
      </c>
      <c r="D436" s="173" t="s">
        <v>1669</v>
      </c>
      <c r="E436" s="174"/>
      <c r="F436" s="118" t="str">
        <f t="shared" si="24"/>
        <v/>
      </c>
      <c r="G436" s="118" t="str">
        <f t="shared" si="25"/>
        <v/>
      </c>
    </row>
    <row r="437" spans="1:7" x14ac:dyDescent="0.3">
      <c r="A437" s="90" t="s">
        <v>1691</v>
      </c>
      <c r="B437" s="105" t="s">
        <v>581</v>
      </c>
      <c r="C437" s="111" t="s">
        <v>1669</v>
      </c>
      <c r="D437" s="173" t="s">
        <v>1669</v>
      </c>
      <c r="E437" s="174"/>
      <c r="F437" s="118" t="str">
        <f t="shared" si="24"/>
        <v/>
      </c>
      <c r="G437" s="118" t="str">
        <f t="shared" si="25"/>
        <v/>
      </c>
    </row>
    <row r="438" spans="1:7" x14ac:dyDescent="0.3">
      <c r="A438" s="90" t="s">
        <v>1692</v>
      </c>
      <c r="B438" s="105" t="s">
        <v>581</v>
      </c>
      <c r="C438" s="111" t="s">
        <v>1669</v>
      </c>
      <c r="D438" s="173" t="s">
        <v>1669</v>
      </c>
      <c r="E438" s="174"/>
      <c r="F438" s="118" t="str">
        <f t="shared" si="24"/>
        <v/>
      </c>
      <c r="G438" s="118" t="str">
        <f t="shared" si="25"/>
        <v/>
      </c>
    </row>
    <row r="439" spans="1:7" x14ac:dyDescent="0.3">
      <c r="A439" s="90" t="s">
        <v>1693</v>
      </c>
      <c r="B439" s="105" t="s">
        <v>581</v>
      </c>
      <c r="C439" s="111" t="s">
        <v>1669</v>
      </c>
      <c r="D439" s="173" t="s">
        <v>1669</v>
      </c>
      <c r="E439" s="174"/>
      <c r="F439" s="118" t="str">
        <f t="shared" si="24"/>
        <v/>
      </c>
      <c r="G439" s="118" t="str">
        <f t="shared" si="25"/>
        <v/>
      </c>
    </row>
    <row r="440" spans="1:7" x14ac:dyDescent="0.3">
      <c r="A440" s="90" t="s">
        <v>1694</v>
      </c>
      <c r="B440" s="105" t="s">
        <v>67</v>
      </c>
      <c r="C440" s="121">
        <f>SUM(C416:C439)</f>
        <v>0</v>
      </c>
      <c r="D440" s="117">
        <f>SUM(D416:D439)</f>
        <v>0</v>
      </c>
      <c r="E440" s="174"/>
      <c r="F440" s="175">
        <f>SUM(F416:F439)</f>
        <v>0</v>
      </c>
      <c r="G440" s="175">
        <f>SUM(G416:G439)</f>
        <v>0</v>
      </c>
    </row>
    <row r="441" spans="1:7" x14ac:dyDescent="0.3">
      <c r="A441" s="107"/>
      <c r="B441" s="107" t="s">
        <v>1695</v>
      </c>
      <c r="C441" s="107" t="s">
        <v>642</v>
      </c>
      <c r="D441" s="107" t="s">
        <v>643</v>
      </c>
      <c r="E441" s="107"/>
      <c r="F441" s="107" t="s">
        <v>464</v>
      </c>
      <c r="G441" s="107" t="s">
        <v>644</v>
      </c>
    </row>
    <row r="442" spans="1:7" x14ac:dyDescent="0.3">
      <c r="A442" s="90" t="s">
        <v>1696</v>
      </c>
      <c r="B442" s="90" t="s">
        <v>680</v>
      </c>
      <c r="C442" s="160" t="s">
        <v>1669</v>
      </c>
      <c r="G442" s="90"/>
    </row>
    <row r="443" spans="1:7" x14ac:dyDescent="0.3">
      <c r="G443" s="90"/>
    </row>
    <row r="444" spans="1:7" x14ac:dyDescent="0.3">
      <c r="B444" s="105" t="s">
        <v>681</v>
      </c>
      <c r="G444" s="90"/>
    </row>
    <row r="445" spans="1:7" x14ac:dyDescent="0.3">
      <c r="A445" s="90" t="s">
        <v>1697</v>
      </c>
      <c r="B445" s="90" t="s">
        <v>683</v>
      </c>
      <c r="C445" s="111" t="s">
        <v>1669</v>
      </c>
      <c r="D445" s="173" t="s">
        <v>1669</v>
      </c>
      <c r="F445" s="118" t="str">
        <f>IF($C$453=0,"",IF(C445="[for completion]","",C445/$C$453))</f>
        <v/>
      </c>
      <c r="G445" s="118" t="str">
        <f>IF($D$453=0,"",IF(D445="[for completion]","",D445/$D$453))</f>
        <v/>
      </c>
    </row>
    <row r="446" spans="1:7" x14ac:dyDescent="0.3">
      <c r="A446" s="90" t="s">
        <v>1698</v>
      </c>
      <c r="B446" s="90" t="s">
        <v>685</v>
      </c>
      <c r="C446" s="111" t="s">
        <v>1669</v>
      </c>
      <c r="D446" s="173" t="s">
        <v>1669</v>
      </c>
      <c r="F446" s="118" t="str">
        <f t="shared" ref="F446:F459" si="26">IF($C$453=0,"",IF(C446="[for completion]","",C446/$C$453))</f>
        <v/>
      </c>
      <c r="G446" s="118" t="str">
        <f t="shared" ref="G446:G459" si="27">IF($D$453=0,"",IF(D446="[for completion]","",D446/$D$453))</f>
        <v/>
      </c>
    </row>
    <row r="447" spans="1:7" x14ac:dyDescent="0.3">
      <c r="A447" s="90" t="s">
        <v>1699</v>
      </c>
      <c r="B447" s="90" t="s">
        <v>687</v>
      </c>
      <c r="C447" s="111" t="s">
        <v>1669</v>
      </c>
      <c r="D447" s="173" t="s">
        <v>1669</v>
      </c>
      <c r="F447" s="118" t="str">
        <f t="shared" si="26"/>
        <v/>
      </c>
      <c r="G447" s="118" t="str">
        <f t="shared" si="27"/>
        <v/>
      </c>
    </row>
    <row r="448" spans="1:7" x14ac:dyDescent="0.3">
      <c r="A448" s="90" t="s">
        <v>1700</v>
      </c>
      <c r="B448" s="90" t="s">
        <v>689</v>
      </c>
      <c r="C448" s="111" t="s">
        <v>1669</v>
      </c>
      <c r="D448" s="173" t="s">
        <v>1669</v>
      </c>
      <c r="F448" s="118" t="str">
        <f t="shared" si="26"/>
        <v/>
      </c>
      <c r="G448" s="118" t="str">
        <f t="shared" si="27"/>
        <v/>
      </c>
    </row>
    <row r="449" spans="1:7" x14ac:dyDescent="0.3">
      <c r="A449" s="90" t="s">
        <v>1701</v>
      </c>
      <c r="B449" s="90" t="s">
        <v>691</v>
      </c>
      <c r="C449" s="111" t="s">
        <v>1669</v>
      </c>
      <c r="D449" s="173" t="s">
        <v>1669</v>
      </c>
      <c r="F449" s="118" t="str">
        <f t="shared" si="26"/>
        <v/>
      </c>
      <c r="G449" s="118" t="str">
        <f t="shared" si="27"/>
        <v/>
      </c>
    </row>
    <row r="450" spans="1:7" x14ac:dyDescent="0.3">
      <c r="A450" s="90" t="s">
        <v>1702</v>
      </c>
      <c r="B450" s="90" t="s">
        <v>693</v>
      </c>
      <c r="C450" s="111" t="s">
        <v>1669</v>
      </c>
      <c r="D450" s="173" t="s">
        <v>1669</v>
      </c>
      <c r="F450" s="118" t="str">
        <f t="shared" si="26"/>
        <v/>
      </c>
      <c r="G450" s="118" t="str">
        <f t="shared" si="27"/>
        <v/>
      </c>
    </row>
    <row r="451" spans="1:7" x14ac:dyDescent="0.3">
      <c r="A451" s="90" t="s">
        <v>1703</v>
      </c>
      <c r="B451" s="90" t="s">
        <v>695</v>
      </c>
      <c r="C451" s="111" t="s">
        <v>1669</v>
      </c>
      <c r="D451" s="173" t="s">
        <v>1669</v>
      </c>
      <c r="F451" s="118" t="str">
        <f t="shared" si="26"/>
        <v/>
      </c>
      <c r="G451" s="118" t="str">
        <f t="shared" si="27"/>
        <v/>
      </c>
    </row>
    <row r="452" spans="1:7" x14ac:dyDescent="0.3">
      <c r="A452" s="90" t="s">
        <v>1704</v>
      </c>
      <c r="B452" s="90" t="s">
        <v>697</v>
      </c>
      <c r="C452" s="111" t="s">
        <v>1669</v>
      </c>
      <c r="D452" s="173" t="s">
        <v>1669</v>
      </c>
      <c r="F452" s="118" t="str">
        <f t="shared" si="26"/>
        <v/>
      </c>
      <c r="G452" s="118" t="str">
        <f t="shared" si="27"/>
        <v/>
      </c>
    </row>
    <row r="453" spans="1:7" x14ac:dyDescent="0.3">
      <c r="A453" s="90" t="s">
        <v>1705</v>
      </c>
      <c r="B453" s="120" t="s">
        <v>67</v>
      </c>
      <c r="C453" s="111">
        <f>SUM(C445:C452)</f>
        <v>0</v>
      </c>
      <c r="D453" s="173">
        <f>SUM(D445:D452)</f>
        <v>0</v>
      </c>
      <c r="F453" s="160">
        <f>SUM(F445:F452)</f>
        <v>0</v>
      </c>
      <c r="G453" s="160">
        <f>SUM(G445:G452)</f>
        <v>0</v>
      </c>
    </row>
    <row r="454" spans="1:7" x14ac:dyDescent="0.3">
      <c r="A454" s="90" t="s">
        <v>1706</v>
      </c>
      <c r="B454" s="123" t="s">
        <v>700</v>
      </c>
      <c r="C454" s="111"/>
      <c r="D454" s="173"/>
      <c r="F454" s="118" t="str">
        <f t="shared" si="26"/>
        <v/>
      </c>
      <c r="G454" s="118" t="str">
        <f t="shared" si="27"/>
        <v/>
      </c>
    </row>
    <row r="455" spans="1:7" x14ac:dyDescent="0.3">
      <c r="A455" s="90" t="s">
        <v>1707</v>
      </c>
      <c r="B455" s="123" t="s">
        <v>702</v>
      </c>
      <c r="C455" s="111"/>
      <c r="D455" s="173"/>
      <c r="F455" s="118" t="str">
        <f t="shared" si="26"/>
        <v/>
      </c>
      <c r="G455" s="118" t="str">
        <f t="shared" si="27"/>
        <v/>
      </c>
    </row>
    <row r="456" spans="1:7" x14ac:dyDescent="0.3">
      <c r="A456" s="90" t="s">
        <v>1708</v>
      </c>
      <c r="B456" s="123" t="s">
        <v>704</v>
      </c>
      <c r="C456" s="111"/>
      <c r="D456" s="173"/>
      <c r="F456" s="118" t="str">
        <f t="shared" si="26"/>
        <v/>
      </c>
      <c r="G456" s="118" t="str">
        <f t="shared" si="27"/>
        <v/>
      </c>
    </row>
    <row r="457" spans="1:7" x14ac:dyDescent="0.3">
      <c r="A457" s="90" t="s">
        <v>1709</v>
      </c>
      <c r="B457" s="123" t="s">
        <v>706</v>
      </c>
      <c r="C457" s="111"/>
      <c r="D457" s="173"/>
      <c r="F457" s="118" t="str">
        <f t="shared" si="26"/>
        <v/>
      </c>
      <c r="G457" s="118" t="str">
        <f t="shared" si="27"/>
        <v/>
      </c>
    </row>
    <row r="458" spans="1:7" x14ac:dyDescent="0.3">
      <c r="A458" s="90" t="s">
        <v>1710</v>
      </c>
      <c r="B458" s="123" t="s">
        <v>708</v>
      </c>
      <c r="C458" s="111"/>
      <c r="D458" s="173"/>
      <c r="F458" s="118" t="str">
        <f t="shared" si="26"/>
        <v/>
      </c>
      <c r="G458" s="118" t="str">
        <f t="shared" si="27"/>
        <v/>
      </c>
    </row>
    <row r="459" spans="1:7" x14ac:dyDescent="0.3">
      <c r="A459" s="90" t="s">
        <v>1711</v>
      </c>
      <c r="B459" s="123" t="s">
        <v>710</v>
      </c>
      <c r="C459" s="111"/>
      <c r="D459" s="173"/>
      <c r="F459" s="118" t="str">
        <f t="shared" si="26"/>
        <v/>
      </c>
      <c r="G459" s="118" t="str">
        <f t="shared" si="27"/>
        <v/>
      </c>
    </row>
    <row r="460" spans="1:7" x14ac:dyDescent="0.3">
      <c r="A460" s="90" t="s">
        <v>1712</v>
      </c>
      <c r="B460" s="123"/>
      <c r="F460" s="119"/>
      <c r="G460" s="119"/>
    </row>
    <row r="461" spans="1:7" x14ac:dyDescent="0.3">
      <c r="A461" s="90" t="s">
        <v>1713</v>
      </c>
      <c r="B461" s="123"/>
      <c r="F461" s="119"/>
      <c r="G461" s="119"/>
    </row>
    <row r="462" spans="1:7" x14ac:dyDescent="0.3">
      <c r="A462" s="90" t="s">
        <v>1714</v>
      </c>
      <c r="B462" s="123"/>
      <c r="F462" s="174"/>
      <c r="G462" s="174"/>
    </row>
    <row r="463" spans="1:7" x14ac:dyDescent="0.3">
      <c r="A463" s="107"/>
      <c r="B463" s="107" t="s">
        <v>1715</v>
      </c>
      <c r="C463" s="107" t="s">
        <v>642</v>
      </c>
      <c r="D463" s="107" t="s">
        <v>643</v>
      </c>
      <c r="E463" s="107"/>
      <c r="F463" s="107" t="s">
        <v>464</v>
      </c>
      <c r="G463" s="107" t="s">
        <v>644</v>
      </c>
    </row>
    <row r="464" spans="1:7" x14ac:dyDescent="0.3">
      <c r="A464" s="90" t="s">
        <v>1716</v>
      </c>
      <c r="B464" s="90" t="s">
        <v>680</v>
      </c>
      <c r="C464" s="160" t="s">
        <v>1717</v>
      </c>
      <c r="G464" s="90"/>
    </row>
    <row r="465" spans="1:7" x14ac:dyDescent="0.3">
      <c r="G465" s="90"/>
    </row>
    <row r="466" spans="1:7" x14ac:dyDescent="0.3">
      <c r="B466" s="105" t="s">
        <v>681</v>
      </c>
      <c r="G466" s="90"/>
    </row>
    <row r="467" spans="1:7" x14ac:dyDescent="0.3">
      <c r="A467" s="90" t="s">
        <v>1718</v>
      </c>
      <c r="B467" s="90" t="s">
        <v>683</v>
      </c>
      <c r="C467" s="111" t="s">
        <v>1717</v>
      </c>
      <c r="D467" s="173" t="s">
        <v>1717</v>
      </c>
      <c r="F467" s="118" t="str">
        <f>IF($C$475=0,"",IF(C467="[Mark as ND1 if not relevant]","",C467/$C$475))</f>
        <v/>
      </c>
      <c r="G467" s="118" t="str">
        <f>IF($D$475=0,"",IF(D467="[Mark as ND1 if not relevant]","",D467/$D$475))</f>
        <v/>
      </c>
    </row>
    <row r="468" spans="1:7" x14ac:dyDescent="0.3">
      <c r="A468" s="90" t="s">
        <v>1719</v>
      </c>
      <c r="B468" s="90" t="s">
        <v>685</v>
      </c>
      <c r="C468" s="111" t="s">
        <v>1717</v>
      </c>
      <c r="D468" s="173" t="s">
        <v>1717</v>
      </c>
      <c r="F468" s="118" t="str">
        <f t="shared" ref="F468:F474" si="28">IF($C$475=0,"",IF(C468="[Mark as ND1 if not relevant]","",C468/$C$475))</f>
        <v/>
      </c>
      <c r="G468" s="118" t="str">
        <f t="shared" ref="G468:G474" si="29">IF($D$475=0,"",IF(D468="[Mark as ND1 if not relevant]","",D468/$D$475))</f>
        <v/>
      </c>
    </row>
    <row r="469" spans="1:7" x14ac:dyDescent="0.3">
      <c r="A469" s="90" t="s">
        <v>1720</v>
      </c>
      <c r="B469" s="90" t="s">
        <v>687</v>
      </c>
      <c r="C469" s="111" t="s">
        <v>1717</v>
      </c>
      <c r="D469" s="173" t="s">
        <v>1717</v>
      </c>
      <c r="F469" s="118" t="str">
        <f t="shared" si="28"/>
        <v/>
      </c>
      <c r="G469" s="118" t="str">
        <f t="shared" si="29"/>
        <v/>
      </c>
    </row>
    <row r="470" spans="1:7" x14ac:dyDescent="0.3">
      <c r="A470" s="90" t="s">
        <v>1721</v>
      </c>
      <c r="B470" s="90" t="s">
        <v>689</v>
      </c>
      <c r="C470" s="111" t="s">
        <v>1717</v>
      </c>
      <c r="D470" s="173" t="s">
        <v>1717</v>
      </c>
      <c r="F470" s="118" t="str">
        <f t="shared" si="28"/>
        <v/>
      </c>
      <c r="G470" s="118" t="str">
        <f t="shared" si="29"/>
        <v/>
      </c>
    </row>
    <row r="471" spans="1:7" x14ac:dyDescent="0.3">
      <c r="A471" s="90" t="s">
        <v>1722</v>
      </c>
      <c r="B471" s="90" t="s">
        <v>691</v>
      </c>
      <c r="C471" s="111" t="s">
        <v>1717</v>
      </c>
      <c r="D471" s="173" t="s">
        <v>1717</v>
      </c>
      <c r="F471" s="118" t="str">
        <f t="shared" si="28"/>
        <v/>
      </c>
      <c r="G471" s="118" t="str">
        <f t="shared" si="29"/>
        <v/>
      </c>
    </row>
    <row r="472" spans="1:7" x14ac:dyDescent="0.3">
      <c r="A472" s="90" t="s">
        <v>1723</v>
      </c>
      <c r="B472" s="90" t="s">
        <v>693</v>
      </c>
      <c r="C472" s="111" t="s">
        <v>1717</v>
      </c>
      <c r="D472" s="173" t="s">
        <v>1717</v>
      </c>
      <c r="F472" s="118" t="str">
        <f t="shared" si="28"/>
        <v/>
      </c>
      <c r="G472" s="118" t="str">
        <f t="shared" si="29"/>
        <v/>
      </c>
    </row>
    <row r="473" spans="1:7" x14ac:dyDescent="0.3">
      <c r="A473" s="90" t="s">
        <v>1724</v>
      </c>
      <c r="B473" s="90" t="s">
        <v>695</v>
      </c>
      <c r="C473" s="111" t="s">
        <v>1717</v>
      </c>
      <c r="D473" s="173" t="s">
        <v>1717</v>
      </c>
      <c r="F473" s="118" t="str">
        <f t="shared" si="28"/>
        <v/>
      </c>
      <c r="G473" s="118" t="str">
        <f t="shared" si="29"/>
        <v/>
      </c>
    </row>
    <row r="474" spans="1:7" x14ac:dyDescent="0.3">
      <c r="A474" s="90" t="s">
        <v>1725</v>
      </c>
      <c r="B474" s="90" t="s">
        <v>697</v>
      </c>
      <c r="C474" s="111" t="s">
        <v>1717</v>
      </c>
      <c r="D474" s="173" t="s">
        <v>1717</v>
      </c>
      <c r="F474" s="118" t="str">
        <f t="shared" si="28"/>
        <v/>
      </c>
      <c r="G474" s="118" t="str">
        <f t="shared" si="29"/>
        <v/>
      </c>
    </row>
    <row r="475" spans="1:7" x14ac:dyDescent="0.3">
      <c r="A475" s="90" t="s">
        <v>1726</v>
      </c>
      <c r="B475" s="120" t="s">
        <v>67</v>
      </c>
      <c r="C475" s="111">
        <f>SUM(C467:C474)</f>
        <v>0</v>
      </c>
      <c r="D475" s="173">
        <f>SUM(D467:D474)</f>
        <v>0</v>
      </c>
      <c r="F475" s="160">
        <f>SUM(F467:F474)</f>
        <v>0</v>
      </c>
      <c r="G475" s="160">
        <f>SUM(G467:G474)</f>
        <v>0</v>
      </c>
    </row>
    <row r="476" spans="1:7" x14ac:dyDescent="0.3">
      <c r="A476" s="90" t="s">
        <v>1727</v>
      </c>
      <c r="B476" s="123" t="s">
        <v>700</v>
      </c>
      <c r="C476" s="111"/>
      <c r="D476" s="173"/>
      <c r="F476" s="118" t="str">
        <f t="shared" ref="F476:F481" si="30">IF($C$475=0,"",IF(C476="[for completion]","",C476/$C$475))</f>
        <v/>
      </c>
      <c r="G476" s="118" t="str">
        <f t="shared" ref="G476:G481" si="31">IF($D$475=0,"",IF(D476="[for completion]","",D476/$D$475))</f>
        <v/>
      </c>
    </row>
    <row r="477" spans="1:7" x14ac:dyDescent="0.3">
      <c r="A477" s="90" t="s">
        <v>1728</v>
      </c>
      <c r="B477" s="123" t="s">
        <v>702</v>
      </c>
      <c r="C477" s="111"/>
      <c r="D477" s="173"/>
      <c r="F477" s="118" t="str">
        <f t="shared" si="30"/>
        <v/>
      </c>
      <c r="G477" s="118" t="str">
        <f t="shared" si="31"/>
        <v/>
      </c>
    </row>
    <row r="478" spans="1:7" x14ac:dyDescent="0.3">
      <c r="A478" s="90" t="s">
        <v>1729</v>
      </c>
      <c r="B478" s="123" t="s">
        <v>704</v>
      </c>
      <c r="C478" s="111"/>
      <c r="D478" s="173"/>
      <c r="F478" s="118" t="str">
        <f t="shared" si="30"/>
        <v/>
      </c>
      <c r="G478" s="118" t="str">
        <f t="shared" si="31"/>
        <v/>
      </c>
    </row>
    <row r="479" spans="1:7" x14ac:dyDescent="0.3">
      <c r="A479" s="90" t="s">
        <v>1730</v>
      </c>
      <c r="B479" s="123" t="s">
        <v>706</v>
      </c>
      <c r="C479" s="111"/>
      <c r="D479" s="173"/>
      <c r="F479" s="118" t="str">
        <f t="shared" si="30"/>
        <v/>
      </c>
      <c r="G479" s="118" t="str">
        <f t="shared" si="31"/>
        <v/>
      </c>
    </row>
    <row r="480" spans="1:7" x14ac:dyDescent="0.3">
      <c r="A480" s="90" t="s">
        <v>1731</v>
      </c>
      <c r="B480" s="123" t="s">
        <v>708</v>
      </c>
      <c r="C480" s="111"/>
      <c r="D480" s="173"/>
      <c r="F480" s="118" t="str">
        <f t="shared" si="30"/>
        <v/>
      </c>
      <c r="G480" s="118" t="str">
        <f t="shared" si="31"/>
        <v/>
      </c>
    </row>
    <row r="481" spans="1:7" x14ac:dyDescent="0.3">
      <c r="A481" s="90" t="s">
        <v>1732</v>
      </c>
      <c r="B481" s="123" t="s">
        <v>710</v>
      </c>
      <c r="C481" s="111"/>
      <c r="D481" s="173"/>
      <c r="F481" s="118" t="str">
        <f t="shared" si="30"/>
        <v/>
      </c>
      <c r="G481" s="118" t="str">
        <f t="shared" si="31"/>
        <v/>
      </c>
    </row>
    <row r="482" spans="1:7" x14ac:dyDescent="0.3">
      <c r="A482" s="90" t="s">
        <v>1733</v>
      </c>
      <c r="B482" s="123"/>
      <c r="F482" s="118"/>
      <c r="G482" s="118"/>
    </row>
    <row r="483" spans="1:7" x14ac:dyDescent="0.3">
      <c r="A483" s="90" t="s">
        <v>1734</v>
      </c>
      <c r="B483" s="123"/>
      <c r="F483" s="118"/>
      <c r="G483" s="118"/>
    </row>
    <row r="484" spans="1:7" x14ac:dyDescent="0.3">
      <c r="A484" s="90" t="s">
        <v>1735</v>
      </c>
      <c r="B484" s="123"/>
      <c r="F484" s="118"/>
      <c r="G484" s="160"/>
    </row>
    <row r="485" spans="1:7" x14ac:dyDescent="0.3">
      <c r="A485" s="107"/>
      <c r="B485" s="107" t="s">
        <v>1736</v>
      </c>
      <c r="C485" s="107" t="s">
        <v>771</v>
      </c>
      <c r="D485" s="107"/>
      <c r="E485" s="107"/>
      <c r="F485" s="107"/>
      <c r="G485" s="110"/>
    </row>
    <row r="486" spans="1:7" x14ac:dyDescent="0.3">
      <c r="A486" s="90" t="s">
        <v>1737</v>
      </c>
      <c r="B486" s="105" t="s">
        <v>772</v>
      </c>
      <c r="C486" s="160" t="s">
        <v>1669</v>
      </c>
      <c r="G486" s="90"/>
    </row>
    <row r="487" spans="1:7" x14ac:dyDescent="0.3">
      <c r="A487" s="90" t="s">
        <v>1738</v>
      </c>
      <c r="B487" s="105" t="s">
        <v>773</v>
      </c>
      <c r="C487" s="160" t="s">
        <v>1669</v>
      </c>
      <c r="G487" s="90"/>
    </row>
    <row r="488" spans="1:7" x14ac:dyDescent="0.3">
      <c r="A488" s="90" t="s">
        <v>1739</v>
      </c>
      <c r="B488" s="105" t="s">
        <v>774</v>
      </c>
      <c r="C488" s="160" t="s">
        <v>1669</v>
      </c>
      <c r="G488" s="90"/>
    </row>
    <row r="489" spans="1:7" x14ac:dyDescent="0.3">
      <c r="A489" s="90" t="s">
        <v>1740</v>
      </c>
      <c r="B489" s="105" t="s">
        <v>775</v>
      </c>
      <c r="C489" s="160" t="s">
        <v>1669</v>
      </c>
      <c r="G489" s="90"/>
    </row>
    <row r="490" spans="1:7" x14ac:dyDescent="0.3">
      <c r="A490" s="90" t="s">
        <v>1741</v>
      </c>
      <c r="B490" s="105" t="s">
        <v>776</v>
      </c>
      <c r="C490" s="160" t="s">
        <v>1669</v>
      </c>
      <c r="G490" s="90"/>
    </row>
    <row r="491" spans="1:7" x14ac:dyDescent="0.3">
      <c r="A491" s="90" t="s">
        <v>1742</v>
      </c>
      <c r="B491" s="105" t="s">
        <v>777</v>
      </c>
      <c r="C491" s="160" t="s">
        <v>1669</v>
      </c>
      <c r="G491" s="90"/>
    </row>
    <row r="492" spans="1:7" x14ac:dyDescent="0.3">
      <c r="A492" s="90" t="s">
        <v>1743</v>
      </c>
      <c r="B492" s="105" t="s">
        <v>778</v>
      </c>
      <c r="C492" s="160" t="s">
        <v>1669</v>
      </c>
      <c r="G492" s="90"/>
    </row>
    <row r="493" spans="1:7" x14ac:dyDescent="0.3">
      <c r="A493" s="90" t="s">
        <v>1744</v>
      </c>
      <c r="B493" s="105" t="s">
        <v>1745</v>
      </c>
      <c r="C493" s="160" t="s">
        <v>1669</v>
      </c>
      <c r="G493" s="90"/>
    </row>
    <row r="494" spans="1:7" x14ac:dyDescent="0.3">
      <c r="A494" s="90" t="s">
        <v>1746</v>
      </c>
      <c r="B494" s="105" t="s">
        <v>1747</v>
      </c>
      <c r="C494" s="160" t="s">
        <v>1669</v>
      </c>
      <c r="G494" s="90"/>
    </row>
    <row r="495" spans="1:7" x14ac:dyDescent="0.3">
      <c r="A495" s="90" t="s">
        <v>1748</v>
      </c>
      <c r="B495" s="105" t="s">
        <v>1749</v>
      </c>
      <c r="C495" s="160" t="s">
        <v>1669</v>
      </c>
      <c r="G495" s="90"/>
    </row>
    <row r="496" spans="1:7" x14ac:dyDescent="0.3">
      <c r="A496" s="90" t="s">
        <v>1750</v>
      </c>
      <c r="B496" s="105" t="s">
        <v>779</v>
      </c>
      <c r="C496" s="160" t="s">
        <v>1669</v>
      </c>
      <c r="G496" s="90"/>
    </row>
    <row r="497" spans="1:7" x14ac:dyDescent="0.3">
      <c r="A497" s="90" t="s">
        <v>1751</v>
      </c>
      <c r="B497" s="105" t="s">
        <v>780</v>
      </c>
      <c r="C497" s="160" t="s">
        <v>1669</v>
      </c>
      <c r="G497" s="90"/>
    </row>
    <row r="498" spans="1:7" x14ac:dyDescent="0.3">
      <c r="A498" s="90" t="s">
        <v>1752</v>
      </c>
      <c r="B498" s="105" t="s">
        <v>65</v>
      </c>
      <c r="C498" s="160" t="s">
        <v>1669</v>
      </c>
      <c r="G498" s="90"/>
    </row>
    <row r="499" spans="1:7" x14ac:dyDescent="0.3">
      <c r="A499" s="90" t="s">
        <v>1753</v>
      </c>
      <c r="B499" s="123" t="s">
        <v>1754</v>
      </c>
      <c r="C499" s="160"/>
      <c r="G499" s="90"/>
    </row>
    <row r="500" spans="1:7" x14ac:dyDescent="0.3">
      <c r="A500" s="90" t="s">
        <v>1755</v>
      </c>
      <c r="B500" s="123" t="s">
        <v>171</v>
      </c>
      <c r="C500" s="160"/>
      <c r="G500" s="90"/>
    </row>
    <row r="501" spans="1:7" x14ac:dyDescent="0.3">
      <c r="A501" s="90" t="s">
        <v>1756</v>
      </c>
      <c r="B501" s="123" t="s">
        <v>171</v>
      </c>
      <c r="C501" s="160"/>
      <c r="G501" s="90"/>
    </row>
    <row r="502" spans="1:7" x14ac:dyDescent="0.3">
      <c r="A502" s="90" t="s">
        <v>1757</v>
      </c>
      <c r="B502" s="123" t="s">
        <v>171</v>
      </c>
      <c r="C502" s="160"/>
      <c r="G502" s="90"/>
    </row>
    <row r="503" spans="1:7" x14ac:dyDescent="0.3">
      <c r="A503" s="90" t="s">
        <v>1758</v>
      </c>
      <c r="B503" s="123" t="s">
        <v>171</v>
      </c>
      <c r="C503" s="160"/>
      <c r="G503" s="90"/>
    </row>
    <row r="504" spans="1:7" x14ac:dyDescent="0.3">
      <c r="A504" s="90" t="s">
        <v>1759</v>
      </c>
      <c r="B504" s="123" t="s">
        <v>171</v>
      </c>
      <c r="C504" s="160"/>
      <c r="G504" s="90"/>
    </row>
    <row r="505" spans="1:7" x14ac:dyDescent="0.3">
      <c r="A505" s="90" t="s">
        <v>1760</v>
      </c>
      <c r="B505" s="123" t="s">
        <v>171</v>
      </c>
      <c r="C505" s="160"/>
      <c r="G505" s="90"/>
    </row>
    <row r="506" spans="1:7" x14ac:dyDescent="0.3">
      <c r="A506" s="90" t="s">
        <v>1761</v>
      </c>
      <c r="B506" s="123" t="s">
        <v>171</v>
      </c>
      <c r="C506" s="160"/>
      <c r="G506" s="90"/>
    </row>
    <row r="507" spans="1:7" x14ac:dyDescent="0.3">
      <c r="A507" s="90" t="s">
        <v>1762</v>
      </c>
      <c r="B507" s="123" t="s">
        <v>171</v>
      </c>
      <c r="C507" s="160"/>
      <c r="G507" s="90"/>
    </row>
    <row r="508" spans="1:7" x14ac:dyDescent="0.3">
      <c r="A508" s="90" t="s">
        <v>1763</v>
      </c>
      <c r="B508" s="123" t="s">
        <v>171</v>
      </c>
      <c r="C508" s="160"/>
      <c r="G508" s="90"/>
    </row>
    <row r="509" spans="1:7" x14ac:dyDescent="0.3">
      <c r="A509" s="90" t="s">
        <v>1764</v>
      </c>
      <c r="B509" s="123" t="s">
        <v>171</v>
      </c>
      <c r="C509" s="160"/>
      <c r="G509" s="90"/>
    </row>
    <row r="510" spans="1:7" x14ac:dyDescent="0.3">
      <c r="A510" s="90" t="s">
        <v>1765</v>
      </c>
      <c r="B510" s="123" t="s">
        <v>171</v>
      </c>
      <c r="C510" s="160"/>
    </row>
    <row r="511" spans="1:7" x14ac:dyDescent="0.3">
      <c r="A511" s="90" t="s">
        <v>1766</v>
      </c>
      <c r="B511" s="123" t="s">
        <v>171</v>
      </c>
      <c r="C511" s="160"/>
    </row>
    <row r="512" spans="1:7" x14ac:dyDescent="0.3">
      <c r="A512" s="90" t="s">
        <v>1767</v>
      </c>
      <c r="B512" s="123" t="s">
        <v>171</v>
      </c>
      <c r="C512" s="160"/>
    </row>
    <row r="513" spans="1:7" x14ac:dyDescent="0.3">
      <c r="A513" s="137"/>
      <c r="B513" s="137" t="s">
        <v>1768</v>
      </c>
      <c r="C513" s="107" t="s">
        <v>53</v>
      </c>
      <c r="D513" s="107" t="s">
        <v>1769</v>
      </c>
      <c r="E513" s="107"/>
      <c r="F513" s="107" t="s">
        <v>464</v>
      </c>
      <c r="G513" s="107" t="s">
        <v>1770</v>
      </c>
    </row>
    <row r="514" spans="1:7" x14ac:dyDescent="0.3">
      <c r="A514" s="90" t="s">
        <v>1771</v>
      </c>
      <c r="B514" s="105" t="s">
        <v>581</v>
      </c>
      <c r="C514" s="111" t="s">
        <v>1669</v>
      </c>
      <c r="D514" s="173" t="s">
        <v>1669</v>
      </c>
      <c r="E514" s="93"/>
      <c r="F514" s="118" t="str">
        <f>IF($C$532=0,"",IF(C514="[for completion]","",IF(C514="","",C514/$C$532)))</f>
        <v/>
      </c>
      <c r="G514" s="118" t="str">
        <f>IF($D$532=0,"",IF(D514="[for completion]","",IF(D514="","",D514/$D$532)))</f>
        <v/>
      </c>
    </row>
    <row r="515" spans="1:7" x14ac:dyDescent="0.3">
      <c r="A515" s="90" t="s">
        <v>1772</v>
      </c>
      <c r="B515" s="105" t="s">
        <v>581</v>
      </c>
      <c r="C515" s="111" t="s">
        <v>1669</v>
      </c>
      <c r="D515" s="173" t="s">
        <v>1669</v>
      </c>
      <c r="E515" s="93"/>
      <c r="F515" s="118" t="str">
        <f t="shared" ref="F515:F531" si="32">IF($C$532=0,"",IF(C515="[for completion]","",IF(C515="","",C515/$C$532)))</f>
        <v/>
      </c>
      <c r="G515" s="118" t="str">
        <f t="shared" ref="G515:G531" si="33">IF($D$532=0,"",IF(D515="[for completion]","",IF(D515="","",D515/$D$532)))</f>
        <v/>
      </c>
    </row>
    <row r="516" spans="1:7" x14ac:dyDescent="0.3">
      <c r="A516" s="90" t="s">
        <v>1773</v>
      </c>
      <c r="B516" s="105" t="s">
        <v>581</v>
      </c>
      <c r="C516" s="111" t="s">
        <v>1669</v>
      </c>
      <c r="D516" s="173" t="s">
        <v>1669</v>
      </c>
      <c r="E516" s="93"/>
      <c r="F516" s="118" t="str">
        <f t="shared" si="32"/>
        <v/>
      </c>
      <c r="G516" s="118" t="str">
        <f t="shared" si="33"/>
        <v/>
      </c>
    </row>
    <row r="517" spans="1:7" x14ac:dyDescent="0.3">
      <c r="A517" s="90" t="s">
        <v>1774</v>
      </c>
      <c r="B517" s="105" t="s">
        <v>581</v>
      </c>
      <c r="C517" s="111" t="s">
        <v>1669</v>
      </c>
      <c r="D517" s="173" t="s">
        <v>1669</v>
      </c>
      <c r="E517" s="93"/>
      <c r="F517" s="118" t="str">
        <f t="shared" si="32"/>
        <v/>
      </c>
      <c r="G517" s="118" t="str">
        <f t="shared" si="33"/>
        <v/>
      </c>
    </row>
    <row r="518" spans="1:7" x14ac:dyDescent="0.3">
      <c r="A518" s="90" t="s">
        <v>1775</v>
      </c>
      <c r="B518" s="105" t="s">
        <v>581</v>
      </c>
      <c r="C518" s="111" t="s">
        <v>1669</v>
      </c>
      <c r="D518" s="173" t="s">
        <v>1669</v>
      </c>
      <c r="E518" s="93"/>
      <c r="F518" s="118" t="str">
        <f t="shared" si="32"/>
        <v/>
      </c>
      <c r="G518" s="118" t="str">
        <f t="shared" si="33"/>
        <v/>
      </c>
    </row>
    <row r="519" spans="1:7" x14ac:dyDescent="0.3">
      <c r="A519" s="90" t="s">
        <v>1776</v>
      </c>
      <c r="B519" s="105" t="s">
        <v>581</v>
      </c>
      <c r="C519" s="111" t="s">
        <v>1669</v>
      </c>
      <c r="D519" s="173" t="s">
        <v>1669</v>
      </c>
      <c r="E519" s="93"/>
      <c r="F519" s="118" t="str">
        <f t="shared" si="32"/>
        <v/>
      </c>
      <c r="G519" s="118" t="str">
        <f t="shared" si="33"/>
        <v/>
      </c>
    </row>
    <row r="520" spans="1:7" x14ac:dyDescent="0.3">
      <c r="A520" s="90" t="s">
        <v>1777</v>
      </c>
      <c r="B520" s="105" t="s">
        <v>581</v>
      </c>
      <c r="C520" s="111" t="s">
        <v>1669</v>
      </c>
      <c r="D520" s="173" t="s">
        <v>1669</v>
      </c>
      <c r="E520" s="93"/>
      <c r="F520" s="118" t="str">
        <f t="shared" si="32"/>
        <v/>
      </c>
      <c r="G520" s="118" t="str">
        <f t="shared" si="33"/>
        <v/>
      </c>
    </row>
    <row r="521" spans="1:7" x14ac:dyDescent="0.3">
      <c r="A521" s="90" t="s">
        <v>1778</v>
      </c>
      <c r="B521" s="105" t="s">
        <v>581</v>
      </c>
      <c r="C521" s="111" t="s">
        <v>1669</v>
      </c>
      <c r="D521" s="173" t="s">
        <v>1669</v>
      </c>
      <c r="E521" s="93"/>
      <c r="F521" s="118" t="str">
        <f t="shared" si="32"/>
        <v/>
      </c>
      <c r="G521" s="118" t="str">
        <f t="shared" si="33"/>
        <v/>
      </c>
    </row>
    <row r="522" spans="1:7" x14ac:dyDescent="0.3">
      <c r="A522" s="90" t="s">
        <v>1779</v>
      </c>
      <c r="B522" s="105" t="s">
        <v>581</v>
      </c>
      <c r="C522" s="111" t="s">
        <v>1669</v>
      </c>
      <c r="D522" s="173" t="s">
        <v>1669</v>
      </c>
      <c r="E522" s="93"/>
      <c r="F522" s="118" t="str">
        <f t="shared" si="32"/>
        <v/>
      </c>
      <c r="G522" s="118" t="str">
        <f t="shared" si="33"/>
        <v/>
      </c>
    </row>
    <row r="523" spans="1:7" x14ac:dyDescent="0.3">
      <c r="A523" s="90" t="s">
        <v>1780</v>
      </c>
      <c r="B523" s="105" t="s">
        <v>581</v>
      </c>
      <c r="C523" s="111" t="s">
        <v>1669</v>
      </c>
      <c r="D523" s="173" t="s">
        <v>1669</v>
      </c>
      <c r="E523" s="93"/>
      <c r="F523" s="118" t="str">
        <f t="shared" si="32"/>
        <v/>
      </c>
      <c r="G523" s="118" t="str">
        <f t="shared" si="33"/>
        <v/>
      </c>
    </row>
    <row r="524" spans="1:7" x14ac:dyDescent="0.3">
      <c r="A524" s="90" t="s">
        <v>1781</v>
      </c>
      <c r="B524" s="105" t="s">
        <v>581</v>
      </c>
      <c r="C524" s="111" t="s">
        <v>1669</v>
      </c>
      <c r="D524" s="173" t="s">
        <v>1669</v>
      </c>
      <c r="E524" s="93"/>
      <c r="F524" s="118" t="str">
        <f t="shared" si="32"/>
        <v/>
      </c>
      <c r="G524" s="118" t="str">
        <f t="shared" si="33"/>
        <v/>
      </c>
    </row>
    <row r="525" spans="1:7" x14ac:dyDescent="0.3">
      <c r="A525" s="90" t="s">
        <v>1782</v>
      </c>
      <c r="B525" s="105" t="s">
        <v>581</v>
      </c>
      <c r="C525" s="111" t="s">
        <v>1669</v>
      </c>
      <c r="D525" s="173" t="s">
        <v>1669</v>
      </c>
      <c r="E525" s="93"/>
      <c r="F525" s="118" t="str">
        <f t="shared" si="32"/>
        <v/>
      </c>
      <c r="G525" s="118" t="str">
        <f t="shared" si="33"/>
        <v/>
      </c>
    </row>
    <row r="526" spans="1:7" x14ac:dyDescent="0.3">
      <c r="A526" s="90" t="s">
        <v>1783</v>
      </c>
      <c r="B526" s="105" t="s">
        <v>581</v>
      </c>
      <c r="C526" s="111" t="s">
        <v>1669</v>
      </c>
      <c r="D526" s="173" t="s">
        <v>1669</v>
      </c>
      <c r="E526" s="93"/>
      <c r="F526" s="118" t="str">
        <f t="shared" si="32"/>
        <v/>
      </c>
      <c r="G526" s="118" t="str">
        <f t="shared" si="33"/>
        <v/>
      </c>
    </row>
    <row r="527" spans="1:7" x14ac:dyDescent="0.3">
      <c r="A527" s="90" t="s">
        <v>1784</v>
      </c>
      <c r="B527" s="105" t="s">
        <v>581</v>
      </c>
      <c r="C527" s="111" t="s">
        <v>1669</v>
      </c>
      <c r="D527" s="173" t="s">
        <v>1669</v>
      </c>
      <c r="E527" s="93"/>
      <c r="F527" s="118" t="str">
        <f t="shared" si="32"/>
        <v/>
      </c>
      <c r="G527" s="118" t="str">
        <f t="shared" si="33"/>
        <v/>
      </c>
    </row>
    <row r="528" spans="1:7" x14ac:dyDescent="0.3">
      <c r="A528" s="90" t="s">
        <v>1785</v>
      </c>
      <c r="B528" s="105" t="s">
        <v>581</v>
      </c>
      <c r="C528" s="111" t="s">
        <v>1669</v>
      </c>
      <c r="D528" s="173" t="s">
        <v>1669</v>
      </c>
      <c r="E528" s="93"/>
      <c r="F528" s="118" t="str">
        <f t="shared" si="32"/>
        <v/>
      </c>
      <c r="G528" s="118" t="str">
        <f t="shared" si="33"/>
        <v/>
      </c>
    </row>
    <row r="529" spans="1:7" x14ac:dyDescent="0.3">
      <c r="A529" s="90" t="s">
        <v>1786</v>
      </c>
      <c r="B529" s="105" t="s">
        <v>581</v>
      </c>
      <c r="C529" s="111" t="s">
        <v>1669</v>
      </c>
      <c r="D529" s="173" t="s">
        <v>1669</v>
      </c>
      <c r="E529" s="93"/>
      <c r="F529" s="118" t="str">
        <f t="shared" si="32"/>
        <v/>
      </c>
      <c r="G529" s="118" t="str">
        <f t="shared" si="33"/>
        <v/>
      </c>
    </row>
    <row r="530" spans="1:7" x14ac:dyDescent="0.3">
      <c r="A530" s="90" t="s">
        <v>1787</v>
      </c>
      <c r="B530" s="105" t="s">
        <v>581</v>
      </c>
      <c r="C530" s="111" t="s">
        <v>1669</v>
      </c>
      <c r="D530" s="173" t="s">
        <v>1669</v>
      </c>
      <c r="E530" s="93"/>
      <c r="F530" s="118" t="str">
        <f t="shared" si="32"/>
        <v/>
      </c>
      <c r="G530" s="118" t="str">
        <f t="shared" si="33"/>
        <v/>
      </c>
    </row>
    <row r="531" spans="1:7" x14ac:dyDescent="0.3">
      <c r="A531" s="90" t="s">
        <v>1788</v>
      </c>
      <c r="B531" s="105" t="s">
        <v>1541</v>
      </c>
      <c r="C531" s="111" t="s">
        <v>1669</v>
      </c>
      <c r="D531" s="173" t="s">
        <v>1669</v>
      </c>
      <c r="E531" s="93"/>
      <c r="F531" s="118" t="str">
        <f t="shared" si="32"/>
        <v/>
      </c>
      <c r="G531" s="118" t="str">
        <f t="shared" si="33"/>
        <v/>
      </c>
    </row>
    <row r="532" spans="1:7" x14ac:dyDescent="0.3">
      <c r="A532" s="90" t="s">
        <v>1789</v>
      </c>
      <c r="B532" s="105" t="s">
        <v>67</v>
      </c>
      <c r="C532" s="111">
        <f>SUM(C514:C531)</f>
        <v>0</v>
      </c>
      <c r="D532" s="173">
        <f>SUM(D514:D531)</f>
        <v>0</v>
      </c>
      <c r="E532" s="93"/>
      <c r="F532" s="160">
        <f>SUM(F514:F531)</f>
        <v>0</v>
      </c>
      <c r="G532" s="160">
        <f>SUM(G514:G531)</f>
        <v>0</v>
      </c>
    </row>
    <row r="533" spans="1:7" x14ac:dyDescent="0.3">
      <c r="A533" s="90" t="s">
        <v>1790</v>
      </c>
      <c r="B533" s="105"/>
      <c r="E533" s="93"/>
      <c r="F533" s="93"/>
      <c r="G533" s="93"/>
    </row>
    <row r="534" spans="1:7" x14ac:dyDescent="0.3">
      <c r="A534" s="90" t="s">
        <v>1791</v>
      </c>
      <c r="B534" s="105"/>
      <c r="E534" s="93"/>
      <c r="F534" s="93"/>
      <c r="G534" s="93"/>
    </row>
    <row r="535" spans="1:7" x14ac:dyDescent="0.3">
      <c r="A535" s="90" t="s">
        <v>1792</v>
      </c>
      <c r="B535" s="105"/>
      <c r="E535" s="93"/>
      <c r="F535" s="93"/>
      <c r="G535" s="93"/>
    </row>
    <row r="536" spans="1:7" x14ac:dyDescent="0.3">
      <c r="A536" s="137"/>
      <c r="B536" s="137" t="s">
        <v>1793</v>
      </c>
      <c r="C536" s="107" t="s">
        <v>53</v>
      </c>
      <c r="D536" s="107" t="s">
        <v>1769</v>
      </c>
      <c r="E536" s="107"/>
      <c r="F536" s="107" t="s">
        <v>464</v>
      </c>
      <c r="G536" s="107" t="s">
        <v>1770</v>
      </c>
    </row>
    <row r="537" spans="1:7" x14ac:dyDescent="0.3">
      <c r="A537" s="90" t="s">
        <v>1794</v>
      </c>
      <c r="B537" s="105" t="s">
        <v>581</v>
      </c>
      <c r="C537" s="111" t="s">
        <v>1669</v>
      </c>
      <c r="D537" s="173" t="s">
        <v>1669</v>
      </c>
      <c r="E537" s="93"/>
      <c r="F537" s="118" t="str">
        <f>IF($C$555=0,"",IF(C537="[for completion]","",IF(C537="","",C537/$C$555)))</f>
        <v/>
      </c>
      <c r="G537" s="118" t="str">
        <f>IF($D$555=0,"",IF(D537="[for completion]","",IF(D537="","",D537/$D$555)))</f>
        <v/>
      </c>
    </row>
    <row r="538" spans="1:7" x14ac:dyDescent="0.3">
      <c r="A538" s="90" t="s">
        <v>1795</v>
      </c>
      <c r="B538" s="105" t="s">
        <v>581</v>
      </c>
      <c r="C538" s="111" t="s">
        <v>1669</v>
      </c>
      <c r="D538" s="173" t="s">
        <v>1669</v>
      </c>
      <c r="E538" s="93"/>
      <c r="F538" s="118" t="str">
        <f t="shared" ref="F538:F554" si="34">IF($C$555=0,"",IF(C538="[for completion]","",IF(C538="","",C538/$C$555)))</f>
        <v/>
      </c>
      <c r="G538" s="118" t="str">
        <f t="shared" ref="G538:G554" si="35">IF($D$555=0,"",IF(D538="[for completion]","",IF(D538="","",D538/$D$555)))</f>
        <v/>
      </c>
    </row>
    <row r="539" spans="1:7" x14ac:dyDescent="0.3">
      <c r="A539" s="90" t="s">
        <v>1796</v>
      </c>
      <c r="B539" s="105" t="s">
        <v>581</v>
      </c>
      <c r="C539" s="111" t="s">
        <v>1669</v>
      </c>
      <c r="D539" s="173" t="s">
        <v>1669</v>
      </c>
      <c r="E539" s="93"/>
      <c r="F539" s="118" t="str">
        <f t="shared" si="34"/>
        <v/>
      </c>
      <c r="G539" s="118" t="str">
        <f t="shared" si="35"/>
        <v/>
      </c>
    </row>
    <row r="540" spans="1:7" x14ac:dyDescent="0.3">
      <c r="A540" s="90" t="s">
        <v>1797</v>
      </c>
      <c r="B540" s="105" t="s">
        <v>581</v>
      </c>
      <c r="C540" s="111" t="s">
        <v>1669</v>
      </c>
      <c r="D540" s="173" t="s">
        <v>1669</v>
      </c>
      <c r="E540" s="93"/>
      <c r="F540" s="118" t="str">
        <f t="shared" si="34"/>
        <v/>
      </c>
      <c r="G540" s="118" t="str">
        <f t="shared" si="35"/>
        <v/>
      </c>
    </row>
    <row r="541" spans="1:7" x14ac:dyDescent="0.3">
      <c r="A541" s="90" t="s">
        <v>1798</v>
      </c>
      <c r="B541" s="105" t="s">
        <v>581</v>
      </c>
      <c r="C541" s="111" t="s">
        <v>1669</v>
      </c>
      <c r="D541" s="173" t="s">
        <v>1669</v>
      </c>
      <c r="E541" s="93"/>
      <c r="F541" s="118" t="str">
        <f t="shared" si="34"/>
        <v/>
      </c>
      <c r="G541" s="118" t="str">
        <f t="shared" si="35"/>
        <v/>
      </c>
    </row>
    <row r="542" spans="1:7" x14ac:dyDescent="0.3">
      <c r="A542" s="90" t="s">
        <v>1799</v>
      </c>
      <c r="B542" s="105" t="s">
        <v>581</v>
      </c>
      <c r="C542" s="111" t="s">
        <v>1669</v>
      </c>
      <c r="D542" s="173" t="s">
        <v>1669</v>
      </c>
      <c r="E542" s="93"/>
      <c r="F542" s="118" t="str">
        <f t="shared" si="34"/>
        <v/>
      </c>
      <c r="G542" s="118" t="str">
        <f t="shared" si="35"/>
        <v/>
      </c>
    </row>
    <row r="543" spans="1:7" x14ac:dyDescent="0.3">
      <c r="A543" s="90" t="s">
        <v>1800</v>
      </c>
      <c r="B543" s="105" t="s">
        <v>581</v>
      </c>
      <c r="C543" s="111" t="s">
        <v>1669</v>
      </c>
      <c r="D543" s="173" t="s">
        <v>1669</v>
      </c>
      <c r="E543" s="93"/>
      <c r="F543" s="118" t="str">
        <f t="shared" si="34"/>
        <v/>
      </c>
      <c r="G543" s="118" t="str">
        <f t="shared" si="35"/>
        <v/>
      </c>
    </row>
    <row r="544" spans="1:7" x14ac:dyDescent="0.3">
      <c r="A544" s="90" t="s">
        <v>1801</v>
      </c>
      <c r="B544" s="105" t="s">
        <v>581</v>
      </c>
      <c r="C544" s="111" t="s">
        <v>1669</v>
      </c>
      <c r="D544" s="173" t="s">
        <v>1669</v>
      </c>
      <c r="E544" s="93"/>
      <c r="F544" s="118" t="str">
        <f t="shared" si="34"/>
        <v/>
      </c>
      <c r="G544" s="118" t="str">
        <f t="shared" si="35"/>
        <v/>
      </c>
    </row>
    <row r="545" spans="1:7" x14ac:dyDescent="0.3">
      <c r="A545" s="90" t="s">
        <v>1802</v>
      </c>
      <c r="B545" s="105" t="s">
        <v>581</v>
      </c>
      <c r="C545" s="111" t="s">
        <v>1669</v>
      </c>
      <c r="D545" s="173" t="s">
        <v>1669</v>
      </c>
      <c r="E545" s="93"/>
      <c r="F545" s="118" t="str">
        <f t="shared" si="34"/>
        <v/>
      </c>
      <c r="G545" s="118" t="str">
        <f t="shared" si="35"/>
        <v/>
      </c>
    </row>
    <row r="546" spans="1:7" x14ac:dyDescent="0.3">
      <c r="A546" s="90" t="s">
        <v>1803</v>
      </c>
      <c r="B546" s="105" t="s">
        <v>581</v>
      </c>
      <c r="C546" s="111" t="s">
        <v>1669</v>
      </c>
      <c r="D546" s="173" t="s">
        <v>1669</v>
      </c>
      <c r="E546" s="93"/>
      <c r="F546" s="118" t="str">
        <f t="shared" si="34"/>
        <v/>
      </c>
      <c r="G546" s="118" t="str">
        <f t="shared" si="35"/>
        <v/>
      </c>
    </row>
    <row r="547" spans="1:7" x14ac:dyDescent="0.3">
      <c r="A547" s="90" t="s">
        <v>1804</v>
      </c>
      <c r="B547" s="105" t="s">
        <v>581</v>
      </c>
      <c r="C547" s="111" t="s">
        <v>1669</v>
      </c>
      <c r="D547" s="173" t="s">
        <v>1669</v>
      </c>
      <c r="E547" s="93"/>
      <c r="F547" s="118" t="str">
        <f t="shared" si="34"/>
        <v/>
      </c>
      <c r="G547" s="118" t="str">
        <f t="shared" si="35"/>
        <v/>
      </c>
    </row>
    <row r="548" spans="1:7" x14ac:dyDescent="0.3">
      <c r="A548" s="90" t="s">
        <v>1805</v>
      </c>
      <c r="B548" s="105" t="s">
        <v>581</v>
      </c>
      <c r="C548" s="111" t="s">
        <v>1669</v>
      </c>
      <c r="D548" s="173" t="s">
        <v>1669</v>
      </c>
      <c r="E548" s="93"/>
      <c r="F548" s="118" t="str">
        <f t="shared" si="34"/>
        <v/>
      </c>
      <c r="G548" s="118" t="str">
        <f t="shared" si="35"/>
        <v/>
      </c>
    </row>
    <row r="549" spans="1:7" x14ac:dyDescent="0.3">
      <c r="A549" s="90" t="s">
        <v>1806</v>
      </c>
      <c r="B549" s="105" t="s">
        <v>581</v>
      </c>
      <c r="C549" s="111" t="s">
        <v>1669</v>
      </c>
      <c r="D549" s="173" t="s">
        <v>1669</v>
      </c>
      <c r="E549" s="93"/>
      <c r="F549" s="118" t="str">
        <f t="shared" si="34"/>
        <v/>
      </c>
      <c r="G549" s="118" t="str">
        <f t="shared" si="35"/>
        <v/>
      </c>
    </row>
    <row r="550" spans="1:7" x14ac:dyDescent="0.3">
      <c r="A550" s="90" t="s">
        <v>1807</v>
      </c>
      <c r="B550" s="105" t="s">
        <v>581</v>
      </c>
      <c r="C550" s="111" t="s">
        <v>1669</v>
      </c>
      <c r="D550" s="173" t="s">
        <v>1669</v>
      </c>
      <c r="E550" s="93"/>
      <c r="F550" s="118" t="str">
        <f t="shared" si="34"/>
        <v/>
      </c>
      <c r="G550" s="118" t="str">
        <f t="shared" si="35"/>
        <v/>
      </c>
    </row>
    <row r="551" spans="1:7" x14ac:dyDescent="0.3">
      <c r="A551" s="90" t="s">
        <v>1808</v>
      </c>
      <c r="B551" s="105" t="s">
        <v>581</v>
      </c>
      <c r="C551" s="111" t="s">
        <v>1669</v>
      </c>
      <c r="D551" s="173" t="s">
        <v>1669</v>
      </c>
      <c r="E551" s="93"/>
      <c r="F551" s="118" t="str">
        <f t="shared" si="34"/>
        <v/>
      </c>
      <c r="G551" s="118" t="str">
        <f t="shared" si="35"/>
        <v/>
      </c>
    </row>
    <row r="552" spans="1:7" x14ac:dyDescent="0.3">
      <c r="A552" s="90" t="s">
        <v>1809</v>
      </c>
      <c r="B552" s="105" t="s">
        <v>581</v>
      </c>
      <c r="C552" s="111" t="s">
        <v>1669</v>
      </c>
      <c r="D552" s="173" t="s">
        <v>1669</v>
      </c>
      <c r="E552" s="93"/>
      <c r="F552" s="118" t="str">
        <f t="shared" si="34"/>
        <v/>
      </c>
      <c r="G552" s="118" t="str">
        <f t="shared" si="35"/>
        <v/>
      </c>
    </row>
    <row r="553" spans="1:7" x14ac:dyDescent="0.3">
      <c r="A553" s="90" t="s">
        <v>1810</v>
      </c>
      <c r="B553" s="105" t="s">
        <v>581</v>
      </c>
      <c r="C553" s="111" t="s">
        <v>1669</v>
      </c>
      <c r="D553" s="173" t="s">
        <v>1669</v>
      </c>
      <c r="E553" s="93"/>
      <c r="F553" s="118" t="str">
        <f t="shared" si="34"/>
        <v/>
      </c>
      <c r="G553" s="118" t="str">
        <f t="shared" si="35"/>
        <v/>
      </c>
    </row>
    <row r="554" spans="1:7" x14ac:dyDescent="0.3">
      <c r="A554" s="90" t="s">
        <v>1811</v>
      </c>
      <c r="B554" s="105" t="s">
        <v>1541</v>
      </c>
      <c r="C554" s="111" t="s">
        <v>1669</v>
      </c>
      <c r="D554" s="173" t="s">
        <v>1669</v>
      </c>
      <c r="E554" s="93"/>
      <c r="F554" s="118" t="str">
        <f t="shared" si="34"/>
        <v/>
      </c>
      <c r="G554" s="118" t="str">
        <f t="shared" si="35"/>
        <v/>
      </c>
    </row>
    <row r="555" spans="1:7" x14ac:dyDescent="0.3">
      <c r="A555" s="90" t="s">
        <v>1812</v>
      </c>
      <c r="B555" s="105" t="s">
        <v>67</v>
      </c>
      <c r="C555" s="111">
        <f>SUM(C537:C554)</f>
        <v>0</v>
      </c>
      <c r="D555" s="173">
        <f>SUM(D537:D554)</f>
        <v>0</v>
      </c>
      <c r="E555" s="93"/>
      <c r="F555" s="160">
        <f>SUM(F537:F554)</f>
        <v>0</v>
      </c>
      <c r="G555" s="160">
        <f>SUM(G537:G554)</f>
        <v>0</v>
      </c>
    </row>
    <row r="556" spans="1:7" x14ac:dyDescent="0.3">
      <c r="A556" s="90" t="s">
        <v>1813</v>
      </c>
      <c r="B556" s="105"/>
      <c r="E556" s="93"/>
      <c r="F556" s="93"/>
      <c r="G556" s="93"/>
    </row>
    <row r="557" spans="1:7" x14ac:dyDescent="0.3">
      <c r="A557" s="90" t="s">
        <v>1814</v>
      </c>
      <c r="B557" s="105"/>
      <c r="E557" s="93"/>
      <c r="F557" s="93"/>
      <c r="G557" s="93"/>
    </row>
    <row r="558" spans="1:7" x14ac:dyDescent="0.3">
      <c r="A558" s="90" t="s">
        <v>1815</v>
      </c>
      <c r="B558" s="105"/>
      <c r="E558" s="93"/>
      <c r="F558" s="93"/>
      <c r="G558" s="93"/>
    </row>
    <row r="559" spans="1:7" x14ac:dyDescent="0.3">
      <c r="A559" s="137"/>
      <c r="B559" s="137" t="s">
        <v>1816</v>
      </c>
      <c r="C559" s="107" t="s">
        <v>53</v>
      </c>
      <c r="D559" s="107" t="s">
        <v>1769</v>
      </c>
      <c r="E559" s="107"/>
      <c r="F559" s="107" t="s">
        <v>464</v>
      </c>
      <c r="G559" s="107" t="s">
        <v>1770</v>
      </c>
    </row>
    <row r="560" spans="1:7" x14ac:dyDescent="0.3">
      <c r="A560" s="90" t="s">
        <v>1817</v>
      </c>
      <c r="B560" s="105" t="s">
        <v>1571</v>
      </c>
      <c r="C560" s="111" t="s">
        <v>1669</v>
      </c>
      <c r="D560" s="173" t="s">
        <v>1669</v>
      </c>
      <c r="E560" s="93"/>
      <c r="F560" s="118" t="str">
        <f>IF($C$570=0,"",IF(C560="[for completion]","",IF(C560="","",C560/$C$570)))</f>
        <v/>
      </c>
      <c r="G560" s="118" t="str">
        <f>IF($D$570=0,"",IF(D560="[for completion]","",IF(D560="","",D560/$D$570)))</f>
        <v/>
      </c>
    </row>
    <row r="561" spans="1:7" x14ac:dyDescent="0.3">
      <c r="A561" s="90" t="s">
        <v>1818</v>
      </c>
      <c r="B561" s="105" t="s">
        <v>1573</v>
      </c>
      <c r="C561" s="111" t="s">
        <v>1669</v>
      </c>
      <c r="D561" s="173" t="s">
        <v>1669</v>
      </c>
      <c r="E561" s="93"/>
      <c r="F561" s="118" t="str">
        <f t="shared" ref="F561:F569" si="36">IF($C$570=0,"",IF(C561="[for completion]","",IF(C561="","",C561/$C$570)))</f>
        <v/>
      </c>
      <c r="G561" s="118" t="str">
        <f t="shared" ref="G561:G569" si="37">IF($D$570=0,"",IF(D561="[for completion]","",IF(D561="","",D561/$D$570)))</f>
        <v/>
      </c>
    </row>
    <row r="562" spans="1:7" x14ac:dyDescent="0.3">
      <c r="A562" s="90" t="s">
        <v>1819</v>
      </c>
      <c r="B562" s="105" t="s">
        <v>1575</v>
      </c>
      <c r="C562" s="111" t="s">
        <v>1669</v>
      </c>
      <c r="D562" s="173" t="s">
        <v>1669</v>
      </c>
      <c r="E562" s="93"/>
      <c r="F562" s="118" t="str">
        <f t="shared" si="36"/>
        <v/>
      </c>
      <c r="G562" s="118" t="str">
        <f t="shared" si="37"/>
        <v/>
      </c>
    </row>
    <row r="563" spans="1:7" x14ac:dyDescent="0.3">
      <c r="A563" s="90" t="s">
        <v>1820</v>
      </c>
      <c r="B563" s="105" t="s">
        <v>1577</v>
      </c>
      <c r="C563" s="111" t="s">
        <v>1669</v>
      </c>
      <c r="D563" s="173" t="s">
        <v>1669</v>
      </c>
      <c r="E563" s="93"/>
      <c r="F563" s="118" t="str">
        <f t="shared" si="36"/>
        <v/>
      </c>
      <c r="G563" s="118" t="str">
        <f t="shared" si="37"/>
        <v/>
      </c>
    </row>
    <row r="564" spans="1:7" x14ac:dyDescent="0.3">
      <c r="A564" s="90" t="s">
        <v>1821</v>
      </c>
      <c r="B564" s="105" t="s">
        <v>1579</v>
      </c>
      <c r="C564" s="111" t="s">
        <v>1669</v>
      </c>
      <c r="D564" s="173" t="s">
        <v>1669</v>
      </c>
      <c r="E564" s="93"/>
      <c r="F564" s="118" t="str">
        <f t="shared" si="36"/>
        <v/>
      </c>
      <c r="G564" s="118" t="str">
        <f t="shared" si="37"/>
        <v/>
      </c>
    </row>
    <row r="565" spans="1:7" x14ac:dyDescent="0.3">
      <c r="A565" s="90" t="s">
        <v>1822</v>
      </c>
      <c r="B565" s="105" t="s">
        <v>1581</v>
      </c>
      <c r="C565" s="111" t="s">
        <v>1669</v>
      </c>
      <c r="D565" s="173" t="s">
        <v>1669</v>
      </c>
      <c r="E565" s="93"/>
      <c r="F565" s="118" t="str">
        <f t="shared" si="36"/>
        <v/>
      </c>
      <c r="G565" s="118" t="str">
        <f t="shared" si="37"/>
        <v/>
      </c>
    </row>
    <row r="566" spans="1:7" x14ac:dyDescent="0.3">
      <c r="A566" s="90" t="s">
        <v>1823</v>
      </c>
      <c r="B566" s="105" t="s">
        <v>1583</v>
      </c>
      <c r="C566" s="111" t="s">
        <v>1669</v>
      </c>
      <c r="D566" s="173" t="s">
        <v>1669</v>
      </c>
      <c r="E566" s="93"/>
      <c r="F566" s="118" t="str">
        <f t="shared" si="36"/>
        <v/>
      </c>
      <c r="G566" s="118" t="str">
        <f t="shared" si="37"/>
        <v/>
      </c>
    </row>
    <row r="567" spans="1:7" x14ac:dyDescent="0.3">
      <c r="A567" s="90" t="s">
        <v>1824</v>
      </c>
      <c r="B567" s="105" t="s">
        <v>1585</v>
      </c>
      <c r="C567" s="111" t="s">
        <v>1669</v>
      </c>
      <c r="D567" s="173" t="s">
        <v>1669</v>
      </c>
      <c r="E567" s="93"/>
      <c r="F567" s="118" t="str">
        <f t="shared" si="36"/>
        <v/>
      </c>
      <c r="G567" s="118" t="str">
        <f t="shared" si="37"/>
        <v/>
      </c>
    </row>
    <row r="568" spans="1:7" x14ac:dyDescent="0.3">
      <c r="A568" s="90" t="s">
        <v>1825</v>
      </c>
      <c r="B568" s="105" t="s">
        <v>1587</v>
      </c>
      <c r="C568" s="111" t="s">
        <v>1669</v>
      </c>
      <c r="D568" s="173" t="s">
        <v>1669</v>
      </c>
      <c r="E568" s="93"/>
      <c r="F568" s="118" t="str">
        <f t="shared" si="36"/>
        <v/>
      </c>
      <c r="G568" s="118" t="str">
        <f t="shared" si="37"/>
        <v/>
      </c>
    </row>
    <row r="569" spans="1:7" x14ac:dyDescent="0.3">
      <c r="A569" s="90" t="s">
        <v>1826</v>
      </c>
      <c r="B569" s="90" t="s">
        <v>1541</v>
      </c>
      <c r="C569" s="111" t="s">
        <v>1669</v>
      </c>
      <c r="D569" s="173" t="s">
        <v>1669</v>
      </c>
      <c r="E569" s="93"/>
      <c r="F569" s="118" t="str">
        <f t="shared" si="36"/>
        <v/>
      </c>
      <c r="G569" s="118" t="str">
        <f t="shared" si="37"/>
        <v/>
      </c>
    </row>
    <row r="570" spans="1:7" x14ac:dyDescent="0.3">
      <c r="A570" s="90" t="s">
        <v>1827</v>
      </c>
      <c r="B570" s="105" t="s">
        <v>67</v>
      </c>
      <c r="C570" s="111">
        <f>SUM(C560:C568)</f>
        <v>0</v>
      </c>
      <c r="D570" s="173">
        <f>SUM(D560:D568)</f>
        <v>0</v>
      </c>
      <c r="E570" s="93"/>
      <c r="F570" s="160">
        <f>SUM(F560:F569)</f>
        <v>0</v>
      </c>
      <c r="G570" s="160">
        <f>SUM(G560:G569)</f>
        <v>0</v>
      </c>
    </row>
    <row r="571" spans="1:7" x14ac:dyDescent="0.3">
      <c r="A571" s="90" t="s">
        <v>1828</v>
      </c>
    </row>
    <row r="572" spans="1:7" x14ac:dyDescent="0.3">
      <c r="A572" s="137"/>
      <c r="B572" s="137" t="s">
        <v>1829</v>
      </c>
      <c r="C572" s="107" t="s">
        <v>53</v>
      </c>
      <c r="D572" s="107" t="s">
        <v>1521</v>
      </c>
      <c r="E572" s="107"/>
      <c r="F572" s="107" t="s">
        <v>463</v>
      </c>
      <c r="G572" s="107" t="s">
        <v>1770</v>
      </c>
    </row>
    <row r="573" spans="1:7" x14ac:dyDescent="0.3">
      <c r="A573" s="90" t="s">
        <v>1830</v>
      </c>
      <c r="B573" s="105" t="s">
        <v>1610</v>
      </c>
      <c r="C573" s="111" t="s">
        <v>1669</v>
      </c>
      <c r="D573" s="173" t="s">
        <v>1669</v>
      </c>
      <c r="E573" s="93"/>
      <c r="F573" s="118" t="str">
        <f>IF($C$577=0,"",IF(C573="[for completion]","",IF(C573="","",C573/$C$577)))</f>
        <v/>
      </c>
      <c r="G573" s="118" t="str">
        <f>IF($D$577=0,"",IF(D573="[for completion]","",IF(D573="","",D573/$D$577)))</f>
        <v/>
      </c>
    </row>
    <row r="574" spans="1:7" x14ac:dyDescent="0.3">
      <c r="A574" s="90" t="s">
        <v>1831</v>
      </c>
      <c r="B574" s="177" t="s">
        <v>1832</v>
      </c>
      <c r="C574" s="111" t="s">
        <v>1669</v>
      </c>
      <c r="D574" s="173" t="s">
        <v>1669</v>
      </c>
      <c r="E574" s="93"/>
      <c r="F574" s="118" t="str">
        <f t="shared" ref="F574:F576" si="38">IF($C$577=0,"",IF(C574="[for completion]","",IF(C574="","",C574/$C$577)))</f>
        <v/>
      </c>
      <c r="G574" s="118" t="str">
        <f t="shared" ref="G574:G576" si="39">IF($D$577=0,"",IF(D574="[for completion]","",IF(D574="","",D574/$D$577)))</f>
        <v/>
      </c>
    </row>
    <row r="575" spans="1:7" x14ac:dyDescent="0.3">
      <c r="A575" s="90" t="s">
        <v>1833</v>
      </c>
      <c r="B575" s="105" t="s">
        <v>1605</v>
      </c>
      <c r="C575" s="111" t="s">
        <v>1669</v>
      </c>
      <c r="D575" s="173" t="s">
        <v>1669</v>
      </c>
      <c r="E575" s="93"/>
      <c r="F575" s="118" t="str">
        <f t="shared" si="38"/>
        <v/>
      </c>
      <c r="G575" s="118" t="str">
        <f t="shared" si="39"/>
        <v/>
      </c>
    </row>
    <row r="576" spans="1:7" x14ac:dyDescent="0.3">
      <c r="A576" s="90" t="s">
        <v>1834</v>
      </c>
      <c r="B576" s="90" t="s">
        <v>1541</v>
      </c>
      <c r="C576" s="111" t="s">
        <v>1669</v>
      </c>
      <c r="D576" s="173" t="s">
        <v>1669</v>
      </c>
      <c r="E576" s="93"/>
      <c r="F576" s="118" t="str">
        <f t="shared" si="38"/>
        <v/>
      </c>
      <c r="G576" s="118" t="str">
        <f t="shared" si="39"/>
        <v/>
      </c>
    </row>
    <row r="577" spans="1:7" x14ac:dyDescent="0.3">
      <c r="A577" s="90" t="s">
        <v>1835</v>
      </c>
      <c r="B577" s="105" t="s">
        <v>67</v>
      </c>
      <c r="C577" s="111">
        <f>SUM(C573:C576)</f>
        <v>0</v>
      </c>
      <c r="D577" s="173">
        <f>SUM(D573:D576)</f>
        <v>0</v>
      </c>
      <c r="E577" s="93"/>
      <c r="F577" s="160">
        <f>SUM(F573:F576)</f>
        <v>0</v>
      </c>
      <c r="G577" s="160">
        <f>SUM(G573:G576)</f>
        <v>0</v>
      </c>
    </row>
    <row r="579" spans="1:7" x14ac:dyDescent="0.3">
      <c r="A579" s="137"/>
      <c r="B579" s="137" t="s">
        <v>1836</v>
      </c>
      <c r="C579" s="107" t="s">
        <v>53</v>
      </c>
      <c r="D579" s="107" t="s">
        <v>1769</v>
      </c>
      <c r="E579" s="107"/>
      <c r="F579" s="107" t="s">
        <v>463</v>
      </c>
      <c r="G579" s="107" t="s">
        <v>1770</v>
      </c>
    </row>
    <row r="580" spans="1:7" x14ac:dyDescent="0.3">
      <c r="A580" s="90" t="s">
        <v>1837</v>
      </c>
      <c r="B580" s="105" t="s">
        <v>581</v>
      </c>
      <c r="C580" s="111" t="s">
        <v>1669</v>
      </c>
      <c r="D580" s="173" t="s">
        <v>1669</v>
      </c>
      <c r="E580" s="83"/>
      <c r="F580" s="118" t="str">
        <f>IF($C$598=0,"",IF(C580="[for completion]","",IF(C580="","",C580/$C$598)))</f>
        <v/>
      </c>
      <c r="G580" s="118" t="str">
        <f>IF($D$598=0,"",IF(D580="[for completion]","",IF(D580="","",D580/$D$598)))</f>
        <v/>
      </c>
    </row>
    <row r="581" spans="1:7" x14ac:dyDescent="0.3">
      <c r="A581" s="90" t="s">
        <v>1838</v>
      </c>
      <c r="B581" s="105" t="s">
        <v>581</v>
      </c>
      <c r="C581" s="111" t="s">
        <v>1669</v>
      </c>
      <c r="D581" s="173" t="s">
        <v>1669</v>
      </c>
      <c r="E581" s="83"/>
      <c r="F581" s="118" t="str">
        <f t="shared" ref="F581:F598" si="40">IF($C$598=0,"",IF(C581="[for completion]","",IF(C581="","",C581/$C$598)))</f>
        <v/>
      </c>
      <c r="G581" s="118" t="str">
        <f t="shared" ref="G581:G598" si="41">IF($D$598=0,"",IF(D581="[for completion]","",IF(D581="","",D581/$D$598)))</f>
        <v/>
      </c>
    </row>
    <row r="582" spans="1:7" x14ac:dyDescent="0.3">
      <c r="A582" s="90" t="s">
        <v>1839</v>
      </c>
      <c r="B582" s="105" t="s">
        <v>581</v>
      </c>
      <c r="C582" s="111" t="s">
        <v>1669</v>
      </c>
      <c r="D582" s="173" t="s">
        <v>1669</v>
      </c>
      <c r="E582" s="83"/>
      <c r="F582" s="118" t="str">
        <f t="shared" si="40"/>
        <v/>
      </c>
      <c r="G582" s="118" t="str">
        <f t="shared" si="41"/>
        <v/>
      </c>
    </row>
    <row r="583" spans="1:7" x14ac:dyDescent="0.3">
      <c r="A583" s="90" t="s">
        <v>1840</v>
      </c>
      <c r="B583" s="105" t="s">
        <v>581</v>
      </c>
      <c r="C583" s="111" t="s">
        <v>1669</v>
      </c>
      <c r="D583" s="173" t="s">
        <v>1669</v>
      </c>
      <c r="E583" s="83"/>
      <c r="F583" s="118" t="str">
        <f t="shared" si="40"/>
        <v/>
      </c>
      <c r="G583" s="118" t="str">
        <f t="shared" si="41"/>
        <v/>
      </c>
    </row>
    <row r="584" spans="1:7" x14ac:dyDescent="0.3">
      <c r="A584" s="90" t="s">
        <v>1841</v>
      </c>
      <c r="B584" s="105" t="s">
        <v>581</v>
      </c>
      <c r="C584" s="111" t="s">
        <v>1669</v>
      </c>
      <c r="D584" s="173" t="s">
        <v>1669</v>
      </c>
      <c r="E584" s="83"/>
      <c r="F584" s="118" t="str">
        <f t="shared" si="40"/>
        <v/>
      </c>
      <c r="G584" s="118" t="str">
        <f t="shared" si="41"/>
        <v/>
      </c>
    </row>
    <row r="585" spans="1:7" x14ac:dyDescent="0.3">
      <c r="A585" s="90" t="s">
        <v>1842</v>
      </c>
      <c r="B585" s="105" t="s">
        <v>581</v>
      </c>
      <c r="C585" s="111" t="s">
        <v>1669</v>
      </c>
      <c r="D585" s="173" t="s">
        <v>1669</v>
      </c>
      <c r="E585" s="83"/>
      <c r="F585" s="118" t="str">
        <f t="shared" si="40"/>
        <v/>
      </c>
      <c r="G585" s="118" t="str">
        <f t="shared" si="41"/>
        <v/>
      </c>
    </row>
    <row r="586" spans="1:7" x14ac:dyDescent="0.3">
      <c r="A586" s="90" t="s">
        <v>1843</v>
      </c>
      <c r="B586" s="105" t="s">
        <v>581</v>
      </c>
      <c r="C586" s="111" t="s">
        <v>1669</v>
      </c>
      <c r="D586" s="173" t="s">
        <v>1669</v>
      </c>
      <c r="E586" s="83"/>
      <c r="F586" s="118" t="str">
        <f t="shared" si="40"/>
        <v/>
      </c>
      <c r="G586" s="118" t="str">
        <f t="shared" si="41"/>
        <v/>
      </c>
    </row>
    <row r="587" spans="1:7" x14ac:dyDescent="0.3">
      <c r="A587" s="90" t="s">
        <v>1844</v>
      </c>
      <c r="B587" s="105" t="s">
        <v>581</v>
      </c>
      <c r="C587" s="111" t="s">
        <v>1669</v>
      </c>
      <c r="D587" s="173" t="s">
        <v>1669</v>
      </c>
      <c r="E587" s="83"/>
      <c r="F587" s="118" t="str">
        <f t="shared" si="40"/>
        <v/>
      </c>
      <c r="G587" s="118" t="str">
        <f t="shared" si="41"/>
        <v/>
      </c>
    </row>
    <row r="588" spans="1:7" x14ac:dyDescent="0.3">
      <c r="A588" s="90" t="s">
        <v>1845</v>
      </c>
      <c r="B588" s="105" t="s">
        <v>581</v>
      </c>
      <c r="C588" s="111" t="s">
        <v>1669</v>
      </c>
      <c r="D588" s="173" t="s">
        <v>1669</v>
      </c>
      <c r="E588" s="83"/>
      <c r="F588" s="118" t="str">
        <f t="shared" si="40"/>
        <v/>
      </c>
      <c r="G588" s="118" t="str">
        <f t="shared" si="41"/>
        <v/>
      </c>
    </row>
    <row r="589" spans="1:7" x14ac:dyDescent="0.3">
      <c r="A589" s="90" t="s">
        <v>1846</v>
      </c>
      <c r="B589" s="105" t="s">
        <v>581</v>
      </c>
      <c r="C589" s="111" t="s">
        <v>1669</v>
      </c>
      <c r="D589" s="173" t="s">
        <v>1669</v>
      </c>
      <c r="E589" s="83"/>
      <c r="F589" s="118" t="str">
        <f t="shared" si="40"/>
        <v/>
      </c>
      <c r="G589" s="118" t="str">
        <f t="shared" si="41"/>
        <v/>
      </c>
    </row>
    <row r="590" spans="1:7" x14ac:dyDescent="0.3">
      <c r="A590" s="90" t="s">
        <v>1847</v>
      </c>
      <c r="B590" s="105" t="s">
        <v>581</v>
      </c>
      <c r="C590" s="111" t="s">
        <v>1669</v>
      </c>
      <c r="D590" s="173" t="s">
        <v>1669</v>
      </c>
      <c r="E590" s="83"/>
      <c r="F590" s="118" t="str">
        <f t="shared" si="40"/>
        <v/>
      </c>
      <c r="G590" s="118" t="str">
        <f t="shared" si="41"/>
        <v/>
      </c>
    </row>
    <row r="591" spans="1:7" x14ac:dyDescent="0.3">
      <c r="A591" s="90" t="s">
        <v>1848</v>
      </c>
      <c r="B591" s="105" t="s">
        <v>581</v>
      </c>
      <c r="C591" s="111" t="s">
        <v>1669</v>
      </c>
      <c r="D591" s="173" t="s">
        <v>1669</v>
      </c>
      <c r="E591" s="83"/>
      <c r="F591" s="118" t="str">
        <f t="shared" si="40"/>
        <v/>
      </c>
      <c r="G591" s="118" t="str">
        <f t="shared" si="41"/>
        <v/>
      </c>
    </row>
    <row r="592" spans="1:7" x14ac:dyDescent="0.3">
      <c r="A592" s="90" t="s">
        <v>1849</v>
      </c>
      <c r="B592" s="105" t="s">
        <v>581</v>
      </c>
      <c r="C592" s="111" t="s">
        <v>1669</v>
      </c>
      <c r="D592" s="173" t="s">
        <v>1669</v>
      </c>
      <c r="E592" s="83"/>
      <c r="F592" s="118" t="str">
        <f t="shared" si="40"/>
        <v/>
      </c>
      <c r="G592" s="118" t="str">
        <f t="shared" si="41"/>
        <v/>
      </c>
    </row>
    <row r="593" spans="1:7" x14ac:dyDescent="0.3">
      <c r="A593" s="90" t="s">
        <v>1850</v>
      </c>
      <c r="B593" s="105" t="s">
        <v>581</v>
      </c>
      <c r="C593" s="111" t="s">
        <v>1669</v>
      </c>
      <c r="D593" s="173" t="s">
        <v>1669</v>
      </c>
      <c r="E593" s="83"/>
      <c r="F593" s="118" t="str">
        <f t="shared" si="40"/>
        <v/>
      </c>
      <c r="G593" s="118" t="str">
        <f t="shared" si="41"/>
        <v/>
      </c>
    </row>
    <row r="594" spans="1:7" x14ac:dyDescent="0.3">
      <c r="A594" s="90" t="s">
        <v>1851</v>
      </c>
      <c r="B594" s="105" t="s">
        <v>581</v>
      </c>
      <c r="C594" s="111" t="s">
        <v>1669</v>
      </c>
      <c r="D594" s="173" t="s">
        <v>1669</v>
      </c>
      <c r="E594" s="83"/>
      <c r="F594" s="118" t="str">
        <f t="shared" si="40"/>
        <v/>
      </c>
      <c r="G594" s="118" t="str">
        <f t="shared" si="41"/>
        <v/>
      </c>
    </row>
    <row r="595" spans="1:7" x14ac:dyDescent="0.3">
      <c r="A595" s="90" t="s">
        <v>1852</v>
      </c>
      <c r="B595" s="105" t="s">
        <v>581</v>
      </c>
      <c r="C595" s="111" t="s">
        <v>1669</v>
      </c>
      <c r="D595" s="173" t="s">
        <v>1669</v>
      </c>
      <c r="E595" s="83"/>
      <c r="F595" s="118" t="str">
        <f t="shared" si="40"/>
        <v/>
      </c>
      <c r="G595" s="118" t="str">
        <f t="shared" si="41"/>
        <v/>
      </c>
    </row>
    <row r="596" spans="1:7" x14ac:dyDescent="0.3">
      <c r="A596" s="90" t="s">
        <v>1853</v>
      </c>
      <c r="B596" s="105" t="s">
        <v>581</v>
      </c>
      <c r="C596" s="111" t="s">
        <v>1669</v>
      </c>
      <c r="D596" s="173" t="s">
        <v>1669</v>
      </c>
      <c r="E596" s="83"/>
      <c r="F596" s="118" t="str">
        <f t="shared" si="40"/>
        <v/>
      </c>
      <c r="G596" s="118" t="str">
        <f t="shared" si="41"/>
        <v/>
      </c>
    </row>
    <row r="597" spans="1:7" x14ac:dyDescent="0.3">
      <c r="A597" s="90" t="s">
        <v>1854</v>
      </c>
      <c r="B597" s="105" t="s">
        <v>1541</v>
      </c>
      <c r="C597" s="111" t="s">
        <v>1669</v>
      </c>
      <c r="D597" s="173" t="s">
        <v>1669</v>
      </c>
      <c r="E597" s="83"/>
      <c r="F597" s="118" t="str">
        <f t="shared" si="40"/>
        <v/>
      </c>
      <c r="G597" s="118" t="str">
        <f t="shared" si="41"/>
        <v/>
      </c>
    </row>
    <row r="598" spans="1:7" x14ac:dyDescent="0.3">
      <c r="A598" s="90" t="s">
        <v>1855</v>
      </c>
      <c r="B598" s="105" t="s">
        <v>67</v>
      </c>
      <c r="C598" s="111">
        <f>SUM(C580:C597)</f>
        <v>0</v>
      </c>
      <c r="D598" s="173">
        <f>SUM(D580:D597)</f>
        <v>0</v>
      </c>
      <c r="E598" s="83"/>
      <c r="F598" s="118" t="str">
        <f t="shared" si="40"/>
        <v/>
      </c>
      <c r="G598" s="118"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5122589B-7DD9-486C-98CB-3828AC8BFD53}"/>
    <hyperlink ref="B7" location="'B1. HTT Mortgage Assets'!B166" display="7.A Residential Cover Pool" xr:uid="{2BD1A90A-87B2-4E22-B87B-81FD9E2F92C1}"/>
    <hyperlink ref="B8" location="'B1. HTT Mortgage Assets'!B267" display="7.B Commercial Cover Pool" xr:uid="{BD7CD6A8-3EE1-4E7C-972F-691915BDFE95}"/>
    <hyperlink ref="B149" location="'2. Harmonised Glossary'!A9" display="Breakdown by Interest Rate" xr:uid="{9C4FCD47-3250-4AA4-91BF-BEB265645168}"/>
    <hyperlink ref="B179" location="'2. Harmonised Glossary'!A14" display="Non-Performing Loans (NPLs)" xr:uid="{59082289-A0CE-43AE-8CC6-5B680950F0A8}"/>
    <hyperlink ref="B11" location="'2. Harmonised Glossary'!A12" display="Property Type Information" xr:uid="{9B2D0D73-47F6-4483-B57A-3629DAF89722}"/>
    <hyperlink ref="B215" location="'2. Harmonised Glossary'!A288" display="Loan to Value (LTV) Information - Un-indexed" xr:uid="{07C50A90-068E-46F3-A43F-DEDD132CCA7C}"/>
    <hyperlink ref="B237" location="'2. Harmonised Glossary'!A11" display="Loan to Value (LTV) Information - Indexed" xr:uid="{7A92308D-F99A-4EBB-A63A-7B15AF6A68C1}"/>
  </hyperlinks>
  <pageMargins left="0.7" right="0.7" top="0.75" bottom="0.75" header="0.3" footer="0.3"/>
  <pageSetup scale="35" orientation="portrait" r:id="rId1"/>
  <headerFooter>
    <oddFooter>&amp;R&amp;1#&amp;"Calibri"&amp;10&amp;K0000FFClassification : Internal</oddFooter>
  </headerFooter>
  <rowBreaks count="4" manualBreakCount="4">
    <brk id="123" max="6" man="1"/>
    <brk id="258" max="16383" man="1"/>
    <brk id="381" max="16383" man="1"/>
    <brk id="5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857D-1C91-4A1A-A757-332C390C8296}">
  <sheetPr>
    <tabColor theme="5" tint="-0.249977111117893"/>
  </sheetPr>
  <dimension ref="A1:C403"/>
  <sheetViews>
    <sheetView view="pageBreakPreview" zoomScale="60" zoomScaleNormal="85" workbookViewId="0"/>
  </sheetViews>
  <sheetFormatPr defaultColWidth="9.1796875" defaultRowHeight="14.5" x14ac:dyDescent="0.3"/>
  <cols>
    <col min="1" max="1" width="16.26953125" style="85" customWidth="1"/>
    <col min="2" max="2" width="89.81640625" style="90" bestFit="1" customWidth="1"/>
    <col min="3" max="3" width="134.7265625" style="85" customWidth="1"/>
    <col min="4" max="16384" width="9.1796875" style="85"/>
  </cols>
  <sheetData>
    <row r="1" spans="1:3" ht="31" x14ac:dyDescent="0.3">
      <c r="A1" s="82" t="s">
        <v>1856</v>
      </c>
      <c r="B1" s="82"/>
      <c r="C1" s="179" t="s">
        <v>1390</v>
      </c>
    </row>
    <row r="2" spans="1:3" ht="13" x14ac:dyDescent="0.3">
      <c r="B2" s="83"/>
      <c r="C2" s="83"/>
    </row>
    <row r="3" spans="1:3" ht="13" x14ac:dyDescent="0.3">
      <c r="A3" s="180" t="s">
        <v>1857</v>
      </c>
      <c r="B3" s="181"/>
      <c r="C3" s="83"/>
    </row>
    <row r="4" spans="1:3" x14ac:dyDescent="0.3">
      <c r="C4" s="83"/>
    </row>
    <row r="5" spans="1:3" ht="18.5" x14ac:dyDescent="0.3">
      <c r="A5" s="98" t="s">
        <v>6</v>
      </c>
      <c r="B5" s="98" t="s">
        <v>1858</v>
      </c>
      <c r="C5" s="182" t="s">
        <v>1859</v>
      </c>
    </row>
    <row r="6" spans="1:3" x14ac:dyDescent="0.3">
      <c r="A6" s="147" t="s">
        <v>1860</v>
      </c>
      <c r="B6" s="101" t="s">
        <v>1861</v>
      </c>
      <c r="C6" s="90" t="s">
        <v>1862</v>
      </c>
    </row>
    <row r="7" spans="1:3" ht="29" x14ac:dyDescent="0.3">
      <c r="A7" s="147" t="s">
        <v>1863</v>
      </c>
      <c r="B7" s="101" t="s">
        <v>1864</v>
      </c>
      <c r="C7" s="90" t="s">
        <v>1865</v>
      </c>
    </row>
    <row r="8" spans="1:3" x14ac:dyDescent="0.3">
      <c r="A8" s="147" t="s">
        <v>1866</v>
      </c>
      <c r="B8" s="101" t="s">
        <v>1867</v>
      </c>
      <c r="C8" s="90" t="s">
        <v>1868</v>
      </c>
    </row>
    <row r="9" spans="1:3" x14ac:dyDescent="0.3">
      <c r="A9" s="147" t="s">
        <v>1869</v>
      </c>
      <c r="B9" s="101" t="s">
        <v>1870</v>
      </c>
      <c r="C9" s="90" t="s">
        <v>1871</v>
      </c>
    </row>
    <row r="10" spans="1:3" ht="43.5" x14ac:dyDescent="0.3">
      <c r="A10" s="147" t="s">
        <v>1872</v>
      </c>
      <c r="B10" s="101" t="s">
        <v>1873</v>
      </c>
      <c r="C10" s="90" t="s">
        <v>1874</v>
      </c>
    </row>
    <row r="11" spans="1:3" ht="43.5" x14ac:dyDescent="0.3">
      <c r="A11" s="147" t="s">
        <v>1875</v>
      </c>
      <c r="B11" s="101" t="s">
        <v>1876</v>
      </c>
      <c r="C11" s="90" t="s">
        <v>1877</v>
      </c>
    </row>
    <row r="12" spans="1:3" ht="29" x14ac:dyDescent="0.3">
      <c r="A12" s="147" t="s">
        <v>1878</v>
      </c>
      <c r="B12" s="101" t="s">
        <v>1879</v>
      </c>
      <c r="C12" s="90" t="s">
        <v>1880</v>
      </c>
    </row>
    <row r="13" spans="1:3" x14ac:dyDescent="0.3">
      <c r="A13" s="147" t="s">
        <v>1881</v>
      </c>
      <c r="B13" s="101" t="s">
        <v>1882</v>
      </c>
      <c r="C13" s="90" t="s">
        <v>1883</v>
      </c>
    </row>
    <row r="14" spans="1:3" ht="29" x14ac:dyDescent="0.3">
      <c r="A14" s="147" t="s">
        <v>1884</v>
      </c>
      <c r="B14" s="101" t="s">
        <v>1885</v>
      </c>
      <c r="C14" s="90" t="s">
        <v>1886</v>
      </c>
    </row>
    <row r="15" spans="1:3" x14ac:dyDescent="0.3">
      <c r="A15" s="147" t="s">
        <v>1887</v>
      </c>
      <c r="B15" s="101" t="s">
        <v>1888</v>
      </c>
      <c r="C15" s="90" t="s">
        <v>1889</v>
      </c>
    </row>
    <row r="16" spans="1:3" ht="29" x14ac:dyDescent="0.3">
      <c r="A16" s="147" t="s">
        <v>1890</v>
      </c>
      <c r="B16" s="106" t="s">
        <v>1891</v>
      </c>
      <c r="C16" s="90" t="s">
        <v>1892</v>
      </c>
    </row>
    <row r="17" spans="1:3" ht="29" x14ac:dyDescent="0.3">
      <c r="A17" s="147" t="s">
        <v>1893</v>
      </c>
      <c r="B17" s="106" t="s">
        <v>1894</v>
      </c>
      <c r="C17" s="90" t="s">
        <v>1895</v>
      </c>
    </row>
    <row r="18" spans="1:3" x14ac:dyDescent="0.3">
      <c r="A18" s="147" t="s">
        <v>1896</v>
      </c>
      <c r="B18" s="106" t="s">
        <v>1897</v>
      </c>
      <c r="C18" s="90" t="s">
        <v>1898</v>
      </c>
    </row>
    <row r="19" spans="1:3" x14ac:dyDescent="0.3">
      <c r="A19" s="147" t="s">
        <v>1899</v>
      </c>
      <c r="B19" s="103" t="s">
        <v>1900</v>
      </c>
      <c r="C19" s="90"/>
    </row>
    <row r="20" spans="1:3" x14ac:dyDescent="0.3">
      <c r="A20" s="147" t="s">
        <v>1901</v>
      </c>
      <c r="B20" s="101"/>
    </row>
    <row r="21" spans="1:3" x14ac:dyDescent="0.3">
      <c r="A21" s="147" t="s">
        <v>1902</v>
      </c>
      <c r="B21" s="101"/>
      <c r="C21" s="90"/>
    </row>
    <row r="22" spans="1:3" ht="13" x14ac:dyDescent="0.3">
      <c r="A22" s="147" t="s">
        <v>1903</v>
      </c>
      <c r="B22" s="85"/>
    </row>
    <row r="23" spans="1:3" x14ac:dyDescent="0.3">
      <c r="A23" s="147" t="s">
        <v>1904</v>
      </c>
      <c r="C23" s="90"/>
    </row>
    <row r="24" spans="1:3" x14ac:dyDescent="0.3">
      <c r="A24" s="147" t="s">
        <v>1905</v>
      </c>
      <c r="B24" s="172"/>
      <c r="C24" s="90"/>
    </row>
    <row r="25" spans="1:3" x14ac:dyDescent="0.3">
      <c r="A25" s="147" t="s">
        <v>1906</v>
      </c>
      <c r="B25" s="172"/>
      <c r="C25" s="90"/>
    </row>
    <row r="26" spans="1:3" x14ac:dyDescent="0.3">
      <c r="A26" s="147" t="s">
        <v>1907</v>
      </c>
      <c r="B26" s="172"/>
      <c r="C26" s="90"/>
    </row>
    <row r="27" spans="1:3" x14ac:dyDescent="0.3">
      <c r="A27" s="147" t="s">
        <v>1908</v>
      </c>
      <c r="B27" s="172"/>
      <c r="C27" s="90"/>
    </row>
    <row r="28" spans="1:3" ht="18.5" x14ac:dyDescent="0.3">
      <c r="A28" s="98"/>
      <c r="B28" s="98" t="s">
        <v>1909</v>
      </c>
      <c r="C28" s="182" t="s">
        <v>1859</v>
      </c>
    </row>
    <row r="29" spans="1:3" x14ac:dyDescent="0.3">
      <c r="A29" s="147" t="s">
        <v>1910</v>
      </c>
      <c r="B29" s="101" t="s">
        <v>1911</v>
      </c>
      <c r="C29" s="90" t="s">
        <v>1669</v>
      </c>
    </row>
    <row r="30" spans="1:3" x14ac:dyDescent="0.3">
      <c r="A30" s="147" t="s">
        <v>1912</v>
      </c>
      <c r="B30" s="101" t="s">
        <v>1913</v>
      </c>
      <c r="C30" s="90" t="s">
        <v>1669</v>
      </c>
    </row>
    <row r="31" spans="1:3" x14ac:dyDescent="0.3">
      <c r="A31" s="147" t="s">
        <v>1914</v>
      </c>
      <c r="B31" s="101" t="s">
        <v>1915</v>
      </c>
      <c r="C31" s="90" t="s">
        <v>1669</v>
      </c>
    </row>
    <row r="32" spans="1:3" x14ac:dyDescent="0.3">
      <c r="A32" s="147" t="s">
        <v>1916</v>
      </c>
      <c r="B32" s="172"/>
      <c r="C32" s="90"/>
    </row>
    <row r="33" spans="1:3" x14ac:dyDescent="0.3">
      <c r="A33" s="147" t="s">
        <v>1917</v>
      </c>
      <c r="B33" s="172"/>
      <c r="C33" s="90"/>
    </row>
    <row r="34" spans="1:3" x14ac:dyDescent="0.3">
      <c r="A34" s="147" t="s">
        <v>1918</v>
      </c>
      <c r="B34" s="172"/>
      <c r="C34" s="90"/>
    </row>
    <row r="35" spans="1:3" x14ac:dyDescent="0.3">
      <c r="A35" s="147" t="s">
        <v>1919</v>
      </c>
      <c r="B35" s="172"/>
      <c r="C35" s="90"/>
    </row>
    <row r="36" spans="1:3" x14ac:dyDescent="0.3">
      <c r="A36" s="147" t="s">
        <v>1920</v>
      </c>
      <c r="B36" s="172"/>
      <c r="C36" s="90"/>
    </row>
    <row r="37" spans="1:3" x14ac:dyDescent="0.3">
      <c r="A37" s="147" t="s">
        <v>1921</v>
      </c>
      <c r="B37" s="172"/>
      <c r="C37" s="90"/>
    </row>
    <row r="38" spans="1:3" x14ac:dyDescent="0.3">
      <c r="A38" s="147" t="s">
        <v>1922</v>
      </c>
      <c r="B38" s="172"/>
      <c r="C38" s="90"/>
    </row>
    <row r="39" spans="1:3" x14ac:dyDescent="0.3">
      <c r="A39" s="147" t="s">
        <v>1923</v>
      </c>
      <c r="B39" s="172"/>
      <c r="C39" s="90"/>
    </row>
    <row r="40" spans="1:3" x14ac:dyDescent="0.3">
      <c r="A40" s="147" t="s">
        <v>1924</v>
      </c>
      <c r="B40" s="172"/>
      <c r="C40" s="90"/>
    </row>
    <row r="41" spans="1:3" x14ac:dyDescent="0.3">
      <c r="A41" s="147" t="s">
        <v>1925</v>
      </c>
      <c r="B41" s="172"/>
      <c r="C41" s="90"/>
    </row>
    <row r="42" spans="1:3" x14ac:dyDescent="0.3">
      <c r="A42" s="147" t="s">
        <v>1926</v>
      </c>
      <c r="B42" s="172"/>
      <c r="C42" s="90"/>
    </row>
    <row r="43" spans="1:3" x14ac:dyDescent="0.3">
      <c r="A43" s="147" t="s">
        <v>1927</v>
      </c>
      <c r="B43" s="172"/>
      <c r="C43" s="90"/>
    </row>
    <row r="44" spans="1:3" ht="18.5" x14ac:dyDescent="0.3">
      <c r="A44" s="98"/>
      <c r="B44" s="98" t="s">
        <v>1928</v>
      </c>
      <c r="C44" s="182" t="s">
        <v>1929</v>
      </c>
    </row>
    <row r="45" spans="1:3" x14ac:dyDescent="0.3">
      <c r="A45" s="147" t="s">
        <v>1930</v>
      </c>
      <c r="B45" s="106" t="s">
        <v>1931</v>
      </c>
      <c r="C45" s="90" t="s">
        <v>48</v>
      </c>
    </row>
    <row r="46" spans="1:3" x14ac:dyDescent="0.3">
      <c r="A46" s="147" t="s">
        <v>1932</v>
      </c>
      <c r="B46" s="106" t="s">
        <v>1933</v>
      </c>
      <c r="C46" s="90" t="s">
        <v>1934</v>
      </c>
    </row>
    <row r="47" spans="1:3" x14ac:dyDescent="0.3">
      <c r="A47" s="147" t="s">
        <v>1935</v>
      </c>
      <c r="B47" s="106" t="s">
        <v>1936</v>
      </c>
      <c r="C47" s="90" t="s">
        <v>1937</v>
      </c>
    </row>
    <row r="48" spans="1:3" x14ac:dyDescent="0.3">
      <c r="A48" s="147" t="s">
        <v>1938</v>
      </c>
      <c r="B48" s="105"/>
      <c r="C48" s="90"/>
    </row>
    <row r="49" spans="1:3" x14ac:dyDescent="0.3">
      <c r="A49" s="147" t="s">
        <v>1939</v>
      </c>
      <c r="B49" s="105"/>
      <c r="C49" s="90"/>
    </row>
    <row r="50" spans="1:3" x14ac:dyDescent="0.3">
      <c r="A50" s="147" t="s">
        <v>1940</v>
      </c>
      <c r="B50" s="106"/>
      <c r="C50" s="90"/>
    </row>
    <row r="51" spans="1:3" ht="18.5" x14ac:dyDescent="0.3">
      <c r="A51" s="98"/>
      <c r="B51" s="98" t="s">
        <v>1941</v>
      </c>
      <c r="C51" s="182" t="s">
        <v>1859</v>
      </c>
    </row>
    <row r="52" spans="1:3" x14ac:dyDescent="0.3">
      <c r="A52" s="147" t="s">
        <v>1942</v>
      </c>
      <c r="B52" s="101" t="s">
        <v>1943</v>
      </c>
      <c r="C52" s="90" t="s">
        <v>1669</v>
      </c>
    </row>
    <row r="53" spans="1:3" x14ac:dyDescent="0.3">
      <c r="A53" s="147" t="s">
        <v>1944</v>
      </c>
      <c r="B53" s="105"/>
    </row>
    <row r="54" spans="1:3" x14ac:dyDescent="0.3">
      <c r="A54" s="147" t="s">
        <v>1945</v>
      </c>
      <c r="B54" s="105"/>
    </row>
    <row r="55" spans="1:3" x14ac:dyDescent="0.3">
      <c r="A55" s="147" t="s">
        <v>1946</v>
      </c>
      <c r="B55" s="105"/>
    </row>
    <row r="56" spans="1:3" x14ac:dyDescent="0.3">
      <c r="A56" s="147" t="s">
        <v>1947</v>
      </c>
      <c r="B56" s="105"/>
    </row>
    <row r="57" spans="1:3" x14ac:dyDescent="0.3">
      <c r="A57" s="147" t="s">
        <v>1948</v>
      </c>
      <c r="B57" s="105"/>
    </row>
    <row r="58" spans="1:3" x14ac:dyDescent="0.3">
      <c r="B58" s="105"/>
    </row>
    <row r="59" spans="1:3" x14ac:dyDescent="0.3">
      <c r="B59" s="105"/>
    </row>
    <row r="60" spans="1:3" x14ac:dyDescent="0.3">
      <c r="B60" s="105"/>
    </row>
    <row r="61" spans="1:3" x14ac:dyDescent="0.3">
      <c r="B61" s="105"/>
    </row>
    <row r="62" spans="1:3" x14ac:dyDescent="0.3">
      <c r="B62" s="105"/>
    </row>
    <row r="63" spans="1:3" x14ac:dyDescent="0.3">
      <c r="B63" s="105"/>
    </row>
    <row r="64" spans="1:3" x14ac:dyDescent="0.3">
      <c r="B64" s="105"/>
    </row>
    <row r="65" spans="2:2" x14ac:dyDescent="0.3">
      <c r="B65" s="105"/>
    </row>
    <row r="66" spans="2:2" x14ac:dyDescent="0.3">
      <c r="B66" s="105"/>
    </row>
    <row r="67" spans="2:2" x14ac:dyDescent="0.3">
      <c r="B67" s="105"/>
    </row>
    <row r="68" spans="2:2" x14ac:dyDescent="0.3">
      <c r="B68" s="105"/>
    </row>
    <row r="69" spans="2:2" x14ac:dyDescent="0.3">
      <c r="B69" s="105"/>
    </row>
    <row r="70" spans="2:2" x14ac:dyDescent="0.3">
      <c r="B70" s="105"/>
    </row>
    <row r="71" spans="2:2" x14ac:dyDescent="0.3">
      <c r="B71" s="105"/>
    </row>
    <row r="72" spans="2:2" x14ac:dyDescent="0.3">
      <c r="B72" s="105"/>
    </row>
    <row r="73" spans="2:2" x14ac:dyDescent="0.3">
      <c r="B73" s="105"/>
    </row>
    <row r="74" spans="2:2" x14ac:dyDescent="0.3">
      <c r="B74" s="105"/>
    </row>
    <row r="75" spans="2:2" x14ac:dyDescent="0.3">
      <c r="B75" s="105"/>
    </row>
    <row r="76" spans="2:2" x14ac:dyDescent="0.3">
      <c r="B76" s="105"/>
    </row>
    <row r="77" spans="2:2" x14ac:dyDescent="0.3">
      <c r="B77" s="105"/>
    </row>
    <row r="78" spans="2:2" x14ac:dyDescent="0.3">
      <c r="B78" s="105"/>
    </row>
    <row r="79" spans="2:2" x14ac:dyDescent="0.3">
      <c r="B79" s="105"/>
    </row>
    <row r="80" spans="2:2" x14ac:dyDescent="0.3">
      <c r="B80" s="105"/>
    </row>
    <row r="81" spans="2:2" x14ac:dyDescent="0.3">
      <c r="B81" s="105"/>
    </row>
    <row r="82" spans="2:2" x14ac:dyDescent="0.3">
      <c r="B82" s="105"/>
    </row>
    <row r="83" spans="2:2" x14ac:dyDescent="0.3">
      <c r="B83" s="105"/>
    </row>
    <row r="84" spans="2:2" x14ac:dyDescent="0.3">
      <c r="B84" s="105"/>
    </row>
    <row r="85" spans="2:2" x14ac:dyDescent="0.3">
      <c r="B85" s="105"/>
    </row>
    <row r="86" spans="2:2" x14ac:dyDescent="0.3">
      <c r="B86" s="105"/>
    </row>
    <row r="87" spans="2:2" x14ac:dyDescent="0.3">
      <c r="B87" s="105"/>
    </row>
    <row r="88" spans="2:2" x14ac:dyDescent="0.3">
      <c r="B88" s="105"/>
    </row>
    <row r="89" spans="2:2" x14ac:dyDescent="0.3">
      <c r="B89" s="105"/>
    </row>
    <row r="90" spans="2:2" x14ac:dyDescent="0.3">
      <c r="B90" s="105"/>
    </row>
    <row r="91" spans="2:2" x14ac:dyDescent="0.3">
      <c r="B91" s="105"/>
    </row>
    <row r="92" spans="2:2" x14ac:dyDescent="0.3">
      <c r="B92" s="105"/>
    </row>
    <row r="93" spans="2:2" x14ac:dyDescent="0.3">
      <c r="B93" s="105"/>
    </row>
    <row r="94" spans="2:2" x14ac:dyDescent="0.3">
      <c r="B94" s="105"/>
    </row>
    <row r="95" spans="2:2" x14ac:dyDescent="0.3">
      <c r="B95" s="105"/>
    </row>
    <row r="96" spans="2:2" x14ac:dyDescent="0.3">
      <c r="B96" s="105"/>
    </row>
    <row r="97" spans="2:2" x14ac:dyDescent="0.3">
      <c r="B97" s="105"/>
    </row>
    <row r="98" spans="2:2" x14ac:dyDescent="0.3">
      <c r="B98" s="105"/>
    </row>
    <row r="99" spans="2:2" x14ac:dyDescent="0.3">
      <c r="B99" s="105"/>
    </row>
    <row r="100" spans="2:2" x14ac:dyDescent="0.3">
      <c r="B100" s="105"/>
    </row>
    <row r="101" spans="2:2" x14ac:dyDescent="0.3">
      <c r="B101" s="105"/>
    </row>
    <row r="102" spans="2:2" x14ac:dyDescent="0.3">
      <c r="B102" s="105"/>
    </row>
    <row r="103" spans="2:2" ht="13" x14ac:dyDescent="0.3">
      <c r="B103" s="83"/>
    </row>
    <row r="104" spans="2:2" ht="13" x14ac:dyDescent="0.3">
      <c r="B104" s="83"/>
    </row>
    <row r="105" spans="2:2" ht="13" x14ac:dyDescent="0.3">
      <c r="B105" s="83"/>
    </row>
    <row r="106" spans="2:2" ht="13" x14ac:dyDescent="0.3">
      <c r="B106" s="83"/>
    </row>
    <row r="107" spans="2:2" ht="13" x14ac:dyDescent="0.3">
      <c r="B107" s="83"/>
    </row>
    <row r="108" spans="2:2" ht="13" x14ac:dyDescent="0.3">
      <c r="B108" s="83"/>
    </row>
    <row r="109" spans="2:2" ht="13" x14ac:dyDescent="0.3">
      <c r="B109" s="83"/>
    </row>
    <row r="110" spans="2:2" ht="13" x14ac:dyDescent="0.3">
      <c r="B110" s="83"/>
    </row>
    <row r="111" spans="2:2" ht="13" x14ac:dyDescent="0.3">
      <c r="B111" s="83"/>
    </row>
    <row r="112" spans="2:2" ht="13" x14ac:dyDescent="0.3">
      <c r="B112" s="83"/>
    </row>
    <row r="113" spans="2:2" x14ac:dyDescent="0.3">
      <c r="B113" s="105"/>
    </row>
    <row r="114" spans="2:2" x14ac:dyDescent="0.3">
      <c r="B114" s="105"/>
    </row>
    <row r="115" spans="2:2" x14ac:dyDescent="0.3">
      <c r="B115" s="105"/>
    </row>
    <row r="116" spans="2:2" x14ac:dyDescent="0.3">
      <c r="B116" s="105"/>
    </row>
    <row r="117" spans="2:2" x14ac:dyDescent="0.3">
      <c r="B117" s="105"/>
    </row>
    <row r="118" spans="2:2" x14ac:dyDescent="0.3">
      <c r="B118" s="105"/>
    </row>
    <row r="119" spans="2:2" x14ac:dyDescent="0.3">
      <c r="B119" s="105"/>
    </row>
    <row r="120" spans="2:2" x14ac:dyDescent="0.3">
      <c r="B120" s="105"/>
    </row>
    <row r="121" spans="2:2" ht="13" x14ac:dyDescent="0.3">
      <c r="B121" s="129"/>
    </row>
    <row r="122" spans="2:2" x14ac:dyDescent="0.3">
      <c r="B122" s="105"/>
    </row>
    <row r="123" spans="2:2" x14ac:dyDescent="0.3">
      <c r="B123" s="105"/>
    </row>
    <row r="124" spans="2:2" x14ac:dyDescent="0.3">
      <c r="B124" s="105"/>
    </row>
    <row r="125" spans="2:2" x14ac:dyDescent="0.3">
      <c r="B125" s="105"/>
    </row>
    <row r="126" spans="2:2" x14ac:dyDescent="0.3">
      <c r="B126" s="105"/>
    </row>
    <row r="127" spans="2:2" x14ac:dyDescent="0.3">
      <c r="B127" s="105"/>
    </row>
    <row r="128" spans="2:2" x14ac:dyDescent="0.3">
      <c r="B128" s="105"/>
    </row>
    <row r="129" spans="2:2" x14ac:dyDescent="0.3">
      <c r="B129" s="105"/>
    </row>
    <row r="130" spans="2:2" x14ac:dyDescent="0.3">
      <c r="B130" s="105"/>
    </row>
    <row r="131" spans="2:2" x14ac:dyDescent="0.3">
      <c r="B131" s="105"/>
    </row>
    <row r="132" spans="2:2" x14ac:dyDescent="0.3">
      <c r="B132" s="105"/>
    </row>
    <row r="133" spans="2:2" x14ac:dyDescent="0.3">
      <c r="B133" s="105"/>
    </row>
    <row r="134" spans="2:2" x14ac:dyDescent="0.3">
      <c r="B134" s="105"/>
    </row>
    <row r="135" spans="2:2" x14ac:dyDescent="0.3">
      <c r="B135" s="105"/>
    </row>
    <row r="136" spans="2:2" x14ac:dyDescent="0.3">
      <c r="B136" s="105"/>
    </row>
    <row r="137" spans="2:2" x14ac:dyDescent="0.3">
      <c r="B137" s="105"/>
    </row>
    <row r="138" spans="2:2" x14ac:dyDescent="0.3">
      <c r="B138" s="105"/>
    </row>
    <row r="140" spans="2:2" x14ac:dyDescent="0.3">
      <c r="B140" s="105"/>
    </row>
    <row r="141" spans="2:2" x14ac:dyDescent="0.3">
      <c r="B141" s="105"/>
    </row>
    <row r="142" spans="2:2" x14ac:dyDescent="0.3">
      <c r="B142" s="105"/>
    </row>
    <row r="147" spans="2:2" x14ac:dyDescent="0.3">
      <c r="B147" s="93"/>
    </row>
    <row r="148" spans="2:2" x14ac:dyDescent="0.3">
      <c r="B148" s="183"/>
    </row>
    <row r="154" spans="2:2" x14ac:dyDescent="0.3">
      <c r="B154" s="106"/>
    </row>
    <row r="155" spans="2:2" x14ac:dyDescent="0.3">
      <c r="B155" s="105"/>
    </row>
    <row r="157" spans="2:2" x14ac:dyDescent="0.3">
      <c r="B157" s="105"/>
    </row>
    <row r="158" spans="2:2" x14ac:dyDescent="0.3">
      <c r="B158" s="105"/>
    </row>
    <row r="159" spans="2:2" x14ac:dyDescent="0.3">
      <c r="B159" s="105"/>
    </row>
    <row r="160" spans="2:2" x14ac:dyDescent="0.3">
      <c r="B160" s="105"/>
    </row>
    <row r="161" spans="2:2" x14ac:dyDescent="0.3">
      <c r="B161" s="105"/>
    </row>
    <row r="162" spans="2:2" x14ac:dyDescent="0.3">
      <c r="B162" s="105"/>
    </row>
    <row r="163" spans="2:2" x14ac:dyDescent="0.3">
      <c r="B163" s="105"/>
    </row>
    <row r="164" spans="2:2" x14ac:dyDescent="0.3">
      <c r="B164" s="105"/>
    </row>
    <row r="165" spans="2:2" x14ac:dyDescent="0.3">
      <c r="B165" s="105"/>
    </row>
    <row r="166" spans="2:2" x14ac:dyDescent="0.3">
      <c r="B166" s="105"/>
    </row>
    <row r="167" spans="2:2" x14ac:dyDescent="0.3">
      <c r="B167" s="105"/>
    </row>
    <row r="168" spans="2:2" x14ac:dyDescent="0.3">
      <c r="B168" s="105"/>
    </row>
    <row r="265" spans="2:2" x14ac:dyDescent="0.3">
      <c r="B265" s="101"/>
    </row>
    <row r="266" spans="2:2" x14ac:dyDescent="0.3">
      <c r="B266" s="105"/>
    </row>
    <row r="267" spans="2:2" x14ac:dyDescent="0.3">
      <c r="B267" s="105"/>
    </row>
    <row r="270" spans="2:2" x14ac:dyDescent="0.3">
      <c r="B270" s="105"/>
    </row>
    <row r="286" spans="2:2" x14ac:dyDescent="0.3">
      <c r="B286" s="101"/>
    </row>
    <row r="316" spans="2:2" x14ac:dyDescent="0.3">
      <c r="B316" s="93"/>
    </row>
    <row r="317" spans="2:2" x14ac:dyDescent="0.3">
      <c r="B317" s="105"/>
    </row>
    <row r="319" spans="2:2" x14ac:dyDescent="0.3">
      <c r="B319" s="105"/>
    </row>
    <row r="320" spans="2:2" x14ac:dyDescent="0.3">
      <c r="B320" s="105"/>
    </row>
    <row r="321" spans="2:2" x14ac:dyDescent="0.3">
      <c r="B321" s="105"/>
    </row>
    <row r="322" spans="2:2" x14ac:dyDescent="0.3">
      <c r="B322" s="105"/>
    </row>
    <row r="323" spans="2:2" x14ac:dyDescent="0.3">
      <c r="B323" s="105"/>
    </row>
    <row r="324" spans="2:2" x14ac:dyDescent="0.3">
      <c r="B324" s="105"/>
    </row>
    <row r="325" spans="2:2" x14ac:dyDescent="0.3">
      <c r="B325" s="105"/>
    </row>
    <row r="326" spans="2:2" x14ac:dyDescent="0.3">
      <c r="B326" s="105"/>
    </row>
    <row r="327" spans="2:2" x14ac:dyDescent="0.3">
      <c r="B327" s="105"/>
    </row>
    <row r="328" spans="2:2" x14ac:dyDescent="0.3">
      <c r="B328" s="105"/>
    </row>
    <row r="329" spans="2:2" x14ac:dyDescent="0.3">
      <c r="B329" s="105"/>
    </row>
    <row r="330" spans="2:2" x14ac:dyDescent="0.3">
      <c r="B330" s="105"/>
    </row>
    <row r="342" spans="2:2" x14ac:dyDescent="0.3">
      <c r="B342" s="105"/>
    </row>
    <row r="343" spans="2:2" x14ac:dyDescent="0.3">
      <c r="B343" s="105"/>
    </row>
    <row r="344" spans="2:2" x14ac:dyDescent="0.3">
      <c r="B344" s="105"/>
    </row>
    <row r="345" spans="2:2" x14ac:dyDescent="0.3">
      <c r="B345" s="105"/>
    </row>
    <row r="346" spans="2:2" x14ac:dyDescent="0.3">
      <c r="B346" s="105"/>
    </row>
    <row r="347" spans="2:2" x14ac:dyDescent="0.3">
      <c r="B347" s="105"/>
    </row>
    <row r="348" spans="2:2" x14ac:dyDescent="0.3">
      <c r="B348" s="105"/>
    </row>
    <row r="349" spans="2:2" x14ac:dyDescent="0.3">
      <c r="B349" s="105"/>
    </row>
    <row r="350" spans="2:2" x14ac:dyDescent="0.3">
      <c r="B350" s="105"/>
    </row>
    <row r="352" spans="2:2" x14ac:dyDescent="0.3">
      <c r="B352" s="105"/>
    </row>
    <row r="353" spans="2:2" x14ac:dyDescent="0.3">
      <c r="B353" s="105"/>
    </row>
    <row r="354" spans="2:2" x14ac:dyDescent="0.3">
      <c r="B354" s="105"/>
    </row>
    <row r="355" spans="2:2" x14ac:dyDescent="0.3">
      <c r="B355" s="105"/>
    </row>
    <row r="356" spans="2:2" x14ac:dyDescent="0.3">
      <c r="B356" s="105"/>
    </row>
    <row r="358" spans="2:2" x14ac:dyDescent="0.3">
      <c r="B358" s="105"/>
    </row>
    <row r="361" spans="2:2" x14ac:dyDescent="0.3">
      <c r="B361" s="105"/>
    </row>
    <row r="364" spans="2:2" x14ac:dyDescent="0.3">
      <c r="B364" s="105"/>
    </row>
    <row r="365" spans="2:2" x14ac:dyDescent="0.3">
      <c r="B365" s="105"/>
    </row>
    <row r="366" spans="2:2" x14ac:dyDescent="0.3">
      <c r="B366" s="105"/>
    </row>
    <row r="367" spans="2:2" x14ac:dyDescent="0.3">
      <c r="B367" s="105"/>
    </row>
    <row r="368" spans="2:2" x14ac:dyDescent="0.3">
      <c r="B368" s="105"/>
    </row>
    <row r="369" spans="2:2" x14ac:dyDescent="0.3">
      <c r="B369" s="105"/>
    </row>
    <row r="370" spans="2:2" x14ac:dyDescent="0.3">
      <c r="B370" s="105"/>
    </row>
    <row r="371" spans="2:2" x14ac:dyDescent="0.3">
      <c r="B371" s="105"/>
    </row>
    <row r="372" spans="2:2" x14ac:dyDescent="0.3">
      <c r="B372" s="105"/>
    </row>
    <row r="373" spans="2:2" x14ac:dyDescent="0.3">
      <c r="B373" s="105"/>
    </row>
    <row r="374" spans="2:2" x14ac:dyDescent="0.3">
      <c r="B374" s="105"/>
    </row>
    <row r="375" spans="2:2" x14ac:dyDescent="0.3">
      <c r="B375" s="105"/>
    </row>
    <row r="376" spans="2:2" x14ac:dyDescent="0.3">
      <c r="B376" s="105"/>
    </row>
    <row r="377" spans="2:2" x14ac:dyDescent="0.3">
      <c r="B377" s="105"/>
    </row>
    <row r="378" spans="2:2" x14ac:dyDescent="0.3">
      <c r="B378" s="105"/>
    </row>
    <row r="379" spans="2:2" x14ac:dyDescent="0.3">
      <c r="B379" s="105"/>
    </row>
    <row r="380" spans="2:2" x14ac:dyDescent="0.3">
      <c r="B380" s="105"/>
    </row>
    <row r="381" spans="2:2" x14ac:dyDescent="0.3">
      <c r="B381" s="105"/>
    </row>
    <row r="382" spans="2:2" x14ac:dyDescent="0.3">
      <c r="B382" s="105"/>
    </row>
    <row r="386" spans="2:2" x14ac:dyDescent="0.3">
      <c r="B386" s="93"/>
    </row>
    <row r="403" spans="2:2" x14ac:dyDescent="0.3">
      <c r="B403" s="184"/>
    </row>
  </sheetData>
  <protectedRanges>
    <protectedRange sqref="B19 C52:C88 B52 C21 C6:C19 B32:C43 C29:C31 A53:B88 C23:C27 B24:B27" name="Glossary"/>
  </protectedRanges>
  <pageMargins left="0.7" right="0.7" top="0.75" bottom="0.75" header="0.3" footer="0.3"/>
  <pageSetup scale="36" orientation="portrait" r:id="rId1"/>
  <headerFooter>
    <oddFooter>&amp;R&amp;1#&amp;"Calibri"&amp;10&amp;K0000FFClassification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2"/>
  <sheetViews>
    <sheetView zoomScaleNormal="100" zoomScaleSheetLayoutView="106" workbookViewId="0"/>
  </sheetViews>
  <sheetFormatPr defaultRowHeight="12.5" x14ac:dyDescent="0.25"/>
  <cols>
    <col min="1" max="1" width="0.7265625" customWidth="1"/>
    <col min="2" max="2" width="21.1796875" customWidth="1"/>
    <col min="3" max="3" width="8.453125" customWidth="1"/>
    <col min="4" max="4" width="1.453125" customWidth="1"/>
    <col min="5" max="5" width="0.453125" customWidth="1"/>
    <col min="6" max="6" width="2.54296875" customWidth="1"/>
    <col min="7" max="7" width="10.81640625" customWidth="1"/>
    <col min="8" max="8" width="0.1796875" customWidth="1"/>
    <col min="9" max="9" width="4.1796875" customWidth="1"/>
    <col min="10" max="10" width="1.81640625" customWidth="1"/>
    <col min="11" max="11" width="12.453125" customWidth="1"/>
    <col min="12" max="12" width="18" customWidth="1"/>
    <col min="13" max="13" width="0.26953125" customWidth="1"/>
    <col min="14" max="14" width="0.453125" customWidth="1"/>
    <col min="15" max="15" width="4.7265625" customWidth="1"/>
  </cols>
  <sheetData>
    <row r="1" spans="2:14" s="1" customFormat="1" ht="5.25" customHeight="1" x14ac:dyDescent="0.2"/>
    <row r="2" spans="2:14" s="1" customFormat="1" ht="3.75" customHeight="1" x14ac:dyDescent="0.2">
      <c r="B2" s="203"/>
      <c r="C2" s="203"/>
    </row>
    <row r="3" spans="2:14" s="1" customFormat="1" ht="22.9" customHeight="1" x14ac:dyDescent="0.2">
      <c r="B3" s="203"/>
      <c r="C3" s="203"/>
      <c r="E3" s="208" t="s">
        <v>907</v>
      </c>
      <c r="F3" s="208"/>
      <c r="G3" s="208"/>
      <c r="H3" s="208"/>
      <c r="I3" s="208"/>
      <c r="J3" s="208"/>
      <c r="K3" s="208"/>
      <c r="L3" s="208"/>
      <c r="M3" s="208"/>
      <c r="N3" s="208"/>
    </row>
    <row r="4" spans="2:14" s="1" customFormat="1" ht="11.15" customHeight="1" x14ac:dyDescent="0.2">
      <c r="B4" s="203"/>
      <c r="C4" s="203"/>
    </row>
    <row r="5" spans="2:14" s="1" customFormat="1" ht="3.75" customHeight="1" x14ac:dyDescent="0.2"/>
    <row r="6" spans="2:14" s="1" customFormat="1" ht="33" customHeight="1" x14ac:dyDescent="0.2">
      <c r="B6" s="204" t="s">
        <v>908</v>
      </c>
      <c r="C6" s="204"/>
      <c r="D6" s="204"/>
      <c r="E6" s="204"/>
      <c r="F6" s="204"/>
      <c r="G6" s="204"/>
      <c r="H6" s="204"/>
      <c r="I6" s="204"/>
      <c r="J6" s="204"/>
      <c r="K6" s="204"/>
      <c r="L6" s="204"/>
      <c r="M6" s="204"/>
    </row>
    <row r="7" spans="2:14" s="1" customFormat="1" ht="10.75" customHeight="1" x14ac:dyDescent="0.2"/>
    <row r="8" spans="2:14" s="1" customFormat="1" ht="19.149999999999999" customHeight="1" x14ac:dyDescent="0.2">
      <c r="B8" s="205" t="s">
        <v>909</v>
      </c>
      <c r="C8" s="205"/>
      <c r="D8" s="205"/>
      <c r="E8" s="205"/>
      <c r="F8" s="205"/>
      <c r="G8" s="205"/>
      <c r="H8" s="205"/>
      <c r="I8" s="205"/>
      <c r="J8" s="205"/>
      <c r="K8" s="205"/>
      <c r="L8" s="205"/>
      <c r="M8" s="205"/>
    </row>
    <row r="9" spans="2:14" s="1" customFormat="1" ht="2.65" customHeight="1" x14ac:dyDescent="0.2"/>
    <row r="10" spans="2:14" s="1" customFormat="1" ht="3.75" customHeight="1" x14ac:dyDescent="0.2">
      <c r="B10" s="209" t="s">
        <v>909</v>
      </c>
    </row>
    <row r="11" spans="2:14" s="1" customFormat="1" ht="21.4" customHeight="1" x14ac:dyDescent="0.2">
      <c r="B11" s="209"/>
      <c r="C11" s="206">
        <v>44561</v>
      </c>
      <c r="D11" s="206"/>
      <c r="E11" s="206"/>
      <c r="F11" s="206"/>
    </row>
    <row r="12" spans="2:14" s="1" customFormat="1" ht="4.4000000000000004" customHeight="1" x14ac:dyDescent="0.2">
      <c r="B12" s="209"/>
    </row>
    <row r="13" spans="2:14" s="1" customFormat="1" ht="7" customHeight="1" x14ac:dyDescent="0.2"/>
    <row r="14" spans="2:14" s="1" customFormat="1" ht="19.149999999999999" customHeight="1" x14ac:dyDescent="0.2">
      <c r="B14" s="205" t="s">
        <v>910</v>
      </c>
      <c r="C14" s="205"/>
      <c r="D14" s="205"/>
      <c r="E14" s="205"/>
      <c r="F14" s="205"/>
      <c r="G14" s="205"/>
      <c r="H14" s="205"/>
      <c r="I14" s="205"/>
      <c r="J14" s="205"/>
      <c r="K14" s="205"/>
      <c r="L14" s="205"/>
      <c r="M14" s="205"/>
    </row>
    <row r="15" spans="2:14" s="1" customFormat="1" ht="12.75" customHeight="1" x14ac:dyDescent="0.2"/>
    <row r="16" spans="2:14" s="1" customFormat="1" ht="17.649999999999999" customHeight="1" x14ac:dyDescent="0.2">
      <c r="B16" s="210" t="s">
        <v>889</v>
      </c>
      <c r="C16" s="210"/>
      <c r="D16" s="199"/>
      <c r="E16" s="199"/>
      <c r="F16" s="199"/>
      <c r="G16" s="199"/>
      <c r="H16" s="199"/>
      <c r="I16" s="199"/>
      <c r="J16" s="199"/>
      <c r="K16" s="199"/>
      <c r="L16" s="199"/>
    </row>
    <row r="17" spans="2:12" s="1" customFormat="1" ht="14.9" customHeight="1" x14ac:dyDescent="0.2">
      <c r="B17" s="207" t="s">
        <v>890</v>
      </c>
      <c r="C17" s="207"/>
      <c r="D17" s="207" t="s">
        <v>891</v>
      </c>
      <c r="E17" s="207"/>
      <c r="F17" s="207"/>
      <c r="G17" s="207"/>
      <c r="H17" s="207" t="s">
        <v>892</v>
      </c>
      <c r="I17" s="207"/>
      <c r="J17" s="207"/>
      <c r="K17" s="207"/>
      <c r="L17" s="207"/>
    </row>
    <row r="18" spans="2:12" s="1" customFormat="1" ht="14.5" customHeight="1" x14ac:dyDescent="0.2"/>
    <row r="19" spans="2:12" s="1" customFormat="1" ht="16.5" customHeight="1" x14ac:dyDescent="0.2">
      <c r="B19" s="202" t="s">
        <v>893</v>
      </c>
      <c r="C19" s="202"/>
      <c r="D19" s="202"/>
      <c r="E19" s="202"/>
      <c r="F19" s="199"/>
      <c r="G19" s="199"/>
      <c r="H19" s="200"/>
      <c r="I19" s="200"/>
      <c r="J19" s="200"/>
      <c r="K19" s="200"/>
      <c r="L19" s="200"/>
    </row>
    <row r="20" spans="2:12" s="1" customFormat="1" ht="14.9" customHeight="1" x14ac:dyDescent="0.2">
      <c r="B20" s="198" t="s">
        <v>894</v>
      </c>
      <c r="C20" s="198"/>
      <c r="D20" s="198" t="s">
        <v>895</v>
      </c>
      <c r="E20" s="198"/>
      <c r="F20" s="198"/>
      <c r="G20" s="198"/>
      <c r="H20" s="198" t="s">
        <v>896</v>
      </c>
      <c r="I20" s="198"/>
      <c r="J20" s="198"/>
      <c r="K20" s="198"/>
      <c r="L20" s="198"/>
    </row>
    <row r="21" spans="2:12" s="1" customFormat="1" ht="14.5" customHeight="1" x14ac:dyDescent="0.2"/>
    <row r="22" spans="2:12" s="1" customFormat="1" ht="16.5" customHeight="1" x14ac:dyDescent="0.2">
      <c r="B22" s="202" t="s">
        <v>897</v>
      </c>
      <c r="C22" s="202"/>
      <c r="D22" s="202"/>
      <c r="E22" s="202"/>
      <c r="F22" s="202"/>
      <c r="G22" s="202"/>
      <c r="H22" s="202"/>
      <c r="I22" s="202"/>
      <c r="J22" s="199"/>
      <c r="K22" s="199"/>
      <c r="L22" s="7"/>
    </row>
    <row r="23" spans="2:12" s="1" customFormat="1" ht="14.9" customHeight="1" x14ac:dyDescent="0.2">
      <c r="B23" s="198" t="s">
        <v>898</v>
      </c>
      <c r="C23" s="198"/>
      <c r="D23" s="198" t="s">
        <v>899</v>
      </c>
      <c r="E23" s="198"/>
      <c r="F23" s="198"/>
      <c r="G23" s="198"/>
      <c r="H23" s="198" t="s">
        <v>900</v>
      </c>
      <c r="I23" s="198"/>
      <c r="J23" s="198"/>
      <c r="K23" s="198"/>
      <c r="L23" s="198"/>
    </row>
    <row r="24" spans="2:12" s="1" customFormat="1" ht="13.4" customHeight="1" x14ac:dyDescent="0.2"/>
    <row r="25" spans="2:12" s="1" customFormat="1" ht="14.9" customHeight="1" x14ac:dyDescent="0.2">
      <c r="B25" s="202" t="s">
        <v>901</v>
      </c>
      <c r="C25" s="202"/>
      <c r="D25" s="202"/>
      <c r="E25" s="200"/>
      <c r="F25" s="200"/>
      <c r="G25" s="200"/>
      <c r="H25" s="200"/>
      <c r="I25" s="200"/>
      <c r="J25" s="200"/>
      <c r="K25" s="200"/>
      <c r="L25" s="200"/>
    </row>
    <row r="26" spans="2:12" s="1" customFormat="1" ht="14.9" customHeight="1" x14ac:dyDescent="0.2">
      <c r="B26" s="198" t="s">
        <v>902</v>
      </c>
      <c r="C26" s="198"/>
      <c r="D26" s="198"/>
      <c r="E26" s="201"/>
      <c r="F26" s="201"/>
      <c r="G26" s="201"/>
      <c r="H26" s="201"/>
      <c r="I26" s="201"/>
      <c r="J26" s="201"/>
      <c r="K26" s="201"/>
      <c r="L26" s="201"/>
    </row>
    <row r="27" spans="2:12" s="1" customFormat="1" ht="11.15" customHeight="1" x14ac:dyDescent="0.2"/>
    <row r="28" spans="2:12" s="1" customFormat="1" ht="14.9" customHeight="1" x14ac:dyDescent="0.2">
      <c r="B28" s="202" t="s">
        <v>903</v>
      </c>
      <c r="C28" s="202"/>
      <c r="D28" s="202"/>
      <c r="E28" s="202"/>
      <c r="F28" s="202"/>
      <c r="G28" s="202"/>
      <c r="H28" s="202"/>
      <c r="I28" s="202"/>
      <c r="J28" s="202"/>
      <c r="K28" s="202"/>
      <c r="L28" s="202"/>
    </row>
    <row r="29" spans="2:12" s="1" customFormat="1" ht="14.9" customHeight="1" x14ac:dyDescent="0.2">
      <c r="B29" s="198" t="s">
        <v>904</v>
      </c>
      <c r="C29" s="198"/>
      <c r="D29" s="198"/>
      <c r="E29" s="198"/>
      <c r="F29" s="198"/>
      <c r="G29" s="198"/>
      <c r="H29" s="198"/>
      <c r="I29" s="198"/>
      <c r="J29" s="198"/>
      <c r="K29" s="198"/>
      <c r="L29" s="198"/>
    </row>
    <row r="30" spans="2:12" s="1" customFormat="1" ht="14.9" customHeight="1" x14ac:dyDescent="0.2">
      <c r="B30" s="198" t="s">
        <v>905</v>
      </c>
      <c r="C30" s="198"/>
      <c r="D30" s="198"/>
      <c r="E30" s="198"/>
      <c r="F30" s="198"/>
      <c r="G30" s="198"/>
      <c r="H30" s="198"/>
      <c r="I30" s="198"/>
      <c r="J30" s="198"/>
      <c r="K30" s="198"/>
      <c r="L30" s="198"/>
    </row>
    <row r="31" spans="2:12" s="1" customFormat="1" ht="14.9" customHeight="1" x14ac:dyDescent="0.2">
      <c r="B31" s="198" t="s">
        <v>906</v>
      </c>
      <c r="C31" s="198"/>
      <c r="D31" s="198"/>
      <c r="E31" s="198"/>
      <c r="F31" s="198"/>
      <c r="G31" s="198"/>
      <c r="H31" s="198"/>
      <c r="I31" s="198"/>
      <c r="J31" s="198"/>
      <c r="K31" s="198"/>
      <c r="L31" s="198"/>
    </row>
    <row r="32" spans="2:12" s="1" customFormat="1" ht="28.75" customHeight="1" x14ac:dyDescent="0.2"/>
  </sheetData>
  <mergeCells count="34">
    <mergeCell ref="B10:B12"/>
    <mergeCell ref="B14:M14"/>
    <mergeCell ref="B16:C16"/>
    <mergeCell ref="B17:C17"/>
    <mergeCell ref="B19:E19"/>
    <mergeCell ref="H17:L17"/>
    <mergeCell ref="H19:L19"/>
    <mergeCell ref="B2:C4"/>
    <mergeCell ref="B20:C20"/>
    <mergeCell ref="B22:I22"/>
    <mergeCell ref="B23:C23"/>
    <mergeCell ref="B25:D25"/>
    <mergeCell ref="B6:M6"/>
    <mergeCell ref="B8:M8"/>
    <mergeCell ref="C11:F11"/>
    <mergeCell ref="D16:G16"/>
    <mergeCell ref="D17:G17"/>
    <mergeCell ref="D20:G20"/>
    <mergeCell ref="D23:G23"/>
    <mergeCell ref="E25:J25"/>
    <mergeCell ref="E3:N3"/>
    <mergeCell ref="F19:G19"/>
    <mergeCell ref="H16:L16"/>
    <mergeCell ref="B26:D26"/>
    <mergeCell ref="B28:L28"/>
    <mergeCell ref="B29:L29"/>
    <mergeCell ref="B30:L30"/>
    <mergeCell ref="B31:L31"/>
    <mergeCell ref="E26:J26"/>
    <mergeCell ref="H20:L20"/>
    <mergeCell ref="H23:L23"/>
    <mergeCell ref="J22:K22"/>
    <mergeCell ref="K25:L25"/>
    <mergeCell ref="K26:L26"/>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4"/>
  <sheetViews>
    <sheetView zoomScaleNormal="100" workbookViewId="0"/>
  </sheetViews>
  <sheetFormatPr defaultRowHeight="12.5" x14ac:dyDescent="0.25"/>
  <cols>
    <col min="1" max="1" width="0.453125" customWidth="1"/>
    <col min="2" max="2" width="9.453125" customWidth="1"/>
    <col min="3" max="3" width="11" customWidth="1"/>
    <col min="4" max="4" width="15.453125" customWidth="1"/>
    <col min="5" max="5" width="3.5429687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453125" customWidth="1"/>
    <col min="14" max="14" width="12.26953125" customWidth="1"/>
    <col min="15" max="15" width="0.26953125" customWidth="1"/>
    <col min="16" max="16" width="4.7265625" customWidth="1"/>
  </cols>
  <sheetData>
    <row r="1" spans="2:14" s="1" customFormat="1" ht="9" customHeight="1" x14ac:dyDescent="0.2"/>
    <row r="2" spans="2:14" s="1" customFormat="1" ht="22.9" customHeight="1" x14ac:dyDescent="0.2">
      <c r="B2" s="203"/>
      <c r="C2" s="203"/>
      <c r="D2" s="208" t="s">
        <v>907</v>
      </c>
      <c r="E2" s="208"/>
      <c r="F2" s="208"/>
      <c r="G2" s="208"/>
      <c r="H2" s="208"/>
      <c r="I2" s="208"/>
    </row>
    <row r="3" spans="2:14" s="1" customFormat="1" ht="14.9" customHeight="1" x14ac:dyDescent="0.2">
      <c r="B3" s="203"/>
      <c r="C3" s="203"/>
    </row>
    <row r="4" spans="2:14" s="1" customFormat="1" ht="2.65" customHeight="1" x14ac:dyDescent="0.2"/>
    <row r="5" spans="2:14" s="1" customFormat="1" ht="33" customHeight="1" x14ac:dyDescent="0.2">
      <c r="B5" s="204" t="s">
        <v>943</v>
      </c>
      <c r="C5" s="204"/>
      <c r="D5" s="204"/>
      <c r="E5" s="204"/>
      <c r="F5" s="204"/>
      <c r="G5" s="204"/>
      <c r="H5" s="204"/>
      <c r="I5" s="204"/>
      <c r="J5" s="204"/>
    </row>
    <row r="6" spans="2:14" s="1" customFormat="1" ht="5.25" customHeight="1" x14ac:dyDescent="0.2"/>
    <row r="7" spans="2:14" s="1" customFormat="1" ht="19.149999999999999" customHeight="1" x14ac:dyDescent="0.2">
      <c r="B7" s="205" t="s">
        <v>944</v>
      </c>
      <c r="C7" s="205"/>
      <c r="D7" s="205"/>
      <c r="E7" s="205"/>
      <c r="F7" s="205"/>
      <c r="G7" s="205"/>
      <c r="H7" s="205"/>
      <c r="I7" s="205"/>
      <c r="J7" s="205"/>
      <c r="K7" s="205"/>
      <c r="L7" s="205"/>
      <c r="M7" s="205"/>
      <c r="N7" s="205"/>
    </row>
    <row r="8" spans="2:14" s="1" customFormat="1" ht="4.4000000000000004" customHeight="1" x14ac:dyDescent="0.2"/>
    <row r="9" spans="2:14" s="1" customFormat="1" ht="33.65" customHeight="1" x14ac:dyDescent="0.2">
      <c r="B9" s="10" t="s">
        <v>911</v>
      </c>
      <c r="C9" s="10" t="s">
        <v>912</v>
      </c>
      <c r="D9" s="10" t="s">
        <v>913</v>
      </c>
      <c r="E9" s="213" t="s">
        <v>914</v>
      </c>
      <c r="F9" s="213"/>
      <c r="G9" s="11" t="s">
        <v>915</v>
      </c>
      <c r="H9" s="10" t="s">
        <v>916</v>
      </c>
      <c r="I9" s="11" t="s">
        <v>917</v>
      </c>
      <c r="J9" s="10" t="s">
        <v>918</v>
      </c>
      <c r="K9" s="11" t="s">
        <v>919</v>
      </c>
      <c r="L9" s="11" t="s">
        <v>920</v>
      </c>
      <c r="M9" s="11" t="s">
        <v>921</v>
      </c>
      <c r="N9" s="11" t="s">
        <v>937</v>
      </c>
    </row>
    <row r="10" spans="2:14" s="1" customFormat="1" ht="11.15" customHeight="1" x14ac:dyDescent="0.2">
      <c r="B10" s="12" t="s">
        <v>922</v>
      </c>
      <c r="C10" s="12" t="s">
        <v>923</v>
      </c>
      <c r="D10" s="13">
        <v>2500000000</v>
      </c>
      <c r="E10" s="211">
        <v>43521</v>
      </c>
      <c r="F10" s="211"/>
      <c r="G10" s="14">
        <v>46078</v>
      </c>
      <c r="H10" s="12" t="s">
        <v>1</v>
      </c>
      <c r="I10" s="12" t="s">
        <v>924</v>
      </c>
      <c r="J10" s="15">
        <v>5.0000000000000001E-3</v>
      </c>
      <c r="K10" s="12" t="s">
        <v>925</v>
      </c>
      <c r="L10" s="12" t="s">
        <v>926</v>
      </c>
      <c r="M10" s="16">
        <v>4.1561643835616398</v>
      </c>
      <c r="N10" s="12" t="s">
        <v>938</v>
      </c>
    </row>
    <row r="11" spans="2:14" s="1" customFormat="1" ht="11.15" customHeight="1" x14ac:dyDescent="0.2">
      <c r="B11" s="12" t="s">
        <v>927</v>
      </c>
      <c r="C11" s="12" t="s">
        <v>928</v>
      </c>
      <c r="D11" s="13">
        <v>2500000000</v>
      </c>
      <c r="E11" s="211">
        <v>43521</v>
      </c>
      <c r="F11" s="211"/>
      <c r="G11" s="14">
        <v>47174</v>
      </c>
      <c r="H11" s="12" t="s">
        <v>1</v>
      </c>
      <c r="I11" s="12" t="s">
        <v>924</v>
      </c>
      <c r="J11" s="15">
        <v>8.5000000000000006E-3</v>
      </c>
      <c r="K11" s="12" t="s">
        <v>925</v>
      </c>
      <c r="L11" s="12" t="s">
        <v>926</v>
      </c>
      <c r="M11" s="16">
        <v>7.1589041095890398</v>
      </c>
      <c r="N11" s="12" t="s">
        <v>939</v>
      </c>
    </row>
    <row r="12" spans="2:14" s="1" customFormat="1" ht="11.15" customHeight="1" x14ac:dyDescent="0.2">
      <c r="B12" s="12" t="s">
        <v>929</v>
      </c>
      <c r="C12" s="12" t="s">
        <v>930</v>
      </c>
      <c r="D12" s="13">
        <v>2500000000</v>
      </c>
      <c r="E12" s="211">
        <v>43971</v>
      </c>
      <c r="F12" s="211"/>
      <c r="G12" s="14">
        <v>46527</v>
      </c>
      <c r="H12" s="12" t="s">
        <v>1</v>
      </c>
      <c r="I12" s="12" t="s">
        <v>924</v>
      </c>
      <c r="J12" s="15">
        <v>1E-4</v>
      </c>
      <c r="K12" s="12" t="s">
        <v>925</v>
      </c>
      <c r="L12" s="12" t="s">
        <v>931</v>
      </c>
      <c r="M12" s="16">
        <v>5.38630136986301</v>
      </c>
      <c r="N12" s="12" t="s">
        <v>940</v>
      </c>
    </row>
    <row r="13" spans="2:14" s="1" customFormat="1" ht="11.15" customHeight="1" x14ac:dyDescent="0.2">
      <c r="B13" s="12" t="s">
        <v>932</v>
      </c>
      <c r="C13" s="12" t="s">
        <v>933</v>
      </c>
      <c r="D13" s="13">
        <v>2500000000</v>
      </c>
      <c r="E13" s="211">
        <v>43971</v>
      </c>
      <c r="F13" s="211"/>
      <c r="G13" s="14">
        <v>47623</v>
      </c>
      <c r="H13" s="12" t="s">
        <v>1</v>
      </c>
      <c r="I13" s="12" t="s">
        <v>924</v>
      </c>
      <c r="J13" s="15">
        <v>6.9999999999999999E-4</v>
      </c>
      <c r="K13" s="12" t="s">
        <v>925</v>
      </c>
      <c r="L13" s="12" t="s">
        <v>931</v>
      </c>
      <c r="M13" s="16">
        <v>8.3890410958904091</v>
      </c>
      <c r="N13" s="12" t="s">
        <v>941</v>
      </c>
    </row>
    <row r="14" spans="2:14" s="1" customFormat="1" ht="11.15" customHeight="1" x14ac:dyDescent="0.2">
      <c r="B14" s="12" t="s">
        <v>934</v>
      </c>
      <c r="C14" s="12" t="s">
        <v>935</v>
      </c>
      <c r="D14" s="13">
        <v>1500000000</v>
      </c>
      <c r="E14" s="211">
        <v>44175</v>
      </c>
      <c r="F14" s="211"/>
      <c r="G14" s="14">
        <v>46731</v>
      </c>
      <c r="H14" s="12" t="s">
        <v>1</v>
      </c>
      <c r="I14" s="12" t="s">
        <v>924</v>
      </c>
      <c r="J14" s="15">
        <v>1E-4</v>
      </c>
      <c r="K14" s="12" t="s">
        <v>925</v>
      </c>
      <c r="L14" s="12" t="s">
        <v>936</v>
      </c>
      <c r="M14" s="16">
        <v>5.9452054794520501</v>
      </c>
      <c r="N14" s="12" t="s">
        <v>942</v>
      </c>
    </row>
    <row r="15" spans="2:14" s="1" customFormat="1" ht="14.9" customHeight="1" x14ac:dyDescent="0.2">
      <c r="B15" s="17"/>
      <c r="C15" s="18"/>
      <c r="D15" s="19">
        <v>11500000000</v>
      </c>
      <c r="E15" s="212"/>
      <c r="F15" s="212"/>
      <c r="G15" s="17"/>
      <c r="H15" s="17"/>
      <c r="I15" s="17"/>
      <c r="J15" s="17"/>
      <c r="K15" s="17"/>
      <c r="L15" s="17"/>
      <c r="M15" s="17"/>
      <c r="N15" s="17"/>
    </row>
    <row r="16" spans="2:14" s="1" customFormat="1" ht="5.9" customHeight="1" x14ac:dyDescent="0.2"/>
    <row r="17" spans="2:15" s="1" customFormat="1" ht="19.75" customHeight="1" x14ac:dyDescent="0.2">
      <c r="B17" s="205" t="s">
        <v>945</v>
      </c>
      <c r="C17" s="205"/>
      <c r="D17" s="205"/>
      <c r="E17" s="205"/>
      <c r="F17" s="205"/>
      <c r="G17" s="205"/>
      <c r="H17" s="205"/>
      <c r="I17" s="205"/>
      <c r="J17" s="205"/>
      <c r="K17" s="205"/>
      <c r="L17" s="205"/>
      <c r="M17" s="205"/>
      <c r="N17" s="205"/>
      <c r="O17" s="205"/>
    </row>
    <row r="18" spans="2:15" s="1" customFormat="1" ht="2.65" customHeight="1" x14ac:dyDescent="0.2"/>
    <row r="19" spans="2:15" s="1" customFormat="1" ht="16" customHeight="1" x14ac:dyDescent="0.2">
      <c r="B19" s="8" t="s">
        <v>946</v>
      </c>
      <c r="F19" s="214">
        <v>11500000000</v>
      </c>
      <c r="G19" s="214"/>
    </row>
    <row r="20" spans="2:15" s="1" customFormat="1" ht="16" customHeight="1" x14ac:dyDescent="0.2">
      <c r="B20" s="198" t="s">
        <v>947</v>
      </c>
      <c r="C20" s="198"/>
      <c r="F20" s="20"/>
      <c r="G20" s="21">
        <v>3.1217391304347798E-3</v>
      </c>
    </row>
    <row r="21" spans="2:15" s="1" customFormat="1" ht="13.9" customHeight="1" x14ac:dyDescent="0.2">
      <c r="B21" s="198" t="s">
        <v>948</v>
      </c>
      <c r="C21" s="198"/>
      <c r="F21" s="22"/>
      <c r="G21" s="23">
        <v>6.2298987492555096</v>
      </c>
    </row>
    <row r="22" spans="2:15" s="1" customFormat="1" ht="2.15" customHeight="1" x14ac:dyDescent="0.2">
      <c r="B22" s="198"/>
      <c r="C22" s="198"/>
    </row>
    <row r="23" spans="2:15" s="1" customFormat="1" ht="16" customHeight="1" x14ac:dyDescent="0.2">
      <c r="B23" s="24" t="s">
        <v>949</v>
      </c>
    </row>
    <row r="24" spans="2:15" s="1" customFormat="1" ht="23.5" customHeight="1" x14ac:dyDescent="0.2"/>
  </sheetData>
  <mergeCells count="15">
    <mergeCell ref="B17:O17"/>
    <mergeCell ref="B2:C3"/>
    <mergeCell ref="B20:C20"/>
    <mergeCell ref="B21:C22"/>
    <mergeCell ref="B5:J5"/>
    <mergeCell ref="B7:N7"/>
    <mergeCell ref="D2:I2"/>
    <mergeCell ref="E10:F10"/>
    <mergeCell ref="E11:F11"/>
    <mergeCell ref="E12:F12"/>
    <mergeCell ref="E13:F13"/>
    <mergeCell ref="E14:F14"/>
    <mergeCell ref="E15:F15"/>
    <mergeCell ref="E9:F9"/>
    <mergeCell ref="F19:G19"/>
  </mergeCells>
  <pageMargins left="0.7" right="0.7" top="0.75" bottom="0.75" header="0.3" footer="0.3"/>
  <pageSetup paperSize="9" orientation="landscape" r:id="rId1"/>
  <headerFooter alignWithMargins="0">
    <oddFooter>&amp;R&amp;1#&amp;"Calibri"&amp;10&amp;K0000FFClassification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2.5" x14ac:dyDescent="0.25"/>
  <cols>
    <col min="1" max="1" width="0.7265625" customWidth="1"/>
    <col min="2" max="2" width="23" customWidth="1"/>
    <col min="3" max="3" width="23.453125" customWidth="1"/>
    <col min="4" max="4" width="14.54296875" customWidth="1"/>
    <col min="5" max="5" width="19.453125" customWidth="1"/>
    <col min="6" max="6" width="5.1796875" customWidth="1"/>
    <col min="7" max="7" width="0.26953125" customWidth="1"/>
    <col min="8" max="8" width="4.7265625" customWidth="1"/>
  </cols>
  <sheetData>
    <row r="1" spans="2:6" s="1" customFormat="1" ht="9" customHeight="1" x14ac:dyDescent="0.2">
      <c r="B1" s="203"/>
    </row>
    <row r="2" spans="2:6" s="1" customFormat="1" ht="22.9" customHeight="1" x14ac:dyDescent="0.2">
      <c r="B2" s="203"/>
      <c r="C2" s="208" t="s">
        <v>907</v>
      </c>
      <c r="D2" s="208"/>
      <c r="E2" s="208"/>
      <c r="F2" s="208"/>
    </row>
    <row r="3" spans="2:6" s="1" customFormat="1" ht="7.5" customHeight="1" x14ac:dyDescent="0.2">
      <c r="B3" s="203"/>
    </row>
    <row r="4" spans="2:6" s="1" customFormat="1" ht="4.4000000000000004" customHeight="1" x14ac:dyDescent="0.2"/>
    <row r="5" spans="2:6" s="1" customFormat="1" ht="33" customHeight="1" x14ac:dyDescent="0.2">
      <c r="B5" s="204" t="s">
        <v>963</v>
      </c>
      <c r="C5" s="204"/>
      <c r="D5" s="204"/>
      <c r="E5" s="204"/>
      <c r="F5" s="204"/>
    </row>
    <row r="6" spans="2:6" s="1" customFormat="1" ht="9.65" customHeight="1" x14ac:dyDescent="0.2"/>
    <row r="7" spans="2:6" s="1" customFormat="1" ht="19.149999999999999" customHeight="1" x14ac:dyDescent="0.2">
      <c r="B7" s="215" t="s">
        <v>964</v>
      </c>
      <c r="C7" s="215"/>
      <c r="D7" s="215"/>
      <c r="E7" s="215"/>
      <c r="F7" s="215"/>
    </row>
    <row r="8" spans="2:6" s="1" customFormat="1" ht="12.75" customHeight="1" x14ac:dyDescent="0.2"/>
    <row r="9" spans="2:6" s="1" customFormat="1" ht="16" customHeight="1" x14ac:dyDescent="0.2">
      <c r="B9" s="6" t="s">
        <v>950</v>
      </c>
      <c r="C9" s="25" t="s">
        <v>951</v>
      </c>
      <c r="D9" s="25" t="s">
        <v>952</v>
      </c>
      <c r="E9" s="25" t="s">
        <v>953</v>
      </c>
    </row>
    <row r="10" spans="2:6" s="1" customFormat="1" ht="14.9" customHeight="1" x14ac:dyDescent="0.2">
      <c r="B10" s="8" t="s">
        <v>954</v>
      </c>
      <c r="C10" s="26" t="s">
        <v>955</v>
      </c>
      <c r="D10" s="26" t="s">
        <v>956</v>
      </c>
      <c r="E10" s="26" t="s">
        <v>957</v>
      </c>
    </row>
    <row r="11" spans="2:6" s="1" customFormat="1" ht="14.9" customHeight="1" x14ac:dyDescent="0.2">
      <c r="B11" s="8" t="s">
        <v>958</v>
      </c>
      <c r="C11" s="26" t="s">
        <v>959</v>
      </c>
      <c r="D11" s="26" t="s">
        <v>956</v>
      </c>
      <c r="E11" s="26" t="s">
        <v>960</v>
      </c>
    </row>
    <row r="12" spans="2:6" s="1" customFormat="1" ht="14.9" customHeight="1" x14ac:dyDescent="0.2">
      <c r="B12" s="8" t="s">
        <v>961</v>
      </c>
      <c r="C12" s="26" t="s">
        <v>955</v>
      </c>
      <c r="D12" s="26" t="s">
        <v>956</v>
      </c>
      <c r="E12" s="26" t="s">
        <v>962</v>
      </c>
    </row>
    <row r="13" spans="2:6" s="1" customFormat="1" ht="28.75" customHeight="1" x14ac:dyDescent="0.2"/>
    <row r="14" spans="2:6" s="1" customFormat="1" ht="19.149999999999999" customHeight="1" x14ac:dyDescent="0.2">
      <c r="B14" s="215" t="s">
        <v>965</v>
      </c>
      <c r="C14" s="215"/>
      <c r="D14" s="215"/>
      <c r="E14" s="215"/>
      <c r="F14" s="215"/>
    </row>
    <row r="15" spans="2:6" s="1" customFormat="1" ht="16" customHeight="1" x14ac:dyDescent="0.2"/>
    <row r="16" spans="2:6" s="1" customFormat="1" ht="16" customHeight="1" x14ac:dyDescent="0.2">
      <c r="B16" s="6" t="s">
        <v>950</v>
      </c>
      <c r="C16" s="25" t="s">
        <v>951</v>
      </c>
      <c r="D16" s="25" t="s">
        <v>952</v>
      </c>
    </row>
    <row r="17" spans="2:4" s="1" customFormat="1" ht="14.9" customHeight="1" x14ac:dyDescent="0.2">
      <c r="B17" s="8" t="s">
        <v>954</v>
      </c>
      <c r="C17" s="26" t="s">
        <v>955</v>
      </c>
      <c r="D17" s="26" t="s">
        <v>956</v>
      </c>
    </row>
    <row r="18" spans="2:4" s="1" customFormat="1" ht="14.9" customHeight="1" x14ac:dyDescent="0.2">
      <c r="B18" s="8" t="s">
        <v>958</v>
      </c>
      <c r="C18" s="26" t="s">
        <v>959</v>
      </c>
      <c r="D18" s="26" t="s">
        <v>956</v>
      </c>
    </row>
    <row r="19" spans="2:4" s="1" customFormat="1" ht="14.9" customHeight="1" x14ac:dyDescent="0.2">
      <c r="B19" s="8" t="s">
        <v>961</v>
      </c>
      <c r="C19" s="26" t="s">
        <v>955</v>
      </c>
      <c r="D19" s="26" t="s">
        <v>956</v>
      </c>
    </row>
    <row r="20" spans="2:4" s="1" customFormat="1" ht="28.75" customHeight="1"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&amp;R&amp;1#&amp;"Calibri"&amp;10&amp;K0000FFClassification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T90"/>
  <sheetViews>
    <sheetView view="pageBreakPreview" zoomScale="60" zoomScaleNormal="100" workbookViewId="0"/>
  </sheetViews>
  <sheetFormatPr defaultRowHeight="12.5" x14ac:dyDescent="0.25"/>
  <cols>
    <col min="1" max="1" width="0.453125" customWidth="1"/>
    <col min="2" max="2" width="0.26953125" customWidth="1"/>
    <col min="3" max="3" width="62.54296875" customWidth="1"/>
    <col min="4" max="4" width="0.7265625" customWidth="1"/>
    <col min="5" max="6" width="0.26953125" customWidth="1"/>
    <col min="7" max="7" width="0.453125" customWidth="1"/>
    <col min="8" max="8" width="0.26953125" customWidth="1"/>
    <col min="9" max="9" width="0.81640625" customWidth="1"/>
    <col min="10" max="10" width="0.26953125" customWidth="1"/>
    <col min="11" max="11" width="0.453125" customWidth="1"/>
    <col min="12" max="13" width="0.7265625" customWidth="1"/>
    <col min="14" max="14" width="1.1796875" customWidth="1"/>
    <col min="15" max="15" width="0.453125" customWidth="1"/>
    <col min="16" max="16" width="0.54296875" customWidth="1"/>
    <col min="17" max="17" width="4" customWidth="1"/>
    <col min="18" max="18" width="7.453125" customWidth="1"/>
    <col min="19" max="19" width="0.26953125" customWidth="1"/>
  </cols>
  <sheetData>
    <row r="1" spans="3:20" s="1" customFormat="1" ht="9" customHeight="1" x14ac:dyDescent="0.2">
      <c r="C1" s="203"/>
    </row>
    <row r="2" spans="3:20" s="1" customFormat="1" ht="22.9" customHeight="1" x14ac:dyDescent="0.2">
      <c r="C2" s="203"/>
    </row>
    <row r="3" spans="3:20" s="1" customFormat="1" ht="5.9" customHeight="1" x14ac:dyDescent="0.2">
      <c r="C3" s="203"/>
      <c r="D3" s="225"/>
      <c r="E3" s="225"/>
      <c r="F3" s="225"/>
      <c r="G3" s="225"/>
      <c r="H3" s="225"/>
      <c r="I3" s="225"/>
      <c r="J3" s="225"/>
      <c r="K3" s="225"/>
      <c r="L3" s="225"/>
      <c r="M3" s="225"/>
      <c r="N3" s="225"/>
      <c r="O3" s="225"/>
      <c r="P3" s="225"/>
      <c r="Q3" s="225"/>
    </row>
    <row r="4" spans="3:20" s="1" customFormat="1" ht="11.15" customHeight="1" x14ac:dyDescent="0.2">
      <c r="D4" s="225"/>
      <c r="E4" s="225"/>
      <c r="F4" s="225"/>
      <c r="G4" s="225"/>
      <c r="H4" s="225"/>
      <c r="I4" s="225"/>
      <c r="J4" s="225"/>
      <c r="K4" s="225"/>
      <c r="L4" s="225"/>
      <c r="M4" s="225"/>
      <c r="N4" s="225"/>
      <c r="O4" s="225"/>
      <c r="P4" s="225"/>
      <c r="Q4" s="225"/>
    </row>
    <row r="5" spans="3:20" s="1" customFormat="1" ht="33" customHeight="1" x14ac:dyDescent="0.2">
      <c r="C5" s="204" t="s">
        <v>972</v>
      </c>
      <c r="D5" s="204"/>
      <c r="E5" s="204"/>
      <c r="F5" s="204"/>
      <c r="G5" s="204"/>
      <c r="H5" s="204"/>
      <c r="I5" s="204"/>
      <c r="J5" s="204"/>
      <c r="K5" s="204"/>
      <c r="L5" s="204"/>
      <c r="M5" s="204"/>
      <c r="N5" s="204"/>
      <c r="O5" s="204"/>
      <c r="P5" s="204"/>
      <c r="Q5" s="204"/>
      <c r="R5" s="204"/>
      <c r="S5" s="204"/>
    </row>
    <row r="6" spans="3:20" s="1" customFormat="1" ht="14.5" customHeight="1" x14ac:dyDescent="0.2">
      <c r="C6" s="8" t="s">
        <v>973</v>
      </c>
    </row>
    <row r="7" spans="3:20" s="1" customFormat="1" ht="5.9" customHeight="1" x14ac:dyDescent="0.2"/>
    <row r="8" spans="3:20" s="1" customFormat="1" ht="19.149999999999999" customHeight="1" x14ac:dyDescent="0.2">
      <c r="C8" s="205" t="s">
        <v>974</v>
      </c>
      <c r="D8" s="205"/>
      <c r="E8" s="205"/>
      <c r="F8" s="205"/>
      <c r="G8" s="205"/>
      <c r="H8" s="205"/>
      <c r="I8" s="205"/>
      <c r="J8" s="205"/>
      <c r="K8" s="205"/>
      <c r="L8" s="205"/>
      <c r="M8" s="205"/>
      <c r="N8" s="205"/>
      <c r="O8" s="205"/>
      <c r="P8" s="205"/>
      <c r="Q8" s="205"/>
      <c r="R8" s="205"/>
      <c r="S8" s="205"/>
    </row>
    <row r="9" spans="3:20" s="1" customFormat="1" ht="4.4000000000000004" customHeight="1" x14ac:dyDescent="0.2"/>
    <row r="10" spans="3:20" s="1" customFormat="1" ht="16" customHeight="1" x14ac:dyDescent="0.2">
      <c r="C10" s="198" t="s">
        <v>975</v>
      </c>
      <c r="D10" s="198"/>
      <c r="F10" s="214">
        <v>11500000000</v>
      </c>
      <c r="G10" s="214"/>
      <c r="H10" s="214"/>
      <c r="I10" s="214"/>
      <c r="J10" s="214"/>
      <c r="K10" s="214"/>
      <c r="L10" s="214"/>
      <c r="M10" s="214"/>
      <c r="N10" s="214"/>
      <c r="O10" s="214"/>
      <c r="P10" s="214"/>
      <c r="Q10" s="214"/>
      <c r="R10" s="214"/>
      <c r="T10" s="24" t="s">
        <v>976</v>
      </c>
    </row>
    <row r="11" spans="3:20" s="1" customFormat="1" ht="7" customHeight="1" x14ac:dyDescent="0.2"/>
    <row r="12" spans="3:20" s="1" customFormat="1" ht="16" customHeight="1" x14ac:dyDescent="0.2">
      <c r="C12" s="198" t="s">
        <v>978</v>
      </c>
      <c r="D12" s="198"/>
      <c r="F12" s="214">
        <v>15228995313.0298</v>
      </c>
      <c r="G12" s="214"/>
      <c r="H12" s="214"/>
      <c r="I12" s="214"/>
      <c r="J12" s="214"/>
      <c r="K12" s="214"/>
      <c r="L12" s="214"/>
      <c r="M12" s="214"/>
      <c r="N12" s="214"/>
      <c r="O12" s="214"/>
      <c r="P12" s="214"/>
      <c r="Q12" s="214"/>
      <c r="R12" s="214"/>
      <c r="T12" s="28" t="s">
        <v>977</v>
      </c>
    </row>
    <row r="13" spans="3:20" s="1" customFormat="1" ht="7" customHeight="1" x14ac:dyDescent="0.2"/>
    <row r="14" spans="3:20" s="1" customFormat="1" ht="14.9" customHeight="1" x14ac:dyDescent="0.2">
      <c r="C14" s="198" t="s">
        <v>979</v>
      </c>
      <c r="D14" s="198"/>
      <c r="F14" s="214">
        <v>91500000</v>
      </c>
      <c r="G14" s="214"/>
      <c r="H14" s="214"/>
      <c r="I14" s="214"/>
      <c r="J14" s="214"/>
      <c r="K14" s="214"/>
      <c r="L14" s="214"/>
      <c r="M14" s="214"/>
      <c r="N14" s="214"/>
      <c r="O14" s="214"/>
      <c r="P14" s="214"/>
      <c r="Q14" s="214"/>
      <c r="R14" s="214"/>
      <c r="T14" s="28" t="s">
        <v>980</v>
      </c>
    </row>
    <row r="15" spans="3:20" s="1" customFormat="1" ht="7.5" customHeight="1" x14ac:dyDescent="0.2"/>
    <row r="16" spans="3:20" s="1" customFormat="1" ht="14.9" customHeight="1" x14ac:dyDescent="0.2">
      <c r="C16" s="198" t="s">
        <v>981</v>
      </c>
      <c r="D16" s="198"/>
      <c r="F16" s="214">
        <v>685566304.99000001</v>
      </c>
      <c r="G16" s="214"/>
      <c r="H16" s="214"/>
      <c r="I16" s="214"/>
      <c r="J16" s="214"/>
      <c r="K16" s="214"/>
      <c r="L16" s="214"/>
      <c r="M16" s="214"/>
      <c r="N16" s="214"/>
      <c r="O16" s="214"/>
      <c r="P16" s="214"/>
      <c r="Q16" s="214"/>
      <c r="R16" s="214"/>
      <c r="T16" s="28" t="s">
        <v>982</v>
      </c>
    </row>
    <row r="17" spans="2:20" s="1" customFormat="1" ht="7.5" customHeight="1" x14ac:dyDescent="0.2"/>
    <row r="18" spans="2:20" s="1" customFormat="1" ht="16" customHeight="1" x14ac:dyDescent="0.2">
      <c r="C18" s="198" t="s">
        <v>983</v>
      </c>
      <c r="D18" s="198"/>
      <c r="F18" s="221">
        <v>0.39183144504520101</v>
      </c>
      <c r="G18" s="221"/>
      <c r="H18" s="221"/>
      <c r="I18" s="221"/>
      <c r="J18" s="221"/>
      <c r="K18" s="221"/>
      <c r="L18" s="221"/>
      <c r="M18" s="221"/>
      <c r="N18" s="221"/>
      <c r="O18" s="221"/>
      <c r="P18" s="221"/>
      <c r="Q18" s="221"/>
      <c r="R18" s="221"/>
    </row>
    <row r="19" spans="2:20" s="1" customFormat="1" ht="16" customHeight="1" x14ac:dyDescent="0.2"/>
    <row r="20" spans="2:20" s="1" customFormat="1" ht="19.149999999999999" customHeight="1" x14ac:dyDescent="0.2">
      <c r="B20" s="205" t="s">
        <v>984</v>
      </c>
      <c r="C20" s="205"/>
      <c r="D20" s="205"/>
      <c r="E20" s="205"/>
      <c r="F20" s="205"/>
      <c r="G20" s="205"/>
      <c r="H20" s="205"/>
      <c r="I20" s="205"/>
      <c r="J20" s="205"/>
      <c r="K20" s="205"/>
      <c r="L20" s="205"/>
      <c r="M20" s="205"/>
      <c r="N20" s="205"/>
      <c r="O20" s="205"/>
      <c r="P20" s="205"/>
      <c r="Q20" s="205"/>
      <c r="R20" s="205"/>
    </row>
    <row r="21" spans="2:20" s="1" customFormat="1" ht="5.9" customHeight="1" x14ac:dyDescent="0.2"/>
    <row r="22" spans="2:20" s="1" customFormat="1" ht="14.9" customHeight="1" x14ac:dyDescent="0.2">
      <c r="C22" s="8" t="s">
        <v>966</v>
      </c>
      <c r="D22" s="27"/>
      <c r="E22" s="214">
        <v>12233471135.1147</v>
      </c>
      <c r="F22" s="214"/>
      <c r="G22" s="214"/>
      <c r="H22" s="214"/>
      <c r="I22" s="214"/>
      <c r="J22" s="214"/>
      <c r="K22" s="214"/>
      <c r="L22" s="214"/>
      <c r="M22" s="214"/>
      <c r="N22" s="214"/>
      <c r="O22" s="214"/>
      <c r="P22" s="214"/>
      <c r="Q22" s="214"/>
      <c r="R22" s="214"/>
      <c r="T22" s="28" t="s">
        <v>985</v>
      </c>
    </row>
    <row r="23" spans="2:20" s="1" customFormat="1" ht="9.65" customHeight="1" x14ac:dyDescent="0.2">
      <c r="C23" s="2"/>
      <c r="D23" s="27"/>
      <c r="E23" s="220"/>
      <c r="F23" s="220"/>
      <c r="G23" s="220"/>
      <c r="H23" s="220"/>
      <c r="I23" s="220"/>
      <c r="J23" s="220"/>
      <c r="K23" s="220"/>
      <c r="L23" s="220"/>
      <c r="M23" s="220"/>
      <c r="N23" s="220"/>
      <c r="O23" s="220"/>
      <c r="P23" s="220"/>
      <c r="Q23" s="220"/>
      <c r="R23" s="220"/>
    </row>
    <row r="24" spans="2:20" s="1" customFormat="1" ht="14.5" customHeight="1" x14ac:dyDescent="0.2">
      <c r="C24" s="198" t="s">
        <v>967</v>
      </c>
      <c r="D24" s="198"/>
      <c r="E24" s="198"/>
      <c r="F24" s="198"/>
      <c r="G24" s="198"/>
      <c r="H24" s="198"/>
      <c r="I24" s="27"/>
      <c r="J24" s="221">
        <v>1.0637800987056201</v>
      </c>
      <c r="K24" s="221"/>
      <c r="L24" s="221"/>
      <c r="M24" s="221"/>
      <c r="N24" s="221"/>
      <c r="O24" s="221"/>
      <c r="P24" s="221"/>
      <c r="Q24" s="221"/>
      <c r="R24" s="221"/>
      <c r="T24" s="217" t="s">
        <v>986</v>
      </c>
    </row>
    <row r="25" spans="2:20" s="1" customFormat="1" ht="9" customHeight="1" x14ac:dyDescent="0.2">
      <c r="C25" s="2"/>
      <c r="D25" s="27"/>
      <c r="E25" s="220"/>
      <c r="F25" s="220"/>
      <c r="G25" s="220"/>
      <c r="H25" s="220"/>
      <c r="I25" s="220"/>
      <c r="J25" s="220"/>
      <c r="K25" s="220"/>
      <c r="L25" s="220"/>
      <c r="M25" s="220"/>
      <c r="N25" s="220"/>
      <c r="O25" s="220"/>
      <c r="P25" s="220"/>
      <c r="Q25" s="220"/>
      <c r="R25" s="220"/>
      <c r="T25" s="217"/>
    </row>
    <row r="26" spans="2:20" s="1" customFormat="1" ht="14.9" customHeight="1" x14ac:dyDescent="0.2">
      <c r="C26" s="3" t="s">
        <v>968</v>
      </c>
      <c r="D26" s="27"/>
      <c r="E26" s="222" t="s">
        <v>969</v>
      </c>
      <c r="F26" s="222"/>
      <c r="G26" s="222"/>
      <c r="H26" s="222"/>
      <c r="I26" s="222"/>
      <c r="J26" s="222"/>
      <c r="K26" s="222"/>
      <c r="L26" s="222"/>
      <c r="M26" s="222"/>
      <c r="N26" s="222"/>
      <c r="O26" s="222"/>
      <c r="P26" s="222"/>
      <c r="Q26" s="222"/>
      <c r="R26" s="222"/>
      <c r="T26" s="217"/>
    </row>
    <row r="27" spans="2:20" s="1" customFormat="1" ht="12.75" customHeight="1" x14ac:dyDescent="0.2"/>
    <row r="28" spans="2:20" s="1" customFormat="1" ht="19.149999999999999" customHeight="1" x14ac:dyDescent="0.2">
      <c r="C28" s="205" t="s">
        <v>987</v>
      </c>
      <c r="D28" s="205"/>
      <c r="E28" s="205"/>
      <c r="F28" s="205"/>
      <c r="G28" s="205"/>
      <c r="H28" s="205"/>
      <c r="I28" s="205"/>
      <c r="J28" s="205"/>
      <c r="K28" s="205"/>
      <c r="L28" s="205"/>
      <c r="M28" s="205"/>
      <c r="N28" s="205"/>
      <c r="O28" s="205"/>
      <c r="P28" s="205"/>
      <c r="Q28" s="205"/>
      <c r="R28" s="205"/>
      <c r="S28" s="205"/>
    </row>
    <row r="29" spans="2:20" s="1" customFormat="1" ht="3.75" customHeight="1" x14ac:dyDescent="0.2"/>
    <row r="30" spans="2:20" s="1" customFormat="1" ht="14.9" customHeight="1" x14ac:dyDescent="0.2">
      <c r="C30" s="198" t="s">
        <v>988</v>
      </c>
      <c r="D30" s="198"/>
      <c r="F30" s="214">
        <v>92347815.564999998</v>
      </c>
      <c r="G30" s="214"/>
      <c r="H30" s="214"/>
      <c r="I30" s="214"/>
      <c r="J30" s="214"/>
      <c r="K30" s="214"/>
      <c r="L30" s="214"/>
      <c r="M30" s="214"/>
      <c r="N30" s="214"/>
      <c r="O30" s="214"/>
      <c r="P30" s="214"/>
      <c r="Q30" s="214"/>
      <c r="R30" s="214"/>
      <c r="T30" s="28" t="s">
        <v>989</v>
      </c>
    </row>
    <row r="31" spans="2:20" s="1" customFormat="1" ht="5.9" customHeight="1" x14ac:dyDescent="0.2"/>
    <row r="32" spans="2:20" s="1" customFormat="1" ht="16" customHeight="1" x14ac:dyDescent="0.2">
      <c r="C32" s="198" t="s">
        <v>991</v>
      </c>
      <c r="D32" s="198"/>
      <c r="F32" s="214">
        <v>685566304.99000001</v>
      </c>
      <c r="G32" s="214"/>
      <c r="H32" s="214"/>
      <c r="I32" s="214"/>
      <c r="J32" s="214"/>
      <c r="K32" s="214"/>
      <c r="L32" s="214"/>
      <c r="M32" s="214"/>
      <c r="N32" s="214"/>
      <c r="O32" s="214"/>
      <c r="P32" s="214"/>
      <c r="Q32" s="214"/>
      <c r="R32" s="214"/>
      <c r="T32" s="28" t="s">
        <v>990</v>
      </c>
    </row>
    <row r="33" spans="3:20" s="1" customFormat="1" ht="5.25" customHeight="1" x14ac:dyDescent="0.2"/>
    <row r="34" spans="3:20" s="1" customFormat="1" ht="14.9" customHeight="1" x14ac:dyDescent="0.2">
      <c r="C34" s="8" t="s">
        <v>966</v>
      </c>
      <c r="D34" s="216"/>
      <c r="E34" s="216"/>
      <c r="F34" s="216"/>
      <c r="G34" s="214">
        <v>12233471135.1147</v>
      </c>
      <c r="H34" s="214"/>
      <c r="I34" s="214"/>
      <c r="J34" s="214"/>
      <c r="K34" s="214"/>
      <c r="L34" s="214"/>
      <c r="M34" s="214"/>
      <c r="N34" s="214"/>
      <c r="O34" s="214"/>
      <c r="P34" s="214"/>
      <c r="Q34" s="214"/>
      <c r="R34" s="214"/>
    </row>
    <row r="35" spans="3:20" s="1" customFormat="1" ht="6.4" customHeight="1" x14ac:dyDescent="0.2">
      <c r="C35" s="2"/>
      <c r="D35" s="216"/>
      <c r="E35" s="216"/>
      <c r="F35" s="216"/>
      <c r="G35" s="220"/>
      <c r="H35" s="220"/>
      <c r="I35" s="220"/>
      <c r="J35" s="220"/>
      <c r="K35" s="220"/>
      <c r="L35" s="220"/>
      <c r="M35" s="220"/>
      <c r="N35" s="220"/>
      <c r="O35" s="220"/>
      <c r="P35" s="220"/>
      <c r="Q35" s="220"/>
      <c r="R35" s="220"/>
      <c r="T35" s="217" t="s">
        <v>992</v>
      </c>
    </row>
    <row r="36" spans="3:20" s="1" customFormat="1" ht="13.4" customHeight="1" x14ac:dyDescent="0.2">
      <c r="C36" s="8" t="s">
        <v>970</v>
      </c>
      <c r="D36" s="216"/>
      <c r="E36" s="216"/>
      <c r="F36" s="216"/>
      <c r="G36" s="221">
        <v>1.13142480484084</v>
      </c>
      <c r="H36" s="221"/>
      <c r="I36" s="221"/>
      <c r="J36" s="221"/>
      <c r="K36" s="221"/>
      <c r="L36" s="221"/>
      <c r="M36" s="221"/>
      <c r="N36" s="221"/>
      <c r="O36" s="221"/>
      <c r="P36" s="221"/>
      <c r="Q36" s="221"/>
      <c r="R36" s="221"/>
      <c r="T36" s="217"/>
    </row>
    <row r="37" spans="3:20" s="1" customFormat="1" ht="5.9" customHeight="1" x14ac:dyDescent="0.2">
      <c r="C37" s="2"/>
      <c r="D37" s="216"/>
      <c r="E37" s="216"/>
      <c r="F37" s="216"/>
      <c r="G37" s="220"/>
      <c r="H37" s="220"/>
      <c r="I37" s="220"/>
      <c r="J37" s="220"/>
      <c r="K37" s="220"/>
      <c r="L37" s="220"/>
      <c r="M37" s="220"/>
      <c r="N37" s="220"/>
      <c r="O37" s="220"/>
      <c r="P37" s="220"/>
      <c r="Q37" s="220"/>
      <c r="R37" s="220"/>
      <c r="T37" s="217"/>
    </row>
    <row r="38" spans="3:20" s="1" customFormat="1" ht="14.9" customHeight="1" x14ac:dyDescent="0.2">
      <c r="C38" s="3" t="s">
        <v>971</v>
      </c>
      <c r="D38" s="216"/>
      <c r="E38" s="216"/>
      <c r="F38" s="216"/>
      <c r="G38" s="222" t="s">
        <v>969</v>
      </c>
      <c r="H38" s="222"/>
      <c r="I38" s="222"/>
      <c r="J38" s="222"/>
      <c r="K38" s="222"/>
      <c r="L38" s="222"/>
      <c r="M38" s="222"/>
      <c r="N38" s="222"/>
      <c r="O38" s="222"/>
      <c r="P38" s="222"/>
      <c r="Q38" s="222"/>
      <c r="R38" s="222"/>
    </row>
    <row r="39" spans="3:20" s="1" customFormat="1" ht="12.25" customHeight="1" x14ac:dyDescent="0.2"/>
    <row r="40" spans="3:20" s="1" customFormat="1" ht="19.149999999999999" customHeight="1" x14ac:dyDescent="0.2">
      <c r="C40" s="205" t="s">
        <v>993</v>
      </c>
      <c r="D40" s="205"/>
      <c r="E40" s="205"/>
      <c r="F40" s="205"/>
      <c r="G40" s="205"/>
      <c r="H40" s="205"/>
      <c r="I40" s="205"/>
      <c r="J40" s="205"/>
      <c r="K40" s="205"/>
      <c r="L40" s="205"/>
      <c r="M40" s="205"/>
      <c r="N40" s="205"/>
      <c r="O40" s="205"/>
      <c r="P40" s="205"/>
      <c r="Q40" s="205"/>
      <c r="R40" s="205"/>
      <c r="S40" s="205"/>
    </row>
    <row r="41" spans="3:20" s="1" customFormat="1" ht="5.9" customHeight="1" x14ac:dyDescent="0.2"/>
    <row r="42" spans="3:20" s="1" customFormat="1" ht="14.5" customHeight="1" x14ac:dyDescent="0.2">
      <c r="C42" s="198" t="s">
        <v>994</v>
      </c>
      <c r="D42" s="198"/>
      <c r="F42" s="226">
        <v>2044797707.1099999</v>
      </c>
      <c r="G42" s="226"/>
      <c r="H42" s="226"/>
      <c r="I42" s="226"/>
      <c r="J42" s="226"/>
      <c r="K42" s="226"/>
      <c r="L42" s="226"/>
      <c r="M42" s="226"/>
      <c r="N42" s="226"/>
      <c r="O42" s="226"/>
      <c r="P42" s="226"/>
      <c r="Q42" s="226"/>
      <c r="R42" s="226"/>
      <c r="T42" s="28" t="s">
        <v>995</v>
      </c>
    </row>
    <row r="43" spans="3:20" s="1" customFormat="1" ht="9" customHeight="1" x14ac:dyDescent="0.2"/>
    <row r="44" spans="3:20" s="1" customFormat="1" ht="14.5" customHeight="1" x14ac:dyDescent="0.2">
      <c r="C44" s="227" t="s">
        <v>996</v>
      </c>
      <c r="D44" s="227"/>
      <c r="F44" s="214">
        <v>2042637707.1099999</v>
      </c>
      <c r="G44" s="214"/>
      <c r="H44" s="214"/>
      <c r="I44" s="214"/>
      <c r="J44" s="214"/>
      <c r="K44" s="214"/>
      <c r="L44" s="214"/>
      <c r="M44" s="214"/>
      <c r="N44" s="214"/>
      <c r="O44" s="214"/>
      <c r="P44" s="214"/>
      <c r="Q44" s="214"/>
      <c r="R44" s="214"/>
    </row>
    <row r="45" spans="3:20" s="1" customFormat="1" ht="7.5" customHeight="1" x14ac:dyDescent="0.2"/>
    <row r="46" spans="3:20" s="1" customFormat="1" ht="14.5" customHeight="1" x14ac:dyDescent="0.2">
      <c r="C46" s="227" t="s">
        <v>997</v>
      </c>
      <c r="D46" s="227"/>
      <c r="F46" s="214">
        <v>2160000</v>
      </c>
      <c r="G46" s="214"/>
      <c r="H46" s="214"/>
      <c r="I46" s="214"/>
      <c r="J46" s="214"/>
      <c r="K46" s="214"/>
      <c r="L46" s="214"/>
      <c r="M46" s="214"/>
      <c r="N46" s="214"/>
      <c r="O46" s="214"/>
      <c r="P46" s="214"/>
      <c r="Q46" s="214"/>
      <c r="R46" s="214"/>
    </row>
    <row r="47" spans="3:20" s="1" customFormat="1" ht="9" customHeight="1" x14ac:dyDescent="0.2"/>
    <row r="48" spans="3:20" s="1" customFormat="1" ht="14.5" customHeight="1" x14ac:dyDescent="0.2">
      <c r="C48" s="227" t="s">
        <v>998</v>
      </c>
      <c r="D48" s="227"/>
      <c r="F48" s="223" t="s">
        <v>91</v>
      </c>
      <c r="G48" s="223"/>
      <c r="H48" s="223"/>
      <c r="I48" s="223"/>
      <c r="J48" s="223"/>
      <c r="K48" s="223"/>
      <c r="L48" s="223"/>
      <c r="M48" s="223"/>
      <c r="N48" s="223"/>
      <c r="O48" s="223"/>
      <c r="P48" s="223"/>
      <c r="Q48" s="223"/>
      <c r="R48" s="223"/>
    </row>
    <row r="49" spans="3:20" s="1" customFormat="1" ht="7.9" customHeight="1" x14ac:dyDescent="0.2"/>
    <row r="50" spans="3:20" s="1" customFormat="1" ht="14.5" customHeight="1" x14ac:dyDescent="0.2">
      <c r="C50" s="227" t="s">
        <v>999</v>
      </c>
      <c r="D50" s="227"/>
      <c r="F50" s="223" t="s">
        <v>91</v>
      </c>
      <c r="G50" s="223"/>
      <c r="H50" s="223"/>
      <c r="I50" s="223"/>
      <c r="J50" s="223"/>
      <c r="K50" s="223"/>
      <c r="L50" s="223"/>
      <c r="M50" s="223"/>
      <c r="N50" s="223"/>
      <c r="O50" s="223"/>
      <c r="P50" s="223"/>
      <c r="Q50" s="223"/>
      <c r="R50" s="223"/>
    </row>
    <row r="51" spans="3:20" s="1" customFormat="1" ht="22.9" customHeight="1" x14ac:dyDescent="0.2"/>
    <row r="52" spans="3:20" s="1" customFormat="1" ht="16" customHeight="1" x14ac:dyDescent="0.2">
      <c r="C52" s="198" t="s">
        <v>1001</v>
      </c>
      <c r="D52" s="198"/>
      <c r="F52" s="226">
        <v>16005986127.611099</v>
      </c>
      <c r="G52" s="226"/>
      <c r="H52" s="226"/>
      <c r="I52" s="226"/>
      <c r="J52" s="226"/>
      <c r="K52" s="226"/>
      <c r="L52" s="226"/>
      <c r="M52" s="226"/>
      <c r="N52" s="226"/>
      <c r="O52" s="226"/>
      <c r="P52" s="226"/>
      <c r="Q52" s="226"/>
      <c r="R52" s="226"/>
      <c r="T52" s="28" t="s">
        <v>1000</v>
      </c>
    </row>
    <row r="53" spans="3:20" s="1" customFormat="1" ht="8.5" customHeight="1" x14ac:dyDescent="0.2"/>
    <row r="54" spans="3:20" s="1" customFormat="1" ht="14.9" customHeight="1" x14ac:dyDescent="0.2">
      <c r="C54" s="227" t="s">
        <v>1002</v>
      </c>
      <c r="D54" s="227"/>
      <c r="F54" s="214">
        <v>15228995313.0298</v>
      </c>
      <c r="G54" s="214"/>
      <c r="H54" s="214"/>
      <c r="I54" s="214"/>
      <c r="J54" s="214"/>
      <c r="K54" s="214"/>
      <c r="L54" s="214"/>
      <c r="M54" s="214"/>
      <c r="N54" s="214"/>
      <c r="O54" s="214"/>
      <c r="P54" s="214"/>
      <c r="Q54" s="214"/>
      <c r="R54" s="214"/>
    </row>
    <row r="55" spans="3:20" s="1" customFormat="1" ht="7.5" customHeight="1" x14ac:dyDescent="0.2"/>
    <row r="56" spans="3:20" s="1" customFormat="1" ht="14.9" customHeight="1" x14ac:dyDescent="0.2">
      <c r="C56" s="227" t="s">
        <v>1003</v>
      </c>
      <c r="D56" s="227"/>
      <c r="F56" s="214">
        <v>91424509.591275007</v>
      </c>
      <c r="G56" s="214"/>
      <c r="H56" s="214"/>
      <c r="I56" s="214"/>
      <c r="J56" s="214"/>
      <c r="K56" s="214"/>
      <c r="L56" s="214"/>
      <c r="M56" s="214"/>
      <c r="N56" s="214"/>
      <c r="O56" s="214"/>
      <c r="P56" s="214"/>
      <c r="Q56" s="214"/>
      <c r="R56" s="214"/>
    </row>
    <row r="57" spans="3:20" s="1" customFormat="1" ht="7.5" customHeight="1" x14ac:dyDescent="0.2"/>
    <row r="58" spans="3:20" s="1" customFormat="1" ht="14.9" customHeight="1" x14ac:dyDescent="0.2">
      <c r="C58" s="227" t="s">
        <v>1004</v>
      </c>
      <c r="D58" s="227"/>
      <c r="F58" s="214">
        <v>685566304.99000001</v>
      </c>
      <c r="G58" s="214"/>
      <c r="H58" s="214"/>
      <c r="I58" s="214"/>
      <c r="J58" s="214"/>
      <c r="K58" s="214"/>
      <c r="L58" s="214"/>
      <c r="M58" s="214"/>
      <c r="N58" s="214"/>
      <c r="O58" s="214"/>
      <c r="P58" s="214"/>
      <c r="Q58" s="214"/>
      <c r="R58" s="214"/>
    </row>
    <row r="59" spans="3:20" s="1" customFormat="1" ht="7.5" customHeight="1" x14ac:dyDescent="0.2"/>
    <row r="60" spans="3:20" s="1" customFormat="1" ht="14.9" customHeight="1" x14ac:dyDescent="0.2">
      <c r="C60" s="227" t="s">
        <v>999</v>
      </c>
      <c r="D60" s="227"/>
      <c r="F60" s="223" t="s">
        <v>91</v>
      </c>
      <c r="G60" s="223"/>
      <c r="H60" s="223"/>
      <c r="I60" s="223"/>
      <c r="J60" s="223"/>
      <c r="K60" s="223"/>
      <c r="L60" s="223"/>
      <c r="M60" s="223"/>
      <c r="N60" s="223"/>
      <c r="O60" s="223"/>
      <c r="P60" s="223"/>
      <c r="Q60" s="223"/>
      <c r="R60" s="223"/>
    </row>
    <row r="61" spans="3:20" s="1" customFormat="1" ht="70.900000000000006" customHeight="1" x14ac:dyDescent="0.2"/>
    <row r="62" spans="3:20" s="1" customFormat="1" ht="14.5" customHeight="1" x14ac:dyDescent="0.2">
      <c r="C62" s="198" t="s">
        <v>1005</v>
      </c>
      <c r="D62" s="198"/>
      <c r="F62" s="214">
        <v>250650000</v>
      </c>
      <c r="G62" s="214"/>
      <c r="H62" s="214"/>
      <c r="I62" s="214"/>
      <c r="J62" s="214"/>
      <c r="K62" s="214"/>
      <c r="L62" s="214"/>
      <c r="M62" s="214"/>
      <c r="N62" s="214"/>
      <c r="O62" s="214"/>
      <c r="P62" s="214"/>
      <c r="Q62" s="214"/>
      <c r="R62" s="214"/>
    </row>
    <row r="63" spans="3:20" s="1" customFormat="1" ht="7" customHeight="1" x14ac:dyDescent="0.2"/>
    <row r="64" spans="3:20" s="1" customFormat="1" ht="16" customHeight="1" x14ac:dyDescent="0.2">
      <c r="C64" s="198" t="s">
        <v>1006</v>
      </c>
      <c r="D64" s="198"/>
      <c r="F64" s="214">
        <v>97495279.789942101</v>
      </c>
      <c r="G64" s="214"/>
      <c r="H64" s="214"/>
      <c r="I64" s="214"/>
      <c r="J64" s="214"/>
      <c r="K64" s="214"/>
      <c r="L64" s="214"/>
      <c r="M64" s="214"/>
      <c r="N64" s="214"/>
      <c r="O64" s="214"/>
      <c r="P64" s="214"/>
      <c r="Q64" s="214"/>
      <c r="R64" s="214"/>
    </row>
    <row r="65" spans="3:20" s="1" customFormat="1" ht="10.75" customHeight="1" x14ac:dyDescent="0.2"/>
    <row r="66" spans="3:20" s="1" customFormat="1" ht="14.5" customHeight="1" x14ac:dyDescent="0.2">
      <c r="C66" s="198" t="s">
        <v>1007</v>
      </c>
      <c r="D66" s="198"/>
      <c r="F66" s="214">
        <v>11500000000</v>
      </c>
      <c r="G66" s="214"/>
      <c r="H66" s="214"/>
      <c r="I66" s="214"/>
      <c r="J66" s="214"/>
      <c r="K66" s="214"/>
      <c r="L66" s="214"/>
      <c r="M66" s="214"/>
      <c r="N66" s="214"/>
      <c r="O66" s="214"/>
      <c r="P66" s="214"/>
      <c r="Q66" s="214"/>
      <c r="R66" s="214"/>
      <c r="T66" s="218" t="s">
        <v>1008</v>
      </c>
    </row>
    <row r="67" spans="3:20" s="1" customFormat="1" ht="2.15" customHeight="1" x14ac:dyDescent="0.2">
      <c r="T67" s="218"/>
    </row>
    <row r="68" spans="3:20" s="1" customFormat="1" ht="12.25" customHeight="1" x14ac:dyDescent="0.2"/>
    <row r="69" spans="3:20" s="1" customFormat="1" ht="14.5" customHeight="1" x14ac:dyDescent="0.2">
      <c r="C69" s="198" t="s">
        <v>1009</v>
      </c>
      <c r="D69" s="198"/>
      <c r="F69" s="214">
        <v>6202638554.9311399</v>
      </c>
      <c r="G69" s="214"/>
      <c r="H69" s="214"/>
      <c r="I69" s="214"/>
      <c r="J69" s="214"/>
      <c r="K69" s="214"/>
      <c r="L69" s="214"/>
      <c r="M69" s="214"/>
      <c r="N69" s="214"/>
      <c r="O69" s="214"/>
      <c r="P69" s="214"/>
      <c r="Q69" s="214"/>
      <c r="R69" s="214"/>
    </row>
    <row r="70" spans="3:20" s="1" customFormat="1" ht="12.25" customHeight="1" x14ac:dyDescent="0.2"/>
    <row r="71" spans="3:20" s="1" customFormat="1" ht="14.9" customHeight="1" x14ac:dyDescent="0.2">
      <c r="C71" s="3" t="s">
        <v>1010</v>
      </c>
      <c r="H71" s="222" t="s">
        <v>969</v>
      </c>
      <c r="I71" s="222"/>
      <c r="J71" s="222"/>
      <c r="K71" s="222"/>
      <c r="L71" s="222"/>
      <c r="M71" s="222"/>
      <c r="N71" s="222"/>
      <c r="O71" s="222"/>
      <c r="P71" s="222"/>
      <c r="Q71" s="222"/>
      <c r="R71" s="222"/>
    </row>
    <row r="72" spans="3:20" s="1" customFormat="1" ht="14.5" customHeight="1" x14ac:dyDescent="0.2"/>
    <row r="73" spans="3:20" s="1" customFormat="1" ht="19.75" customHeight="1" x14ac:dyDescent="0.2">
      <c r="C73" s="205" t="s">
        <v>1011</v>
      </c>
      <c r="D73" s="205"/>
      <c r="E73" s="205"/>
      <c r="F73" s="205"/>
      <c r="G73" s="205"/>
      <c r="H73" s="205"/>
      <c r="I73" s="205"/>
      <c r="J73" s="205"/>
      <c r="K73" s="205"/>
      <c r="L73" s="205"/>
      <c r="M73" s="205"/>
      <c r="N73" s="205"/>
      <c r="O73" s="205"/>
      <c r="P73" s="205"/>
      <c r="Q73" s="205"/>
      <c r="R73" s="205"/>
      <c r="S73" s="205"/>
    </row>
    <row r="74" spans="3:20" s="1" customFormat="1" ht="7.5" customHeight="1" x14ac:dyDescent="0.2"/>
    <row r="75" spans="3:20" s="1" customFormat="1" ht="14.9" customHeight="1" x14ac:dyDescent="0.2">
      <c r="C75" s="198" t="s">
        <v>1012</v>
      </c>
      <c r="D75" s="198"/>
      <c r="F75" s="214">
        <v>1438465599.52127</v>
      </c>
      <c r="G75" s="214"/>
      <c r="H75" s="214"/>
      <c r="I75" s="214"/>
      <c r="J75" s="214"/>
      <c r="K75" s="214"/>
      <c r="L75" s="214"/>
      <c r="M75" s="214"/>
      <c r="N75" s="214"/>
      <c r="O75" s="214"/>
      <c r="P75" s="214"/>
      <c r="Q75" s="214"/>
      <c r="R75" s="214"/>
    </row>
    <row r="76" spans="3:20" s="1" customFormat="1" ht="7.9" customHeight="1" x14ac:dyDescent="0.2"/>
    <row r="77" spans="3:20" s="1" customFormat="1" ht="14.9" customHeight="1" x14ac:dyDescent="0.2">
      <c r="C77" s="198" t="s">
        <v>1013</v>
      </c>
      <c r="D77" s="198"/>
      <c r="F77" s="214">
        <v>-43580148.3595604</v>
      </c>
      <c r="G77" s="214"/>
      <c r="H77" s="214"/>
      <c r="I77" s="214"/>
      <c r="J77" s="214"/>
      <c r="K77" s="214"/>
      <c r="L77" s="214"/>
      <c r="M77" s="214"/>
      <c r="N77" s="214"/>
      <c r="O77" s="214"/>
      <c r="P77" s="214"/>
      <c r="Q77" s="214"/>
      <c r="R77" s="214"/>
      <c r="T77" s="28" t="s">
        <v>1014</v>
      </c>
    </row>
    <row r="78" spans="3:20" s="1" customFormat="1" ht="7.5" customHeight="1" x14ac:dyDescent="0.2"/>
    <row r="79" spans="3:20" s="1" customFormat="1" ht="14.9" customHeight="1" x14ac:dyDescent="0.2">
      <c r="C79" s="198" t="s">
        <v>1015</v>
      </c>
      <c r="D79" s="198"/>
      <c r="F79" s="219">
        <v>1394885451.16171</v>
      </c>
      <c r="G79" s="219"/>
      <c r="H79" s="219"/>
      <c r="I79" s="219"/>
      <c r="J79" s="219"/>
      <c r="K79" s="219"/>
      <c r="L79" s="219"/>
      <c r="M79" s="219"/>
      <c r="N79" s="219"/>
      <c r="O79" s="219"/>
      <c r="P79" s="219"/>
      <c r="Q79" s="219"/>
      <c r="R79" s="219"/>
    </row>
    <row r="80" spans="3:20" s="1" customFormat="1" ht="7" customHeight="1" x14ac:dyDescent="0.2"/>
    <row r="81" spans="3:19" s="1" customFormat="1" ht="14.9" customHeight="1" x14ac:dyDescent="0.2">
      <c r="C81" s="3" t="s">
        <v>1016</v>
      </c>
      <c r="H81" s="222" t="s">
        <v>969</v>
      </c>
      <c r="I81" s="222"/>
      <c r="J81" s="222"/>
      <c r="K81" s="222"/>
      <c r="L81" s="222"/>
      <c r="M81" s="222"/>
      <c r="N81" s="222"/>
      <c r="O81" s="222"/>
      <c r="P81" s="222"/>
      <c r="Q81" s="222"/>
      <c r="R81" s="222"/>
    </row>
    <row r="82" spans="3:19" s="1" customFormat="1" ht="5.9" customHeight="1" x14ac:dyDescent="0.2"/>
    <row r="83" spans="3:19" s="1" customFormat="1" ht="6.4" customHeight="1" x14ac:dyDescent="0.2">
      <c r="C83" s="224"/>
      <c r="D83" s="224"/>
      <c r="E83" s="224"/>
      <c r="F83" s="224"/>
      <c r="G83" s="224"/>
      <c r="H83" s="224"/>
      <c r="I83" s="224"/>
      <c r="J83" s="224"/>
      <c r="K83" s="224"/>
      <c r="L83" s="224"/>
      <c r="M83" s="224"/>
      <c r="N83" s="224"/>
      <c r="O83" s="224"/>
      <c r="P83" s="224"/>
      <c r="Q83" s="224"/>
      <c r="R83" s="224"/>
      <c r="S83" s="224"/>
    </row>
    <row r="84" spans="3:19" s="1" customFormat="1" ht="7.9" customHeight="1" x14ac:dyDescent="0.2"/>
    <row r="85" spans="3:19" s="1" customFormat="1" ht="14.9" customHeight="1" x14ac:dyDescent="0.2">
      <c r="C85" s="198" t="s">
        <v>1017</v>
      </c>
      <c r="D85" s="198"/>
      <c r="F85" s="214">
        <v>91424509.591275007</v>
      </c>
      <c r="G85" s="214"/>
      <c r="H85" s="214"/>
      <c r="I85" s="214"/>
      <c r="J85" s="214"/>
      <c r="K85" s="214"/>
      <c r="L85" s="214"/>
      <c r="M85" s="214"/>
      <c r="N85" s="214"/>
      <c r="O85" s="214"/>
      <c r="P85" s="214"/>
      <c r="Q85" s="214"/>
      <c r="R85" s="214"/>
    </row>
    <row r="86" spans="3:19" s="1" customFormat="1" ht="7.5" customHeight="1" x14ac:dyDescent="0.2"/>
    <row r="87" spans="3:19" s="1" customFormat="1" ht="14.9" customHeight="1" x14ac:dyDescent="0.2">
      <c r="C87" s="198" t="s">
        <v>1018</v>
      </c>
      <c r="D87" s="198"/>
      <c r="F87" s="216"/>
      <c r="G87" s="216"/>
      <c r="H87" s="214">
        <v>33750000</v>
      </c>
      <c r="I87" s="214"/>
      <c r="J87" s="214"/>
      <c r="K87" s="214"/>
      <c r="L87" s="214"/>
      <c r="M87" s="214"/>
      <c r="N87" s="214"/>
      <c r="O87" s="214"/>
      <c r="P87" s="214"/>
      <c r="Q87" s="214"/>
      <c r="R87" s="214"/>
      <c r="S87" s="214"/>
    </row>
    <row r="88" spans="3:19" s="1" customFormat="1" ht="7.5" customHeight="1" x14ac:dyDescent="0.2"/>
    <row r="89" spans="3:19" s="1" customFormat="1" ht="14.9" customHeight="1" x14ac:dyDescent="0.2">
      <c r="C89" s="198" t="s">
        <v>1019</v>
      </c>
      <c r="D89" s="198"/>
      <c r="E89" s="198"/>
      <c r="F89" s="198"/>
      <c r="G89" s="198"/>
      <c r="H89" s="198"/>
      <c r="I89" s="198"/>
      <c r="J89" s="198"/>
      <c r="K89" s="216"/>
      <c r="L89" s="216"/>
      <c r="M89" s="216"/>
      <c r="N89" s="216"/>
      <c r="O89" s="214">
        <v>55674509.591274999</v>
      </c>
      <c r="P89" s="214"/>
      <c r="Q89" s="214"/>
      <c r="R89" s="214"/>
    </row>
    <row r="90" spans="3:19" s="1" customFormat="1" ht="29.9" customHeight="1" x14ac:dyDescent="0.2"/>
  </sheetData>
  <mergeCells count="86">
    <mergeCell ref="C1:C3"/>
    <mergeCell ref="C10:D10"/>
    <mergeCell ref="C12:D12"/>
    <mergeCell ref="C14:D14"/>
    <mergeCell ref="C16:D16"/>
    <mergeCell ref="C42:D42"/>
    <mergeCell ref="C44:D44"/>
    <mergeCell ref="C46:D46"/>
    <mergeCell ref="C48:D48"/>
    <mergeCell ref="C5:S5"/>
    <mergeCell ref="J24:R24"/>
    <mergeCell ref="C24:H24"/>
    <mergeCell ref="C28:S28"/>
    <mergeCell ref="C30:D30"/>
    <mergeCell ref="C32:D32"/>
    <mergeCell ref="C40:S40"/>
    <mergeCell ref="B20:R20"/>
    <mergeCell ref="C18:D18"/>
    <mergeCell ref="C50:D50"/>
    <mergeCell ref="C52:D52"/>
    <mergeCell ref="C54:D54"/>
    <mergeCell ref="C56:D56"/>
    <mergeCell ref="C58:D58"/>
    <mergeCell ref="C79:D79"/>
    <mergeCell ref="C8:S8"/>
    <mergeCell ref="F14:R14"/>
    <mergeCell ref="F16:R16"/>
    <mergeCell ref="F18:R18"/>
    <mergeCell ref="F30:R30"/>
    <mergeCell ref="F32:R32"/>
    <mergeCell ref="F42:R42"/>
    <mergeCell ref="F44:R44"/>
    <mergeCell ref="F46:R46"/>
    <mergeCell ref="F48:R48"/>
    <mergeCell ref="F50:R50"/>
    <mergeCell ref="F52:R52"/>
    <mergeCell ref="C60:D60"/>
    <mergeCell ref="C62:D62"/>
    <mergeCell ref="C64:D64"/>
    <mergeCell ref="C83:S83"/>
    <mergeCell ref="C85:D85"/>
    <mergeCell ref="C87:D87"/>
    <mergeCell ref="C89:J89"/>
    <mergeCell ref="D3:Q4"/>
    <mergeCell ref="D34:F34"/>
    <mergeCell ref="D35:F35"/>
    <mergeCell ref="D36:F36"/>
    <mergeCell ref="D37:F37"/>
    <mergeCell ref="D38:F38"/>
    <mergeCell ref="E22:R22"/>
    <mergeCell ref="E23:R23"/>
    <mergeCell ref="E25:R25"/>
    <mergeCell ref="E26:R26"/>
    <mergeCell ref="F10:R10"/>
    <mergeCell ref="F12:R12"/>
    <mergeCell ref="F54:R54"/>
    <mergeCell ref="F56:R56"/>
    <mergeCell ref="F58:R58"/>
    <mergeCell ref="F60:R60"/>
    <mergeCell ref="F62:R62"/>
    <mergeCell ref="F64:R64"/>
    <mergeCell ref="F66:R66"/>
    <mergeCell ref="F69:R69"/>
    <mergeCell ref="F75:R75"/>
    <mergeCell ref="F77:R77"/>
    <mergeCell ref="C73:S73"/>
    <mergeCell ref="C75:D75"/>
    <mergeCell ref="C77:D77"/>
    <mergeCell ref="C66:D66"/>
    <mergeCell ref="C69:D69"/>
    <mergeCell ref="K89:N89"/>
    <mergeCell ref="O89:R89"/>
    <mergeCell ref="T24:T26"/>
    <mergeCell ref="T35:T37"/>
    <mergeCell ref="T66:T67"/>
    <mergeCell ref="F79:R79"/>
    <mergeCell ref="F85:R85"/>
    <mergeCell ref="F87:G87"/>
    <mergeCell ref="G34:R34"/>
    <mergeCell ref="G35:R35"/>
    <mergeCell ref="G36:R36"/>
    <mergeCell ref="G37:R37"/>
    <mergeCell ref="G38:R38"/>
    <mergeCell ref="H71:R71"/>
    <mergeCell ref="H81:R81"/>
    <mergeCell ref="H87:S87"/>
  </mergeCells>
  <pageMargins left="0.7" right="0.7" top="0.75" bottom="0.75" header="0.3" footer="0.3"/>
  <pageSetup paperSize="9" scale="80" orientation="portrait" r:id="rId1"/>
  <headerFooter alignWithMargins="0">
    <oddFooter>&amp;R&amp;1#&amp;"Calibri"&amp;10&amp;K0000FFClassification : Internal</oddFooter>
  </headerFooter>
  <rowBreaks count="1" manualBreakCount="1">
    <brk id="7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BDA77EED213449B7FCE7B3623DC0B" ma:contentTypeVersion="13" ma:contentTypeDescription="Create a new document." ma:contentTypeScope="" ma:versionID="2c87170ec505db06cca7a0f312f24f63">
  <xsd:schema xmlns:xsd="http://www.w3.org/2001/XMLSchema" xmlns:xs="http://www.w3.org/2001/XMLSchema" xmlns:p="http://schemas.microsoft.com/office/2006/metadata/properties" xmlns:ns2="3bb5bfcb-afc9-484e-841d-5cb2b64c30c3" xmlns:ns3="2dab4f87-b069-4a9e-a735-f4ef3ef3b5f7" targetNamespace="http://schemas.microsoft.com/office/2006/metadata/properties" ma:root="true" ma:fieldsID="d80aa536386ef996552276186093263d" ns2:_="" ns3:_="">
    <xsd:import namespace="3bb5bfcb-afc9-484e-841d-5cb2b64c30c3"/>
    <xsd:import namespace="2dab4f87-b069-4a9e-a735-f4ef3ef3b5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5bfcb-afc9-484e-841d-5cb2b64c3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ab4f87-b069-4a9e-a735-f4ef3ef3b5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7A7CCC-EFBA-4B12-AAEC-2C859C020577}"/>
</file>

<file path=customXml/itemProps2.xml><?xml version="1.0" encoding="utf-8"?>
<ds:datastoreItem xmlns:ds="http://schemas.openxmlformats.org/officeDocument/2006/customXml" ds:itemID="{E4380D0B-9085-4B5D-AEF2-836BC12B50EF}"/>
</file>

<file path=customXml/itemProps3.xml><?xml version="1.0" encoding="utf-8"?>
<ds:datastoreItem xmlns:ds="http://schemas.openxmlformats.org/officeDocument/2006/customXml" ds:itemID="{BFA28315-12D3-4CCF-B752-646EC76955A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D8. Performance</vt:lpstr>
      <vt:lpstr>D7. Stratification Graphs</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Vantomme Bart</cp:lastModifiedBy>
  <dcterms:created xsi:type="dcterms:W3CDTF">2022-01-05T16:43:42Z</dcterms:created>
  <dcterms:modified xsi:type="dcterms:W3CDTF">2022-01-14T08:14:48Z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2022-01-14T08:14:48Z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325213c1-f24b-4980-9a07-b8ffb3b63327</vt:lpwstr>
  </property>
  <property fmtid="{D5CDD505-2E9C-101B-9397-08002B2CF9AE}" pid="8" name="MSIP_Label_812e1ed0-4700-41e0-aec3-61ed249f3333_ContentBits">
    <vt:lpwstr>2</vt:lpwstr>
  </property>
  <property fmtid="{D5CDD505-2E9C-101B-9397-08002B2CF9AE}" pid="9" name="ContentTypeId">
    <vt:lpwstr>0x01010045ABDA77EED213449B7FCE7B3623DC0B</vt:lpwstr>
  </property>
</Properties>
</file>