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Amortisation'!$B$1:$P$392</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Tables'!$B$2:$AI$324</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<sst xmlns="http://schemas.openxmlformats.org/spreadsheetml/2006/main" count="2977" uniqueCount="2076">
  <si>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</si>
  <si>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</si>
  <si>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</si>
  <si>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</si>
  <si>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</si>
  <si>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</si>
  <si>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</si>
  <si>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</si>
  <si>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</si>
  <si>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</si>
  <si>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</si>
  <si>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</si>
  <si>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</si>
  <si>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</si>
  <si>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</si>
  <si>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</si>
  <si>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</si>
  <si>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</si>
  <si>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</si>
  <si>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</si>
  <si>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</si>
  <si>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</si>
  <si>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</si>
  <si>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</si>
  <si>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</si>
  <si>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</si>
  <si>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</si>
  <si>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</si>
  <si>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</si>
  <si>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</si>
  <si>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</si>
  <si>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</si>
  <si>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</si>
  <si>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</si>
  <si>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</si>
  <si>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</si>
  <si>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</si>
  <si>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</si>
  <si>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</si>
  <si>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</si>
  <si>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</si>
  <si>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</si>
  <si>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</si>
  <si>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</si>
  <si>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</si>
  <si>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</si>
  <si>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</si>
  <si>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</si>
  <si>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</si>
  <si>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</si>
  <si>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</si>
  <si>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</si>
  <si>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</si>
  <si>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</si>
  <si>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</si>
  <si>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</si>
  <si>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</si>
  <si>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</si>
  <si>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</si>
  <si>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</si>
  <si>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</si>
  <si>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</si>
  <si>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</si>
  <si>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</si>
  <si>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</si>
  <si>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</si>
  <si>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</si>
  <si>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</si>
  <si>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</si>
  <si>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</si>
  <si>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</si>
  <si>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</si>
  <si>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</si>
  <si>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</si>
  <si>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</si>
  <si>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</si>
  <si>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</si>
  <si>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</si>
  <si>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</si>
  <si>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</si>
  <si>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</si>
  <si>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</si>
  <si>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</si>
  <si>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</si>
  <si>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</si>
  <si>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</si>
  <si>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</si>
  <si>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</si>
  <si>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</si>
  <si>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</si>
  <si>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</si>
  <si>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</si>
  <si>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</si>
  <si>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</si>
  <si>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</si>
  <si>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</si>
  <si>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</si>
  <si>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</si>
  <si>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</si>
  <si>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</si>
  <si>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</si>
  <si>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</si>
  <si>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</si>
  <si>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</si>
  <si>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</si>
  <si>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</si>
  <si>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</si>
  <si>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</si>
  <si>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</si>
  <si>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</si>
  <si>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</si>
  <si>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</si>
  <si>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</si>
  <si>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</si>
  <si>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</si>
  <si>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</si>
  <si>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</si>
  <si>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</si>
  <si>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</si>
  <si>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</si>
  <si>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</si>
  <si>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</si>
  <si>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</si>
  <si>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</si>
  <si>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</si>
  <si>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</si>
  <si>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</si>
  <si>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</si>
  <si>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</si>
  <si>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</si>
  <si>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</si>
  <si>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</si>
  <si>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</si>
  <si>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</si>
  <si>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</si>
  <si>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</si>
  <si>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</si>
  <si>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</si>
  <si>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</si>
  <si>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</si>
  <si>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</si>
  <si>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</si>
  <si>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</si>
  <si>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</si>
  <si>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</si>
  <si>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</si>
  <si>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</si>
  <si>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</si>
  <si>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</si>
  <si>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</si>
  <si>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</si>
  <si>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</si>
  <si>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</si>
  <si>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</si>
  <si>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</si>
  <si>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</si>
  <si>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</si>
  <si>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</si>
  <si>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</si>
  <si>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</si>
  <si>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</si>
  <si>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</si>
  <si>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</si>
  <si>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</si>
  <si>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</si>
  <si>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</si>
  <si>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</si>
  <si>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</si>
  <si>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</si>
  <si>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</si>
  <si>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</si>
  <si>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</si>
  <si>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</si>
  <si>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</si>
  <si>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</si>
  <si>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</si>
  <si>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</si>
  <si>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</si>
  <si>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</si>
  <si>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</si>
  <si>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</si>
  <si>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</si>
  <si>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</si>
  <si>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</si>
  <si>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</si>
  <si>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</si>
  <si>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</si>
  <si>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</si>
  <si>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</si>
  <si>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</si>
  <si>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</si>
  <si>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</si>
  <si>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</si>
  <si>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</si>
  <si>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</si>
  <si>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</si>
  <si>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</si>
  <si>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</si>
  <si>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</si>
  <si>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</si>
  <si>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</si>
  <si>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</si>
  <si>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</si>
  <si>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</si>
  <si>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</si>
  <si>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</si>
  <si>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</si>
  <si>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</si>
  <si>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</si>
  <si>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</si>
  <si>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</si>
  <si>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</si>
  <si>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</si>
  <si>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</si>
  <si>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</si>
  <si>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</si>
  <si>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</si>
  <si>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</si>
  <si>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</si>
  <si>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</si>
  <si>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</si>
  <si>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</si>
  <si>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</si>
  <si>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</si>
  <si>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</si>
  <si>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</si>
  <si>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</si>
  <si>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</si>
  <si>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</si>
  <si>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</si>
  <si>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</si>
  <si>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</si>
  <si>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</si>
  <si>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</si>
  <si>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</si>
  <si>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</si>
  <si>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</si>
  <si>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</si>
  <si>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</si>
  <si>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</si>
  <si>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</si>
  <si>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</si>
  <si>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</si>
  <si>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</si>
  <si>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</si>
  <si>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</si>
  <si>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</si>
  <si>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</si>
  <si>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</si>
  <si>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</si>
  <si>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</si>
  <si>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</si>
  <si>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</si>
  <si>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</si>
  <si>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</si>
  <si>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</si>
  <si>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</si>
  <si>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</si>
  <si>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</si>
  <si>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</si>
  <si>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</si>
  <si>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</si>
  <si>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</si>
  <si>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</si>
  <si>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</si>
  <si>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</si>
  <si>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</si>
  <si>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</si>
  <si>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</si>
  <si>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</si>
  <si>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</si>
  <si>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</si>
  <si>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</si>
  <si>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</si>
  <si>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</si>
  <si>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</si>
  <si>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</si>
  <si>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</si>
  <si>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</si>
  <si>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</si>
  <si>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</si>
  <si>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</si>
  <si>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</si>
  <si>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</si>
  <si>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</si>
  <si>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</si>
  <si>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</si>
  <si>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</si>
  <si>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</si>
  <si>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</si>
  <si>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</si>
  <si>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</si>
  <si>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</si>
  <si>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</si>
  <si>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</si>
  <si>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</si>
  <si>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</si>
  <si>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</si>
  <si>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</si>
  <si>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</si>
  <si>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</si>
  <si>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</si>
  <si>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</si>
  <si>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</si>
  <si>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</si>
  <si>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</si>
  <si>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</si>
  <si>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</si>
  <si>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</si>
  <si>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</si>
  <si>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</si>
  <si>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</si>
  <si>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</si>
  <si>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</si>
  <si>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</si>
  <si>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</si>
  <si>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</si>
  <si>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</si>
  <si>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</si>
  <si>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</si>
  <si>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</si>
  <si>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</si>
  <si>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</si>
  <si>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</si>
  <si>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</si>
  <si>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</si>
  <si>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</si>
  <si>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</si>
  <si>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</si>
  <si>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</si>
  <si>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</si>
  <si>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</si>
  <si>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</si>
  <si>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</si>
  <si>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</si>
  <si>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</si>
  <si>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</si>
  <si>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</si>
  <si>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</si>
  <si>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</si>
  <si>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</si>
  <si>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</si>
  <si>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</si>
  <si>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</si>
  <si>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</si>
  <si>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</si>
  <si>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</si>
  <si>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</si>
  <si>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</si>
  <si>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</si>
  <si>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</si>
  <si>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</si>
  <si>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</si>
  <si>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</si>
  <si>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</si>
  <si>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</si>
  <si>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</si>
  <si>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</si>
  <si>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</si>
  <si>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</si>
  <si>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</si>
  <si>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</si>
  <si>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</si>
  <si>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</si>
  <si>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</si>
  <si>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</si>
  <si>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</si>
  <si>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</si>
  <si>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</si>
  <si>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</si>
  <si>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</si>
  <si>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</si>
  <si>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</si>
  <si>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</si>
  <si>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</si>
  <si>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</si>
  <si>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</si>
  <si>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</si>
  <si>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</si>
  <si>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</si>
  <si>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</si>
  <si>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</si>
  <si>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</si>
  <si>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</si>
  <si>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</si>
  <si>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</si>
  <si>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</si>
  <si>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</si>
  <si>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</si>
  <si>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</si>
  <si>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</si>
  <si>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</si>
  <si>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</si>
  <si>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</si>
  <si>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</si>
  <si>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</si>
  <si>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</si>
  <si>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</si>
  <si>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</si>
  <si>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</si>
  <si>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</si>
  <si>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</si>
  <si>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</si>
  <si>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</si>
  <si>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</si>
  <si>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</si>
  <si>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</si>
  <si>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</si>
  <si>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</si>
  <si>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</si>
  <si>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</si>
  <si>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</si>
  <si>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</si>
  <si>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</si>
  <si>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</si>
  <si>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</si>
  <si>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</si>
  <si>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</si>
  <si>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</si>
  <si>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</si>
  <si>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</si>
  <si>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</si>
  <si>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</si>
  <si>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</si>
  <si>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</si>
  <si>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</si>
  <si>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</si>
  <si>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</si>
  <si>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</si>
  <si>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</si>
  <si>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</si>
  <si>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</si>
  <si>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</si>
  <si>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</si>
  <si>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</si>
  <si>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</si>
  <si>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</si>
  <si>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</si>
  <si>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</si>
  <si>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</si>
  <si>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</si>
  <si>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</si>
  <si>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</si>
  <si>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</si>
  <si>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</si>
  <si>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</si>
  <si>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</si>
  <si>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</si>
  <si>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</si>
  <si>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</si>
  <si>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</si>
  <si>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</si>
  <si>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</si>
  <si>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</si>
  <si>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</si>
  <si>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</si>
  <si>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</si>
  <si>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</si>
  <si>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</si>
  <si>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</si>
  <si>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</si>
  <si>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</si>
  <si>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</si>
  <si>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</si>
  <si>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</si>
  <si>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</si>
  <si>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</si>
  <si>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</si>
  <si>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</si>
  <si>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</si>
  <si>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</si>
  <si>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</si>
  <si>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</si>
  <si>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</si>
  <si>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</si>
  <si>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</si>
  <si>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</si>
  <si>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</si>
  <si>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</si>
  <si>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</si>
  <si>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</si>
  <si>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</si>
  <si>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</si>
  <si>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</si>
  <si>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</si>
  <si>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</si>
  <si>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</si>
  <si>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</si>
  <si>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</si>
  <si>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</si>
  <si>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</si>
  <si>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</si>
  <si>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</si>
  <si>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</si>
  <si>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</si>
  <si>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</si>
  <si>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</si>
  <si>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</si>
  <si>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</si>
  <si>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</si>
  <si>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</si>
  <si>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</si>
  <si>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</si>
  <si>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</si>
  <si>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</si>
  <si>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</si>
  <si>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</si>
  <si>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</si>
  <si>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</si>
  <si>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</si>
  <si>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</si>
  <si>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</si>
  <si>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</si>
  <si>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</si>
  <si>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</si>
  <si>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</si>
  <si>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</si>
  <si>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</si>
  <si>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</si>
  <si>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</si>
  <si>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</si>
  <si>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</si>
  <si>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</si>
  <si>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</si>
  <si>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</si>
  <si>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</si>
  <si>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</si>
  <si>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</si>
  <si>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</si>
  <si>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</si>
  <si>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</si>
  <si>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</si>
  <si>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</si>
  <si>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</si>
  <si>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</si>
  <si>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</si>
  <si>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</si>
  <si>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</si>
  <si>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</si>
  <si>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</si>
  <si>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</si>
  <si>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</si>
  <si>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</si>
  <si>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</si>
  <si>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</si>
  <si>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</si>
  <si>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</si>
  <si>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</si>
  <si>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</si>
  <si>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</si>
  <si>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</si>
  <si>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</si>
  <si>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</si>
  <si>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</si>
  <si>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</si>
  <si>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</si>
  <si>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</si>
  <si>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</si>
  <si>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</si>
  <si>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</si>
  <si>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</si>
  <si>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</si>
  <si>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</si>
  <si>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</si>
  <si>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</si>
  <si>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</si>
  <si>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</si>
  <si>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</si>
  <si>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</si>
  <si>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</si>
  <si>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</si>
  <si>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</si>
  <si>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</si>
  <si>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</si>
  <si>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</si>
  <si>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</si>
  <si>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</si>
  <si>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</si>
  <si>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</si>
  <si>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</si>
  <si>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</si>
  <si>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</si>
  <si>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</si>
  <si>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</si>
  <si>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</si>
  <si>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</si>
  <si>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</si>
  <si>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</si>
  <si>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</si>
  <si>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</si>
  <si>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</si>
  <si>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</si>
  <si>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</si>
  <si>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</si>
  <si>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</si>
  <si>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</si>
  <si>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</si>
  <si>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</si>
  <si>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</si>
  <si>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</si>
  <si>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</si>
  <si>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</si>
  <si>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</si>
  <si>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</si>
  <si>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</si>
  <si>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</si>
  <si>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</si>
  <si>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</si>
  <si>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</si>
  <si>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</si>
  <si>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</si>
  <si>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</si>
  <si>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</si>
  <si>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</si>
  <si>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</si>
  <si>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</si>
  <si>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</si>
  <si>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</si>
  <si>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</si>
  <si>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</si>
  <si>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</si>
  <si>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</si>
  <si>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</si>
  <si>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</si>
  <si>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</si>
  <si>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</si>
  <si>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</si>
  <si>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</si>
  <si>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</si>
  <si>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</si>
  <si>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</si>
  <si>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</si>
  <si>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</si>
  <si>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</si>
  <si>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</si>
  <si>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</si>
  <si>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</si>
  <si>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</si>
  <si>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</si>
  <si>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</si>
  <si>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</si>
  <si>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</si>
  <si>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</si>
  <si>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</si>
  <si>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</si>
  <si>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</si>
  <si>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</si>
  <si>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</si>
  <si>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</si>
  <si>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</si>
  <si>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</si>
  <si>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</si>
  <si>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</si>
  <si>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</si>
  <si>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</si>
  <si>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</si>
  <si>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</si>
  <si>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</si>
  <si>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</si>
  <si>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</si>
  <si>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</si>
  <si>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</si>
  <si>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</si>
  <si>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</si>
  <si>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</si>
  <si>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</si>
  <si>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</si>
  <si>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</si>
  <si>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</si>
  <si>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</si>
  <si>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</si>
  <si>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</si>
  <si>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</si>
  <si>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</si>
  <si>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</si>
  <si>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</si>
  <si>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</si>
  <si>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</si>
  <si>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</si>
  <si>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</si>
  <si>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</si>
  <si>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</si>
  <si>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</si>
  <si>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</si>
  <si>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</si>
  <si>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</si>
  <si>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</si>
  <si>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</si>
  <si>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</si>
  <si>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</si>
  <si>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</si>
  <si>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</si>
  <si>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</si>
  <si>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</si>
  <si>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</si>
  <si>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</si>
  <si>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</si>
  <si>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</si>
  <si>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</si>
  <si>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</si>
  <si>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</si>
  <si>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</si>
  <si>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</si>
  <si>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</si>
  <si>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</si>
  <si>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</si>
  <si>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</si>
  <si>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</si>
  <si>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</si>
  <si>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</si>
  <si>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</si>
  <si>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</si>
  <si>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</si>
  <si>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</si>
  <si>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</si>
  <si>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</si>
  <si>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</si>
  <si>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</si>
  <si>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</si>
  <si>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</si>
  <si>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</si>
  <si>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</si>
  <si>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</si>
  <si>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</si>
  <si>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</si>
  <si>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</si>
  <si>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</si>
  <si>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</si>
  <si>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</si>
  <si>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</si>
  <si>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</si>
  <si>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</si>
  <si>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</si>
  <si>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</si>
  <si>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</si>
  <si>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</si>
  <si>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</si>
  <si>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</si>
  <si>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</si>
  <si>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</si>
  <si>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</si>
  <si>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</si>
  <si>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</si>
  <si>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</si>
  <si>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</si>
  <si>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</si>
  <si>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</si>
  <si>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</si>
  <si>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</si>
  <si>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</si>
  <si>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</si>
  <si>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</si>
  <si>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</si>
  <si>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</si>
  <si>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</si>
  <si>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</si>
  <si>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</si>
  <si>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</si>
  <si>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</si>
  <si>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</si>
  <si>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</si>
  <si>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</si>
  <si>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</si>
  <si>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</si>
  <si>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</si>
  <si>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</si>
  <si>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</si>
  <si>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</si>
  <si>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</si>
  <si>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</si>
  <si>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</si>
  <si>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</si>
  <si>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</si>
  <si>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</si>
  <si>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</si>
  <si>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</si>
  <si>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</si>
  <si>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</si>
  <si>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</si>
  <si>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</si>
  <si>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</si>
  <si>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</si>
  <si>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</si>
  <si>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</si>
  <si>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</si>
  <si>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</si>
  <si>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</si>
  <si>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</si>
  <si>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</si>
  <si>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</si>
  <si>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</si>
  <si>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</si>
  <si>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</si>
  <si>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</si>
  <si>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</si>
  <si>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</si>
  <si>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</si>
  <si>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</si>
  <si>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</si>
  <si>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</si>
  <si>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</si>
  <si>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</si>
  <si>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</si>
  <si>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</si>
  <si>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</si>
  <si>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</si>
  <si>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</si>
  <si>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</si>
  <si>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</si>
  <si>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</si>
  <si>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</si>
  <si>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</si>
  <si>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</si>
  <si>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</si>
  <si>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</si>
  <si>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</si>
  <si>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</si>
  <si>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</si>
  <si>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</si>
  <si>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</si>
  <si>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</si>
  <si>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</si>
  <si>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</si>
  <si>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</si>
  <si>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</si>
  <si>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</si>
  <si>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</si>
  <si>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</si>
  <si>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</si>
  <si>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</si>
  <si>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</si>
  <si>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</si>
  <si>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</si>
  <si>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</si>
  <si>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</si>
  <si>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</si>
  <si>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</si>
  <si>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</si>
  <si>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</si>
  <si>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</si>
  <si>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</si>
  <si>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</si>
  <si>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</si>
  <si>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</si>
  <si>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</si>
  <si>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</si>
  <si>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</si>
  <si>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</si>
  <si>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</si>
  <si>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</si>
  <si>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</si>
  <si>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</si>
  <si>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</si>
  <si>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</si>
  <si>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</si>
  <si>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</si>
  <si>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</si>
  <si>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</si>
  <si>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</si>
  <si>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</si>
  <si>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</si>
  <si>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</si>
  <si>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</si>
  <si>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</si>
  <si>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</si>
  <si>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</si>
  <si>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</si>
  <si>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</si>
  <si>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</si>
  <si>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</si>
  <si>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</si>
  <si>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</si>
  <si>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</si>
  <si>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</si>
  <si>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</si>
  <si>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</si>
  <si>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</si>
  <si>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</si>
  <si>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</si>
  <si>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</si>
  <si>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</si>
  <si>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</si>
  <si>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</si>
  <si>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</si>
  <si>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</si>
  <si>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</si>
  <si>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</si>
  <si>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</si>
  <si>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</si>
  <si>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</si>
  <si>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</si>
  <si>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</si>
  <si>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</si>
  <si>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</si>
  <si>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</si>
  <si>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</si>
  <si>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</si>
  <si>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</si>
  <si>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</si>
  <si>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</si>
  <si>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</si>
  <si>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</si>
  <si>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</si>
  <si>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</si>
  <si>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</si>
  <si>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</si>
  <si>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</si>
  <si>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</si>
  <si>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</si>
  <si>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</si>
  <si>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</si>
  <si>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</si>
  <si>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</si>
  <si>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</si>
  <si>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</si>
  <si>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</si>
  <si>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</si>
  <si>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</si>
  <si>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</si>
  <si>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</si>
  <si>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</si>
  <si>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</si>
  <si>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</si>
  <si>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</si>
  <si>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</si>
  <si>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</si>
  <si>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</si>
  <si>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</si>
  <si>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</si>
  <si>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</si>
  <si>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</si>
  <si>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</si>
  <si>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</si>
  <si>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</si>
  <si>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</si>
  <si>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</si>
  <si>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</si>
  <si>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</si>
  <si>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</si>
  <si>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</si>
  <si>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</si>
  <si>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</si>
  <si>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</si>
  <si>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</si>
  <si>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</si>
  <si>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</si>
  <si>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</si>
  <si>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</si>
  <si>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</si>
  <si>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</si>
  <si>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</si>
  <si>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</si>
  <si>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</si>
  <si>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</si>
  <si>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</si>
  <si>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</si>
  <si>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</si>
  <si>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</si>
  <si>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</si>
  <si>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</si>
  <si>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</si>
  <si>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</si>
  <si>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</si>
  <si>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</si>
  <si>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</si>
  <si>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</si>
  <si>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</si>
  <si>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</si>
  <si>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</si>
  <si>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</si>
  <si>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</si>
  <si>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</si>
  <si>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</si>
  <si>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</si>
  <si>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</si>
  <si>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</si>
  <si>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</si>
  <si>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</si>
  <si>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</si>
  <si>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</si>
  <si>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</si>
  <si>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</si>
  <si>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</si>
  <si>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</si>
  <si>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</si>
  <si>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</si>
  <si>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</si>
  <si>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</si>
  <si>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</si>
  <si>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</si>
  <si>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</si>
  <si>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</si>
  <si>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</si>
  <si>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</si>
  <si>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</si>
  <si>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</si>
  <si>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</si>
  <si>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</si>
  <si>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</si>
  <si>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</si>
  <si>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</si>
  <si>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</si>
  <si>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</si>
  <si>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</si>
  <si>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</si>
  <si>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</si>
  <si>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</si>
  <si>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</si>
  <si>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</si>
  <si>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</si>
  <si>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</si>
  <si>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</si>
  <si>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</si>
  <si>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</si>
  <si>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</si>
  <si>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</si>
  <si>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</si>
  <si>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</si>
  <si>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</si>
  <si>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</si>
  <si>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</si>
  <si>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</si>
  <si>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</si>
  <si>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</si>
  <si>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</si>
  <si>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</si>
  <si>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</si>
  <si>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</si>
  <si>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</si>
  <si>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</si>
  <si>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</si>
  <si>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</si>
  <si>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</si>
  <si>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</si>
  <si>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</si>
  <si>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</si>
  <si>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</si>
  <si>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</si>
  <si>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</si>
  <si>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</si>
  <si>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</si>
  <si>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</si>
  <si>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</si>
  <si>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</si>
  <si>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</si>
  <si>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</si>
  <si>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</si>
  <si>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</si>
  <si>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</si>
  <si>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</si>
  <si>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</si>
  <si>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</si>
  <si>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</si>
  <si>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</si>
  <si>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</si>
  <si>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</si>
  <si>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</si>
  <si>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</si>
  <si>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</si>
  <si>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</si>
  <si>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</si>
  <si>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</si>
  <si>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</si>
  <si>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</si>
  <si>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</si>
  <si>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</si>
  <si>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</si>
  <si>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</si>
  <si>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</si>
  <si>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</si>
  <si>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</si>
  <si>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</si>
  <si>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</si>
  <si>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</si>
  <si>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</si>
  <si>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</si>
  <si>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</si>
  <si>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</si>
  <si>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</si>
  <si>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</si>
  <si>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</si>
  <si>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</si>
  <si>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</si>
  <si>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</si>
  <si>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</si>
  <si>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</si>
  <si>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</si>
  <si>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</si>
  <si>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</si>
  <si>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</si>
  <si>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</si>
  <si>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</si>
  <si>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</si>
  <si>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</si>
  <si>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</si>
  <si>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</si>
  <si>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</si>
  <si>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</si>
  <si>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</si>
  <si>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</si>
  <si>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</si>
  <si>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</si>
  <si>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</si>
  <si>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</si>
  <si>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</si>
  <si>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</si>
  <si>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</si>
  <si>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</si>
  <si>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</si>
  <si>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</si>
  <si>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</si>
  <si>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</si>
  <si>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</si>
  <si>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</si>
  <si>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</si>
  <si>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</si>
  <si>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</si>
  <si>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</si>
  <si>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</si>
  <si>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</si>
  <si>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</si>
  <si>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</si>
  <si>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</si>
  <si>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</si>
  <si>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</si>
  <si>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</si>
  <si>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</si>
  <si>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</si>
  <si>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</si>
  <si>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</si>
  <si>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</si>
  <si>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</si>
  <si>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</si>
  <si>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</si>
  <si>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</si>
  <si>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</si>
  <si>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</si>
  <si>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</si>
  <si>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</si>
  <si>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</si>
  <si>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</si>
  <si>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</si>
  <si>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</si>
  <si>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</si>
  <si>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</si>
  <si>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</si>
  <si>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</si>
  <si>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</si>
  <si>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</si>
  <si>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</si>
  <si>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</si>
  <si>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</si>
  <si>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</si>
  <si>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</si>
  <si>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</si>
  <si>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</si>
  <si>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</si>
  <si>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</si>
  <si>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</si>
  <si>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</si>
  <si>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</si>
  <si>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</si>
  <si>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</si>
  <si>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</si>
  <si>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</si>
  <si>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</si>
  <si>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</si>
  <si>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</si>
  <si>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</si>
  <si>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</si>
  <si>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</si>
  <si>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</si>
  <si>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</si>
  <si>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</si>
  <si>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</si>
  <si>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</si>
  <si>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</si>
  <si>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</si>
  <si>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</si>
  <si>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</si>
  <si>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</si>
  <si>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</si>
  <si>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</si>
  <si>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</si>
  <si>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</si>
  <si>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</si>
  <si>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</si>
  <si>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</si>
  <si>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</si>
  <si>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</si>
  <si>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</si>
  <si>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</si>
  <si>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</si>
  <si>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</si>
  <si>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</si>
  <si>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</si>
  <si>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</si>
  <si>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</si>
  <si>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</si>
  <si>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</si>
  <si>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&gt;25 and &lt;=26</t>
  </si>
  <si>
    <t>&gt;28 and &lt;=29</t>
  </si>
  <si>
    <t>&gt;26 and &lt;=27</t>
  </si>
  <si>
    <t>&lt;0</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</si>
  <si>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</si>
  <si>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</si>
  <si>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</si>
  <si>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</si>
  <si>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</si>
  <si>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</si>
  <si>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</si>
  <si>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</si>
  <si>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</si>
  <si>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</si>
  <si>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</si>
  <si>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</si>
  <si>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</si>
  <si>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</si>
  <si>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</si>
  <si>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</si>
  <si>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</si>
  <si>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</si>
  <si>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</si>
  <si>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</si>
  <si>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</si>
  <si>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</si>
  <si>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</si>
  <si>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</si>
  <si>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</si>
  <si>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</si>
  <si>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</si>
  <si>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</si>
  <si>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</si>
  <si>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</si>
  <si>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9 - 9.5%</t>
  </si>
  <si>
    <t>8 - 8.5%</t>
  </si>
  <si>
    <t>7.5 - 8%</t>
  </si>
  <si>
    <t>8.5 - 9%</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</si>
  <si>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</si>
  <si>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</si>
  <si>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</si>
  <si>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</si>
  <si>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</si>
  <si>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</si>
  <si>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</si>
  <si>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</si>
  <si>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</si>
  <si>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</si>
  <si>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</si>
  <si>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</si>
  <si>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</si>
  <si>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</si>
  <si>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</si>
  <si>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</si>
  <si>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</si>
  <si>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</si>
  <si>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</si>
  <si>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</si>
  <si>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</si>
  <si>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</si>
  <si>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</si>
  <si>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</si>
  <si>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</si>
  <si>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</si>
  <si>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</si>
  <si>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</si>
  <si>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</si>
  <si>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</si>
  <si>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</si>
  <si>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</si>
  <si>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</si>
  <si>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</si>
  <si>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</si>
  <si>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</si>
  <si>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</si>
  <si>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</si>
  <si>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</si>
  <si>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</si>
  <si>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</si>
  <si>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</si>
  <si>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</si>
  <si>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</si>
  <si>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</si>
  <si>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</si>
  <si>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</si>
  <si>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</si>
  <si>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</si>
  <si>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</si>
  <si>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</si>
  <si>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</si>
  <si>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</si>
  <si>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</si>
  <si>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</si>
  <si>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</si>
  <si>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</si>
  <si>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</si>
  <si>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</si>
  <si>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</si>
  <si>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</si>
  <si>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</si>
  <si>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</si>
  <si>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</si>
  <si>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</si>
  <si>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</si>
  <si>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</si>
  <si>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</si>
  <si>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</si>
  <si>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</si>
  <si>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</si>
  <si>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</si>
  <si>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</si>
  <si>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</si>
  <si>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</si>
  <si>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</si>
  <si>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</si>
  <si>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</si>
  <si>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</si>
  <si>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</si>
  <si>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</si>
  <si>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</si>
  <si>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</si>
  <si>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</si>
  <si>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</si>
  <si>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</si>
  <si>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</si>
  <si>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</si>
  <si>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</si>
  <si>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</si>
  <si>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</si>
  <si>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</si>
  <si>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</si>
  <si>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</si>
  <si>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</si>
  <si>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</si>
  <si>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</si>
  <si>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</si>
  <si>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</si>
  <si>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</si>
  <si>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</si>
  <si>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</si>
  <si>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</si>
  <si>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</si>
  <si>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</si>
  <si>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</si>
  <si>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</si>
  <si>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</si>
  <si>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</si>
  <si>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</si>
  <si>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</si>
  <si>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</si>
  <si>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</si>
  <si>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</si>
  <si>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</si>
  <si>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</si>
  <si>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</si>
  <si>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</si>
  <si>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</si>
  <si>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</si>
  <si>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</si>
  <si>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</si>
  <si>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</si>
  <si>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</si>
  <si>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</si>
  <si>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</si>
  <si>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</si>
  <si>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</si>
  <si>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</si>
  <si>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</si>
  <si>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</si>
  <si>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</si>
  <si>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</si>
  <si>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</si>
  <si>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</si>
  <si>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</si>
  <si>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</si>
  <si>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</si>
  <si>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</si>
  <si>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</si>
  <si>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</si>
  <si>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</si>
  <si>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</si>
  <si>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</si>
  <si>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</si>
  <si>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</si>
  <si>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</si>
  <si>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</si>
  <si>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</si>
  <si>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</si>
  <si>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</si>
  <si>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</si>
  <si>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</si>
  <si>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</si>
  <si>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</si>
  <si>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</si>
  <si>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</si>
  <si>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</si>
  <si>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</si>
  <si>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</si>
  <si>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</si>
  <si>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</si>
  <si>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</si>
  <si>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</si>
  <si>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</si>
  <si>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</si>
  <si>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</si>
  <si>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</si>
  <si>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</si>
  <si>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</si>
  <si>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</si>
  <si>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</si>
  <si>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</si>
  <si>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</si>
  <si>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</si>
  <si>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</si>
  <si>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</si>
  <si>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</si>
  <si>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</si>
  <si>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</si>
  <si>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</si>
  <si>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</si>
  <si>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</si>
  <si>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</si>
  <si>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</si>
  <si>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</si>
  <si>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</si>
  <si>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</si>
  <si>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</si>
  <si>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</si>
  <si>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</si>
  <si>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</si>
  <si>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</si>
  <si>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</si>
  <si>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</si>
  <si>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</si>
  <si>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</si>
  <si>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</si>
  <si>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</si>
  <si>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</si>
  <si>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</si>
  <si>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</si>
  <si>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</si>
  <si>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</si>
  <si>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</si>
  <si>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</si>
  <si>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</si>
  <si>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</si>
  <si>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</si>
  <si>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</si>
  <si>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</si>
  <si>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</si>
  <si>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</si>
  <si>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</si>
  <si>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</si>
  <si>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</si>
  <si>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</si>
  <si>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</si>
  <si>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</si>
  <si>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</si>
  <si>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</si>
  <si>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</si>
  <si>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</si>
  <si>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</si>
  <si>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</si>
  <si>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</si>
  <si>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</si>
  <si>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</si>
  <si>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</si>
  <si>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</si>
  <si>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</si>
  <si>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</si>
  <si>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</si>
  <si>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</si>
  <si>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</si>
  <si>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</si>
  <si>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</si>
  <si>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</si>
  <si>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</si>
  <si>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</si>
  <si>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</si>
  <si>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</si>
  <si>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</si>
  <si>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</si>
  <si>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</si>
  <si>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</si>
  <si>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</si>
  <si>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</si>
  <si>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</si>
  <si>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</si>
  <si>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</si>
  <si>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</si>
  <si>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</si>
  <si>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</si>
  <si>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</si>
  <si>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</si>
  <si>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</si>
  <si>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</si>
  <si>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</si>
  <si>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</si>
  <si>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</si>
  <si>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</si>
  <si>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</si>
  <si>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</si>
  <si>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</si>
  <si>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</si>
  <si>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</si>
  <si>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</si>
  <si>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</si>
  <si>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</si>
  <si>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</si>
  <si>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</si>
  <si>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</si>
  <si>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</si>
  <si>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</si>
  <si>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</si>
  <si>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</si>
  <si>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</si>
  <si>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</si>
  <si>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</si>
  <si>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</si>
  <si>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</si>
  <si>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</si>
  <si>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</si>
  <si>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</si>
  <si>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</si>
  <si>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</si>
  <si>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</si>
  <si>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</si>
  <si>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</si>
  <si>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</si>
  <si>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</si>
  <si>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</si>
  <si>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</si>
  <si>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</si>
  <si>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</si>
  <si>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</si>
  <si>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</si>
  <si>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</si>
  <si>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</si>
  <si>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</si>
  <si>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</si>
  <si>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</si>
  <si>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</si>
  <si>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</si>
  <si>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</si>
  <si>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</si>
  <si>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</si>
  <si>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</si>
  <si>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</si>
  <si>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</si>
  <si>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</si>
  <si>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</si>
  <si>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</si>
  <si>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</si>
  <si>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</si>
  <si>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</si>
  <si>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</si>
  <si>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</si>
  <si>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</si>
  <si>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</si>
  <si>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</si>
  <si>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</si>
  <si>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</si>
  <si>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</si>
  <si>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</si>
  <si>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</si>
  <si>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</si>
  <si>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</si>
  <si>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</si>
  <si>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</si>
  <si>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</si>
  <si>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</si>
  <si>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</si>
  <si>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</si>
  <si>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</si>
  <si>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</si>
  <si>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</si>
  <si>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</si>
  <si>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</si>
  <si>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</si>
  <si>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</si>
  <si>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</si>
  <si>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</si>
  <si>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</si>
  <si>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</si>
  <si>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</si>
  <si>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</si>
  <si>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</si>
  <si>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</si>
  <si>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</si>
  <si>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</si>
  <si>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</si>
  <si>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</si>
  <si>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</si>
  <si>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</si>
  <si>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</si>
  <si>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</si>
  <si>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</si>
  <si>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</si>
  <si>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</si>
  <si>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</si>
  <si>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</si>
  <si>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</si>
  <si>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</si>
  <si>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</si>
  <si>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</si>
  <si>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</si>
  <si>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</si>
  <si>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</si>
  <si>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</si>
  <si>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</si>
  <si>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</si>
  <si>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</si>
  <si>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</si>
  <si>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</si>
  <si>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</si>
  <si>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</si>
  <si>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</si>
  <si>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</si>
  <si>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</si>
  <si>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</si>
  <si>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</si>
  <si>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</si>
  <si>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</si>
  <si>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</si>
  <si>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</si>
  <si>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</si>
  <si>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</si>
  <si>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</si>
  <si>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</si>
  <si>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</si>
  <si>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</si>
  <si>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</si>
  <si>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</si>
  <si>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</si>
  <si>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</si>
  <si>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</si>
  <si>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</si>
  <si>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</si>
  <si>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</si>
  <si>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</si>
  <si>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</si>
  <si>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</si>
  <si>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</si>
  <si>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</si>
  <si>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</si>
  <si>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</si>
  <si>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</si>
  <si>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</si>
  <si>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</si>
  <si>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</si>
  <si>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</si>
  <si>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</si>
  <si>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</si>
  <si>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</si>
  <si>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</si>
  <si>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</si>
  <si>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</si>
  <si>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</si>
  <si>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</si>
  <si>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</si>
  <si>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</si>
  <si>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</si>
  <si>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</si>
  <si>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</si>
  <si>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</si>
  <si>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</si>
  <si>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</si>
  <si>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</si>
  <si>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</si>
  <si>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</si>
  <si>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</si>
  <si>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</si>
  <si>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</si>
  <si>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</si>
  <si>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</si>
  <si>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</si>
  <si>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</si>
  <si>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</si>
  <si>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</si>
  <si>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</si>
  <si>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</si>
  <si>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</si>
  <si>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</si>
  <si>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</si>
  <si>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</si>
  <si>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</si>
  <si>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</si>
  <si>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</si>
  <si>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</si>
  <si>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</si>
  <si>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</si>
  <si>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</si>
  <si>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</si>
  <si>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</si>
  <si>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</si>
  <si>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</si>
  <si>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</si>
  <si>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</si>
  <si>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</si>
  <si>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</si>
  <si>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</si>
  <si>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</si>
  <si>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</si>
  <si>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</si>
  <si>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</si>
  <si>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</si>
  <si>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</si>
  <si>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</si>
  <si>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</si>
  <si>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</si>
  <si>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</si>
  <si>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</si>
  <si>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</si>
  <si>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</si>
  <si>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</si>
  <si>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</si>
  <si>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</si>
  <si>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</si>
  <si>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</si>
  <si>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</si>
  <si>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</si>
  <si>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</si>
  <si>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</si>
  <si>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</si>
  <si>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</si>
  <si>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</si>
  <si>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</si>
  <si>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</si>
  <si>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</si>
  <si>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</si>
  <si>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</si>
  <si>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</si>
  <si>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</si>
  <si>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</si>
  <si>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</si>
  <si>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</si>
  <si>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</si>
  <si>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</si>
  <si>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</si>
  <si>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</si>
  <si>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</si>
  <si>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</si>
  <si>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</si>
  <si>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</si>
  <si>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</si>
  <si>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</si>
  <si>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</si>
  <si>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</si>
  <si>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</si>
  <si>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</si>
  <si>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</si>
  <si>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</si>
  <si>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</si>
  <si>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</si>
  <si>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</si>
  <si>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</si>
  <si>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</si>
  <si>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</si>
  <si>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</si>
  <si>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</si>
  <si>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</si>
  <si>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</si>
  <si>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</si>
  <si>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</si>
  <si>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</si>
  <si>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</si>
  <si>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</si>
  <si>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</si>
  <si>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</si>
  <si>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</si>
  <si>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</si>
  <si>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</si>
  <si>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</si>
  <si>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</si>
  <si>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</si>
  <si>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</si>
  <si>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</si>
  <si>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</si>
  <si>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</si>
  <si>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</si>
  <si>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</si>
  <si>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</si>
  <si>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</si>
  <si>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</si>
  <si>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</si>
  <si>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</si>
  <si>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</si>
  <si>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</si>
  <si>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</si>
  <si>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</si>
  <si>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</si>
  <si>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</si>
  <si>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</si>
  <si>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</si>
  <si>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</si>
  <si>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</si>
  <si>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</si>
  <si>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</si>
  <si>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</si>
  <si>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</si>
  <si>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</si>
  <si>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</si>
  <si>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</si>
  <si>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</si>
  <si>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</si>
  <si>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</si>
  <si>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</si>
  <si>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</si>
  <si>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</si>
  <si>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</si>
  <si>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</si>
  <si>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</si>
  <si>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</si>
  <si>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</si>
  <si>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</si>
  <si>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</si>
  <si>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</si>
  <si>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</si>
  <si>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</si>
  <si>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</si>
  <si>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</si>
  <si>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</si>
  <si>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</si>
  <si>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</si>
  <si>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</si>
  <si>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</si>
  <si>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</si>
  <si>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</si>
  <si>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</si>
  <si>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</si>
  <si>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</si>
  <si>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</si>
  <si>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</si>
  <si>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</si>
  <si>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</si>
  <si>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</si>
  <si>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</si>
  <si>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</si>
  <si>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</si>
  <si>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</si>
  <si>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</si>
  <si>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</si>
  <si>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</si>
  <si>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</si>
  <si>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</si>
  <si>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</si>
  <si>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</si>
  <si>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</si>
  <si>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</si>
  <si>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</si>
  <si>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</si>
  <si>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</si>
  <si>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</si>
  <si>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</si>
  <si>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</si>
  <si>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</si>
  <si>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</si>
  <si>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</si>
  <si>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</si>
  <si>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</si>
  <si>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29/2/2020</t>
  </si>
  <si>
    <t>Cut-off Date: 29/2/2020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</si>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</sst>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5">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2"/>
    </font>
    <font>
      <sz val="8.25"/>
      <color indexed="9"/>
      <name val="Tahoma"/>
      <family val="2"/>
    </font>
    <font>
      <u val="single"/>
      <sz val="10"/>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2"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65" fillId="0" borderId="0" xfId="58" applyFont="1" applyAlignment="1">
      <alignment vertical="center" wrapText="1"/>
      <protection/>
    </xf>
    <xf numFmtId="0" fontId="66" fillId="0" borderId="0" xfId="58" applyFont="1" applyAlignment="1">
      <alignment horizontal="left" vertical="center" wrapText="1"/>
      <protection/>
    </xf>
    <xf numFmtId="0" fontId="66"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66" fillId="0" borderId="0" xfId="58" applyFont="1" applyAlignment="1">
      <alignment vertical="center" wrapText="1"/>
      <protection/>
    </xf>
    <xf numFmtId="0" fontId="66" fillId="0" borderId="0" xfId="58" applyFont="1" applyFill="1" applyAlignment="1">
      <alignment wrapText="1"/>
      <protection/>
    </xf>
    <xf numFmtId="0" fontId="121" fillId="0" borderId="32" xfId="58" applyFont="1" applyBorder="1">
      <alignment/>
      <protection/>
    </xf>
    <xf numFmtId="0" fontId="121" fillId="0" borderId="33" xfId="58" applyFont="1" applyBorder="1">
      <alignment/>
      <protection/>
    </xf>
    <xf numFmtId="0" fontId="121" fillId="0" borderId="34" xfId="58" applyFont="1" applyBorder="1">
      <alignment/>
      <protection/>
    </xf>
    <xf numFmtId="0" fontId="121" fillId="0" borderId="35" xfId="58" applyFont="1" applyBorder="1">
      <alignment/>
      <protection/>
    </xf>
    <xf numFmtId="0" fontId="121" fillId="0" borderId="0" xfId="58" applyFont="1" applyBorder="1">
      <alignment/>
      <protection/>
    </xf>
    <xf numFmtId="0" fontId="121" fillId="0" borderId="36"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Fill="1" applyBorder="1" applyAlignment="1">
      <alignment horizontal="center" vertical="center"/>
      <protection/>
    </xf>
    <xf numFmtId="0" fontId="124" fillId="0" borderId="0" xfId="58" applyFont="1" applyBorder="1" applyAlignment="1">
      <alignment horizontal="center" vertical="center"/>
      <protection/>
    </xf>
    <xf numFmtId="0" fontId="125" fillId="0" borderId="0" xfId="58" applyFont="1" applyBorder="1" applyAlignment="1">
      <alignment horizontal="center" vertical="center"/>
      <protection/>
    </xf>
    <xf numFmtId="0" fontId="73" fillId="0" borderId="0" xfId="58" applyFont="1" applyBorder="1" applyAlignment="1">
      <alignment horizontal="center"/>
      <protection/>
    </xf>
    <xf numFmtId="0" fontId="98" fillId="46" borderId="0" xfId="54" applyFont="1" applyFill="1" applyBorder="1" applyAlignment="1">
      <alignment horizontal="center"/>
    </xf>
    <xf numFmtId="0" fontId="98" fillId="0" borderId="0" xfId="54" applyFont="1" applyBorder="1" applyAlignment="1">
      <alignment/>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98" fillId="47" borderId="0" xfId="54" applyFont="1" applyFill="1" applyBorder="1" applyAlignment="1">
      <alignment horizontal="center"/>
    </xf>
    <xf numFmtId="0" fontId="75" fillId="0" borderId="0" xfId="59" applyFont="1" applyBorder="1">
      <alignment/>
      <protection/>
    </xf>
    <xf numFmtId="0" fontId="97" fillId="0" borderId="0" xfId="59" applyFont="1" applyBorder="1">
      <alignment/>
      <protection/>
    </xf>
    <xf numFmtId="0" fontId="97" fillId="0" borderId="35" xfId="58" applyFont="1" applyBorder="1">
      <alignment/>
      <protection/>
    </xf>
    <xf numFmtId="0" fontId="97" fillId="0" borderId="0" xfId="58" applyFont="1" applyBorder="1">
      <alignment/>
      <protection/>
    </xf>
    <xf numFmtId="0" fontId="97" fillId="0" borderId="36" xfId="58" applyFont="1" applyBorder="1">
      <alignment/>
      <protection/>
    </xf>
    <xf numFmtId="0" fontId="97" fillId="0" borderId="37" xfId="58" applyFont="1" applyBorder="1">
      <alignment/>
      <protection/>
    </xf>
    <xf numFmtId="0" fontId="97" fillId="0" borderId="38" xfId="58" applyFont="1" applyBorder="1">
      <alignment/>
      <protection/>
    </xf>
    <xf numFmtId="0" fontId="97" fillId="0" borderId="39"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3" fillId="0" borderId="0" xfId="58" applyFont="1" applyFill="1" applyBorder="1" applyAlignment="1">
      <alignment horizontal="center" vertical="center"/>
      <protection/>
    </xf>
    <xf numFmtId="0" fontId="97" fillId="0" borderId="40"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47" borderId="0" xfId="58" applyFont="1" applyFill="1" applyBorder="1" applyAlignment="1">
      <alignment horizontal="center" vertical="center" wrapText="1"/>
      <protection/>
    </xf>
    <xf numFmtId="0" fontId="76" fillId="0" borderId="41"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46" borderId="42"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08" fillId="0" borderId="43" xfId="54" applyFill="1" applyBorder="1" applyAlignment="1" quotePrefix="1">
      <alignment horizontal="center" vertical="center" wrapText="1"/>
    </xf>
    <xf numFmtId="0" fontId="108" fillId="0" borderId="43" xfId="54" applyFill="1" applyBorder="1" applyAlignment="1">
      <alignment horizontal="center" vertical="center" wrapText="1"/>
    </xf>
    <xf numFmtId="0" fontId="108" fillId="0" borderId="44"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46" borderId="0" xfId="58" applyFont="1" applyFill="1" applyBorder="1" applyAlignment="1">
      <alignment horizontal="center" vertical="center" wrapText="1"/>
      <protection/>
    </xf>
    <xf numFmtId="0" fontId="78" fillId="46" borderId="0" xfId="58" applyFont="1" applyFill="1" applyBorder="1" applyAlignment="1">
      <alignment horizontal="center" vertical="center" wrapText="1"/>
      <protection/>
    </xf>
    <xf numFmtId="0" fontId="97" fillId="46"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14" fontId="76" fillId="0" borderId="0" xfId="58" applyNumberFormat="1"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6" fillId="0" borderId="0" xfId="58" applyFont="1" applyFill="1" applyBorder="1" applyAlignment="1" quotePrefix="1">
      <alignment horizontal="center" vertical="center" wrapText="1"/>
      <protection/>
    </xf>
    <xf numFmtId="0" fontId="79" fillId="0" borderId="0" xfId="58" applyFont="1" applyFill="1" applyBorder="1" applyAlignment="1" quotePrefix="1">
      <alignment horizontal="center" vertical="center" wrapText="1"/>
      <protection/>
    </xf>
    <xf numFmtId="0" fontId="79" fillId="19" borderId="0" xfId="58" applyFont="1" applyFill="1" applyBorder="1" applyAlignment="1">
      <alignment horizontal="center" vertical="center" wrapText="1"/>
      <protection/>
    </xf>
    <xf numFmtId="0" fontId="82" fillId="19"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79" fontId="76" fillId="0" borderId="0" xfId="58" applyNumberFormat="1" applyFont="1" applyFill="1" applyBorder="1" applyAlignment="1">
      <alignment horizontal="center" vertical="center" wrapText="1"/>
      <protection/>
    </xf>
    <xf numFmtId="0" fontId="80" fillId="0" borderId="0" xfId="58" applyFont="1" applyFill="1" applyBorder="1" applyAlignment="1" quotePrefix="1">
      <alignment horizontal="center" vertical="center" wrapText="1"/>
      <protection/>
    </xf>
    <xf numFmtId="179" fontId="76" fillId="0" borderId="0" xfId="58" applyNumberFormat="1" applyFont="1" applyFill="1" applyBorder="1" applyAlignment="1" applyProtection="1">
      <alignment horizontal="center" vertical="center" wrapText="1"/>
      <protection/>
    </xf>
    <xf numFmtId="0" fontId="79" fillId="19" borderId="0" xfId="58" applyFont="1" applyFill="1" applyBorder="1" applyAlignment="1" quotePrefix="1">
      <alignment horizontal="center" vertical="center" wrapText="1"/>
      <protection/>
    </xf>
    <xf numFmtId="9" fontId="76" fillId="0" borderId="0" xfId="66" applyFont="1" applyFill="1" applyBorder="1" applyAlignment="1">
      <alignment horizontal="center" vertical="center" wrapText="1"/>
    </xf>
    <xf numFmtId="3"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applyProtection="1" quotePrefix="1">
      <alignment horizontal="center" vertical="center" wrapText="1"/>
      <protection/>
    </xf>
    <xf numFmtId="0" fontId="76" fillId="0" borderId="0" xfId="58" applyFont="1" applyFill="1" applyBorder="1" applyAlignment="1" quotePrefix="1">
      <alignment horizontal="right" vertical="center" wrapText="1"/>
      <protection/>
    </xf>
    <xf numFmtId="179" fontId="76" fillId="0" borderId="0" xfId="58" applyNumberFormat="1" applyFont="1" applyFill="1" applyBorder="1" applyAlignment="1" quotePrefix="1">
      <alignment horizontal="center" vertical="center" wrapText="1"/>
      <protection/>
    </xf>
    <xf numFmtId="9" fontId="76" fillId="0" borderId="0" xfId="66" applyFont="1" applyFill="1" applyBorder="1" applyAlignment="1" quotePrefix="1">
      <alignment horizontal="center" vertical="center" wrapText="1"/>
    </xf>
    <xf numFmtId="0" fontId="80" fillId="0" borderId="0" xfId="58" applyFont="1" applyFill="1" applyBorder="1" applyAlignment="1">
      <alignment horizontal="right" vertical="center" wrapText="1"/>
      <protection/>
    </xf>
    <xf numFmtId="179"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0" fontId="76"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0" fontId="76"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0" fontId="76" fillId="0" borderId="0" xfId="58" applyNumberFormat="1" applyFont="1" applyFill="1" applyBorder="1" applyAlignment="1" applyProtection="1">
      <alignment horizontal="center" vertical="center" wrapText="1"/>
      <protection/>
    </xf>
    <xf numFmtId="2" fontId="76"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6"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6"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0"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6" fillId="0" borderId="0" xfId="58" applyFont="1" applyFill="1" applyBorder="1" applyAlignment="1">
      <alignment horizontal="left" vertical="center"/>
      <protection/>
    </xf>
    <xf numFmtId="0" fontId="86" fillId="0" borderId="0" xfId="58" applyFont="1" applyFill="1" applyBorder="1" applyAlignment="1">
      <alignment horizontal="center" vertical="center" wrapText="1"/>
      <protection/>
    </xf>
    <xf numFmtId="0" fontId="87"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3"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47" borderId="0" xfId="58" applyFont="1" applyFill="1" applyBorder="1" applyAlignment="1" applyProtection="1">
      <alignment horizontal="center" vertical="center" wrapText="1"/>
      <protection/>
    </xf>
    <xf numFmtId="0" fontId="76" fillId="0" borderId="41"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46" borderId="42"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08" fillId="0" borderId="43" xfId="54" applyFill="1" applyBorder="1" applyAlignment="1" applyProtection="1">
      <alignment horizontal="center" vertical="center" wrapText="1"/>
      <protection/>
    </xf>
    <xf numFmtId="0" fontId="108" fillId="0" borderId="43" xfId="54" applyFill="1" applyBorder="1" applyAlignment="1" applyProtection="1" quotePrefix="1">
      <alignment horizontal="right" vertical="center" wrapText="1"/>
      <protection/>
    </xf>
    <xf numFmtId="0" fontId="108" fillId="0" borderId="44"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46" borderId="0" xfId="58" applyFont="1" applyFill="1" applyBorder="1" applyAlignment="1" applyProtection="1">
      <alignment horizontal="center" vertical="center" wrapText="1"/>
      <protection/>
    </xf>
    <xf numFmtId="0" fontId="78" fillId="46" borderId="0" xfId="58" applyFont="1" applyFill="1" applyBorder="1" applyAlignment="1" applyProtection="1">
      <alignment horizontal="center" vertical="center" wrapText="1"/>
      <protection/>
    </xf>
    <xf numFmtId="0" fontId="97" fillId="46" borderId="0" xfId="58" applyFont="1" applyFill="1" applyBorder="1" applyAlignment="1" applyProtection="1">
      <alignment horizontal="center" vertical="center" wrapText="1"/>
      <protection/>
    </xf>
    <xf numFmtId="0" fontId="79" fillId="19" borderId="0" xfId="58" applyFont="1" applyFill="1" applyBorder="1" applyAlignment="1" applyProtection="1">
      <alignment horizontal="center" vertical="center" wrapText="1"/>
      <protection/>
    </xf>
    <xf numFmtId="0" fontId="82"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6" fillId="0" borderId="0" xfId="58" applyFont="1" applyFill="1" applyBorder="1" applyAlignment="1" applyProtection="1">
      <alignment horizontal="right" vertical="center" wrapText="1"/>
      <protection/>
    </xf>
    <xf numFmtId="9" fontId="76" fillId="0" borderId="0" xfId="66" applyFont="1" applyFill="1" applyBorder="1" applyAlignment="1" applyProtection="1">
      <alignment horizontal="center" vertical="center" wrapText="1"/>
      <protection/>
    </xf>
    <xf numFmtId="0" fontId="80" fillId="0" borderId="0" xfId="58" applyFont="1" applyFill="1" applyBorder="1" applyAlignment="1" applyProtection="1">
      <alignment horizontal="right" vertical="center" wrapText="1"/>
      <protection/>
    </xf>
    <xf numFmtId="0" fontId="78" fillId="19" borderId="0" xfId="58" applyFont="1" applyFill="1" applyBorder="1" applyAlignment="1" applyProtection="1">
      <alignment horizontal="center" vertical="center" wrapText="1"/>
      <protection/>
    </xf>
    <xf numFmtId="1" fontId="76" fillId="0" borderId="0" xfId="58" applyNumberFormat="1"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10" fontId="76" fillId="0" borderId="0" xfId="66" applyNumberFormat="1" applyFont="1" applyFill="1" applyBorder="1" applyAlignment="1" applyProtection="1">
      <alignment horizontal="center" vertical="center" wrapText="1"/>
      <protection/>
    </xf>
    <xf numFmtId="181" fontId="76" fillId="0" borderId="0" xfId="66" applyNumberFormat="1" applyFont="1" applyFill="1" applyBorder="1" applyAlignment="1" applyProtection="1">
      <alignment horizontal="center" vertical="center" wrapText="1"/>
      <protection/>
    </xf>
    <xf numFmtId="0" fontId="89" fillId="0" borderId="0" xfId="58" applyFont="1" applyFill="1" applyBorder="1" applyAlignment="1" applyProtection="1">
      <alignment horizontal="center" vertical="center" wrapText="1"/>
      <protection/>
    </xf>
    <xf numFmtId="181" fontId="89" fillId="0" borderId="0" xfId="66" applyNumberFormat="1" applyFont="1" applyFill="1" applyBorder="1" applyAlignment="1" applyProtection="1">
      <alignment horizontal="center" vertical="center" wrapText="1"/>
      <protection/>
    </xf>
    <xf numFmtId="0" fontId="76" fillId="0" borderId="0" xfId="58" applyFont="1" applyFill="1" applyBorder="1" applyAlignment="1" applyProtection="1" quotePrefix="1">
      <alignment horizontal="center" vertical="center" wrapText="1"/>
      <protection/>
    </xf>
    <xf numFmtId="0" fontId="82" fillId="19" borderId="0" xfId="58" applyFont="1" applyFill="1" applyBorder="1" applyAlignment="1" applyProtection="1">
      <alignment horizontal="center" vertical="center" wrapText="1"/>
      <protection/>
    </xf>
    <xf numFmtId="181"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0" fillId="0" borderId="0" xfId="66" applyFont="1" applyFill="1" applyBorder="1" applyAlignment="1" applyProtection="1">
      <alignment horizontal="center" vertical="center" wrapText="1"/>
      <protection/>
    </xf>
    <xf numFmtId="0" fontId="79" fillId="48" borderId="0" xfId="58" applyFont="1" applyFill="1" applyBorder="1" applyAlignment="1" applyProtection="1">
      <alignment horizontal="center" vertical="center" wrapText="1"/>
      <protection/>
    </xf>
    <xf numFmtId="0" fontId="132" fillId="48" borderId="0" xfId="58" applyFont="1" applyFill="1" applyBorder="1" applyAlignment="1" applyProtection="1" quotePrefix="1">
      <alignment horizontal="center" vertical="center" wrapText="1"/>
      <protection/>
    </xf>
    <xf numFmtId="0" fontId="114" fillId="48"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2" fillId="0" borderId="0" xfId="58" applyFont="1" applyFill="1" applyBorder="1" applyAlignment="1" applyProtection="1" quotePrefix="1">
      <alignment horizontal="center" vertical="center" wrapText="1"/>
      <protection/>
    </xf>
    <xf numFmtId="0" fontId="76" fillId="0" borderId="0" xfId="58" applyFont="1" applyFill="1" applyBorder="1" applyAlignment="1" applyProtection="1" quotePrefix="1">
      <alignment horizontal="right" vertical="center" wrapText="1"/>
      <protection/>
    </xf>
    <xf numFmtId="180" fontId="76" fillId="0" borderId="0" xfId="58" applyNumberFormat="1" applyFont="1" applyFill="1" applyBorder="1" applyAlignment="1" applyProtection="1" quotePrefix="1">
      <alignment horizontal="center" vertical="center" wrapText="1"/>
      <protection/>
    </xf>
    <xf numFmtId="9" fontId="76"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46" borderId="0" xfId="58" applyFont="1" applyFill="1" applyBorder="1" applyAlignment="1">
      <alignment horizontal="center" vertical="center" wrapText="1"/>
      <protection/>
    </xf>
    <xf numFmtId="0" fontId="97" fillId="0" borderId="0" xfId="58" applyAlignment="1">
      <alignment horizontal="center"/>
      <protection/>
    </xf>
    <xf numFmtId="0" fontId="82"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6" fillId="49" borderId="0" xfId="58" applyFont="1" applyFill="1" applyBorder="1" applyAlignment="1" quotePrefix="1">
      <alignment horizontal="center" vertical="center" wrapText="1"/>
      <protection/>
    </xf>
    <xf numFmtId="0" fontId="133" fillId="0" borderId="0" xfId="58" applyFont="1" applyFill="1" applyBorder="1" applyAlignment="1">
      <alignment horizontal="left" vertical="center" wrapText="1"/>
      <protection/>
    </xf>
    <xf numFmtId="0" fontId="79" fillId="0" borderId="0" xfId="58" applyFont="1" applyFill="1" applyBorder="1" applyAlignment="1" quotePrefix="1">
      <alignment horizontal="left" vertical="center" wrapText="1"/>
      <protection/>
    </xf>
    <xf numFmtId="0" fontId="79" fillId="0" borderId="0" xfId="58" applyFont="1" applyFill="1" applyBorder="1" applyAlignment="1">
      <alignment horizontal="left" vertical="center" wrapText="1"/>
      <protection/>
    </xf>
    <xf numFmtId="0" fontId="134" fillId="0" borderId="0" xfId="58" applyFont="1" applyFill="1" applyBorder="1" applyAlignment="1">
      <alignment horizontal="center" vertical="center" wrapText="1"/>
      <protection/>
    </xf>
    <xf numFmtId="14"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53011266.30000001</c:v>
                </c:pt>
                <c:pt idx="1">
                  <c:v>195220189.1500004</c:v>
                </c:pt>
                <c:pt idx="2">
                  <c:v>302314447.1000005</c:v>
                </c:pt>
                <c:pt idx="3">
                  <c:v>328562545.79000086</c:v>
                </c:pt>
                <c:pt idx="4">
                  <c:v>487346877.9300015</c:v>
                </c:pt>
                <c:pt idx="5">
                  <c:v>535761899.3800006</c:v>
                </c:pt>
                <c:pt idx="6">
                  <c:v>546348700.3299994</c:v>
                </c:pt>
                <c:pt idx="7">
                  <c:v>552663878.5699998</c:v>
                </c:pt>
                <c:pt idx="8">
                  <c:v>770032067.1300017</c:v>
                </c:pt>
                <c:pt idx="9">
                  <c:v>927489684.8499992</c:v>
                </c:pt>
                <c:pt idx="10">
                  <c:v>1041082065.1600018</c:v>
                </c:pt>
                <c:pt idx="11">
                  <c:v>1130342901.0900033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3.053000884395422E-05</c:v>
                </c:pt>
                <c:pt idx="1">
                  <c:v>0.999969469991156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91348792.58000006</c:v>
                </c:pt>
                <c:pt idx="1">
                  <c:v>200351522.43</c:v>
                </c:pt>
                <c:pt idx="2">
                  <c:v>6578476207.770009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0.016746999028118652</c:v>
                </c:pt>
                <c:pt idx="1">
                  <c:v>0.030571089880091336</c:v>
                </c:pt>
                <c:pt idx="2">
                  <c:v>0.04637164059084275</c:v>
                </c:pt>
                <c:pt idx="3">
                  <c:v>0.07101944895916089</c:v>
                </c:pt>
                <c:pt idx="4">
                  <c:v>0.09313217310915459</c:v>
                </c:pt>
                <c:pt idx="5">
                  <c:v>0.10803781873564713</c:v>
                </c:pt>
                <c:pt idx="6">
                  <c:v>0.11156501568606712</c:v>
                </c:pt>
                <c:pt idx="7">
                  <c:v>0.1235092993238902</c:v>
                </c:pt>
                <c:pt idx="8">
                  <c:v>0.13106642844536923</c:v>
                </c:pt>
                <c:pt idx="9">
                  <c:v>0.12971364032861812</c:v>
                </c:pt>
                <c:pt idx="10">
                  <c:v>0.08513453886528742</c:v>
                </c:pt>
                <c:pt idx="11">
                  <c:v>0.016245479186732394</c:v>
                </c:pt>
                <c:pt idx="12">
                  <c:v>0.008864849233212386</c:v>
                </c:pt>
                <c:pt idx="13">
                  <c:v>0.02802157862780787</c:v>
                </c:pt>
              </c:numCache>
            </c:numRef>
          </c:val>
        </c:ser>
        <c:gapWidth val="80"/>
        <c:axId val="110666"/>
        <c:axId val="10734603"/>
      </c:barChart>
      <c:catAx>
        <c:axId val="11066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0734603"/>
        <c:crosses val="autoZero"/>
        <c:auto val="1"/>
        <c:lblOffset val="100"/>
        <c:tickLblSkip val="1"/>
        <c:noMultiLvlLbl val="0"/>
      </c:catAx>
      <c:valAx>
        <c:axId val="107346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06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0.01667315310024209</c:v>
                </c:pt>
                <c:pt idx="1">
                  <c:v>0.028041346540546356</c:v>
                </c:pt>
                <c:pt idx="2">
                  <c:v>0.04409805442923418</c:v>
                </c:pt>
                <c:pt idx="3">
                  <c:v>0.08463809343063373</c:v>
                </c:pt>
                <c:pt idx="4">
                  <c:v>0.1947998846874552</c:v>
                </c:pt>
                <c:pt idx="5">
                  <c:v>0.06951860454623913</c:v>
                </c:pt>
                <c:pt idx="6">
                  <c:v>0.06598208300571722</c:v>
                </c:pt>
                <c:pt idx="7">
                  <c:v>0.07480294834142742</c:v>
                </c:pt>
                <c:pt idx="8">
                  <c:v>0.08721559459982255</c:v>
                </c:pt>
                <c:pt idx="9">
                  <c:v>0.0831125776385359</c:v>
                </c:pt>
                <c:pt idx="10">
                  <c:v>0.15774674399944874</c:v>
                </c:pt>
                <c:pt idx="11">
                  <c:v>0.046648020391813434</c:v>
                </c:pt>
                <c:pt idx="12">
                  <c:v>0.013968236318499751</c:v>
                </c:pt>
                <c:pt idx="13">
                  <c:v>0.03275465897038434</c:v>
                </c:pt>
              </c:numCache>
            </c:numRef>
          </c:val>
        </c:ser>
        <c:gapWidth val="80"/>
        <c:axId val="34623532"/>
        <c:axId val="3039405"/>
      </c:barChart>
      <c:catAx>
        <c:axId val="3462353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039405"/>
        <c:crosses val="autoZero"/>
        <c:auto val="1"/>
        <c:lblOffset val="100"/>
        <c:tickLblSkip val="1"/>
        <c:noMultiLvlLbl val="0"/>
      </c:catAx>
      <c:valAx>
        <c:axId val="303940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6235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0.015523208315882655</c:v>
                </c:pt>
                <c:pt idx="1">
                  <c:v>0.015063753593062307</c:v>
                </c:pt>
                <c:pt idx="2">
                  <c:v>0.036763978141248196</c:v>
                </c:pt>
                <c:pt idx="3">
                  <c:v>0.06773957249961393</c:v>
                </c:pt>
                <c:pt idx="4">
                  <c:v>0.08547656595763471</c:v>
                </c:pt>
                <c:pt idx="5">
                  <c:v>0.08564841373564855</c:v>
                </c:pt>
                <c:pt idx="6">
                  <c:v>0.09230981708507498</c:v>
                </c:pt>
                <c:pt idx="7">
                  <c:v>0.08876906544218188</c:v>
                </c:pt>
                <c:pt idx="8">
                  <c:v>0.11969914623055958</c:v>
                </c:pt>
                <c:pt idx="9">
                  <c:v>0.12474198700402722</c:v>
                </c:pt>
                <c:pt idx="10">
                  <c:v>0.06874071382650614</c:v>
                </c:pt>
                <c:pt idx="11">
                  <c:v>0.10341544002897131</c:v>
                </c:pt>
                <c:pt idx="12">
                  <c:v>0.08771389830113946</c:v>
                </c:pt>
                <c:pt idx="13">
                  <c:v>0.0051124287103160755</c:v>
                </c:pt>
                <c:pt idx="14">
                  <c:v>0.0021146218327620704</c:v>
                </c:pt>
                <c:pt idx="15">
                  <c:v>0.0010596548990933572</c:v>
                </c:pt>
                <c:pt idx="16">
                  <c:v>4.2031388719420054E-05</c:v>
                </c:pt>
                <c:pt idx="17">
                  <c:v>6.570300755785315E-05</c:v>
                </c:pt>
              </c:numCache>
            </c:numRef>
          </c:val>
        </c:ser>
        <c:gapWidth val="80"/>
        <c:axId val="26386830"/>
        <c:axId val="9385679"/>
      </c:barChart>
      <c:catAx>
        <c:axId val="263868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9385679"/>
        <c:crosses val="autoZero"/>
        <c:auto val="1"/>
        <c:lblOffset val="100"/>
        <c:tickLblSkip val="1"/>
        <c:noMultiLvlLbl val="0"/>
      </c:catAx>
      <c:valAx>
        <c:axId val="93856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3868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0.8703985230441047</c:v>
                </c:pt>
                <c:pt idx="1">
                  <c:v>0.06155572222020256</c:v>
                </c:pt>
                <c:pt idx="2">
                  <c:v>0.029164940208686582</c:v>
                </c:pt>
                <c:pt idx="3">
                  <c:v>0.012692963387600682</c:v>
                </c:pt>
                <c:pt idx="4">
                  <c:v>0.010057520643158152</c:v>
                </c:pt>
                <c:pt idx="5">
                  <c:v>0.005385031944569277</c:v>
                </c:pt>
                <c:pt idx="6">
                  <c:v>0.010154474563889498</c:v>
                </c:pt>
                <c:pt idx="7">
                  <c:v>0.00059082398778853</c:v>
                </c:pt>
              </c:numCache>
            </c:numRef>
          </c:val>
        </c:ser>
        <c:gapWidth val="80"/>
        <c:axId val="37995632"/>
        <c:axId val="61697649"/>
      </c:barChart>
      <c:catAx>
        <c:axId val="3799563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1697649"/>
        <c:crosses val="autoZero"/>
        <c:auto val="1"/>
        <c:lblOffset val="100"/>
        <c:tickLblSkip val="1"/>
        <c:noMultiLvlLbl val="0"/>
      </c:catAx>
      <c:valAx>
        <c:axId val="616976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9956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8339616.989999997</c:v>
                </c:pt>
                <c:pt idx="1">
                  <c:v>2084599.5000000002</c:v>
                </c:pt>
                <c:pt idx="2">
                  <c:v>90749.24</c:v>
                </c:pt>
                <c:pt idx="3">
                  <c:v>85242.73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90</c:v>
                </c:pt>
                <c:pt idx="1">
                  <c:v>23</c:v>
                </c:pt>
                <c:pt idx="2">
                  <c:v>3</c:v>
                </c:pt>
                <c:pt idx="3">
                  <c:v>1</c:v>
                </c:pt>
              </c:numCache>
            </c:numRef>
          </c:val>
        </c:ser>
        <c:gapWidth val="100"/>
        <c:axId val="11983058"/>
        <c:axId val="21505939"/>
      </c:barChart>
      <c:catAx>
        <c:axId val="11983058"/>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505939"/>
        <c:crosses val="autoZero"/>
        <c:auto val="1"/>
        <c:lblOffset val="100"/>
        <c:tickLblSkip val="1"/>
        <c:noMultiLvlLbl val="0"/>
      </c:catAx>
      <c:valAx>
        <c:axId val="2150593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98305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_Hidden30!$B$2:$B$383</c:f>
              <c:numCache>
                <c:ptCount val="382"/>
                <c:pt idx="0">
                  <c:v>6828601861.461804</c:v>
                </c:pt>
                <c:pt idx="1">
                  <c:v>6788015003.30889</c:v>
                </c:pt>
                <c:pt idx="2">
                  <c:v>6746200188.098014</c:v>
                </c:pt>
                <c:pt idx="3">
                  <c:v>6703911489.411329</c:v>
                </c:pt>
                <c:pt idx="4">
                  <c:v>6660320879.122877</c:v>
                </c:pt>
                <c:pt idx="5">
                  <c:v>6616958531.654636</c:v>
                </c:pt>
                <c:pt idx="6">
                  <c:v>6573997344.457543</c:v>
                </c:pt>
                <c:pt idx="7">
                  <c:v>6531585810.17351</c:v>
                </c:pt>
                <c:pt idx="8">
                  <c:v>6490146532.771891</c:v>
                </c:pt>
                <c:pt idx="9">
                  <c:v>6445407825.360332</c:v>
                </c:pt>
                <c:pt idx="10">
                  <c:v>6403128543.87649</c:v>
                </c:pt>
                <c:pt idx="11">
                  <c:v>6362097708.659654</c:v>
                </c:pt>
                <c:pt idx="12">
                  <c:v>6317409056.897665</c:v>
                </c:pt>
                <c:pt idx="13">
                  <c:v>6275500968.97645</c:v>
                </c:pt>
                <c:pt idx="14">
                  <c:v>6233059614.57436</c:v>
                </c:pt>
                <c:pt idx="15">
                  <c:v>6192081929.970993</c:v>
                </c:pt>
                <c:pt idx="16">
                  <c:v>6150457617.771446</c:v>
                </c:pt>
                <c:pt idx="17">
                  <c:v>6108537503.271073</c:v>
                </c:pt>
                <c:pt idx="18">
                  <c:v>6067430238.980908</c:v>
                </c:pt>
                <c:pt idx="19">
                  <c:v>6025766938.748419</c:v>
                </c:pt>
                <c:pt idx="20">
                  <c:v>5984065178.617798</c:v>
                </c:pt>
                <c:pt idx="21">
                  <c:v>5941305169.323377</c:v>
                </c:pt>
                <c:pt idx="22">
                  <c:v>5898930046.088144</c:v>
                </c:pt>
                <c:pt idx="23">
                  <c:v>5857841518.594947</c:v>
                </c:pt>
                <c:pt idx="24">
                  <c:v>5816757440.074201</c:v>
                </c:pt>
                <c:pt idx="25">
                  <c:v>5775566003.873252</c:v>
                </c:pt>
                <c:pt idx="26">
                  <c:v>5733859103.577261</c:v>
                </c:pt>
                <c:pt idx="27">
                  <c:v>5691019550.256706</c:v>
                </c:pt>
                <c:pt idx="28">
                  <c:v>5648468095.892117</c:v>
                </c:pt>
                <c:pt idx="29">
                  <c:v>5607133511.413845</c:v>
                </c:pt>
                <c:pt idx="30">
                  <c:v>5565819437.773782</c:v>
                </c:pt>
                <c:pt idx="31">
                  <c:v>5523371347.757743</c:v>
                </c:pt>
                <c:pt idx="32">
                  <c:v>5481318405.029046</c:v>
                </c:pt>
                <c:pt idx="33">
                  <c:v>5438526772.018305</c:v>
                </c:pt>
                <c:pt idx="34">
                  <c:v>5396728132.49067</c:v>
                </c:pt>
                <c:pt idx="35">
                  <c:v>5354060730.051145</c:v>
                </c:pt>
                <c:pt idx="36">
                  <c:v>5311267872.798823</c:v>
                </c:pt>
                <c:pt idx="37">
                  <c:v>5269760929.214852</c:v>
                </c:pt>
                <c:pt idx="38">
                  <c:v>5226137084.113494</c:v>
                </c:pt>
                <c:pt idx="39">
                  <c:v>5183871865.645961</c:v>
                </c:pt>
                <c:pt idx="40">
                  <c:v>5141623366.901835</c:v>
                </c:pt>
                <c:pt idx="41">
                  <c:v>5099713017.369237</c:v>
                </c:pt>
                <c:pt idx="42">
                  <c:v>5057933974.945791</c:v>
                </c:pt>
                <c:pt idx="43">
                  <c:v>5014882967.349355</c:v>
                </c:pt>
                <c:pt idx="44">
                  <c:v>4971465852.170378</c:v>
                </c:pt>
                <c:pt idx="45">
                  <c:v>4929506797.952015</c:v>
                </c:pt>
                <c:pt idx="46">
                  <c:v>4887217202.296257</c:v>
                </c:pt>
                <c:pt idx="47">
                  <c:v>4846067472.443117</c:v>
                </c:pt>
                <c:pt idx="48">
                  <c:v>4804494505.359049</c:v>
                </c:pt>
                <c:pt idx="49">
                  <c:v>4763310040.516081</c:v>
                </c:pt>
                <c:pt idx="50">
                  <c:v>4721132751.644059</c:v>
                </c:pt>
                <c:pt idx="51">
                  <c:v>4678746466.872289</c:v>
                </c:pt>
                <c:pt idx="52">
                  <c:v>4637044288.581029</c:v>
                </c:pt>
                <c:pt idx="53">
                  <c:v>4595844862.548731</c:v>
                </c:pt>
                <c:pt idx="54">
                  <c:v>4554771512.600112</c:v>
                </c:pt>
                <c:pt idx="55">
                  <c:v>4514459105.877498</c:v>
                </c:pt>
                <c:pt idx="56">
                  <c:v>4473170346.812682</c:v>
                </c:pt>
                <c:pt idx="57">
                  <c:v>4432453271.475813</c:v>
                </c:pt>
                <c:pt idx="58">
                  <c:v>4392616717.130422</c:v>
                </c:pt>
                <c:pt idx="59">
                  <c:v>4353183975.528236</c:v>
                </c:pt>
                <c:pt idx="60">
                  <c:v>4313811980.391031</c:v>
                </c:pt>
                <c:pt idx="61">
                  <c:v>4274199720.804933</c:v>
                </c:pt>
                <c:pt idx="62">
                  <c:v>4233519178.081856</c:v>
                </c:pt>
                <c:pt idx="63">
                  <c:v>4194618390.496856</c:v>
                </c:pt>
                <c:pt idx="64">
                  <c:v>4155112555.401479</c:v>
                </c:pt>
                <c:pt idx="65">
                  <c:v>4116049572.580671</c:v>
                </c:pt>
                <c:pt idx="66">
                  <c:v>4075993205.758041</c:v>
                </c:pt>
                <c:pt idx="67">
                  <c:v>4037655791.118939</c:v>
                </c:pt>
                <c:pt idx="68">
                  <c:v>3999009556.650716</c:v>
                </c:pt>
                <c:pt idx="69">
                  <c:v>3960618879.819495</c:v>
                </c:pt>
                <c:pt idx="70">
                  <c:v>3922229961.585204</c:v>
                </c:pt>
                <c:pt idx="71">
                  <c:v>3884030176.691822</c:v>
                </c:pt>
                <c:pt idx="72">
                  <c:v>3845310943.069329</c:v>
                </c:pt>
                <c:pt idx="73">
                  <c:v>3807592587.929492</c:v>
                </c:pt>
                <c:pt idx="74">
                  <c:v>3769446073.55803</c:v>
                </c:pt>
                <c:pt idx="75">
                  <c:v>3731541425.381327</c:v>
                </c:pt>
                <c:pt idx="76">
                  <c:v>3693620321.650949</c:v>
                </c:pt>
                <c:pt idx="77">
                  <c:v>3656480169.086261</c:v>
                </c:pt>
                <c:pt idx="78">
                  <c:v>3619697819.822019</c:v>
                </c:pt>
                <c:pt idx="79">
                  <c:v>3583988656.153401</c:v>
                </c:pt>
                <c:pt idx="80">
                  <c:v>3547923669.375445</c:v>
                </c:pt>
                <c:pt idx="81">
                  <c:v>3512662947.486234</c:v>
                </c:pt>
                <c:pt idx="82">
                  <c:v>3475318448.840396</c:v>
                </c:pt>
                <c:pt idx="83">
                  <c:v>3439694640.077648</c:v>
                </c:pt>
                <c:pt idx="84">
                  <c:v>3404599648.961049</c:v>
                </c:pt>
                <c:pt idx="85">
                  <c:v>3369908357.043722</c:v>
                </c:pt>
                <c:pt idx="86">
                  <c:v>3334662686.892326</c:v>
                </c:pt>
                <c:pt idx="87">
                  <c:v>3300016776.153759</c:v>
                </c:pt>
                <c:pt idx="88">
                  <c:v>3266190099.934206</c:v>
                </c:pt>
                <c:pt idx="89">
                  <c:v>3232039111.523482</c:v>
                </c:pt>
                <c:pt idx="90">
                  <c:v>3198219252.850744</c:v>
                </c:pt>
                <c:pt idx="91">
                  <c:v>3164336774.536228</c:v>
                </c:pt>
                <c:pt idx="92">
                  <c:v>3130959297.743425</c:v>
                </c:pt>
                <c:pt idx="93">
                  <c:v>3096806301.035866</c:v>
                </c:pt>
                <c:pt idx="94">
                  <c:v>3061989471.000888</c:v>
                </c:pt>
                <c:pt idx="95">
                  <c:v>3028069522.042487</c:v>
                </c:pt>
                <c:pt idx="96">
                  <c:v>2992691959.980564</c:v>
                </c:pt>
                <c:pt idx="97">
                  <c:v>2958552796.949767</c:v>
                </c:pt>
                <c:pt idx="98">
                  <c:v>2925520436.290972</c:v>
                </c:pt>
                <c:pt idx="99">
                  <c:v>2892675023.864775</c:v>
                </c:pt>
                <c:pt idx="100">
                  <c:v>2860967067.843877</c:v>
                </c:pt>
                <c:pt idx="101">
                  <c:v>2829294123.558168</c:v>
                </c:pt>
                <c:pt idx="102">
                  <c:v>2796876466.646676</c:v>
                </c:pt>
                <c:pt idx="103">
                  <c:v>2765233884.245554</c:v>
                </c:pt>
                <c:pt idx="104">
                  <c:v>2734371678.16185</c:v>
                </c:pt>
                <c:pt idx="105">
                  <c:v>2703658431.914004</c:v>
                </c:pt>
                <c:pt idx="106">
                  <c:v>2673302001.712266</c:v>
                </c:pt>
                <c:pt idx="107">
                  <c:v>2643376766.447643</c:v>
                </c:pt>
                <c:pt idx="108">
                  <c:v>2613246691.06344</c:v>
                </c:pt>
                <c:pt idx="109">
                  <c:v>2583403214.862872</c:v>
                </c:pt>
                <c:pt idx="110">
                  <c:v>2553013578.571699</c:v>
                </c:pt>
                <c:pt idx="111">
                  <c:v>2523314327.404311</c:v>
                </c:pt>
                <c:pt idx="112">
                  <c:v>2494250878.964428</c:v>
                </c:pt>
                <c:pt idx="113">
                  <c:v>2465135742.957534</c:v>
                </c:pt>
                <c:pt idx="114">
                  <c:v>2434980277.365373</c:v>
                </c:pt>
                <c:pt idx="115">
                  <c:v>2406220902.812967</c:v>
                </c:pt>
                <c:pt idx="116">
                  <c:v>2377617777.296448</c:v>
                </c:pt>
                <c:pt idx="117">
                  <c:v>2349291429.72716</c:v>
                </c:pt>
                <c:pt idx="118">
                  <c:v>2321057403.349625</c:v>
                </c:pt>
                <c:pt idx="119">
                  <c:v>2292634222.103273</c:v>
                </c:pt>
                <c:pt idx="120">
                  <c:v>2263392126.055113</c:v>
                </c:pt>
                <c:pt idx="121">
                  <c:v>2235836927.970963</c:v>
                </c:pt>
                <c:pt idx="122">
                  <c:v>2208186050.039953</c:v>
                </c:pt>
                <c:pt idx="123">
                  <c:v>2180799862.518525</c:v>
                </c:pt>
                <c:pt idx="124">
                  <c:v>2153562866.03923</c:v>
                </c:pt>
                <c:pt idx="125">
                  <c:v>2126249542.211788</c:v>
                </c:pt>
                <c:pt idx="126">
                  <c:v>2098730080.761063</c:v>
                </c:pt>
                <c:pt idx="127">
                  <c:v>2071840202.005496</c:v>
                </c:pt>
                <c:pt idx="128">
                  <c:v>2044941515.84157</c:v>
                </c:pt>
                <c:pt idx="129">
                  <c:v>2018317288.336136</c:v>
                </c:pt>
                <c:pt idx="130">
                  <c:v>1992014738.687064</c:v>
                </c:pt>
                <c:pt idx="131">
                  <c:v>1965667651.23288</c:v>
                </c:pt>
                <c:pt idx="132">
                  <c:v>1939453447.125769</c:v>
                </c:pt>
                <c:pt idx="133">
                  <c:v>1913515500.294427</c:v>
                </c:pt>
                <c:pt idx="134">
                  <c:v>1887736983.15413</c:v>
                </c:pt>
                <c:pt idx="135">
                  <c:v>1862288643.181883</c:v>
                </c:pt>
                <c:pt idx="136">
                  <c:v>1837169060.673987</c:v>
                </c:pt>
                <c:pt idx="137">
                  <c:v>1812332823.868169</c:v>
                </c:pt>
                <c:pt idx="138">
                  <c:v>1787355843.023332</c:v>
                </c:pt>
                <c:pt idx="139">
                  <c:v>1762846336.50009</c:v>
                </c:pt>
                <c:pt idx="140">
                  <c:v>1738642354.715218</c:v>
                </c:pt>
                <c:pt idx="141">
                  <c:v>1714721082.884809</c:v>
                </c:pt>
                <c:pt idx="142">
                  <c:v>1690991510.167397</c:v>
                </c:pt>
                <c:pt idx="143">
                  <c:v>1667009466.09992</c:v>
                </c:pt>
                <c:pt idx="144">
                  <c:v>1643419960.999343</c:v>
                </c:pt>
                <c:pt idx="145">
                  <c:v>1619958444.430867</c:v>
                </c:pt>
                <c:pt idx="146">
                  <c:v>1596565752.252379</c:v>
                </c:pt>
                <c:pt idx="147">
                  <c:v>1573547067.259566</c:v>
                </c:pt>
                <c:pt idx="148">
                  <c:v>1550612190.54155</c:v>
                </c:pt>
                <c:pt idx="149">
                  <c:v>1527390402.603399</c:v>
                </c:pt>
                <c:pt idx="150">
                  <c:v>1504609037.791471</c:v>
                </c:pt>
                <c:pt idx="151">
                  <c:v>1481607223.609792</c:v>
                </c:pt>
                <c:pt idx="152">
                  <c:v>1459012376.358886</c:v>
                </c:pt>
                <c:pt idx="153">
                  <c:v>1436698646.910224</c:v>
                </c:pt>
                <c:pt idx="154">
                  <c:v>1414316429.135688</c:v>
                </c:pt>
                <c:pt idx="155">
                  <c:v>1392116243.532792</c:v>
                </c:pt>
                <c:pt idx="156">
                  <c:v>1370333737.508761</c:v>
                </c:pt>
                <c:pt idx="157">
                  <c:v>1348775922.16585</c:v>
                </c:pt>
                <c:pt idx="158">
                  <c:v>1327163036.051512</c:v>
                </c:pt>
                <c:pt idx="159">
                  <c:v>1305756529.442433</c:v>
                </c:pt>
                <c:pt idx="160">
                  <c:v>1284169843.174385</c:v>
                </c:pt>
                <c:pt idx="161">
                  <c:v>1263381334.232522</c:v>
                </c:pt>
                <c:pt idx="162">
                  <c:v>1242933521.430219</c:v>
                </c:pt>
                <c:pt idx="163">
                  <c:v>1222692116.365271</c:v>
                </c:pt>
                <c:pt idx="164">
                  <c:v>1202505988.913695</c:v>
                </c:pt>
                <c:pt idx="165">
                  <c:v>1182719670.284965</c:v>
                </c:pt>
                <c:pt idx="166">
                  <c:v>1162940498.387459</c:v>
                </c:pt>
                <c:pt idx="167">
                  <c:v>1143319086.978298</c:v>
                </c:pt>
                <c:pt idx="168">
                  <c:v>1123933823.344159</c:v>
                </c:pt>
                <c:pt idx="169">
                  <c:v>1104617890.086934</c:v>
                </c:pt>
                <c:pt idx="170">
                  <c:v>1085412757.536624</c:v>
                </c:pt>
                <c:pt idx="171">
                  <c:v>1066072150.41363</c:v>
                </c:pt>
                <c:pt idx="172">
                  <c:v>1047076591.895476</c:v>
                </c:pt>
                <c:pt idx="173">
                  <c:v>1028365046.242029</c:v>
                </c:pt>
                <c:pt idx="174">
                  <c:v>1009810127.551129</c:v>
                </c:pt>
                <c:pt idx="175">
                  <c:v>991452694.469769</c:v>
                </c:pt>
                <c:pt idx="176">
                  <c:v>973251707.946325</c:v>
                </c:pt>
                <c:pt idx="177">
                  <c:v>955182676.747709</c:v>
                </c:pt>
                <c:pt idx="178">
                  <c:v>937364531.92965</c:v>
                </c:pt>
                <c:pt idx="179">
                  <c:v>919507317.054014</c:v>
                </c:pt>
                <c:pt idx="180">
                  <c:v>901942999.85227</c:v>
                </c:pt>
                <c:pt idx="181">
                  <c:v>884555916.875482</c:v>
                </c:pt>
                <c:pt idx="182">
                  <c:v>867298447.739168</c:v>
                </c:pt>
                <c:pt idx="183">
                  <c:v>849893207.008985</c:v>
                </c:pt>
                <c:pt idx="184">
                  <c:v>832753528.327531</c:v>
                </c:pt>
                <c:pt idx="185">
                  <c:v>816025045.847116</c:v>
                </c:pt>
                <c:pt idx="186">
                  <c:v>799445142.247352</c:v>
                </c:pt>
                <c:pt idx="187">
                  <c:v>782832314.901335</c:v>
                </c:pt>
                <c:pt idx="188">
                  <c:v>766454520.260788</c:v>
                </c:pt>
                <c:pt idx="189">
                  <c:v>750261309.443644</c:v>
                </c:pt>
                <c:pt idx="190">
                  <c:v>734182178.836663</c:v>
                </c:pt>
                <c:pt idx="191">
                  <c:v>718197975.289656</c:v>
                </c:pt>
                <c:pt idx="192">
                  <c:v>701638854.819366</c:v>
                </c:pt>
                <c:pt idx="193">
                  <c:v>685716869.662464</c:v>
                </c:pt>
                <c:pt idx="194">
                  <c:v>669037286.35718</c:v>
                </c:pt>
                <c:pt idx="195">
                  <c:v>653650247.738555</c:v>
                </c:pt>
                <c:pt idx="196">
                  <c:v>638717098.543853</c:v>
                </c:pt>
                <c:pt idx="197">
                  <c:v>624087830.289989</c:v>
                </c:pt>
                <c:pt idx="198">
                  <c:v>609736291.659322</c:v>
                </c:pt>
                <c:pt idx="199">
                  <c:v>595657909.587743</c:v>
                </c:pt>
                <c:pt idx="200">
                  <c:v>581654224.395359</c:v>
                </c:pt>
                <c:pt idx="201">
                  <c:v>568036861.66105</c:v>
                </c:pt>
                <c:pt idx="202">
                  <c:v>554734673.634768</c:v>
                </c:pt>
                <c:pt idx="203">
                  <c:v>541741900.165946</c:v>
                </c:pt>
                <c:pt idx="204">
                  <c:v>528915412.087213</c:v>
                </c:pt>
                <c:pt idx="205">
                  <c:v>516289353.176794</c:v>
                </c:pt>
                <c:pt idx="206">
                  <c:v>503770571.740999</c:v>
                </c:pt>
                <c:pt idx="207">
                  <c:v>491312628.988242</c:v>
                </c:pt>
                <c:pt idx="208">
                  <c:v>478988688.740546</c:v>
                </c:pt>
                <c:pt idx="209">
                  <c:v>466854235.092562</c:v>
                </c:pt>
                <c:pt idx="210">
                  <c:v>454844545.638805</c:v>
                </c:pt>
                <c:pt idx="211">
                  <c:v>442962711.587381</c:v>
                </c:pt>
                <c:pt idx="212">
                  <c:v>431211660.013729</c:v>
                </c:pt>
                <c:pt idx="213">
                  <c:v>419411461.148279</c:v>
                </c:pt>
                <c:pt idx="214">
                  <c:v>407474310.30853</c:v>
                </c:pt>
                <c:pt idx="215">
                  <c:v>396246583.776897</c:v>
                </c:pt>
                <c:pt idx="216">
                  <c:v>385235785.442307</c:v>
                </c:pt>
                <c:pt idx="217">
                  <c:v>374524932.093458</c:v>
                </c:pt>
                <c:pt idx="218">
                  <c:v>363212360.050979</c:v>
                </c:pt>
                <c:pt idx="219">
                  <c:v>352990385.235857</c:v>
                </c:pt>
                <c:pt idx="220">
                  <c:v>343097299.519162</c:v>
                </c:pt>
                <c:pt idx="221">
                  <c:v>333509102.655347</c:v>
                </c:pt>
                <c:pt idx="222">
                  <c:v>323928942.311035</c:v>
                </c:pt>
                <c:pt idx="223">
                  <c:v>314927714.223637</c:v>
                </c:pt>
                <c:pt idx="224">
                  <c:v>306201097.989342</c:v>
                </c:pt>
                <c:pt idx="225">
                  <c:v>297647868.65433</c:v>
                </c:pt>
                <c:pt idx="226">
                  <c:v>289275814.018346</c:v>
                </c:pt>
                <c:pt idx="227">
                  <c:v>280966014.094671</c:v>
                </c:pt>
                <c:pt idx="228">
                  <c:v>272702864.076326</c:v>
                </c:pt>
                <c:pt idx="229">
                  <c:v>264509788.206863</c:v>
                </c:pt>
                <c:pt idx="230">
                  <c:v>256297095.481368</c:v>
                </c:pt>
                <c:pt idx="231">
                  <c:v>248243046.047281</c:v>
                </c:pt>
                <c:pt idx="232">
                  <c:v>240097397.564099</c:v>
                </c:pt>
                <c:pt idx="233">
                  <c:v>232281503.148905</c:v>
                </c:pt>
                <c:pt idx="234">
                  <c:v>224602535.589838</c:v>
                </c:pt>
                <c:pt idx="235">
                  <c:v>217058840.104596</c:v>
                </c:pt>
                <c:pt idx="236">
                  <c:v>209587669.75399</c:v>
                </c:pt>
                <c:pt idx="237">
                  <c:v>202035523.981066</c:v>
                </c:pt>
                <c:pt idx="238">
                  <c:v>194863830.16025</c:v>
                </c:pt>
                <c:pt idx="239">
                  <c:v>187762542.98769</c:v>
                </c:pt>
                <c:pt idx="240">
                  <c:v>180746484.781835</c:v>
                </c:pt>
                <c:pt idx="241">
                  <c:v>173841000.430904</c:v>
                </c:pt>
                <c:pt idx="242">
                  <c:v>167048499.305139</c:v>
                </c:pt>
                <c:pt idx="243">
                  <c:v>160215893.070671</c:v>
                </c:pt>
                <c:pt idx="244">
                  <c:v>153705243.200141</c:v>
                </c:pt>
                <c:pt idx="245">
                  <c:v>147330023.860914</c:v>
                </c:pt>
                <c:pt idx="246">
                  <c:v>141091226.391914</c:v>
                </c:pt>
                <c:pt idx="247">
                  <c:v>135025831.230556</c:v>
                </c:pt>
                <c:pt idx="248">
                  <c:v>129078865.958159</c:v>
                </c:pt>
                <c:pt idx="249">
                  <c:v>123198114.54066</c:v>
                </c:pt>
                <c:pt idx="250">
                  <c:v>117400896.588527</c:v>
                </c:pt>
                <c:pt idx="251">
                  <c:v>111652359.513168</c:v>
                </c:pt>
                <c:pt idx="252">
                  <c:v>105978182.478937</c:v>
                </c:pt>
                <c:pt idx="253">
                  <c:v>100393475.326073</c:v>
                </c:pt>
                <c:pt idx="254">
                  <c:v>94907492.578247</c:v>
                </c:pt>
                <c:pt idx="255">
                  <c:v>89566563.387791</c:v>
                </c:pt>
                <c:pt idx="256">
                  <c:v>84492144.521792</c:v>
                </c:pt>
                <c:pt idx="257">
                  <c:v>79666425.333775</c:v>
                </c:pt>
                <c:pt idx="258">
                  <c:v>74929828.812007</c:v>
                </c:pt>
                <c:pt idx="259">
                  <c:v>70519083.825728</c:v>
                </c:pt>
                <c:pt idx="260">
                  <c:v>66253303.593324</c:v>
                </c:pt>
                <c:pt idx="261">
                  <c:v>62152572.381363</c:v>
                </c:pt>
                <c:pt idx="262">
                  <c:v>58303561.285076</c:v>
                </c:pt>
                <c:pt idx="263">
                  <c:v>54648938.544259</c:v>
                </c:pt>
                <c:pt idx="264">
                  <c:v>51193710.281108</c:v>
                </c:pt>
                <c:pt idx="265">
                  <c:v>47932973.314885</c:v>
                </c:pt>
                <c:pt idx="266">
                  <c:v>44513775.710696</c:v>
                </c:pt>
                <c:pt idx="267">
                  <c:v>41459318.942343</c:v>
                </c:pt>
                <c:pt idx="268">
                  <c:v>38547296.246172</c:v>
                </c:pt>
                <c:pt idx="269">
                  <c:v>35548514.894635</c:v>
                </c:pt>
                <c:pt idx="270">
                  <c:v>32811001.459365</c:v>
                </c:pt>
                <c:pt idx="271">
                  <c:v>30198364.916888</c:v>
                </c:pt>
                <c:pt idx="272">
                  <c:v>27695726.383159</c:v>
                </c:pt>
                <c:pt idx="273">
                  <c:v>25279739.018257</c:v>
                </c:pt>
                <c:pt idx="274">
                  <c:v>22978899.812723</c:v>
                </c:pt>
                <c:pt idx="275">
                  <c:v>20711705.376832</c:v>
                </c:pt>
                <c:pt idx="276">
                  <c:v>18609289.909358</c:v>
                </c:pt>
                <c:pt idx="277">
                  <c:v>16674270.305239</c:v>
                </c:pt>
                <c:pt idx="278">
                  <c:v>14865350.657702</c:v>
                </c:pt>
                <c:pt idx="279">
                  <c:v>13197079.073061</c:v>
                </c:pt>
                <c:pt idx="280">
                  <c:v>11713642.972198</c:v>
                </c:pt>
                <c:pt idx="281">
                  <c:v>10408879.446728</c:v>
                </c:pt>
                <c:pt idx="282">
                  <c:v>9289866.67657</c:v>
                </c:pt>
                <c:pt idx="283">
                  <c:v>8288626.666801</c:v>
                </c:pt>
                <c:pt idx="284">
                  <c:v>7544011.451212</c:v>
                </c:pt>
                <c:pt idx="285">
                  <c:v>6890235.764119</c:v>
                </c:pt>
                <c:pt idx="286">
                  <c:v>6323553.049809</c:v>
                </c:pt>
                <c:pt idx="287">
                  <c:v>5800420.543857</c:v>
                </c:pt>
                <c:pt idx="288">
                  <c:v>5309815.0664</c:v>
                </c:pt>
                <c:pt idx="289">
                  <c:v>4852562.973879</c:v>
                </c:pt>
                <c:pt idx="290">
                  <c:v>4350917.065595</c:v>
                </c:pt>
                <c:pt idx="291">
                  <c:v>3973571.563033</c:v>
                </c:pt>
                <c:pt idx="292">
                  <c:v>3644717.470943</c:v>
                </c:pt>
                <c:pt idx="293">
                  <c:v>3392646.409165</c:v>
                </c:pt>
                <c:pt idx="294">
                  <c:v>3201553.834273</c:v>
                </c:pt>
                <c:pt idx="295">
                  <c:v>3075407.614235</c:v>
                </c:pt>
                <c:pt idx="296">
                  <c:v>2954864.932232</c:v>
                </c:pt>
                <c:pt idx="297">
                  <c:v>2837036.634943</c:v>
                </c:pt>
                <c:pt idx="298">
                  <c:v>2722885.382348</c:v>
                </c:pt>
                <c:pt idx="299">
                  <c:v>2611715.487277</c:v>
                </c:pt>
                <c:pt idx="300">
                  <c:v>2501900.828383</c:v>
                </c:pt>
                <c:pt idx="301">
                  <c:v>2395696.477084</c:v>
                </c:pt>
                <c:pt idx="302">
                  <c:v>2291603.623612</c:v>
                </c:pt>
                <c:pt idx="303">
                  <c:v>2188342.586946</c:v>
                </c:pt>
                <c:pt idx="304">
                  <c:v>2086694.638175</c:v>
                </c:pt>
                <c:pt idx="305">
                  <c:v>1988311.137343</c:v>
                </c:pt>
                <c:pt idx="306">
                  <c:v>1890784.876049</c:v>
                </c:pt>
                <c:pt idx="307">
                  <c:v>1799872.384739</c:v>
                </c:pt>
                <c:pt idx="308">
                  <c:v>1710906.061899</c:v>
                </c:pt>
                <c:pt idx="309">
                  <c:v>1624363.378711</c:v>
                </c:pt>
                <c:pt idx="310">
                  <c:v>1539523.335365</c:v>
                </c:pt>
                <c:pt idx="311">
                  <c:v>1456149.473767</c:v>
                </c:pt>
                <c:pt idx="312">
                  <c:v>1372981.333234</c:v>
                </c:pt>
                <c:pt idx="313">
                  <c:v>1290523.503171</c:v>
                </c:pt>
                <c:pt idx="314">
                  <c:v>1211120.388442</c:v>
                </c:pt>
                <c:pt idx="315">
                  <c:v>1133032.690849</c:v>
                </c:pt>
                <c:pt idx="316">
                  <c:v>1059699.089019</c:v>
                </c:pt>
                <c:pt idx="317">
                  <c:v>990087.524884</c:v>
                </c:pt>
                <c:pt idx="318">
                  <c:v>924973.296931</c:v>
                </c:pt>
                <c:pt idx="319">
                  <c:v>862201.206463</c:v>
                </c:pt>
                <c:pt idx="320">
                  <c:v>801683.003541</c:v>
                </c:pt>
                <c:pt idx="321">
                  <c:v>743692.738811</c:v>
                </c:pt>
                <c:pt idx="322">
                  <c:v>690720.113151</c:v>
                </c:pt>
                <c:pt idx="323">
                  <c:v>640836.77556</c:v>
                </c:pt>
                <c:pt idx="324">
                  <c:v>592020.447322</c:v>
                </c:pt>
                <c:pt idx="325">
                  <c:v>548804.999031</c:v>
                </c:pt>
                <c:pt idx="326">
                  <c:v>506147.581558</c:v>
                </c:pt>
                <c:pt idx="327">
                  <c:v>467070.035529</c:v>
                </c:pt>
                <c:pt idx="328">
                  <c:v>434403.543803</c:v>
                </c:pt>
                <c:pt idx="329">
                  <c:v>402913.655243</c:v>
                </c:pt>
                <c:pt idx="330">
                  <c:v>371914.082233</c:v>
                </c:pt>
                <c:pt idx="331">
                  <c:v>341766.794235</c:v>
                </c:pt>
                <c:pt idx="332">
                  <c:v>311565.500965</c:v>
                </c:pt>
                <c:pt idx="333">
                  <c:v>283285.657776</c:v>
                </c:pt>
                <c:pt idx="334">
                  <c:v>256564.036517</c:v>
                </c:pt>
                <c:pt idx="335">
                  <c:v>231101.119786</c:v>
                </c:pt>
                <c:pt idx="336">
                  <c:v>205956.089084</c:v>
                </c:pt>
                <c:pt idx="337">
                  <c:v>183227.373197</c:v>
                </c:pt>
                <c:pt idx="338">
                  <c:v>160458.693647</c:v>
                </c:pt>
                <c:pt idx="339">
                  <c:v>139598.166812</c:v>
                </c:pt>
                <c:pt idx="340">
                  <c:v>125195.816814</c:v>
                </c:pt>
                <c:pt idx="341">
                  <c:v>113762.834379</c:v>
                </c:pt>
                <c:pt idx="342">
                  <c:v>102309.5</c:v>
                </c:pt>
                <c:pt idx="343">
                  <c:v>93248.13</c:v>
                </c:pt>
                <c:pt idx="344">
                  <c:v>84172.71</c:v>
                </c:pt>
                <c:pt idx="345">
                  <c:v>78496.79</c:v>
                </c:pt>
                <c:pt idx="346">
                  <c:v>73730.02</c:v>
                </c:pt>
                <c:pt idx="347">
                  <c:v>68953.12</c:v>
                </c:pt>
                <c:pt idx="348">
                  <c:v>64641.08</c:v>
                </c:pt>
                <c:pt idx="349">
                  <c:v>61223.56</c:v>
                </c:pt>
                <c:pt idx="350">
                  <c:v>57797.68</c:v>
                </c:pt>
                <c:pt idx="351">
                  <c:v>54363.43</c:v>
                </c:pt>
                <c:pt idx="352">
                  <c:v>50919.61</c:v>
                </c:pt>
                <c:pt idx="353">
                  <c:v>48954.26</c:v>
                </c:pt>
                <c:pt idx="354">
                  <c:v>46982.11</c:v>
                </c:pt>
                <c:pt idx="355">
                  <c:v>45003.14</c:v>
                </c:pt>
                <c:pt idx="356">
                  <c:v>43017.34</c:v>
                </c:pt>
                <c:pt idx="357">
                  <c:v>41024.67</c:v>
                </c:pt>
                <c:pt idx="358">
                  <c:v>39025.11</c:v>
                </c:pt>
                <c:pt idx="359">
                  <c:v>37018.64</c:v>
                </c:pt>
                <c:pt idx="360">
                  <c:v>35005.25</c:v>
                </c:pt>
                <c:pt idx="361">
                  <c:v>32984.9</c:v>
                </c:pt>
                <c:pt idx="362">
                  <c:v>30957.57</c:v>
                </c:pt>
                <c:pt idx="363">
                  <c:v>28923.22</c:v>
                </c:pt>
                <c:pt idx="364">
                  <c:v>26881.83</c:v>
                </c:pt>
                <c:pt idx="365">
                  <c:v>24833.39</c:v>
                </c:pt>
                <c:pt idx="366">
                  <c:v>22777.87</c:v>
                </c:pt>
                <c:pt idx="367">
                  <c:v>20715.25</c:v>
                </c:pt>
                <c:pt idx="368">
                  <c:v>18645.5</c:v>
                </c:pt>
                <c:pt idx="369">
                  <c:v>16568.59</c:v>
                </c:pt>
                <c:pt idx="370">
                  <c:v>15214.15</c:v>
                </c:pt>
                <c:pt idx="371">
                  <c:v>13854.94</c:v>
                </c:pt>
                <c:pt idx="372">
                  <c:v>12490.93</c:v>
                </c:pt>
                <c:pt idx="373">
                  <c:v>11122.1</c:v>
                </c:pt>
                <c:pt idx="374">
                  <c:v>9748.44</c:v>
                </c:pt>
                <c:pt idx="375">
                  <c:v>8369.93</c:v>
                </c:pt>
                <c:pt idx="376">
                  <c:v>6986.56</c:v>
                </c:pt>
                <c:pt idx="377">
                  <c:v>5598.31</c:v>
                </c:pt>
                <c:pt idx="378">
                  <c:v>4205.16</c:v>
                </c:pt>
                <c:pt idx="379">
                  <c:v>2807.09</c:v>
                </c:pt>
                <c:pt idx="380">
                  <c:v>1404.08</c:v>
                </c:pt>
                <c:pt idx="381">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_Hidden30!$C$2:$C$383</c:f>
              <c:numCache>
                <c:ptCount val="382"/>
                <c:pt idx="0">
                  <c:v>6817766668.04676</c:v>
                </c:pt>
                <c:pt idx="1">
                  <c:v>6765749502.842429</c:v>
                </c:pt>
                <c:pt idx="2">
                  <c:v>6713034907.537262</c:v>
                </c:pt>
                <c:pt idx="3">
                  <c:v>6659639674.286472</c:v>
                </c:pt>
                <c:pt idx="4">
                  <c:v>6605476830.222283</c:v>
                </c:pt>
                <c:pt idx="5">
                  <c:v>6551341110.258204</c:v>
                </c:pt>
                <c:pt idx="6">
                  <c:v>6497766533.404852</c:v>
                </c:pt>
                <c:pt idx="7">
                  <c:v>6445250123.882627</c:v>
                </c:pt>
                <c:pt idx="8">
                  <c:v>6393496332.25055</c:v>
                </c:pt>
                <c:pt idx="9">
                  <c:v>6339001878.430277</c:v>
                </c:pt>
                <c:pt idx="10">
                  <c:v>6286739685.816916</c:v>
                </c:pt>
                <c:pt idx="11">
                  <c:v>6235860213.546798</c:v>
                </c:pt>
                <c:pt idx="12">
                  <c:v>6182571652.140738</c:v>
                </c:pt>
                <c:pt idx="13">
                  <c:v>6131141504.407158</c:v>
                </c:pt>
                <c:pt idx="14">
                  <c:v>6079680819.576195</c:v>
                </c:pt>
                <c:pt idx="15">
                  <c:v>6029467687.7002735</c:v>
                </c:pt>
                <c:pt idx="16">
                  <c:v>5979106216.828331</c:v>
                </c:pt>
                <c:pt idx="17">
                  <c:v>5928282106.520098</c:v>
                </c:pt>
                <c:pt idx="18">
                  <c:v>5878400725.2513</c:v>
                </c:pt>
                <c:pt idx="19">
                  <c:v>5828452844.938252</c:v>
                </c:pt>
                <c:pt idx="20">
                  <c:v>5778299537.29802</c:v>
                </c:pt>
                <c:pt idx="21">
                  <c:v>5727593089.001602</c:v>
                </c:pt>
                <c:pt idx="22">
                  <c:v>5677097087.084222</c:v>
                </c:pt>
                <c:pt idx="23">
                  <c:v>5627992011.104103</c:v>
                </c:pt>
                <c:pt idx="24">
                  <c:v>5579958018.202191</c:v>
                </c:pt>
                <c:pt idx="25">
                  <c:v>5531046477.746003</c:v>
                </c:pt>
                <c:pt idx="26">
                  <c:v>5482092180.106067</c:v>
                </c:pt>
                <c:pt idx="27">
                  <c:v>5431905095.20177</c:v>
                </c:pt>
                <c:pt idx="28">
                  <c:v>5382441723.912782</c:v>
                </c:pt>
                <c:pt idx="29">
                  <c:v>5333991663.02658</c:v>
                </c:pt>
                <c:pt idx="30">
                  <c:v>5285709947.019901</c:v>
                </c:pt>
                <c:pt idx="31">
                  <c:v>5236788298.0593815</c:v>
                </c:pt>
                <c:pt idx="32">
                  <c:v>5188102938.238311</c:v>
                </c:pt>
                <c:pt idx="33">
                  <c:v>5139151077.218416</c:v>
                </c:pt>
                <c:pt idx="34">
                  <c:v>5091003946.502198</c:v>
                </c:pt>
                <c:pt idx="35">
                  <c:v>5042187196.798818</c:v>
                </c:pt>
                <c:pt idx="36">
                  <c:v>4994223810.370008</c:v>
                </c:pt>
                <c:pt idx="37">
                  <c:v>4946790152.816513</c:v>
                </c:pt>
                <c:pt idx="38">
                  <c:v>4897787427.333853</c:v>
                </c:pt>
                <c:pt idx="39">
                  <c:v>4849937834.6761265</c:v>
                </c:pt>
                <c:pt idx="40">
                  <c:v>4802515053.1505785</c:v>
                </c:pt>
                <c:pt idx="41">
                  <c:v>4755289813.899932</c:v>
                </c:pt>
                <c:pt idx="42">
                  <c:v>4708333185.669085</c:v>
                </c:pt>
                <c:pt idx="43">
                  <c:v>4660595322.56246</c:v>
                </c:pt>
                <c:pt idx="44">
                  <c:v>4612409228.489662</c:v>
                </c:pt>
                <c:pt idx="45">
                  <c:v>4565973661.225031</c:v>
                </c:pt>
                <c:pt idx="46">
                  <c:v>4519124976.430096</c:v>
                </c:pt>
                <c:pt idx="47">
                  <c:v>4473474300.972251</c:v>
                </c:pt>
                <c:pt idx="48">
                  <c:v>4428060367.109348</c:v>
                </c:pt>
                <c:pt idx="49">
                  <c:v>4382656783.084601</c:v>
                </c:pt>
                <c:pt idx="50">
                  <c:v>4336720007.977715</c:v>
                </c:pt>
                <c:pt idx="51">
                  <c:v>4290495615.7830334</c:v>
                </c:pt>
                <c:pt idx="52">
                  <c:v>4245274280.893871</c:v>
                </c:pt>
                <c:pt idx="53">
                  <c:v>4200419345.399749</c:v>
                </c:pt>
                <c:pt idx="54">
                  <c:v>4155819385.3330884</c:v>
                </c:pt>
                <c:pt idx="55">
                  <c:v>4112276922.425813</c:v>
                </c:pt>
                <c:pt idx="56">
                  <c:v>4067755542.6191425</c:v>
                </c:pt>
                <c:pt idx="57">
                  <c:v>4024112693.5116897</c:v>
                </c:pt>
                <c:pt idx="58">
                  <c:v>3981182237.425272</c:v>
                </c:pt>
                <c:pt idx="59">
                  <c:v>3938751200.6414294</c:v>
                </c:pt>
                <c:pt idx="60">
                  <c:v>3897147667.1979294</c:v>
                </c:pt>
                <c:pt idx="61">
                  <c:v>3854812338.6107535</c:v>
                </c:pt>
                <c:pt idx="62">
                  <c:v>3811856304.4377236</c:v>
                </c:pt>
                <c:pt idx="63">
                  <c:v>3770424292.0908756</c:v>
                </c:pt>
                <c:pt idx="64">
                  <c:v>3728783097.1220403</c:v>
                </c:pt>
                <c:pt idx="65">
                  <c:v>3687463280.2826486</c:v>
                </c:pt>
                <c:pt idx="66">
                  <c:v>3645384462.068751</c:v>
                </c:pt>
                <c:pt idx="67">
                  <c:v>3605169928.005525</c:v>
                </c:pt>
                <c:pt idx="68">
                  <c:v>3564607102.802419</c:v>
                </c:pt>
                <c:pt idx="69">
                  <c:v>3524591908.653427</c:v>
                </c:pt>
                <c:pt idx="70">
                  <c:v>3484509223.758335</c:v>
                </c:pt>
                <c:pt idx="71">
                  <c:v>3444720107.266988</c:v>
                </c:pt>
                <c:pt idx="72">
                  <c:v>3405155361.1907754</c:v>
                </c:pt>
                <c:pt idx="73">
                  <c:v>3366035712.7485213</c:v>
                </c:pt>
                <c:pt idx="74">
                  <c:v>3326843271.741045</c:v>
                </c:pt>
                <c:pt idx="75">
                  <c:v>3287803499.458715</c:v>
                </c:pt>
                <c:pt idx="76">
                  <c:v>3249050019.781577</c:v>
                </c:pt>
                <c:pt idx="77">
                  <c:v>3210924899.220975</c:v>
                </c:pt>
                <c:pt idx="78">
                  <c:v>3173233429.044644</c:v>
                </c:pt>
                <c:pt idx="79">
                  <c:v>3136771557.372368</c:v>
                </c:pt>
                <c:pt idx="80">
                  <c:v>3099940169.4515333</c:v>
                </c:pt>
                <c:pt idx="81">
                  <c:v>3064093997.659756</c:v>
                </c:pt>
                <c:pt idx="82">
                  <c:v>3026376732.035305</c:v>
                </c:pt>
                <c:pt idx="83">
                  <c:v>2990274464.2884398</c:v>
                </c:pt>
                <c:pt idx="84">
                  <c:v>2955230331.292656</c:v>
                </c:pt>
                <c:pt idx="85">
                  <c:v>2920156687.9470177</c:v>
                </c:pt>
                <c:pt idx="86">
                  <c:v>2884871909.8247943</c:v>
                </c:pt>
                <c:pt idx="87">
                  <c:v>2850057038.4945707</c:v>
                </c:pt>
                <c:pt idx="88">
                  <c:v>2816212504.195836</c:v>
                </c:pt>
                <c:pt idx="89">
                  <c:v>2782039878.7369814</c:v>
                </c:pt>
                <c:pt idx="90">
                  <c:v>2748259613.445925</c:v>
                </c:pt>
                <c:pt idx="91">
                  <c:v>2714680862.2579885</c:v>
                </c:pt>
                <c:pt idx="92">
                  <c:v>2681490630.08244</c:v>
                </c:pt>
                <c:pt idx="93">
                  <c:v>2647887102.5528674</c:v>
                </c:pt>
                <c:pt idx="94">
                  <c:v>2613676868.5845776</c:v>
                </c:pt>
                <c:pt idx="95">
                  <c:v>2580339331.9944463</c:v>
                </c:pt>
                <c:pt idx="96">
                  <c:v>2546146209.8522735</c:v>
                </c:pt>
                <c:pt idx="97">
                  <c:v>2512831832.264032</c:v>
                </c:pt>
                <c:pt idx="98">
                  <c:v>2480697435.7311416</c:v>
                </c:pt>
                <c:pt idx="99">
                  <c:v>2448685932.9522986</c:v>
                </c:pt>
                <c:pt idx="100">
                  <c:v>2417869515.2160177</c:v>
                </c:pt>
                <c:pt idx="101">
                  <c:v>2387046490.7092724</c:v>
                </c:pt>
                <c:pt idx="102">
                  <c:v>2355693826.292955</c:v>
                </c:pt>
                <c:pt idx="103">
                  <c:v>2325219676.2171516</c:v>
                </c:pt>
                <c:pt idx="104">
                  <c:v>2295368648.800839</c:v>
                </c:pt>
                <c:pt idx="105">
                  <c:v>2265861095.664969</c:v>
                </c:pt>
                <c:pt idx="106">
                  <c:v>2236620295.533271</c:v>
                </c:pt>
                <c:pt idx="107">
                  <c:v>2207832314.115601</c:v>
                </c:pt>
                <c:pt idx="108">
                  <c:v>2179322733.0041347</c:v>
                </c:pt>
                <c:pt idx="109">
                  <c:v>2150780620.760283</c:v>
                </c:pt>
                <c:pt idx="110">
                  <c:v>2121991324.6387315</c:v>
                </c:pt>
                <c:pt idx="111">
                  <c:v>2093748976.358096</c:v>
                </c:pt>
                <c:pt idx="112">
                  <c:v>2066236136.7748544</c:v>
                </c:pt>
                <c:pt idx="113">
                  <c:v>2038653591.334348</c:v>
                </c:pt>
                <c:pt idx="114">
                  <c:v>2010299778.50994</c:v>
                </c:pt>
                <c:pt idx="115">
                  <c:v>1983295527.2655432</c:v>
                </c:pt>
                <c:pt idx="116">
                  <c:v>1956395952.2908554</c:v>
                </c:pt>
                <c:pt idx="117">
                  <c:v>1929914953.0982745</c:v>
                </c:pt>
                <c:pt idx="118">
                  <c:v>1903487096.4335282</c:v>
                </c:pt>
                <c:pt idx="119">
                  <c:v>1876988473.4272137</c:v>
                </c:pt>
                <c:pt idx="120">
                  <c:v>1850208869.5060415</c:v>
                </c:pt>
                <c:pt idx="121">
                  <c:v>1824583998.1762938</c:v>
                </c:pt>
                <c:pt idx="122">
                  <c:v>1799061290.634319</c:v>
                </c:pt>
                <c:pt idx="123">
                  <c:v>1773735619.3300695</c:v>
                </c:pt>
                <c:pt idx="124">
                  <c:v>1748707572.6579745</c:v>
                </c:pt>
                <c:pt idx="125">
                  <c:v>1723600648.5874262</c:v>
                </c:pt>
                <c:pt idx="126">
                  <c:v>1698407042.6430323</c:v>
                </c:pt>
                <c:pt idx="127">
                  <c:v>1673894224.9420164</c:v>
                </c:pt>
                <c:pt idx="128">
                  <c:v>1649359879.3515668</c:v>
                </c:pt>
                <c:pt idx="129">
                  <c:v>1625213925.3489242</c:v>
                </c:pt>
                <c:pt idx="130">
                  <c:v>1601313706.5005054</c:v>
                </c:pt>
                <c:pt idx="131">
                  <c:v>1577454143.8112106</c:v>
                </c:pt>
                <c:pt idx="132">
                  <c:v>1554032636.8475964</c:v>
                </c:pt>
                <c:pt idx="133">
                  <c:v>1530648743.418083</c:v>
                </c:pt>
                <c:pt idx="134">
                  <c:v>1507549563.91357</c:v>
                </c:pt>
                <c:pt idx="135">
                  <c:v>1484704035.571073</c:v>
                </c:pt>
                <c:pt idx="136">
                  <c:v>1462273392.0109222</c:v>
                </c:pt>
                <c:pt idx="137">
                  <c:v>1440058681.8710282</c:v>
                </c:pt>
                <c:pt idx="138">
                  <c:v>1417803476.9360647</c:v>
                </c:pt>
                <c:pt idx="139">
                  <c:v>1396066257.5434039</c:v>
                </c:pt>
                <c:pt idx="140">
                  <c:v>1374562866.1595566</c:v>
                </c:pt>
                <c:pt idx="141">
                  <c:v>1353425641.130084</c:v>
                </c:pt>
                <c:pt idx="142">
                  <c:v>1332432197.6347601</c:v>
                </c:pt>
                <c:pt idx="143">
                  <c:v>1311307473.958914</c:v>
                </c:pt>
                <c:pt idx="144">
                  <c:v>1290700177.7635784</c:v>
                </c:pt>
                <c:pt idx="145">
                  <c:v>1270116229.2150486</c:v>
                </c:pt>
                <c:pt idx="146">
                  <c:v>1249720692.25033</c:v>
                </c:pt>
                <c:pt idx="147">
                  <c:v>1229613630.0720484</c:v>
                </c:pt>
                <c:pt idx="148">
                  <c:v>1209702797.7601647</c:v>
                </c:pt>
                <c:pt idx="149">
                  <c:v>1189565410.5007524</c:v>
                </c:pt>
                <c:pt idx="150">
                  <c:v>1169835281.8215292</c:v>
                </c:pt>
                <c:pt idx="151">
                  <c:v>1150060523.621902</c:v>
                </c:pt>
                <c:pt idx="152">
                  <c:v>1130600998.1306329</c:v>
                </c:pt>
                <c:pt idx="153">
                  <c:v>1111482506.4364986</c:v>
                </c:pt>
                <c:pt idx="154">
                  <c:v>1092311018.0402613</c:v>
                </c:pt>
                <c:pt idx="155">
                  <c:v>1073341714.236399</c:v>
                </c:pt>
                <c:pt idx="156">
                  <c:v>1054928390.3905656</c:v>
                </c:pt>
                <c:pt idx="157">
                  <c:v>1036571379.9636034</c:v>
                </c:pt>
                <c:pt idx="158">
                  <c:v>1018287111.3002349</c:v>
                </c:pt>
                <c:pt idx="159">
                  <c:v>1000163392.8455371</c:v>
                </c:pt>
                <c:pt idx="160">
                  <c:v>982014218.4423004</c:v>
                </c:pt>
                <c:pt idx="161">
                  <c:v>964478485.1472167</c:v>
                </c:pt>
                <c:pt idx="162">
                  <c:v>947259060.579085</c:v>
                </c:pt>
                <c:pt idx="163">
                  <c:v>930303252.7527331</c:v>
                </c:pt>
                <c:pt idx="164">
                  <c:v>913392527.9246314</c:v>
                </c:pt>
                <c:pt idx="165">
                  <c:v>896888770.9544291</c:v>
                </c:pt>
                <c:pt idx="166">
                  <c:v>880393932.1493545</c:v>
                </c:pt>
                <c:pt idx="167">
                  <c:v>864071694.8620906</c:v>
                </c:pt>
                <c:pt idx="168">
                  <c:v>848119774.0092787</c:v>
                </c:pt>
                <c:pt idx="169">
                  <c:v>832130230.3376471</c:v>
                </c:pt>
                <c:pt idx="170">
                  <c:v>816320511.849635</c:v>
                </c:pt>
                <c:pt idx="171">
                  <c:v>800414900.1654245</c:v>
                </c:pt>
                <c:pt idx="172">
                  <c:v>784862496.7814718</c:v>
                </c:pt>
                <c:pt idx="173">
                  <c:v>769529392.6313989</c:v>
                </c:pt>
                <c:pt idx="174">
                  <c:v>754363048.6035147</c:v>
                </c:pt>
                <c:pt idx="175">
                  <c:v>739433704.9154255</c:v>
                </c:pt>
                <c:pt idx="176">
                  <c:v>724628146.0491326</c:v>
                </c:pt>
                <c:pt idx="177">
                  <c:v>710007640.4591079</c:v>
                </c:pt>
                <c:pt idx="178">
                  <c:v>695581272.009013</c:v>
                </c:pt>
                <c:pt idx="179">
                  <c:v>681172854.3037229</c:v>
                </c:pt>
                <c:pt idx="180">
                  <c:v>667137507.6725435</c:v>
                </c:pt>
                <c:pt idx="181">
                  <c:v>653167153.5328182</c:v>
                </c:pt>
                <c:pt idx="182">
                  <c:v>639372826.069858</c:v>
                </c:pt>
                <c:pt idx="183">
                  <c:v>625479013.3225769</c:v>
                </c:pt>
                <c:pt idx="184">
                  <c:v>611859103.7022934</c:v>
                </c:pt>
                <c:pt idx="185">
                  <c:v>598551071.1340514</c:v>
                </c:pt>
                <c:pt idx="186">
                  <c:v>585395218.4335723</c:v>
                </c:pt>
                <c:pt idx="187">
                  <c:v>572289539.7820363</c:v>
                </c:pt>
                <c:pt idx="188">
                  <c:v>559366215.1734726</c:v>
                </c:pt>
                <c:pt idx="189">
                  <c:v>546649497.6535513</c:v>
                </c:pt>
                <c:pt idx="190">
                  <c:v>534026760.1736842</c:v>
                </c:pt>
                <c:pt idx="191">
                  <c:v>521514198.9482394</c:v>
                </c:pt>
                <c:pt idx="192">
                  <c:v>508681488.55091643</c:v>
                </c:pt>
                <c:pt idx="193">
                  <c:v>496295017.74762046</c:v>
                </c:pt>
                <c:pt idx="194">
                  <c:v>483428181.58247167</c:v>
                </c:pt>
                <c:pt idx="195">
                  <c:v>471508852.5848959</c:v>
                </c:pt>
                <c:pt idx="196">
                  <c:v>459980608.82232255</c:v>
                </c:pt>
                <c:pt idx="197">
                  <c:v>448682854.5972941</c:v>
                </c:pt>
                <c:pt idx="198">
                  <c:v>437621433.6051317</c:v>
                </c:pt>
                <c:pt idx="199">
                  <c:v>426815333.09515804</c:v>
                </c:pt>
                <c:pt idx="200">
                  <c:v>416074179.50105846</c:v>
                </c:pt>
                <c:pt idx="201">
                  <c:v>405666325.74272645</c:v>
                </c:pt>
                <c:pt idx="202">
                  <c:v>395494574.8652806</c:v>
                </c:pt>
                <c:pt idx="203">
                  <c:v>385576382.1102043</c:v>
                </c:pt>
                <c:pt idx="204">
                  <c:v>375870587.211993</c:v>
                </c:pt>
                <c:pt idx="205">
                  <c:v>366275667.5715653</c:v>
                </c:pt>
                <c:pt idx="206">
                  <c:v>356807729.5041222</c:v>
                </c:pt>
                <c:pt idx="207">
                  <c:v>347393882.5381383</c:v>
                </c:pt>
                <c:pt idx="208">
                  <c:v>338124045.8287664</c:v>
                </c:pt>
                <c:pt idx="209">
                  <c:v>328999229.690468</c:v>
                </c:pt>
                <c:pt idx="210">
                  <c:v>319992167.6962575</c:v>
                </c:pt>
                <c:pt idx="211">
                  <c:v>311121544.9094667</c:v>
                </c:pt>
                <c:pt idx="212">
                  <c:v>302354329.9413784</c:v>
                </c:pt>
                <c:pt idx="213">
                  <c:v>293597633.85459137</c:v>
                </c:pt>
                <c:pt idx="214">
                  <c:v>284757564.27419287</c:v>
                </c:pt>
                <c:pt idx="215">
                  <c:v>276441567.0509552</c:v>
                </c:pt>
                <c:pt idx="216">
                  <c:v>268348122.53002465</c:v>
                </c:pt>
                <c:pt idx="217">
                  <c:v>260444656.30723417</c:v>
                </c:pt>
                <c:pt idx="218">
                  <c:v>252163310.06151947</c:v>
                </c:pt>
                <c:pt idx="219">
                  <c:v>244650964.86709186</c:v>
                </c:pt>
                <c:pt idx="220">
                  <c:v>237403937.0044536</c:v>
                </c:pt>
                <c:pt idx="221">
                  <c:v>230378044.70764893</c:v>
                </c:pt>
                <c:pt idx="222">
                  <c:v>223380844.31539533</c:v>
                </c:pt>
                <c:pt idx="223">
                  <c:v>216817142.5701578</c:v>
                </c:pt>
                <c:pt idx="224">
                  <c:v>210451612.76710036</c:v>
                </c:pt>
                <c:pt idx="225">
                  <c:v>204237201.96178433</c:v>
                </c:pt>
                <c:pt idx="226">
                  <c:v>198155886.57686067</c:v>
                </c:pt>
                <c:pt idx="227">
                  <c:v>192137184.9608982</c:v>
                </c:pt>
                <c:pt idx="228">
                  <c:v>186200762.5569168</c:v>
                </c:pt>
                <c:pt idx="229">
                  <c:v>180300230.8983073</c:v>
                </c:pt>
                <c:pt idx="230">
                  <c:v>174415380.60644093</c:v>
                </c:pt>
                <c:pt idx="231">
                  <c:v>168647911.02870974</c:v>
                </c:pt>
                <c:pt idx="232">
                  <c:v>162846297.06004158</c:v>
                </c:pt>
                <c:pt idx="233">
                  <c:v>157277950.70436424</c:v>
                </c:pt>
                <c:pt idx="234">
                  <c:v>151820580.56025377</c:v>
                </c:pt>
                <c:pt idx="235">
                  <c:v>146480573.39886725</c:v>
                </c:pt>
                <c:pt idx="236">
                  <c:v>141198818.1216015</c:v>
                </c:pt>
                <c:pt idx="237">
                  <c:v>135887538.29669425</c:v>
                </c:pt>
                <c:pt idx="238">
                  <c:v>130841618.14153484</c:v>
                </c:pt>
                <c:pt idx="239">
                  <c:v>125859618.06199023</c:v>
                </c:pt>
                <c:pt idx="240">
                  <c:v>120964421.3774593</c:v>
                </c:pt>
                <c:pt idx="241">
                  <c:v>116145606.0019207</c:v>
                </c:pt>
                <c:pt idx="242">
                  <c:v>111424247.69136718</c:v>
                </c:pt>
                <c:pt idx="243">
                  <c:v>106685526.8038594</c:v>
                </c:pt>
                <c:pt idx="244">
                  <c:v>102182177.6533415</c:v>
                </c:pt>
                <c:pt idx="245">
                  <c:v>97777855.9034848</c:v>
                </c:pt>
                <c:pt idx="246">
                  <c:v>93478565.2513031</c:v>
                </c:pt>
                <c:pt idx="247">
                  <c:v>89313158.76735274</c:v>
                </c:pt>
                <c:pt idx="248">
                  <c:v>85234714.38361116</c:v>
                </c:pt>
                <c:pt idx="249">
                  <c:v>81217943.88644981</c:v>
                </c:pt>
                <c:pt idx="250">
                  <c:v>77264877.79807745</c:v>
                </c:pt>
                <c:pt idx="251">
                  <c:v>73356971.39185075</c:v>
                </c:pt>
                <c:pt idx="252">
                  <c:v>69522291.38923803</c:v>
                </c:pt>
                <c:pt idx="253">
                  <c:v>65746990.47004951</c:v>
                </c:pt>
                <c:pt idx="254">
                  <c:v>62052238.0033003</c:v>
                </c:pt>
                <c:pt idx="255">
                  <c:v>58460919.23809538</c:v>
                </c:pt>
                <c:pt idx="256">
                  <c:v>55058277.7812067</c:v>
                </c:pt>
                <c:pt idx="257">
                  <c:v>51825607.19387083</c:v>
                </c:pt>
                <c:pt idx="258">
                  <c:v>48661622.785889775</c:v>
                </c:pt>
                <c:pt idx="259">
                  <c:v>45721984.19614822</c:v>
                </c:pt>
                <c:pt idx="260">
                  <c:v>42883352.0415722</c:v>
                </c:pt>
                <c:pt idx="261">
                  <c:v>40163065.66188341</c:v>
                </c:pt>
                <c:pt idx="262">
                  <c:v>37611929.15058217</c:v>
                </c:pt>
                <c:pt idx="263">
                  <c:v>35194519.18109681</c:v>
                </c:pt>
                <c:pt idx="264">
                  <c:v>32918802.983359613</c:v>
                </c:pt>
                <c:pt idx="265">
                  <c:v>30769793.159127362</c:v>
                </c:pt>
                <c:pt idx="266">
                  <c:v>28527991.801214807</c:v>
                </c:pt>
                <c:pt idx="267">
                  <c:v>26525385.87459136</c:v>
                </c:pt>
                <c:pt idx="268">
                  <c:v>24621813.010236464</c:v>
                </c:pt>
                <c:pt idx="269">
                  <c:v>22667850.947158325</c:v>
                </c:pt>
                <c:pt idx="270">
                  <c:v>20886763.606722385</c:v>
                </c:pt>
                <c:pt idx="271">
                  <c:v>19192062.732821576</c:v>
                </c:pt>
                <c:pt idx="272">
                  <c:v>17571699.38351963</c:v>
                </c:pt>
                <c:pt idx="273">
                  <c:v>16012537.182399653</c:v>
                </c:pt>
                <c:pt idx="274">
                  <c:v>14530467.112040384</c:v>
                </c:pt>
                <c:pt idx="275">
                  <c:v>13074617.214553524</c:v>
                </c:pt>
                <c:pt idx="276">
                  <c:v>11729433.785893772</c:v>
                </c:pt>
                <c:pt idx="277">
                  <c:v>10491965.716909407</c:v>
                </c:pt>
                <c:pt idx="278">
                  <c:v>9338384.33267296</c:v>
                </c:pt>
                <c:pt idx="279">
                  <c:v>8276318.275266453</c:v>
                </c:pt>
                <c:pt idx="280">
                  <c:v>7333949.376366379</c:v>
                </c:pt>
                <c:pt idx="281">
                  <c:v>6505979.384903047</c:v>
                </c:pt>
                <c:pt idx="282">
                  <c:v>5796701.866256547</c:v>
                </c:pt>
                <c:pt idx="283">
                  <c:v>5163457.685539181</c:v>
                </c:pt>
                <c:pt idx="284">
                  <c:v>4691623.593181715</c:v>
                </c:pt>
                <c:pt idx="285">
                  <c:v>4278006.750042031</c:v>
                </c:pt>
                <c:pt idx="286">
                  <c:v>3919505.952813685</c:v>
                </c:pt>
                <c:pt idx="287">
                  <c:v>3589156.7284351187</c:v>
                </c:pt>
                <c:pt idx="288">
                  <c:v>3280368.8427440687</c:v>
                </c:pt>
                <c:pt idx="289">
                  <c:v>2992796.87695242</c:v>
                </c:pt>
                <c:pt idx="290">
                  <c:v>2679004.402901473</c:v>
                </c:pt>
                <c:pt idx="291">
                  <c:v>2442510.5049758614</c:v>
                </c:pt>
                <c:pt idx="292">
                  <c:v>2236690.1759841037</c:v>
                </c:pt>
                <c:pt idx="293">
                  <c:v>2078467.9849366406</c:v>
                </c:pt>
                <c:pt idx="294">
                  <c:v>1958070.5190403222</c:v>
                </c:pt>
                <c:pt idx="295">
                  <c:v>1877832.1290694822</c:v>
                </c:pt>
                <c:pt idx="296">
                  <c:v>1801169.1220989898</c:v>
                </c:pt>
                <c:pt idx="297">
                  <c:v>1726507.079444511</c:v>
                </c:pt>
                <c:pt idx="298">
                  <c:v>1654228.7294633777</c:v>
                </c:pt>
                <c:pt idx="299">
                  <c:v>1583998.7774862475</c:v>
                </c:pt>
                <c:pt idx="300">
                  <c:v>1515071.7192245664</c:v>
                </c:pt>
                <c:pt idx="301">
                  <c:v>1448297.1430398524</c:v>
                </c:pt>
                <c:pt idx="302">
                  <c:v>1383094.7742284806</c:v>
                </c:pt>
                <c:pt idx="303">
                  <c:v>1318531.56585204</c:v>
                </c:pt>
                <c:pt idx="304">
                  <c:v>1255222.3966194585</c:v>
                </c:pt>
                <c:pt idx="305">
                  <c:v>1194012.5834980179</c:v>
                </c:pt>
                <c:pt idx="306">
                  <c:v>1133520.7051792198</c:v>
                </c:pt>
                <c:pt idx="307">
                  <c:v>1077247.7897511614</c:v>
                </c:pt>
                <c:pt idx="308">
                  <c:v>1022263.4707474335</c:v>
                </c:pt>
                <c:pt idx="309">
                  <c:v>968961.2896996179</c:v>
                </c:pt>
                <c:pt idx="310">
                  <c:v>916795.1193433602</c:v>
                </c:pt>
                <c:pt idx="311">
                  <c:v>865674.7558796001</c:v>
                </c:pt>
                <c:pt idx="312">
                  <c:v>814981.1262929933</c:v>
                </c:pt>
                <c:pt idx="313">
                  <c:v>764736.1424203948</c:v>
                </c:pt>
                <c:pt idx="314">
                  <c:v>716505.5739129798</c:v>
                </c:pt>
                <c:pt idx="315">
                  <c:v>669171.5639240383</c:v>
                </c:pt>
                <c:pt idx="316">
                  <c:v>624833.2878251424</c:v>
                </c:pt>
                <c:pt idx="317">
                  <c:v>582797.8821458762</c:v>
                </c:pt>
                <c:pt idx="318">
                  <c:v>543546.0584557976</c:v>
                </c:pt>
                <c:pt idx="319">
                  <c:v>505827.38988150255</c:v>
                </c:pt>
                <c:pt idx="320">
                  <c:v>469525.48630999826</c:v>
                </c:pt>
                <c:pt idx="321">
                  <c:v>434847.1184287054</c:v>
                </c:pt>
                <c:pt idx="322">
                  <c:v>403188.3147346286</c:v>
                </c:pt>
                <c:pt idx="323">
                  <c:v>373435.8774398549</c:v>
                </c:pt>
                <c:pt idx="324">
                  <c:v>344460.51231349894</c:v>
                </c:pt>
                <c:pt idx="325">
                  <c:v>318774.5006956273</c:v>
                </c:pt>
                <c:pt idx="326">
                  <c:v>293514.2844811888</c:v>
                </c:pt>
                <c:pt idx="327">
                  <c:v>270393.882244987</c:v>
                </c:pt>
                <c:pt idx="328">
                  <c:v>251069.97238036027</c:v>
                </c:pt>
                <c:pt idx="329">
                  <c:v>232474.95952038388</c:v>
                </c:pt>
                <c:pt idx="330">
                  <c:v>214224.72612809943</c:v>
                </c:pt>
                <c:pt idx="331">
                  <c:v>196536.58183578687</c:v>
                </c:pt>
                <c:pt idx="332">
                  <c:v>178865.12727927553</c:v>
                </c:pt>
                <c:pt idx="333">
                  <c:v>162363.14712220232</c:v>
                </c:pt>
                <c:pt idx="334">
                  <c:v>146798.43713859923</c:v>
                </c:pt>
                <c:pt idx="335">
                  <c:v>132005.03030154147</c:v>
                </c:pt>
                <c:pt idx="336">
                  <c:v>117455.51390405184</c:v>
                </c:pt>
                <c:pt idx="337">
                  <c:v>104316.23583639399</c:v>
                </c:pt>
                <c:pt idx="338">
                  <c:v>91203.47050339454</c:v>
                </c:pt>
                <c:pt idx="339">
                  <c:v>79211.93213067787</c:v>
                </c:pt>
                <c:pt idx="340">
                  <c:v>70923.02810677237</c:v>
                </c:pt>
                <c:pt idx="341">
                  <c:v>64336.97461861431</c:v>
                </c:pt>
                <c:pt idx="342">
                  <c:v>57761.567741769046</c:v>
                </c:pt>
                <c:pt idx="343">
                  <c:v>52559.31561370956</c:v>
                </c:pt>
                <c:pt idx="344">
                  <c:v>47363.485978215635</c:v>
                </c:pt>
                <c:pt idx="345">
                  <c:v>44097.17895620775</c:v>
                </c:pt>
                <c:pt idx="346">
                  <c:v>41349.09803216258</c:v>
                </c:pt>
                <c:pt idx="347">
                  <c:v>38604.540704977044</c:v>
                </c:pt>
                <c:pt idx="348">
                  <c:v>36134.92808562645</c:v>
                </c:pt>
                <c:pt idx="349">
                  <c:v>34166.45727565994</c:v>
                </c:pt>
                <c:pt idx="350">
                  <c:v>32201.665655115998</c:v>
                </c:pt>
                <c:pt idx="351">
                  <c:v>30236.92060746415</c:v>
                </c:pt>
                <c:pt idx="352">
                  <c:v>28274.982083260475</c:v>
                </c:pt>
                <c:pt idx="353">
                  <c:v>27137.543891028607</c:v>
                </c:pt>
                <c:pt idx="354">
                  <c:v>26000.119567954986</c:v>
                </c:pt>
                <c:pt idx="355">
                  <c:v>24864.06915451312</c:v>
                </c:pt>
                <c:pt idx="356">
                  <c:v>23726.61150750861</c:v>
                </c:pt>
                <c:pt idx="357">
                  <c:v>22590.39495693657</c:v>
                </c:pt>
                <c:pt idx="358">
                  <c:v>21452.881930972435</c:v>
                </c:pt>
                <c:pt idx="359">
                  <c:v>20315.370410224095</c:v>
                </c:pt>
                <c:pt idx="360">
                  <c:v>19181.015327928646</c:v>
                </c:pt>
                <c:pt idx="361">
                  <c:v>18043.31618321911</c:v>
                </c:pt>
                <c:pt idx="362">
                  <c:v>16906.535150464646</c:v>
                </c:pt>
                <c:pt idx="363">
                  <c:v>15768.746382017383</c:v>
                </c:pt>
                <c:pt idx="364">
                  <c:v>14631.738066130609</c:v>
                </c:pt>
                <c:pt idx="365">
                  <c:v>13493.849923515883</c:v>
                </c:pt>
                <c:pt idx="366">
                  <c:v>12355.939003324538</c:v>
                </c:pt>
                <c:pt idx="367">
                  <c:v>11218.618637445905</c:v>
                </c:pt>
                <c:pt idx="368">
                  <c:v>10080.591571454092</c:v>
                </c:pt>
                <c:pt idx="369">
                  <c:v>8943.017831604691</c:v>
                </c:pt>
                <c:pt idx="370">
                  <c:v>8198.020846105392</c:v>
                </c:pt>
                <c:pt idx="371">
                  <c:v>7452.959358276367</c:v>
                </c:pt>
                <c:pt idx="372">
                  <c:v>6708.925993497024</c:v>
                </c:pt>
                <c:pt idx="373">
                  <c:v>5963.5903212957655</c:v>
                </c:pt>
                <c:pt idx="374">
                  <c:v>5218.463967297179</c:v>
                </c:pt>
                <c:pt idx="375">
                  <c:v>4472.930714191168</c:v>
                </c:pt>
                <c:pt idx="376">
                  <c:v>3727.5227142170497</c:v>
                </c:pt>
                <c:pt idx="377">
                  <c:v>2981.787074928627</c:v>
                </c:pt>
                <c:pt idx="378">
                  <c:v>2235.964933653293</c:v>
                </c:pt>
                <c:pt idx="379">
                  <c:v>1490.1341269925829</c:v>
                </c:pt>
                <c:pt idx="380">
                  <c:v>744.0868958506817</c:v>
                </c:pt>
                <c:pt idx="381">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_Hidden30!$D$2:$D$383</c:f>
              <c:numCache>
                <c:ptCount val="382"/>
                <c:pt idx="0">
                  <c:v>6801544996.494891</c:v>
                </c:pt>
                <c:pt idx="1">
                  <c:v>6732485843.826981</c:v>
                </c:pt>
                <c:pt idx="2">
                  <c:v>6663589073.886522</c:v>
                </c:pt>
                <c:pt idx="3">
                  <c:v>6593775047.4184265</c:v>
                </c:pt>
                <c:pt idx="4">
                  <c:v>6524050823.933025</c:v>
                </c:pt>
                <c:pt idx="5">
                  <c:v>6454126414.579715</c:v>
                </c:pt>
                <c:pt idx="6">
                  <c:v>6385066883.11164</c:v>
                </c:pt>
                <c:pt idx="7">
                  <c:v>6317872992.078644</c:v>
                </c:pt>
                <c:pt idx="8">
                  <c:v>6251203375.916598</c:v>
                </c:pt>
                <c:pt idx="9">
                  <c:v>6182666998.552666</c:v>
                </c:pt>
                <c:pt idx="10">
                  <c:v>6116099556.998059</c:v>
                </c:pt>
                <c:pt idx="11">
                  <c:v>6051172484.263051</c:v>
                </c:pt>
                <c:pt idx="12">
                  <c:v>5985679175.651501</c:v>
                </c:pt>
                <c:pt idx="13">
                  <c:v>5920790709.534568</c:v>
                </c:pt>
                <c:pt idx="14">
                  <c:v>5856645228.665054</c:v>
                </c:pt>
                <c:pt idx="15">
                  <c:v>5793502549.555379</c:v>
                </c:pt>
                <c:pt idx="16">
                  <c:v>5730971730.861623</c:v>
                </c:pt>
                <c:pt idx="17">
                  <c:v>5667805685.979596</c:v>
                </c:pt>
                <c:pt idx="18">
                  <c:v>5605822877.544019</c:v>
                </c:pt>
                <c:pt idx="19">
                  <c:v>5544510852.402779</c:v>
                </c:pt>
                <c:pt idx="20">
                  <c:v>5482821344.030343</c:v>
                </c:pt>
                <c:pt idx="21">
                  <c:v>5421331540.330062</c:v>
                </c:pt>
                <c:pt idx="22">
                  <c:v>5359869615.651402</c:v>
                </c:pt>
                <c:pt idx="23">
                  <c:v>5299995110.397641</c:v>
                </c:pt>
                <c:pt idx="24">
                  <c:v>5242688377.531429</c:v>
                </c:pt>
                <c:pt idx="25">
                  <c:v>5183516837.365178</c:v>
                </c:pt>
                <c:pt idx="26">
                  <c:v>5124993357.175764</c:v>
                </c:pt>
                <c:pt idx="27">
                  <c:v>5065160825.430806</c:v>
                </c:pt>
                <c:pt idx="28">
                  <c:v>5006683862.347019</c:v>
                </c:pt>
                <c:pt idx="29">
                  <c:v>4948997775.583017</c:v>
                </c:pt>
                <c:pt idx="30">
                  <c:v>4891728518.233453</c:v>
                </c:pt>
                <c:pt idx="31">
                  <c:v>4834524926.236964</c:v>
                </c:pt>
                <c:pt idx="32">
                  <c:v>4777398441.537005</c:v>
                </c:pt>
                <c:pt idx="33">
                  <c:v>4720674232.613467</c:v>
                </c:pt>
                <c:pt idx="34">
                  <c:v>4664554514.251642</c:v>
                </c:pt>
                <c:pt idx="35">
                  <c:v>4608077743.21913</c:v>
                </c:pt>
                <c:pt idx="36">
                  <c:v>4553758020.750378</c:v>
                </c:pt>
                <c:pt idx="37">
                  <c:v>4499036627.161224</c:v>
                </c:pt>
                <c:pt idx="38">
                  <c:v>4443505689.403631</c:v>
                </c:pt>
                <c:pt idx="39">
                  <c:v>4388903917.980528</c:v>
                </c:pt>
                <c:pt idx="40">
                  <c:v>4335292490.812713</c:v>
                </c:pt>
                <c:pt idx="41">
                  <c:v>4281744534.128868</c:v>
                </c:pt>
                <c:pt idx="42">
                  <c:v>4228682151.0395794</c:v>
                </c:pt>
                <c:pt idx="43">
                  <c:v>4175505083.4071894</c:v>
                </c:pt>
                <c:pt idx="44">
                  <c:v>4121824981.307173</c:v>
                </c:pt>
                <c:pt idx="45">
                  <c:v>4070285604.072238</c:v>
                </c:pt>
                <c:pt idx="46">
                  <c:v>4018277510.8584847</c:v>
                </c:pt>
                <c:pt idx="47">
                  <c:v>3967570152.7759695</c:v>
                </c:pt>
                <c:pt idx="48">
                  <c:v>3917947772.1320796</c:v>
                </c:pt>
                <c:pt idx="49">
                  <c:v>3867912702.325538</c:v>
                </c:pt>
                <c:pt idx="50">
                  <c:v>3817951026.267547</c:v>
                </c:pt>
                <c:pt idx="51">
                  <c:v>3767649768.4915156</c:v>
                </c:pt>
                <c:pt idx="52">
                  <c:v>3718763712.0509486</c:v>
                </c:pt>
                <c:pt idx="53">
                  <c:v>3670114154.713774</c:v>
                </c:pt>
                <c:pt idx="54">
                  <c:v>3621910214.529825</c:v>
                </c:pt>
                <c:pt idx="55">
                  <c:v>3575140677.4147253</c:v>
                </c:pt>
                <c:pt idx="56">
                  <c:v>3527440697.882947</c:v>
                </c:pt>
                <c:pt idx="57">
                  <c:v>3481006045.42038</c:v>
                </c:pt>
                <c:pt idx="58">
                  <c:v>3435111146.7658567</c:v>
                </c:pt>
                <c:pt idx="59">
                  <c:v>3389856995.18945</c:v>
                </c:pt>
                <c:pt idx="60">
                  <c:v>3346345719.287067</c:v>
                </c:pt>
                <c:pt idx="61">
                  <c:v>3301575843.4213896</c:v>
                </c:pt>
                <c:pt idx="62">
                  <c:v>3256749280.324734</c:v>
                </c:pt>
                <c:pt idx="63">
                  <c:v>3213158305.794935</c:v>
                </c:pt>
                <c:pt idx="64">
                  <c:v>3169850547.9653435</c:v>
                </c:pt>
                <c:pt idx="65">
                  <c:v>3126752188.896047</c:v>
                </c:pt>
                <c:pt idx="66">
                  <c:v>3083210591.768716</c:v>
                </c:pt>
                <c:pt idx="67">
                  <c:v>3041692859.3590364</c:v>
                </c:pt>
                <c:pt idx="68">
                  <c:v>2999821265.214957</c:v>
                </c:pt>
                <c:pt idx="69">
                  <c:v>2958845704.393354</c:v>
                </c:pt>
                <c:pt idx="70">
                  <c:v>2917757472.3654504</c:v>
                </c:pt>
                <c:pt idx="71">
                  <c:v>2877104289.134356</c:v>
                </c:pt>
                <c:pt idx="72">
                  <c:v>2837525101.059861</c:v>
                </c:pt>
                <c:pt idx="73">
                  <c:v>2797793087.4328213</c:v>
                </c:pt>
                <c:pt idx="74">
                  <c:v>2758411040.2068076</c:v>
                </c:pt>
                <c:pt idx="75">
                  <c:v>2719108809.770188</c:v>
                </c:pt>
                <c:pt idx="76">
                  <c:v>2680444987.4718275</c:v>
                </c:pt>
                <c:pt idx="77">
                  <c:v>2642255080.837356</c:v>
                </c:pt>
                <c:pt idx="78">
                  <c:v>2604598028.2813053</c:v>
                </c:pt>
                <c:pt idx="79">
                  <c:v>2568333078.911924</c:v>
                </c:pt>
                <c:pt idx="80">
                  <c:v>2531721085.40832</c:v>
                </c:pt>
                <c:pt idx="81">
                  <c:v>2496286328.5420957</c:v>
                </c:pt>
                <c:pt idx="82">
                  <c:v>2459288031.889506</c:v>
                </c:pt>
                <c:pt idx="83">
                  <c:v>2423770816.6915746</c:v>
                </c:pt>
                <c:pt idx="84">
                  <c:v>2389862703.246475</c:v>
                </c:pt>
                <c:pt idx="85">
                  <c:v>2355493250.4020987</c:v>
                </c:pt>
                <c:pt idx="86">
                  <c:v>2321303954.274079</c:v>
                </c:pt>
                <c:pt idx="87">
                  <c:v>2287457958.2344522</c:v>
                </c:pt>
                <c:pt idx="88">
                  <c:v>2254731119.1841655</c:v>
                </c:pt>
                <c:pt idx="89">
                  <c:v>2221706984.491348</c:v>
                </c:pt>
                <c:pt idx="90">
                  <c:v>2189148778.4905787</c:v>
                </c:pt>
                <c:pt idx="91">
                  <c:v>2157079099.16603</c:v>
                </c:pt>
                <c:pt idx="92">
                  <c:v>2125287393.4542046</c:v>
                </c:pt>
                <c:pt idx="93">
                  <c:v>2093488665.6287172</c:v>
                </c:pt>
                <c:pt idx="94">
                  <c:v>2061185776.4477904</c:v>
                </c:pt>
                <c:pt idx="95">
                  <c:v>2029720124.873629</c:v>
                </c:pt>
                <c:pt idx="96">
                  <c:v>1998058116.266779</c:v>
                </c:pt>
                <c:pt idx="97">
                  <c:v>1966900066.7687793</c:v>
                </c:pt>
                <c:pt idx="98">
                  <c:v>1936967951.5594497</c:v>
                </c:pt>
                <c:pt idx="99">
                  <c:v>1907110321.3631878</c:v>
                </c:pt>
                <c:pt idx="100">
                  <c:v>1878474730.285059</c:v>
                </c:pt>
                <c:pt idx="101">
                  <c:v>1849811469.6740422</c:v>
                </c:pt>
                <c:pt idx="102">
                  <c:v>1820872458.5081794</c:v>
                </c:pt>
                <c:pt idx="103">
                  <c:v>1792893282.146864</c:v>
                </c:pt>
                <c:pt idx="104">
                  <c:v>1765375068.7913713</c:v>
                </c:pt>
                <c:pt idx="105">
                  <c:v>1738391514.9563818</c:v>
                </c:pt>
                <c:pt idx="106">
                  <c:v>1711593644.2732394</c:v>
                </c:pt>
                <c:pt idx="107">
                  <c:v>1685266477.1373644</c:v>
                </c:pt>
                <c:pt idx="108">
                  <c:v>1659683062.0603445</c:v>
                </c:pt>
                <c:pt idx="109">
                  <c:v>1633780921.5191553</c:v>
                </c:pt>
                <c:pt idx="110">
                  <c:v>1607944583.0145667</c:v>
                </c:pt>
                <c:pt idx="111">
                  <c:v>1582508960.741792</c:v>
                </c:pt>
                <c:pt idx="112">
                  <c:v>1557870257.0241604</c:v>
                </c:pt>
                <c:pt idx="113">
                  <c:v>1533164880.6425014</c:v>
                </c:pt>
                <c:pt idx="114">
                  <c:v>1507996535.053416</c:v>
                </c:pt>
                <c:pt idx="115">
                  <c:v>1484077970.8359904</c:v>
                </c:pt>
                <c:pt idx="116">
                  <c:v>1460226193.8456478</c:v>
                </c:pt>
                <c:pt idx="117">
                  <c:v>1436915790.7245843</c:v>
                </c:pt>
                <c:pt idx="118">
                  <c:v>1413634632.3836858</c:v>
                </c:pt>
                <c:pt idx="119">
                  <c:v>1390410176.440339</c:v>
                </c:pt>
                <c:pt idx="120">
                  <c:v>1367424027.535137</c:v>
                </c:pt>
                <c:pt idx="121">
                  <c:v>1345056113.8051865</c:v>
                </c:pt>
                <c:pt idx="122">
                  <c:v>1322976919.5704176</c:v>
                </c:pt>
                <c:pt idx="123">
                  <c:v>1301035924.9768589</c:v>
                </c:pt>
                <c:pt idx="124">
                  <c:v>1279520826.9124708</c:v>
                </c:pt>
                <c:pt idx="125">
                  <c:v>1257942848.1242385</c:v>
                </c:pt>
                <c:pt idx="126">
                  <c:v>1236403245.4988575</c:v>
                </c:pt>
                <c:pt idx="127">
                  <c:v>1215559250.5451512</c:v>
                </c:pt>
                <c:pt idx="128">
                  <c:v>1194696635.7203352</c:v>
                </c:pt>
                <c:pt idx="129">
                  <c:v>1174309344.3504298</c:v>
                </c:pt>
                <c:pt idx="130">
                  <c:v>1154097488.079135</c:v>
                </c:pt>
                <c:pt idx="131">
                  <c:v>1134010069.470927</c:v>
                </c:pt>
                <c:pt idx="132">
                  <c:v>1114606109.252959</c:v>
                </c:pt>
                <c:pt idx="133">
                  <c:v>1095042351.0659177</c:v>
                </c:pt>
                <c:pt idx="134">
                  <c:v>1075862433.7566376</c:v>
                </c:pt>
                <c:pt idx="135">
                  <c:v>1056864051.2858306</c:v>
                </c:pt>
                <c:pt idx="136">
                  <c:v>1038335211.0753005</c:v>
                </c:pt>
                <c:pt idx="137">
                  <c:v>1019960344.2098958</c:v>
                </c:pt>
                <c:pt idx="138">
                  <c:v>1001643615.0505615</c:v>
                </c:pt>
                <c:pt idx="139">
                  <c:v>983859283.0352206</c:v>
                </c:pt>
                <c:pt idx="140">
                  <c:v>966241435.2440953</c:v>
                </c:pt>
                <c:pt idx="141">
                  <c:v>949041529.8957286</c:v>
                </c:pt>
                <c:pt idx="142">
                  <c:v>931944455.6682194</c:v>
                </c:pt>
                <c:pt idx="143">
                  <c:v>914836617.981696</c:v>
                </c:pt>
                <c:pt idx="144">
                  <c:v>898317406.0322231</c:v>
                </c:pt>
                <c:pt idx="145">
                  <c:v>881742964.6204258</c:v>
                </c:pt>
                <c:pt idx="146">
                  <c:v>865448572.2469546</c:v>
                </c:pt>
                <c:pt idx="147">
                  <c:v>849358557.1040525</c:v>
                </c:pt>
                <c:pt idx="148">
                  <c:v>833548453.9853523</c:v>
                </c:pt>
                <c:pt idx="149">
                  <c:v>817588145.1884397</c:v>
                </c:pt>
                <c:pt idx="150">
                  <c:v>801982822.6882527</c:v>
                </c:pt>
                <c:pt idx="151">
                  <c:v>786485671.1146984</c:v>
                </c:pt>
                <c:pt idx="152">
                  <c:v>771211639.894335</c:v>
                </c:pt>
                <c:pt idx="153">
                  <c:v>756304370.8229195</c:v>
                </c:pt>
                <c:pt idx="154">
                  <c:v>741368937.7161349</c:v>
                </c:pt>
                <c:pt idx="155">
                  <c:v>726641457.590881</c:v>
                </c:pt>
                <c:pt idx="156">
                  <c:v>712535096.4666202</c:v>
                </c:pt>
                <c:pt idx="157">
                  <c:v>698355546.8610402</c:v>
                </c:pt>
                <c:pt idx="158">
                  <c:v>684348606.7996193</c:v>
                </c:pt>
                <c:pt idx="159">
                  <c:v>670458943.420739</c:v>
                </c:pt>
                <c:pt idx="160">
                  <c:v>656672420.3961642</c:v>
                </c:pt>
                <c:pt idx="161">
                  <c:v>643306053.1128147</c:v>
                </c:pt>
                <c:pt idx="162">
                  <c:v>630213866.3883399</c:v>
                </c:pt>
                <c:pt idx="163">
                  <c:v>617409763.9791795</c:v>
                </c:pt>
                <c:pt idx="164">
                  <c:v>604645049.2215681</c:v>
                </c:pt>
                <c:pt idx="165">
                  <c:v>592258634.1561813</c:v>
                </c:pt>
                <c:pt idx="166">
                  <c:v>579887767.5114836</c:v>
                </c:pt>
                <c:pt idx="167">
                  <c:v>567689391.5756103</c:v>
                </c:pt>
                <c:pt idx="168">
                  <c:v>555928968.445933</c:v>
                </c:pt>
                <c:pt idx="169">
                  <c:v>544060891.1844671</c:v>
                </c:pt>
                <c:pt idx="170">
                  <c:v>532410590.126014</c:v>
                </c:pt>
                <c:pt idx="171">
                  <c:v>520709179.326969</c:v>
                </c:pt>
                <c:pt idx="172">
                  <c:v>509334874.88065755</c:v>
                </c:pt>
                <c:pt idx="173">
                  <c:v>498114451.49735063</c:v>
                </c:pt>
                <c:pt idx="174">
                  <c:v>487055474.36869097</c:v>
                </c:pt>
                <c:pt idx="175">
                  <c:v>476241274.8803283</c:v>
                </c:pt>
                <c:pt idx="176">
                  <c:v>465518646.2162427</c:v>
                </c:pt>
                <c:pt idx="177">
                  <c:v>455003431.3247474</c:v>
                </c:pt>
                <c:pt idx="178">
                  <c:v>444624738.6516629</c:v>
                </c:pt>
                <c:pt idx="179">
                  <c:v>434307338.5383038</c:v>
                </c:pt>
                <c:pt idx="180">
                  <c:v>424381369.2119602</c:v>
                </c:pt>
                <c:pt idx="181">
                  <c:v>414437820.5861055</c:v>
                </c:pt>
                <c:pt idx="182">
                  <c:v>404686750.8205689</c:v>
                </c:pt>
                <c:pt idx="183">
                  <c:v>394885918.2834292</c:v>
                </c:pt>
                <c:pt idx="184">
                  <c:v>385336455.35337675</c:v>
                </c:pt>
                <c:pt idx="185">
                  <c:v>375996651.3473397</c:v>
                </c:pt>
                <c:pt idx="186">
                  <c:v>366797214.04663163</c:v>
                </c:pt>
                <c:pt idx="187">
                  <c:v>357702876.81131464</c:v>
                </c:pt>
                <c:pt idx="188">
                  <c:v>348736134.9606934</c:v>
                </c:pt>
                <c:pt idx="189">
                  <c:v>339969094.465169</c:v>
                </c:pt>
                <c:pt idx="190">
                  <c:v>331274188.0174414</c:v>
                </c:pt>
                <c:pt idx="191">
                  <c:v>322689480.6585243</c:v>
                </c:pt>
                <c:pt idx="192">
                  <c:v>314000287.7856783</c:v>
                </c:pt>
                <c:pt idx="193">
                  <c:v>305575211.4014642</c:v>
                </c:pt>
                <c:pt idx="194">
                  <c:v>296920331.62363803</c:v>
                </c:pt>
                <c:pt idx="195">
                  <c:v>288862999.6013894</c:v>
                </c:pt>
                <c:pt idx="196">
                  <c:v>281106803.46896875</c:v>
                </c:pt>
                <c:pt idx="197">
                  <c:v>273505081.852254</c:v>
                </c:pt>
                <c:pt idx="198">
                  <c:v>266083903.59596613</c:v>
                </c:pt>
                <c:pt idx="199">
                  <c:v>258874813.407566</c:v>
                </c:pt>
                <c:pt idx="200">
                  <c:v>251718215.56441316</c:v>
                </c:pt>
                <c:pt idx="201">
                  <c:v>244817582.31817883</c:v>
                </c:pt>
                <c:pt idx="202">
                  <c:v>238071972.17472857</c:v>
                </c:pt>
                <c:pt idx="203">
                  <c:v>231511333.23657963</c:v>
                </c:pt>
                <c:pt idx="204">
                  <c:v>225165210.8006028</c:v>
                </c:pt>
                <c:pt idx="205">
                  <c:v>218859352.29185772</c:v>
                </c:pt>
                <c:pt idx="206">
                  <c:v>212677262.81172115</c:v>
                </c:pt>
                <c:pt idx="207">
                  <c:v>206539474.47570533</c:v>
                </c:pt>
                <c:pt idx="208">
                  <c:v>200533403.77536562</c:v>
                </c:pt>
                <c:pt idx="209">
                  <c:v>194625455.7321798</c:v>
                </c:pt>
                <c:pt idx="210">
                  <c:v>188815743.35428104</c:v>
                </c:pt>
                <c:pt idx="211">
                  <c:v>183129668.0900273</c:v>
                </c:pt>
                <c:pt idx="212">
                  <c:v>177516573.71115652</c:v>
                </c:pt>
                <c:pt idx="213">
                  <c:v>171951129.52667868</c:v>
                </c:pt>
                <c:pt idx="214">
                  <c:v>166349631.87310368</c:v>
                </c:pt>
                <c:pt idx="215">
                  <c:v>161080887.48365742</c:v>
                </c:pt>
                <c:pt idx="216">
                  <c:v>156005656.2881805</c:v>
                </c:pt>
                <c:pt idx="217">
                  <c:v>151025863.5868681</c:v>
                </c:pt>
                <c:pt idx="218">
                  <c:v>145863805.73540777</c:v>
                </c:pt>
                <c:pt idx="219">
                  <c:v>141158381.3337425</c:v>
                </c:pt>
                <c:pt idx="220">
                  <c:v>136639863.94034085</c:v>
                </c:pt>
                <c:pt idx="221">
                  <c:v>132258832.5628683</c:v>
                </c:pt>
                <c:pt idx="222">
                  <c:v>127915631.12308495</c:v>
                </c:pt>
                <c:pt idx="223">
                  <c:v>123851443.78510213</c:v>
                </c:pt>
                <c:pt idx="224">
                  <c:v>119909559.69536272</c:v>
                </c:pt>
                <c:pt idx="225">
                  <c:v>116082344.08196867</c:v>
                </c:pt>
                <c:pt idx="226">
                  <c:v>112339474.64216635</c:v>
                </c:pt>
                <c:pt idx="227">
                  <c:v>108650299.1862475</c:v>
                </c:pt>
                <c:pt idx="228">
                  <c:v>105051455.61658391</c:v>
                </c:pt>
                <c:pt idx="229">
                  <c:v>101463770.00610588</c:v>
                </c:pt>
                <c:pt idx="230">
                  <c:v>97910497.9799881</c:v>
                </c:pt>
                <c:pt idx="231">
                  <c:v>94432076.23598997</c:v>
                </c:pt>
                <c:pt idx="232">
                  <c:v>90959115.22656028</c:v>
                </c:pt>
                <c:pt idx="233">
                  <c:v>87625452.61327589</c:v>
                </c:pt>
                <c:pt idx="234">
                  <c:v>84369829.83718845</c:v>
                </c:pt>
                <c:pt idx="235">
                  <c:v>81201924.83522032</c:v>
                </c:pt>
                <c:pt idx="236">
                  <c:v>78074901.87858883</c:v>
                </c:pt>
                <c:pt idx="237">
                  <c:v>74953131.82018337</c:v>
                </c:pt>
                <c:pt idx="238">
                  <c:v>71986349.76584628</c:v>
                </c:pt>
                <c:pt idx="239">
                  <c:v>69069251.26135412</c:v>
                </c:pt>
                <c:pt idx="240">
                  <c:v>66224918.53194924</c:v>
                </c:pt>
                <c:pt idx="241">
                  <c:v>63425026.52591302</c:v>
                </c:pt>
                <c:pt idx="242">
                  <c:v>60697017.44364563</c:v>
                </c:pt>
                <c:pt idx="243">
                  <c:v>57967856.217332006</c:v>
                </c:pt>
                <c:pt idx="244">
                  <c:v>55384297.90411706</c:v>
                </c:pt>
                <c:pt idx="245">
                  <c:v>52862305.87554078</c:v>
                </c:pt>
                <c:pt idx="246">
                  <c:v>50409422.779262386</c:v>
                </c:pt>
                <c:pt idx="247">
                  <c:v>48044635.54204119</c:v>
                </c:pt>
                <c:pt idx="248">
                  <c:v>45734091.556788616</c:v>
                </c:pt>
                <c:pt idx="249">
                  <c:v>43471567.93785695</c:v>
                </c:pt>
                <c:pt idx="250">
                  <c:v>41250529.62285182</c:v>
                </c:pt>
                <c:pt idx="251">
                  <c:v>39064555.99606946</c:v>
                </c:pt>
                <c:pt idx="252">
                  <c:v>36937431.55619219</c:v>
                </c:pt>
                <c:pt idx="253">
                  <c:v>34842762.99489015</c:v>
                </c:pt>
                <c:pt idx="254">
                  <c:v>32803782.64512851</c:v>
                </c:pt>
                <c:pt idx="255">
                  <c:v>30826641.29101082</c:v>
                </c:pt>
                <c:pt idx="256">
                  <c:v>28960960.33562953</c:v>
                </c:pt>
                <c:pt idx="257">
                  <c:v>27191228.418854035</c:v>
                </c:pt>
                <c:pt idx="258">
                  <c:v>25466256.548058186</c:v>
                </c:pt>
                <c:pt idx="259">
                  <c:v>23868952.407039788</c:v>
                </c:pt>
                <c:pt idx="260">
                  <c:v>22330122.59933961</c:v>
                </c:pt>
                <c:pt idx="261">
                  <c:v>20862147.169998746</c:v>
                </c:pt>
                <c:pt idx="262">
                  <c:v>19487308.10949893</c:v>
                </c:pt>
                <c:pt idx="263">
                  <c:v>18188436.64370439</c:v>
                </c:pt>
                <c:pt idx="264">
                  <c:v>16973268.685475957</c:v>
                </c:pt>
                <c:pt idx="265">
                  <c:v>15824868.911488587</c:v>
                </c:pt>
                <c:pt idx="266">
                  <c:v>14635801.565420242</c:v>
                </c:pt>
                <c:pt idx="267">
                  <c:v>13573789.656313347</c:v>
                </c:pt>
                <c:pt idx="268">
                  <c:v>12568666.436972482</c:v>
                </c:pt>
                <c:pt idx="269">
                  <c:v>11541801.82024973</c:v>
                </c:pt>
                <c:pt idx="270">
                  <c:v>10607877.822145242</c:v>
                </c:pt>
                <c:pt idx="271">
                  <c:v>9723190.15768804</c:v>
                </c:pt>
                <c:pt idx="272">
                  <c:v>8879632.304023735</c:v>
                </c:pt>
                <c:pt idx="273">
                  <c:v>8071813.822091854</c:v>
                </c:pt>
                <c:pt idx="274">
                  <c:v>7306083.876131848</c:v>
                </c:pt>
                <c:pt idx="275">
                  <c:v>6557346.811773741</c:v>
                </c:pt>
                <c:pt idx="276">
                  <c:v>5869178.7290107785</c:v>
                </c:pt>
                <c:pt idx="277">
                  <c:v>5236622.201678922</c:v>
                </c:pt>
                <c:pt idx="278">
                  <c:v>4649389.077551416</c:v>
                </c:pt>
                <c:pt idx="279">
                  <c:v>4110128.723857217</c:v>
                </c:pt>
                <c:pt idx="280">
                  <c:v>3633171.6373892515</c:v>
                </c:pt>
                <c:pt idx="281">
                  <c:v>3214806.0949161304</c:v>
                </c:pt>
                <c:pt idx="282">
                  <c:v>2857045.504942604</c:v>
                </c:pt>
                <c:pt idx="283">
                  <c:v>2538671.9397093304</c:v>
                </c:pt>
                <c:pt idx="284">
                  <c:v>2300823.025160235</c:v>
                </c:pt>
                <c:pt idx="285">
                  <c:v>2092817.152374354</c:v>
                </c:pt>
                <c:pt idx="286">
                  <c:v>1912560.7631659682</c:v>
                </c:pt>
                <c:pt idx="287">
                  <c:v>1746909.5921433517</c:v>
                </c:pt>
                <c:pt idx="288">
                  <c:v>1592817.8952879654</c:v>
                </c:pt>
                <c:pt idx="289">
                  <c:v>1449488.5295621867</c:v>
                </c:pt>
                <c:pt idx="290">
                  <c:v>1294317.2391199137</c:v>
                </c:pt>
                <c:pt idx="291">
                  <c:v>1177057.9403145171</c:v>
                </c:pt>
                <c:pt idx="292">
                  <c:v>1075219.1697391148</c:v>
                </c:pt>
                <c:pt idx="293">
                  <c:v>996617.7107452203</c:v>
                </c:pt>
                <c:pt idx="294">
                  <c:v>936499.786864457</c:v>
                </c:pt>
                <c:pt idx="295">
                  <c:v>895913.1001052469</c:v>
                </c:pt>
                <c:pt idx="296">
                  <c:v>857151.7329627516</c:v>
                </c:pt>
                <c:pt idx="297">
                  <c:v>819598.8590937535</c:v>
                </c:pt>
                <c:pt idx="298">
                  <c:v>783290.0929854527</c:v>
                </c:pt>
                <c:pt idx="299">
                  <c:v>748128.1726811549</c:v>
                </c:pt>
                <c:pt idx="300">
                  <c:v>713929.7425770941</c:v>
                </c:pt>
                <c:pt idx="301">
                  <c:v>680728.683243706</c:v>
                </c:pt>
                <c:pt idx="302">
                  <c:v>648482.2365101898</c:v>
                </c:pt>
                <c:pt idx="303">
                  <c:v>616638.6866619791</c:v>
                </c:pt>
                <c:pt idx="304">
                  <c:v>585585.9978786855</c:v>
                </c:pt>
                <c:pt idx="305">
                  <c:v>555613.7701725869</c:v>
                </c:pt>
                <c:pt idx="306">
                  <c:v>526123.435356253</c:v>
                </c:pt>
                <c:pt idx="307">
                  <c:v>498773.72685128055</c:v>
                </c:pt>
                <c:pt idx="308">
                  <c:v>472111.8398832711</c:v>
                </c:pt>
                <c:pt idx="309">
                  <c:v>446393.8929247097</c:v>
                </c:pt>
                <c:pt idx="310">
                  <c:v>421287.1404366959</c:v>
                </c:pt>
                <c:pt idx="311">
                  <c:v>396784.5526403882</c:v>
                </c:pt>
                <c:pt idx="312">
                  <c:v>372690.79847810563</c:v>
                </c:pt>
                <c:pt idx="313">
                  <c:v>348824.37761013565</c:v>
                </c:pt>
                <c:pt idx="314">
                  <c:v>326020.2323346345</c:v>
                </c:pt>
                <c:pt idx="315">
                  <c:v>303708.22232936375</c:v>
                </c:pt>
                <c:pt idx="316">
                  <c:v>282887.0051420622</c:v>
                </c:pt>
                <c:pt idx="317">
                  <c:v>263184.85690984</c:v>
                </c:pt>
                <c:pt idx="318">
                  <c:v>244834.92911855245</c:v>
                </c:pt>
                <c:pt idx="319">
                  <c:v>227284.14167143812</c:v>
                </c:pt>
                <c:pt idx="320">
                  <c:v>210436.0089977318</c:v>
                </c:pt>
                <c:pt idx="321">
                  <c:v>194413.87172816816</c:v>
                </c:pt>
                <c:pt idx="322">
                  <c:v>179801.23998072275</c:v>
                </c:pt>
                <c:pt idx="323">
                  <c:v>166109.65587102386</c:v>
                </c:pt>
                <c:pt idx="324">
                  <c:v>152868.99057447375</c:v>
                </c:pt>
                <c:pt idx="325">
                  <c:v>141109.94472122804</c:v>
                </c:pt>
                <c:pt idx="326">
                  <c:v>129608.3723834553</c:v>
                </c:pt>
                <c:pt idx="327">
                  <c:v>119095.34012525484</c:v>
                </c:pt>
                <c:pt idx="328">
                  <c:v>110311.92157909373</c:v>
                </c:pt>
                <c:pt idx="329">
                  <c:v>101882.11421689481</c:v>
                </c:pt>
                <c:pt idx="330">
                  <c:v>93645.18610861943</c:v>
                </c:pt>
                <c:pt idx="331">
                  <c:v>85701.61906585938</c:v>
                </c:pt>
                <c:pt idx="332">
                  <c:v>77797.4562232219</c:v>
                </c:pt>
                <c:pt idx="333">
                  <c:v>70446.09904752354</c:v>
                </c:pt>
                <c:pt idx="334">
                  <c:v>63530.90079174661</c:v>
                </c:pt>
                <c:pt idx="335">
                  <c:v>56983.37332363112</c:v>
                </c:pt>
                <c:pt idx="336">
                  <c:v>50582.06148689242</c:v>
                </c:pt>
                <c:pt idx="337">
                  <c:v>44809.39870633945</c:v>
                </c:pt>
                <c:pt idx="338">
                  <c:v>39080.340638204296</c:v>
                </c:pt>
                <c:pt idx="339">
                  <c:v>33855.69047816447</c:v>
                </c:pt>
                <c:pt idx="340">
                  <c:v>30238.351143493688</c:v>
                </c:pt>
                <c:pt idx="341">
                  <c:v>27360.59665355347</c:v>
                </c:pt>
                <c:pt idx="342">
                  <c:v>24501.80020040691</c:v>
                </c:pt>
                <c:pt idx="343">
                  <c:v>22240.18987857291</c:v>
                </c:pt>
                <c:pt idx="344">
                  <c:v>19990.632774988226</c:v>
                </c:pt>
                <c:pt idx="345">
                  <c:v>18566.218469135376</c:v>
                </c:pt>
                <c:pt idx="346">
                  <c:v>17364.91983802988</c:v>
                </c:pt>
                <c:pt idx="347">
                  <c:v>16171.087424213576</c:v>
                </c:pt>
                <c:pt idx="348">
                  <c:v>15101.81500996209</c:v>
                </c:pt>
                <c:pt idx="349">
                  <c:v>14242.820247837422</c:v>
                </c:pt>
                <c:pt idx="350">
                  <c:v>13390.72675113062</c:v>
                </c:pt>
                <c:pt idx="351">
                  <c:v>12541.730491077571</c:v>
                </c:pt>
                <c:pt idx="352">
                  <c:v>11699.088063859179</c:v>
                </c:pt>
                <c:pt idx="353">
                  <c:v>11199.904085597054</c:v>
                </c:pt>
                <c:pt idx="354">
                  <c:v>10703.18920340195</c:v>
                </c:pt>
                <c:pt idx="355">
                  <c:v>10210.33119874892</c:v>
                </c:pt>
                <c:pt idx="356">
                  <c:v>9718.459674485544</c:v>
                </c:pt>
                <c:pt idx="357">
                  <c:v>9230.289210366731</c:v>
                </c:pt>
                <c:pt idx="358">
                  <c:v>8743.216255401021</c:v>
                </c:pt>
                <c:pt idx="359">
                  <c:v>8258.561665316636</c:v>
                </c:pt>
                <c:pt idx="360">
                  <c:v>7779.512433658286</c:v>
                </c:pt>
                <c:pt idx="361">
                  <c:v>7299.468509381028</c:v>
                </c:pt>
                <c:pt idx="362">
                  <c:v>6822.746869460808</c:v>
                </c:pt>
                <c:pt idx="363">
                  <c:v>6347.400593842336</c:v>
                </c:pt>
                <c:pt idx="364">
                  <c:v>5875.223944201264</c:v>
                </c:pt>
                <c:pt idx="365">
                  <c:v>5404.53676845696</c:v>
                </c:pt>
                <c:pt idx="366">
                  <c:v>4936.1966014516265</c:v>
                </c:pt>
                <c:pt idx="367">
                  <c:v>4470.806207835004</c:v>
                </c:pt>
                <c:pt idx="368">
                  <c:v>4007.06670628507</c:v>
                </c:pt>
                <c:pt idx="369">
                  <c:v>3546.1280773256135</c:v>
                </c:pt>
                <c:pt idx="370">
                  <c:v>3242.4510742538773</c:v>
                </c:pt>
                <c:pt idx="371">
                  <c:v>2940.2703145864157</c:v>
                </c:pt>
                <c:pt idx="372">
                  <c:v>2640.6608309149024</c:v>
                </c:pt>
                <c:pt idx="373">
                  <c:v>2341.323997709222</c:v>
                </c:pt>
                <c:pt idx="374">
                  <c:v>2043.7424783543015</c:v>
                </c:pt>
                <c:pt idx="375">
                  <c:v>1747.3091311063313</c:v>
                </c:pt>
                <c:pt idx="376">
                  <c:v>1452.5384632485584</c:v>
                </c:pt>
                <c:pt idx="377">
                  <c:v>1158.9856627202992</c:v>
                </c:pt>
                <c:pt idx="378">
                  <c:v>866.8830608978932</c:v>
                </c:pt>
                <c:pt idx="379">
                  <c:v>576.3027034346453</c:v>
                </c:pt>
                <c:pt idx="380">
                  <c:v>287.04041214443316</c:v>
                </c:pt>
                <c:pt idx="381">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_Hidden30!$E$2:$E$383</c:f>
              <c:numCache>
                <c:ptCount val="382"/>
                <c:pt idx="0">
                  <c:v>6774591655.887392</c:v>
                </c:pt>
                <c:pt idx="1">
                  <c:v>6677403429.061213</c:v>
                </c:pt>
                <c:pt idx="2">
                  <c:v>6581978476.48144</c:v>
                </c:pt>
                <c:pt idx="3">
                  <c:v>6485433292.520613</c:v>
                </c:pt>
                <c:pt idx="4">
                  <c:v>6390550763.66442</c:v>
                </c:pt>
                <c:pt idx="5">
                  <c:v>6295279842.890126</c:v>
                </c:pt>
                <c:pt idx="6">
                  <c:v>6201541343.947527</c:v>
                </c:pt>
                <c:pt idx="7">
                  <c:v>6111124999.477044</c:v>
                </c:pt>
                <c:pt idx="8">
                  <c:v>6021026296.731766</c:v>
                </c:pt>
                <c:pt idx="9">
                  <c:v>5930602752.892049</c:v>
                </c:pt>
                <c:pt idx="10">
                  <c:v>5841900352.504565</c:v>
                </c:pt>
                <c:pt idx="11">
                  <c:v>5755403154.896289</c:v>
                </c:pt>
                <c:pt idx="12">
                  <c:v>5671326688.674543</c:v>
                </c:pt>
                <c:pt idx="13">
                  <c:v>5586085243.056891</c:v>
                </c:pt>
                <c:pt idx="14">
                  <c:v>5502915568.758557</c:v>
                </c:pt>
                <c:pt idx="15">
                  <c:v>5420530025.456318</c:v>
                </c:pt>
                <c:pt idx="16">
                  <c:v>5340044813.957788</c:v>
                </c:pt>
                <c:pt idx="17">
                  <c:v>5258818808.865327</c:v>
                </c:pt>
                <c:pt idx="18">
                  <c:v>5179278281.51696</c:v>
                </c:pt>
                <c:pt idx="19">
                  <c:v>5101632796.575116</c:v>
                </c:pt>
                <c:pt idx="20">
                  <c:v>5023503074.40473</c:v>
                </c:pt>
                <c:pt idx="21">
                  <c:v>4946803146.414677</c:v>
                </c:pt>
                <c:pt idx="22">
                  <c:v>4870006106.827415</c:v>
                </c:pt>
                <c:pt idx="23">
                  <c:v>4795207105.672069</c:v>
                </c:pt>
                <c:pt idx="24">
                  <c:v>4725208273.40693</c:v>
                </c:pt>
                <c:pt idx="25">
                  <c:v>4652089320.059246</c:v>
                </c:pt>
                <c:pt idx="26">
                  <c:v>4580711301.231659</c:v>
                </c:pt>
                <c:pt idx="27">
                  <c:v>4508057775.709733</c:v>
                </c:pt>
                <c:pt idx="28">
                  <c:v>4437746468.394846</c:v>
                </c:pt>
                <c:pt idx="29">
                  <c:v>4368035865.696997</c:v>
                </c:pt>
                <c:pt idx="30">
                  <c:v>4299202514.957571</c:v>
                </c:pt>
                <c:pt idx="31">
                  <c:v>4231510704.3974175</c:v>
                </c:pt>
                <c:pt idx="32">
                  <c:v>4163798680.387605</c:v>
                </c:pt>
                <c:pt idx="33">
                  <c:v>4097494454.850759</c:v>
                </c:pt>
                <c:pt idx="34">
                  <c:v>4031634339.918608</c:v>
                </c:pt>
                <c:pt idx="35">
                  <c:v>3965951325.448198</c:v>
                </c:pt>
                <c:pt idx="36">
                  <c:v>3904204365.1557317</c:v>
                </c:pt>
                <c:pt idx="37">
                  <c:v>3840950779.6981897</c:v>
                </c:pt>
                <c:pt idx="38">
                  <c:v>3777992027.260763</c:v>
                </c:pt>
                <c:pt idx="39">
                  <c:v>3715762859.338859</c:v>
                </c:pt>
                <c:pt idx="40">
                  <c:v>3655328419.918526</c:v>
                </c:pt>
                <c:pt idx="41">
                  <c:v>3594888056.177445</c:v>
                </c:pt>
                <c:pt idx="42">
                  <c:v>3535300065.6916165</c:v>
                </c:pt>
                <c:pt idx="43">
                  <c:v>3476532861.8018804</c:v>
                </c:pt>
                <c:pt idx="44">
                  <c:v>3417303007.3762975</c:v>
                </c:pt>
                <c:pt idx="45">
                  <c:v>3360739953.769083</c:v>
                </c:pt>
                <c:pt idx="46">
                  <c:v>3303745400.4281616</c:v>
                </c:pt>
                <c:pt idx="47">
                  <c:v>3248238270.043216</c:v>
                </c:pt>
                <c:pt idx="48">
                  <c:v>3194901358.6839824</c:v>
                </c:pt>
                <c:pt idx="49">
                  <c:v>3140740789.578947</c:v>
                </c:pt>
                <c:pt idx="50">
                  <c:v>3087463755.3437047</c:v>
                </c:pt>
                <c:pt idx="51">
                  <c:v>3033881818.373695</c:v>
                </c:pt>
                <c:pt idx="52">
                  <c:v>2982241449.9952497</c:v>
                </c:pt>
                <c:pt idx="53">
                  <c:v>2930761042.4308467</c:v>
                </c:pt>
                <c:pt idx="54">
                  <c:v>2880017568.4183474</c:v>
                </c:pt>
                <c:pt idx="55">
                  <c:v>2831174745.9464498</c:v>
                </c:pt>
                <c:pt idx="56">
                  <c:v>2781569279.1334777</c:v>
                </c:pt>
                <c:pt idx="57">
                  <c:v>2733701058.039471</c:v>
                </c:pt>
                <c:pt idx="58">
                  <c:v>2686232855.0147758</c:v>
                </c:pt>
                <c:pt idx="59">
                  <c:v>2639616654.709921</c:v>
                </c:pt>
                <c:pt idx="60">
                  <c:v>2595764571.8680515</c:v>
                </c:pt>
                <c:pt idx="61">
                  <c:v>2550189137.650448</c:v>
                </c:pt>
                <c:pt idx="62">
                  <c:v>2505252606.124191</c:v>
                </c:pt>
                <c:pt idx="63">
                  <c:v>2461251190.4038167</c:v>
                </c:pt>
                <c:pt idx="64">
                  <c:v>2418124661.9980707</c:v>
                </c:pt>
                <c:pt idx="65">
                  <c:v>2375144201.04846</c:v>
                </c:pt>
                <c:pt idx="66">
                  <c:v>2332149184.1598</c:v>
                </c:pt>
                <c:pt idx="67">
                  <c:v>2291313851.8966646</c:v>
                </c:pt>
                <c:pt idx="68">
                  <c:v>2250200523.4367867</c:v>
                </c:pt>
                <c:pt idx="69">
                  <c:v>2210366266.0636206</c:v>
                </c:pt>
                <c:pt idx="70">
                  <c:v>2170439751.5696077</c:v>
                </c:pt>
                <c:pt idx="71">
                  <c:v>2131134054.7069397</c:v>
                </c:pt>
                <c:pt idx="72">
                  <c:v>2093774411.0550804</c:v>
                </c:pt>
                <c:pt idx="73">
                  <c:v>2055712554.351612</c:v>
                </c:pt>
                <c:pt idx="74">
                  <c:v>2018467965.0543337</c:v>
                </c:pt>
                <c:pt idx="75">
                  <c:v>1981281048.127941</c:v>
                </c:pt>
                <c:pt idx="76">
                  <c:v>1945102446.7731009</c:v>
                </c:pt>
                <c:pt idx="77">
                  <c:v>1909268217.0990639</c:v>
                </c:pt>
                <c:pt idx="78">
                  <c:v>1874086051.9982045</c:v>
                </c:pt>
                <c:pt idx="79">
                  <c:v>1840417057.305589</c:v>
                </c:pt>
                <c:pt idx="80">
                  <c:v>1806497573.7717576</c:v>
                </c:pt>
                <c:pt idx="81">
                  <c:v>1773911730.684561</c:v>
                </c:pt>
                <c:pt idx="82">
                  <c:v>1740217867.09948</c:v>
                </c:pt>
                <c:pt idx="83">
                  <c:v>1707821193.28389</c:v>
                </c:pt>
                <c:pt idx="84">
                  <c:v>1677485633.4540186</c:v>
                </c:pt>
                <c:pt idx="85">
                  <c:v>1646358239.4486685</c:v>
                </c:pt>
                <c:pt idx="86">
                  <c:v>1615811043.4783192</c:v>
                </c:pt>
                <c:pt idx="87">
                  <c:v>1585507501.764646</c:v>
                </c:pt>
                <c:pt idx="88">
                  <c:v>1556417204.3011763</c:v>
                </c:pt>
                <c:pt idx="89">
                  <c:v>1527125270.392343</c:v>
                </c:pt>
                <c:pt idx="90">
                  <c:v>1498372456.143616</c:v>
                </c:pt>
                <c:pt idx="91">
                  <c:v>1470370081.40068</c:v>
                </c:pt>
                <c:pt idx="92">
                  <c:v>1442563276.6850224</c:v>
                </c:pt>
                <c:pt idx="93">
                  <c:v>1415154652.1916492</c:v>
                </c:pt>
                <c:pt idx="94">
                  <c:v>1387417109.7157881</c:v>
                </c:pt>
                <c:pt idx="95">
                  <c:v>1360450317.8543732</c:v>
                </c:pt>
                <c:pt idx="96">
                  <c:v>1333921253.0046263</c:v>
                </c:pt>
                <c:pt idx="97">
                  <c:v>1307558085.6222937</c:v>
                </c:pt>
                <c:pt idx="98">
                  <c:v>1282381411.277303</c:v>
                </c:pt>
                <c:pt idx="99">
                  <c:v>1257266127.3271089</c:v>
                </c:pt>
                <c:pt idx="100">
                  <c:v>1233311665.1048398</c:v>
                </c:pt>
                <c:pt idx="101">
                  <c:v>1209348776.4442155</c:v>
                </c:pt>
                <c:pt idx="102">
                  <c:v>1185387240.6524103</c:v>
                </c:pt>
                <c:pt idx="103">
                  <c:v>1162388339.2213488</c:v>
                </c:pt>
                <c:pt idx="104">
                  <c:v>1139699645.6562428</c:v>
                </c:pt>
                <c:pt idx="105">
                  <c:v>1117679026.0461285</c:v>
                </c:pt>
                <c:pt idx="106">
                  <c:v>1095788636.3564966</c:v>
                </c:pt>
                <c:pt idx="107">
                  <c:v>1074363706.4209893</c:v>
                </c:pt>
                <c:pt idx="108">
                  <c:v>1054005603.6935924</c:v>
                </c:pt>
                <c:pt idx="109">
                  <c:v>1033161461.3137627</c:v>
                </c:pt>
                <c:pt idx="110">
                  <c:v>1012655062.0329367</c:v>
                </c:pt>
                <c:pt idx="111">
                  <c:v>992414859.6947438</c:v>
                </c:pt>
                <c:pt idx="112">
                  <c:v>972958798.7973828</c:v>
                </c:pt>
                <c:pt idx="113">
                  <c:v>953473541.8357984</c:v>
                </c:pt>
                <c:pt idx="114">
                  <c:v>933849190.9727166</c:v>
                </c:pt>
                <c:pt idx="115">
                  <c:v>915269952.9137455</c:v>
                </c:pt>
                <c:pt idx="116">
                  <c:v>896745572.051074</c:v>
                </c:pt>
                <c:pt idx="117">
                  <c:v>878813069.6937746</c:v>
                </c:pt>
                <c:pt idx="118">
                  <c:v>860912444.5370103</c:v>
                </c:pt>
                <c:pt idx="119">
                  <c:v>843182077.2758027</c:v>
                </c:pt>
                <c:pt idx="120">
                  <c:v>826069612.9001416</c:v>
                </c:pt>
                <c:pt idx="121">
                  <c:v>809115391.191591</c:v>
                </c:pt>
                <c:pt idx="122">
                  <c:v>792571425.5523624</c:v>
                </c:pt>
                <c:pt idx="123">
                  <c:v>776125676.5016114</c:v>
                </c:pt>
                <c:pt idx="124">
                  <c:v>760162087.1046463</c:v>
                </c:pt>
                <c:pt idx="125">
                  <c:v>744177227.4358813</c:v>
                </c:pt>
                <c:pt idx="126">
                  <c:v>728336746.279686</c:v>
                </c:pt>
                <c:pt idx="127">
                  <c:v>713122766.3082426</c:v>
                </c:pt>
                <c:pt idx="128">
                  <c:v>697914833.6459546</c:v>
                </c:pt>
                <c:pt idx="129">
                  <c:v>683192969.410812</c:v>
                </c:pt>
                <c:pt idx="130">
                  <c:v>668590170.0817014</c:v>
                </c:pt>
                <c:pt idx="131">
                  <c:v>654170599.7250701</c:v>
                </c:pt>
                <c:pt idx="132">
                  <c:v>640516823.5976728</c:v>
                </c:pt>
                <c:pt idx="133">
                  <c:v>626609042.2584089</c:v>
                </c:pt>
                <c:pt idx="134">
                  <c:v>613110238.4140141</c:v>
                </c:pt>
                <c:pt idx="135">
                  <c:v>599732481.1001923</c:v>
                </c:pt>
                <c:pt idx="136">
                  <c:v>586802708.636733</c:v>
                </c:pt>
                <c:pt idx="137">
                  <c:v>573976926.7625797</c:v>
                </c:pt>
                <c:pt idx="138">
                  <c:v>561281844.1857793</c:v>
                </c:pt>
                <c:pt idx="139">
                  <c:v>549056248.6294277</c:v>
                </c:pt>
                <c:pt idx="140">
                  <c:v>536940456.5235479</c:v>
                </c:pt>
                <c:pt idx="141">
                  <c:v>525220623.97569054</c:v>
                </c:pt>
                <c:pt idx="142">
                  <c:v>513574204.7693764</c:v>
                </c:pt>
                <c:pt idx="143">
                  <c:v>502011114.6693091</c:v>
                </c:pt>
                <c:pt idx="144">
                  <c:v>490992835.5648926</c:v>
                </c:pt>
                <c:pt idx="145">
                  <c:v>479892500.435341</c:v>
                </c:pt>
                <c:pt idx="146">
                  <c:v>469093385.43825006</c:v>
                </c:pt>
                <c:pt idx="147">
                  <c:v>458422293.3384183</c:v>
                </c:pt>
                <c:pt idx="148">
                  <c:v>448044960.3354959</c:v>
                </c:pt>
                <c:pt idx="149">
                  <c:v>437604673.6062331</c:v>
                </c:pt>
                <c:pt idx="150">
                  <c:v>427433987.2080498</c:v>
                </c:pt>
                <c:pt idx="151">
                  <c:v>417456169.34298176</c:v>
                </c:pt>
                <c:pt idx="152">
                  <c:v>407615100.28825146</c:v>
                </c:pt>
                <c:pt idx="153">
                  <c:v>398097437.6389531</c:v>
                </c:pt>
                <c:pt idx="154">
                  <c:v>388582982.5103349</c:v>
                </c:pt>
                <c:pt idx="155">
                  <c:v>379250518.71984327</c:v>
                </c:pt>
                <c:pt idx="156">
                  <c:v>370465084.58256054</c:v>
                </c:pt>
                <c:pt idx="157">
                  <c:v>361554881.00736797</c:v>
                </c:pt>
                <c:pt idx="158">
                  <c:v>352850805.2026608</c:v>
                </c:pt>
                <c:pt idx="159">
                  <c:v>344225098.8020871</c:v>
                </c:pt>
                <c:pt idx="160">
                  <c:v>335764831.17643607</c:v>
                </c:pt>
                <c:pt idx="161">
                  <c:v>327537240.5451893</c:v>
                </c:pt>
                <c:pt idx="162">
                  <c:v>319512329.8956923</c:v>
                </c:pt>
                <c:pt idx="163">
                  <c:v>311737640.7524911</c:v>
                </c:pt>
                <c:pt idx="164">
                  <c:v>303999501.7666433</c:v>
                </c:pt>
                <c:pt idx="165">
                  <c:v>296551315.40887904</c:v>
                </c:pt>
                <c:pt idx="166">
                  <c:v>289127247.13471854</c:v>
                </c:pt>
                <c:pt idx="167">
                  <c:v>281846386.9013608</c:v>
                </c:pt>
                <c:pt idx="168">
                  <c:v>274951446.81865495</c:v>
                </c:pt>
                <c:pt idx="169">
                  <c:v>267942023.31149495</c:v>
                </c:pt>
                <c:pt idx="170">
                  <c:v>261129593.58582792</c:v>
                </c:pt>
                <c:pt idx="171">
                  <c:v>254308725.11505613</c:v>
                </c:pt>
                <c:pt idx="172">
                  <c:v>247733948.33395523</c:v>
                </c:pt>
                <c:pt idx="173">
                  <c:v>241250305.4409942</c:v>
                </c:pt>
                <c:pt idx="174">
                  <c:v>234895003.36239293</c:v>
                </c:pt>
                <c:pt idx="175">
                  <c:v>228738076.74248207</c:v>
                </c:pt>
                <c:pt idx="176">
                  <c:v>222640994.79678458</c:v>
                </c:pt>
                <c:pt idx="177">
                  <c:v>216719908.1188778</c:v>
                </c:pt>
                <c:pt idx="178">
                  <c:v>210879507.46557954</c:v>
                </c:pt>
                <c:pt idx="179">
                  <c:v>205113640.55557197</c:v>
                </c:pt>
                <c:pt idx="180">
                  <c:v>199658910.12705386</c:v>
                </c:pt>
                <c:pt idx="181">
                  <c:v>194154914.15342358</c:v>
                </c:pt>
                <c:pt idx="182">
                  <c:v>188809601.48321617</c:v>
                </c:pt>
                <c:pt idx="183">
                  <c:v>183456606.5711625</c:v>
                </c:pt>
                <c:pt idx="184">
                  <c:v>178286266.5281744</c:v>
                </c:pt>
                <c:pt idx="185">
                  <c:v>173228118.81838194</c:v>
                </c:pt>
                <c:pt idx="186">
                  <c:v>168274016.148833</c:v>
                </c:pt>
                <c:pt idx="187">
                  <c:v>163429159.83216536</c:v>
                </c:pt>
                <c:pt idx="188">
                  <c:v>158657528.45857385</c:v>
                </c:pt>
                <c:pt idx="189">
                  <c:v>154034944.5603016</c:v>
                </c:pt>
                <c:pt idx="190">
                  <c:v>149459675.79502907</c:v>
                </c:pt>
                <c:pt idx="191">
                  <c:v>144969908.68786234</c:v>
                </c:pt>
                <c:pt idx="192">
                  <c:v>140507223.0977503</c:v>
                </c:pt>
                <c:pt idx="193">
                  <c:v>136158056.9202302</c:v>
                </c:pt>
                <c:pt idx="194">
                  <c:v>131759289.59148788</c:v>
                </c:pt>
                <c:pt idx="195">
                  <c:v>127640895.9375567</c:v>
                </c:pt>
                <c:pt idx="196">
                  <c:v>123704462.72457226</c:v>
                </c:pt>
                <c:pt idx="197">
                  <c:v>119849445.8665824</c:v>
                </c:pt>
                <c:pt idx="198">
                  <c:v>116103644.65771343</c:v>
                </c:pt>
                <c:pt idx="199">
                  <c:v>112494977.23039815</c:v>
                </c:pt>
                <c:pt idx="200">
                  <c:v>108921746.7025749</c:v>
                </c:pt>
                <c:pt idx="201">
                  <c:v>105501501.62120347</c:v>
                </c:pt>
                <c:pt idx="202">
                  <c:v>102160009.7020571</c:v>
                </c:pt>
                <c:pt idx="203">
                  <c:v>98923968.71897651</c:v>
                </c:pt>
                <c:pt idx="204">
                  <c:v>95844142.73827843</c:v>
                </c:pt>
                <c:pt idx="205">
                  <c:v>92765398.77557692</c:v>
                </c:pt>
                <c:pt idx="206">
                  <c:v>89775545.34302413</c:v>
                </c:pt>
                <c:pt idx="207">
                  <c:v>86815381.2756046</c:v>
                </c:pt>
                <c:pt idx="208">
                  <c:v>83945306.30698524</c:v>
                </c:pt>
                <c:pt idx="209">
                  <c:v>81127100.56148909</c:v>
                </c:pt>
                <c:pt idx="210">
                  <c:v>78372036.95142278</c:v>
                </c:pt>
                <c:pt idx="211">
                  <c:v>75700321.4372217</c:v>
                </c:pt>
                <c:pt idx="212">
                  <c:v>73069231.84749417</c:v>
                </c:pt>
                <c:pt idx="213">
                  <c:v>70488253.70021982</c:v>
                </c:pt>
                <c:pt idx="214">
                  <c:v>67903190.73733498</c:v>
                </c:pt>
                <c:pt idx="215">
                  <c:v>65474014.64400897</c:v>
                </c:pt>
                <c:pt idx="216">
                  <c:v>63168463.534148656</c:v>
                </c:pt>
                <c:pt idx="217">
                  <c:v>60893076.44236231</c:v>
                </c:pt>
                <c:pt idx="218">
                  <c:v>58570672.73471575</c:v>
                </c:pt>
                <c:pt idx="219">
                  <c:v>56441163.89991503</c:v>
                </c:pt>
                <c:pt idx="220">
                  <c:v>54410509.87671943</c:v>
                </c:pt>
                <c:pt idx="221">
                  <c:v>52442897.56625604</c:v>
                </c:pt>
                <c:pt idx="222">
                  <c:v>50505913.646326914</c:v>
                </c:pt>
                <c:pt idx="223">
                  <c:v>48700763.634414986</c:v>
                </c:pt>
                <c:pt idx="224">
                  <c:v>46951030.11410111</c:v>
                </c:pt>
                <c:pt idx="225">
                  <c:v>45266151.20004805</c:v>
                </c:pt>
                <c:pt idx="226">
                  <c:v>43621079.457245834</c:v>
                </c:pt>
                <c:pt idx="227">
                  <c:v>42009892.10191301</c:v>
                </c:pt>
                <c:pt idx="228">
                  <c:v>40462967.038947575</c:v>
                </c:pt>
                <c:pt idx="229">
                  <c:v>38915558.293745525</c:v>
                </c:pt>
                <c:pt idx="230">
                  <c:v>37398795.33484091</c:v>
                </c:pt>
                <c:pt idx="231">
                  <c:v>35917368.61488207</c:v>
                </c:pt>
                <c:pt idx="232">
                  <c:v>34454605.69026733</c:v>
                </c:pt>
                <c:pt idx="233">
                  <c:v>33051254.678056303</c:v>
                </c:pt>
                <c:pt idx="234">
                  <c:v>31688484.469349343</c:v>
                </c:pt>
                <c:pt idx="235">
                  <c:v>30373630.363684516</c:v>
                </c:pt>
                <c:pt idx="236">
                  <c:v>29080270.77769652</c:v>
                </c:pt>
                <c:pt idx="237">
                  <c:v>27803077.254577544</c:v>
                </c:pt>
                <c:pt idx="238">
                  <c:v>26589480.6213421</c:v>
                </c:pt>
                <c:pt idx="239">
                  <c:v>25403939.494584795</c:v>
                </c:pt>
                <c:pt idx="240">
                  <c:v>24261257.184315197</c:v>
                </c:pt>
                <c:pt idx="241">
                  <c:v>23137111.848186824</c:v>
                </c:pt>
                <c:pt idx="242">
                  <c:v>22051184.5022271</c:v>
                </c:pt>
                <c:pt idx="243">
                  <c:v>20970482.883699194</c:v>
                </c:pt>
                <c:pt idx="244">
                  <c:v>19953722.568503655</c:v>
                </c:pt>
                <c:pt idx="245">
                  <c:v>18964438.904103123</c:v>
                </c:pt>
                <c:pt idx="246">
                  <c:v>18007865.515124965</c:v>
                </c:pt>
                <c:pt idx="247">
                  <c:v>17092732.690273758</c:v>
                </c:pt>
                <c:pt idx="248">
                  <c:v>16201800.269081267</c:v>
                </c:pt>
                <c:pt idx="249">
                  <c:v>15337147.888249217</c:v>
                </c:pt>
                <c:pt idx="250">
                  <c:v>14491904.021827582</c:v>
                </c:pt>
                <c:pt idx="251">
                  <c:v>13665811.698703244</c:v>
                </c:pt>
                <c:pt idx="252">
                  <c:v>12872243.437789524</c:v>
                </c:pt>
                <c:pt idx="253">
                  <c:v>12090847.885380713</c:v>
                </c:pt>
                <c:pt idx="254">
                  <c:v>11336635.405913364</c:v>
                </c:pt>
                <c:pt idx="255">
                  <c:v>10608233.791370358</c:v>
                </c:pt>
                <c:pt idx="256">
                  <c:v>9925351.954560062</c:v>
                </c:pt>
                <c:pt idx="257">
                  <c:v>9279368.139173616</c:v>
                </c:pt>
                <c:pt idx="258">
                  <c:v>8653888.714428013</c:v>
                </c:pt>
                <c:pt idx="259">
                  <c:v>8077847.28052868</c:v>
                </c:pt>
                <c:pt idx="260">
                  <c:v>7525060.6867320165</c:v>
                </c:pt>
                <c:pt idx="261">
                  <c:v>7001546.660480678</c:v>
                </c:pt>
                <c:pt idx="262">
                  <c:v>6512435.784293899</c:v>
                </c:pt>
                <c:pt idx="263">
                  <c:v>6052622.576224154</c:v>
                </c:pt>
                <c:pt idx="264">
                  <c:v>5626634.686282952</c:v>
                </c:pt>
                <c:pt idx="265">
                  <c:v>5223721.007370139</c:v>
                </c:pt>
                <c:pt idx="266">
                  <c:v>4811410.910500663</c:v>
                </c:pt>
                <c:pt idx="267">
                  <c:v>4443382.196390463</c:v>
                </c:pt>
                <c:pt idx="268">
                  <c:v>4097489.408281333</c:v>
                </c:pt>
                <c:pt idx="269">
                  <c:v>3746785.851545552</c:v>
                </c:pt>
                <c:pt idx="270">
                  <c:v>3429022.9142122194</c:v>
                </c:pt>
                <c:pt idx="271">
                  <c:v>3130161.4684491497</c:v>
                </c:pt>
                <c:pt idx="272">
                  <c:v>2846489.3531847275</c:v>
                </c:pt>
                <c:pt idx="273">
                  <c:v>2576925.131401879</c:v>
                </c:pt>
                <c:pt idx="274">
                  <c:v>2322586.717386149</c:v>
                </c:pt>
                <c:pt idx="275">
                  <c:v>2075735.7136361687</c:v>
                </c:pt>
                <c:pt idx="276">
                  <c:v>1850786.1888275282</c:v>
                </c:pt>
                <c:pt idx="277">
                  <c:v>1644321.6588984549</c:v>
                </c:pt>
                <c:pt idx="278">
                  <c:v>1453943.4293438764</c:v>
                </c:pt>
                <c:pt idx="279">
                  <c:v>1279863.522291929</c:v>
                </c:pt>
                <c:pt idx="280">
                  <c:v>1126705.0381894195</c:v>
                </c:pt>
                <c:pt idx="281">
                  <c:v>992740.4633202722</c:v>
                </c:pt>
                <c:pt idx="282">
                  <c:v>878526.1999995012</c:v>
                </c:pt>
                <c:pt idx="283">
                  <c:v>777428.0863740451</c:v>
                </c:pt>
                <c:pt idx="284">
                  <c:v>701606.2969270025</c:v>
                </c:pt>
                <c:pt idx="285">
                  <c:v>635561.5753289227</c:v>
                </c:pt>
                <c:pt idx="286">
                  <c:v>578359.9455577596</c:v>
                </c:pt>
                <c:pt idx="287">
                  <c:v>526029.3972026373</c:v>
                </c:pt>
                <c:pt idx="288">
                  <c:v>477728.6195604885</c:v>
                </c:pt>
                <c:pt idx="289">
                  <c:v>432898.95332331554</c:v>
                </c:pt>
                <c:pt idx="290">
                  <c:v>384971.4934828299</c:v>
                </c:pt>
                <c:pt idx="291">
                  <c:v>348611.9717591622</c:v>
                </c:pt>
                <c:pt idx="292">
                  <c:v>317144.758383426</c:v>
                </c:pt>
                <c:pt idx="293">
                  <c:v>292715.52666883264</c:v>
                </c:pt>
                <c:pt idx="294">
                  <c:v>273893.33322476794</c:v>
                </c:pt>
                <c:pt idx="295">
                  <c:v>260949.06724835924</c:v>
                </c:pt>
                <c:pt idx="296">
                  <c:v>248601.7543037414</c:v>
                </c:pt>
                <c:pt idx="297">
                  <c:v>236735.78458092784</c:v>
                </c:pt>
                <c:pt idx="298">
                  <c:v>225289.9497461128</c:v>
                </c:pt>
                <c:pt idx="299">
                  <c:v>214265.28535383657</c:v>
                </c:pt>
                <c:pt idx="300">
                  <c:v>203688.39707122007</c:v>
                </c:pt>
                <c:pt idx="301">
                  <c:v>193393.32725647432</c:v>
                </c:pt>
                <c:pt idx="302">
                  <c:v>183476.98821063913</c:v>
                </c:pt>
                <c:pt idx="303">
                  <c:v>173728.4343962694</c:v>
                </c:pt>
                <c:pt idx="304">
                  <c:v>164303.53408426727</c:v>
                </c:pt>
                <c:pt idx="305">
                  <c:v>155233.6401381941</c:v>
                </c:pt>
                <c:pt idx="306">
                  <c:v>146371.6969097427</c:v>
                </c:pt>
                <c:pt idx="307">
                  <c:v>138193.97616810736</c:v>
                </c:pt>
                <c:pt idx="308">
                  <c:v>130252.79628725271</c:v>
                </c:pt>
                <c:pt idx="309">
                  <c:v>122652.52446964206</c:v>
                </c:pt>
                <c:pt idx="310">
                  <c:v>115263.8361056952</c:v>
                </c:pt>
                <c:pt idx="311">
                  <c:v>108100.13648006188</c:v>
                </c:pt>
                <c:pt idx="312">
                  <c:v>101147.5034245814</c:v>
                </c:pt>
                <c:pt idx="313">
                  <c:v>94269.22678737037</c:v>
                </c:pt>
                <c:pt idx="314">
                  <c:v>87745.27773513645</c:v>
                </c:pt>
                <c:pt idx="315">
                  <c:v>81393.99585882775</c:v>
                </c:pt>
                <c:pt idx="316">
                  <c:v>75503.1205323787</c:v>
                </c:pt>
                <c:pt idx="317">
                  <c:v>69947.0527896358</c:v>
                </c:pt>
                <c:pt idx="318">
                  <c:v>64794.55605529447</c:v>
                </c:pt>
                <c:pt idx="319">
                  <c:v>59903.24660556504</c:v>
                </c:pt>
                <c:pt idx="320">
                  <c:v>55227.82019036191</c:v>
                </c:pt>
                <c:pt idx="321">
                  <c:v>50813.74201448961</c:v>
                </c:pt>
                <c:pt idx="322">
                  <c:v>46795.407237385225</c:v>
                </c:pt>
                <c:pt idx="323">
                  <c:v>43048.898809490755</c:v>
                </c:pt>
                <c:pt idx="324">
                  <c:v>39465.86057280113</c:v>
                </c:pt>
                <c:pt idx="325">
                  <c:v>36275.751710338416</c:v>
                </c:pt>
                <c:pt idx="326">
                  <c:v>33182.411076679346</c:v>
                </c:pt>
                <c:pt idx="327">
                  <c:v>30361.713025508896</c:v>
                </c:pt>
                <c:pt idx="328">
                  <c:v>28007.222093715267</c:v>
                </c:pt>
                <c:pt idx="329">
                  <c:v>25757.407788076558</c:v>
                </c:pt>
                <c:pt idx="330">
                  <c:v>23574.70580116852</c:v>
                </c:pt>
                <c:pt idx="331">
                  <c:v>21486.512713559274</c:v>
                </c:pt>
                <c:pt idx="332">
                  <c:v>19422.222476151957</c:v>
                </c:pt>
                <c:pt idx="333">
                  <c:v>17514.855558951695</c:v>
                </c:pt>
                <c:pt idx="334">
                  <c:v>15728.642588493452</c:v>
                </c:pt>
                <c:pt idx="335">
                  <c:v>14047.887008890528</c:v>
                </c:pt>
                <c:pt idx="336">
                  <c:v>12420.381129870559</c:v>
                </c:pt>
                <c:pt idx="337">
                  <c:v>10956.305498345493</c:v>
                </c:pt>
                <c:pt idx="338">
                  <c:v>9516.32884670356</c:v>
                </c:pt>
                <c:pt idx="339">
                  <c:v>8209.172766325628</c:v>
                </c:pt>
                <c:pt idx="340">
                  <c:v>7302.001361761686</c:v>
                </c:pt>
                <c:pt idx="341">
                  <c:v>6579.092417233745</c:v>
                </c:pt>
                <c:pt idx="342">
                  <c:v>5866.715618515288</c:v>
                </c:pt>
                <c:pt idx="343">
                  <c:v>5303.366207294795</c:v>
                </c:pt>
                <c:pt idx="344">
                  <c:v>4746.749213452072</c:v>
                </c:pt>
                <c:pt idx="345">
                  <c:v>4390.452528691077</c:v>
                </c:pt>
                <c:pt idx="346">
                  <c:v>4088.982309478706</c:v>
                </c:pt>
                <c:pt idx="347">
                  <c:v>3791.73775905666</c:v>
                </c:pt>
                <c:pt idx="348">
                  <c:v>3527.469161585151</c:v>
                </c:pt>
                <c:pt idx="349">
                  <c:v>3312.734971796437</c:v>
                </c:pt>
                <c:pt idx="350">
                  <c:v>3101.7795663438815</c:v>
                </c:pt>
                <c:pt idx="351">
                  <c:v>2892.8163687164724</c:v>
                </c:pt>
                <c:pt idx="352">
                  <c:v>2687.394944096304</c:v>
                </c:pt>
                <c:pt idx="353">
                  <c:v>2561.830599302597</c:v>
                </c:pt>
                <c:pt idx="354">
                  <c:v>2437.844091021777</c:v>
                </c:pt>
                <c:pt idx="355">
                  <c:v>2316.0537711628285</c:v>
                </c:pt>
                <c:pt idx="356">
                  <c:v>2195.14324109273</c:v>
                </c:pt>
                <c:pt idx="357">
                  <c:v>2076.3321095443202</c:v>
                </c:pt>
                <c:pt idx="358">
                  <c:v>1958.4358535378417</c:v>
                </c:pt>
                <c:pt idx="359">
                  <c:v>1842.040465250249</c:v>
                </c:pt>
                <c:pt idx="360">
                  <c:v>1728.5507740078751</c:v>
                </c:pt>
                <c:pt idx="361">
                  <c:v>1615.018942645621</c:v>
                </c:pt>
                <c:pt idx="362">
                  <c:v>1503.3556133357147</c:v>
                </c:pt>
                <c:pt idx="363">
                  <c:v>1392.6917162598315</c:v>
                </c:pt>
                <c:pt idx="364">
                  <c:v>1283.8065669380098</c:v>
                </c:pt>
                <c:pt idx="365">
                  <c:v>1175.9538088435872</c:v>
                </c:pt>
                <c:pt idx="366">
                  <c:v>1069.5001641100457</c:v>
                </c:pt>
                <c:pt idx="367">
                  <c:v>964.695684214127</c:v>
                </c:pt>
                <c:pt idx="368">
                  <c:v>860.9693322702635</c:v>
                </c:pt>
                <c:pt idx="369">
                  <c:v>758.8074925960009</c:v>
                </c:pt>
                <c:pt idx="370">
                  <c:v>690.8873558671891</c:v>
                </c:pt>
                <c:pt idx="371">
                  <c:v>623.8464265212692</c:v>
                </c:pt>
                <c:pt idx="372">
                  <c:v>558.1334704411029</c:v>
                </c:pt>
                <c:pt idx="373">
                  <c:v>492.7692282488453</c:v>
                </c:pt>
                <c:pt idx="374">
                  <c:v>428.3751982315007</c:v>
                </c:pt>
                <c:pt idx="375">
                  <c:v>364.69055245326547</c:v>
                </c:pt>
                <c:pt idx="376">
                  <c:v>301.9245940994335</c:v>
                </c:pt>
                <c:pt idx="377">
                  <c:v>239.88634802053755</c:v>
                </c:pt>
                <c:pt idx="378">
                  <c:v>178.6671071735461</c:v>
                </c:pt>
                <c:pt idx="379">
                  <c:v>118.29076194967986</c:v>
                </c:pt>
                <c:pt idx="380">
                  <c:v>58.667804605867666</c:v>
                </c:pt>
                <c:pt idx="381">
                  <c:v>0</c:v>
                </c:pt>
              </c:numCache>
            </c:numRef>
          </c:val>
        </c:ser>
        <c:axId val="5701300"/>
        <c:axId val="16155189"/>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_Hidden30!$F$2:$F$383</c:f>
              <c:numCache>
                <c:ptCount val="382"/>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2500000000</c:v>
                </c:pt>
                <c:pt idx="72">
                  <c:v>2500000000</c:v>
                </c:pt>
                <c:pt idx="73">
                  <c:v>2500000000</c:v>
                </c:pt>
                <c:pt idx="74">
                  <c:v>2500000000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0</c:v>
                </c:pt>
              </c:numCache>
            </c:numRef>
          </c:val>
          <c:smooth val="0"/>
        </c:ser>
        <c:axId val="5701300"/>
        <c:axId val="16155189"/>
      </c:lineChart>
      <c:catAx>
        <c:axId val="570130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6155189"/>
        <c:crosses val="autoZero"/>
        <c:auto val="1"/>
        <c:lblOffset val="100"/>
        <c:tickLblSkip val="1"/>
        <c:noMultiLvlLbl val="0"/>
      </c:catAx>
      <c:valAx>
        <c:axId val="1615518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01300"/>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&gt;25 and &lt;=26</c:v>
                </c:pt>
                <c:pt idx="29">
                  <c:v>&gt;28 and &lt;=29</c:v>
                </c:pt>
                <c:pt idx="30">
                  <c:v>&gt;26 and &lt;=27</c:v>
                </c:pt>
              </c:strCache>
            </c:strRef>
          </c:cat>
          <c:val>
            <c:numRef>
              <c:f>_Hidden12!$B$2:$B$32</c:f>
              <c:numCache>
                <c:ptCount val="31"/>
                <c:pt idx="0">
                  <c:v>0.05829845618259756</c:v>
                </c:pt>
                <c:pt idx="1">
                  <c:v>0.23675781796387005</c:v>
                </c:pt>
                <c:pt idx="2">
                  <c:v>0.16355895513079205</c:v>
                </c:pt>
                <c:pt idx="3">
                  <c:v>0.29629323110264316</c:v>
                </c:pt>
                <c:pt idx="4">
                  <c:v>0.1326707440948217</c:v>
                </c:pt>
                <c:pt idx="5">
                  <c:v>0.0419422340466151</c:v>
                </c:pt>
                <c:pt idx="6">
                  <c:v>0.007752499280534923</c:v>
                </c:pt>
                <c:pt idx="7">
                  <c:v>0.005064546284164545</c:v>
                </c:pt>
                <c:pt idx="8">
                  <c:v>0.01415920995879123</c:v>
                </c:pt>
                <c:pt idx="9">
                  <c:v>0.01874543901790272</c:v>
                </c:pt>
                <c:pt idx="10">
                  <c:v>0.012871998004239884</c:v>
                </c:pt>
                <c:pt idx="11">
                  <c:v>0.002484159887800673</c:v>
                </c:pt>
                <c:pt idx="12">
                  <c:v>0.0013797005853591116</c:v>
                </c:pt>
                <c:pt idx="13">
                  <c:v>0.001599326878074721</c:v>
                </c:pt>
                <c:pt idx="14">
                  <c:v>0.0033763844543274702</c:v>
                </c:pt>
                <c:pt idx="15">
                  <c:v>0.0018941831009509703</c:v>
                </c:pt>
                <c:pt idx="16">
                  <c:v>0.0006491556228886157</c:v>
                </c:pt>
                <c:pt idx="17">
                  <c:v>0.00024741348120589304</c:v>
                </c:pt>
                <c:pt idx="18">
                  <c:v>7.446251319798599E-05</c:v>
                </c:pt>
                <c:pt idx="19">
                  <c:v>4.225678321909051E-05</c:v>
                </c:pt>
                <c:pt idx="20">
                  <c:v>6.150726529352831E-05</c:v>
                </c:pt>
                <c:pt idx="21">
                  <c:v>1.254053803629738E-05</c:v>
                </c:pt>
                <c:pt idx="22">
                  <c:v>1.590587369009574E-05</c:v>
                </c:pt>
                <c:pt idx="23">
                  <c:v>1.255854485163754E-05</c:v>
                </c:pt>
                <c:pt idx="24">
                  <c:v>1.4684076845114035E-06</c:v>
                </c:pt>
                <c:pt idx="25">
                  <c:v>1.4728899565313278E-05</c:v>
                </c:pt>
                <c:pt idx="26">
                  <c:v>2.894369589204328E-06</c:v>
                </c:pt>
                <c:pt idx="27">
                  <c:v>6.134034527390472E-06</c:v>
                </c:pt>
                <c:pt idx="28">
                  <c:v>1.3071134300878501E-07</c:v>
                </c:pt>
                <c:pt idx="29">
                  <c:v>3.2474303863988788E-06</c:v>
                </c:pt>
                <c:pt idx="30">
                  <c:v>6.709551035138086E-06</c:v>
                </c:pt>
              </c:numCache>
            </c:numRef>
          </c:val>
        </c:ser>
        <c:gapWidth val="80"/>
        <c:axId val="34355996"/>
        <c:axId val="44197277"/>
      </c:barChart>
      <c:catAx>
        <c:axId val="3435599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4197277"/>
        <c:crosses val="autoZero"/>
        <c:auto val="1"/>
        <c:lblOffset val="100"/>
        <c:tickLblSkip val="1"/>
        <c:noMultiLvlLbl val="0"/>
      </c:catAx>
      <c:valAx>
        <c:axId val="441972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3559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6.215269703539082E-05</c:v>
                </c:pt>
                <c:pt idx="1">
                  <c:v>0.005222437870560219</c:v>
                </c:pt>
                <c:pt idx="2">
                  <c:v>0.006703583712484279</c:v>
                </c:pt>
                <c:pt idx="3">
                  <c:v>0.006274736964481405</c:v>
                </c:pt>
                <c:pt idx="4">
                  <c:v>0.009518054709828597</c:v>
                </c:pt>
                <c:pt idx="5">
                  <c:v>0.01489183132642426</c:v>
                </c:pt>
                <c:pt idx="6">
                  <c:v>0.02349793111497469</c:v>
                </c:pt>
                <c:pt idx="7">
                  <c:v>0.041147858536480314</c:v>
                </c:pt>
                <c:pt idx="8">
                  <c:v>0.03136360936804709</c:v>
                </c:pt>
                <c:pt idx="9">
                  <c:v>0.04725909688978707</c:v>
                </c:pt>
                <c:pt idx="10">
                  <c:v>0.041526591016114875</c:v>
                </c:pt>
                <c:pt idx="11">
                  <c:v>0.036446713341315815</c:v>
                </c:pt>
                <c:pt idx="12">
                  <c:v>0.057772538001598754</c:v>
                </c:pt>
                <c:pt idx="13">
                  <c:v>0.04031014277314925</c:v>
                </c:pt>
                <c:pt idx="14">
                  <c:v>0.058977206228471704</c:v>
                </c:pt>
                <c:pt idx="15">
                  <c:v>0.04865260720473387</c:v>
                </c:pt>
                <c:pt idx="16">
                  <c:v>0.046637361795232146</c:v>
                </c:pt>
                <c:pt idx="17">
                  <c:v>0.08315955723781249</c:v>
                </c:pt>
                <c:pt idx="18">
                  <c:v>0.05314178705153079</c:v>
                </c:pt>
                <c:pt idx="19">
                  <c:v>0.07964136983609811</c:v>
                </c:pt>
                <c:pt idx="20">
                  <c:v>0.03952708383832242</c:v>
                </c:pt>
                <c:pt idx="21">
                  <c:v>0.04179133253243099</c:v>
                </c:pt>
                <c:pt idx="22">
                  <c:v>0.0707624039335864</c:v>
                </c:pt>
                <c:pt idx="23">
                  <c:v>0.04374117092676968</c:v>
                </c:pt>
                <c:pt idx="24">
                  <c:v>0.05446628518485033</c:v>
                </c:pt>
                <c:pt idx="25">
                  <c:v>0.013448447250757589</c:v>
                </c:pt>
                <c:pt idx="26">
                  <c:v>0.000958428287565393</c:v>
                </c:pt>
                <c:pt idx="27">
                  <c:v>0.0012420060214911662</c:v>
                </c:pt>
                <c:pt idx="28">
                  <c:v>0.0008842946072572912</c:v>
                </c:pt>
                <c:pt idx="29">
                  <c:v>0.0008054670795796091</c:v>
                </c:pt>
                <c:pt idx="30">
                  <c:v>0.00010020965367006571</c:v>
                </c:pt>
                <c:pt idx="31">
                  <c:v>2.260527651437366E-05</c:v>
                </c:pt>
                <c:pt idx="32">
                  <c:v>4.309773104347956E-05</c:v>
                </c:pt>
              </c:numCache>
            </c:numRef>
          </c:val>
        </c:ser>
        <c:gapWidth val="80"/>
        <c:axId val="59277438"/>
        <c:axId val="45658047"/>
      </c:barChart>
      <c:catAx>
        <c:axId val="5927743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658047"/>
        <c:crosses val="autoZero"/>
        <c:auto val="1"/>
        <c:lblOffset val="100"/>
        <c:tickLblSkip val="1"/>
        <c:noMultiLvlLbl val="0"/>
      </c:catAx>
      <c:valAx>
        <c:axId val="4565804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2774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7.714503379100035E-05</c:v>
                </c:pt>
                <c:pt idx="1">
                  <c:v>0.0011989569820641092</c:v>
                </c:pt>
                <c:pt idx="2">
                  <c:v>0.0017880189045025173</c:v>
                </c:pt>
                <c:pt idx="3">
                  <c:v>0.0005405421880626286</c:v>
                </c:pt>
                <c:pt idx="4">
                  <c:v>0.01149167027487865</c:v>
                </c:pt>
                <c:pt idx="5">
                  <c:v>0.0018823409700056894</c:v>
                </c:pt>
                <c:pt idx="6">
                  <c:v>0.003967043682157327</c:v>
                </c:pt>
                <c:pt idx="7">
                  <c:v>0.005851801921929656</c:v>
                </c:pt>
                <c:pt idx="8">
                  <c:v>0.007760833171201383</c:v>
                </c:pt>
                <c:pt idx="9">
                  <c:v>0.10051018857963498</c:v>
                </c:pt>
                <c:pt idx="10">
                  <c:v>0.016070114245816423</c:v>
                </c:pt>
                <c:pt idx="11">
                  <c:v>0.017742913121055408</c:v>
                </c:pt>
                <c:pt idx="12">
                  <c:v>0.059756029494840296</c:v>
                </c:pt>
                <c:pt idx="13">
                  <c:v>0.005698219035594591</c:v>
                </c:pt>
                <c:pt idx="14">
                  <c:v>0.1334545856383605</c:v>
                </c:pt>
                <c:pt idx="15">
                  <c:v>0.005798444431218245</c:v>
                </c:pt>
                <c:pt idx="16">
                  <c:v>0.015320768092492677</c:v>
                </c:pt>
                <c:pt idx="17">
                  <c:v>0.06998280542512884</c:v>
                </c:pt>
                <c:pt idx="18">
                  <c:v>0.008629093982291312</c:v>
                </c:pt>
                <c:pt idx="19">
                  <c:v>0.23489262482545312</c:v>
                </c:pt>
                <c:pt idx="20">
                  <c:v>0.008191942165297745</c:v>
                </c:pt>
                <c:pt idx="21">
                  <c:v>0.009290360783069497</c:v>
                </c:pt>
                <c:pt idx="22">
                  <c:v>0.015064927022882316</c:v>
                </c:pt>
                <c:pt idx="23">
                  <c:v>0.012342070508501146</c:v>
                </c:pt>
                <c:pt idx="24">
                  <c:v>0.22680633623799237</c:v>
                </c:pt>
                <c:pt idx="25">
                  <c:v>0.0058517548096030806</c:v>
                </c:pt>
                <c:pt idx="26">
                  <c:v>0.0010090518252353201</c:v>
                </c:pt>
                <c:pt idx="27">
                  <c:v>0.0007554947114953791</c:v>
                </c:pt>
                <c:pt idx="28">
                  <c:v>0.0006302473474506758</c:v>
                </c:pt>
                <c:pt idx="29">
                  <c:v>0.016720380134209036</c:v>
                </c:pt>
                <c:pt idx="30">
                  <c:v>0.0006871651164051437</c:v>
                </c:pt>
                <c:pt idx="31">
                  <c:v>3.6515539181297047E-06</c:v>
                </c:pt>
                <c:pt idx="32">
                  <c:v>2.564638178011519E-05</c:v>
                </c:pt>
                <c:pt idx="33">
                  <c:v>2.1649531057436996E-06</c:v>
                </c:pt>
                <c:pt idx="34">
                  <c:v>1.7344662048331462E-05</c:v>
                </c:pt>
                <c:pt idx="35">
                  <c:v>0.00010202979613053053</c:v>
                </c:pt>
                <c:pt idx="36">
                  <c:v>4.037354630995155E-05</c:v>
                </c:pt>
                <c:pt idx="37">
                  <c:v>4.436905063345508E-05</c:v>
                </c:pt>
                <c:pt idx="38">
                  <c:v>5.493934526259725E-07</c:v>
                </c:pt>
              </c:numCache>
            </c:numRef>
          </c:val>
        </c:ser>
        <c:gapWidth val="80"/>
        <c:axId val="66754400"/>
        <c:axId val="32725857"/>
      </c:barChart>
      <c:catAx>
        <c:axId val="667544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2725857"/>
        <c:crosses val="autoZero"/>
        <c:auto val="1"/>
        <c:lblOffset val="100"/>
        <c:tickLblSkip val="1"/>
        <c:noMultiLvlLbl val="0"/>
      </c:catAx>
      <c:valAx>
        <c:axId val="327258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7544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2.0862934092703747E-05</c:v>
                </c:pt>
                <c:pt idx="1">
                  <c:v>3.2474303863988788E-06</c:v>
                </c:pt>
                <c:pt idx="2">
                  <c:v>2.7512815627554514E-06</c:v>
                </c:pt>
                <c:pt idx="3">
                  <c:v>6.852639061586964E-06</c:v>
                </c:pt>
                <c:pt idx="4">
                  <c:v>1.3071134300878501E-07</c:v>
                </c:pt>
                <c:pt idx="5">
                  <c:v>1.0372935799204638E-06</c:v>
                </c:pt>
                <c:pt idx="6">
                  <c:v>1.2989658956228481E-05</c:v>
                </c:pt>
                <c:pt idx="7">
                  <c:v>1.1310282893365495E-05</c:v>
                </c:pt>
                <c:pt idx="8">
                  <c:v>1.4663988569428191E-05</c:v>
                </c:pt>
                <c:pt idx="9">
                  <c:v>5.2692794544602674E-05</c:v>
                </c:pt>
                <c:pt idx="10">
                  <c:v>5.0496508910606445E-05</c:v>
                </c:pt>
                <c:pt idx="11">
                  <c:v>6.82334199777316E-05</c:v>
                </c:pt>
                <c:pt idx="12">
                  <c:v>0.00022321198806394985</c:v>
                </c:pt>
                <c:pt idx="13">
                  <c:v>0.000615862981972972</c:v>
                </c:pt>
                <c:pt idx="14">
                  <c:v>0.0013654730440905713</c:v>
                </c:pt>
                <c:pt idx="15">
                  <c:v>0.0035898985198156244</c:v>
                </c:pt>
                <c:pt idx="16">
                  <c:v>0.0018743875033343663</c:v>
                </c:pt>
                <c:pt idx="17">
                  <c:v>0.0012642672646328641</c:v>
                </c:pt>
                <c:pt idx="18">
                  <c:v>0.0018928162510645264</c:v>
                </c:pt>
                <c:pt idx="19">
                  <c:v>0.010727243654603811</c:v>
                </c:pt>
                <c:pt idx="20">
                  <c:v>0.01935920417459391</c:v>
                </c:pt>
                <c:pt idx="21">
                  <c:v>0.015605302881885497</c:v>
                </c:pt>
                <c:pt idx="22">
                  <c:v>0.004861906996020511</c:v>
                </c:pt>
                <c:pt idx="23">
                  <c:v>0.008298182672740262</c:v>
                </c:pt>
                <c:pt idx="24">
                  <c:v>0.027819666092460286</c:v>
                </c:pt>
                <c:pt idx="25">
                  <c:v>0.13596378888122362</c:v>
                </c:pt>
                <c:pt idx="26">
                  <c:v>0.26676401259168875</c:v>
                </c:pt>
                <c:pt idx="27">
                  <c:v>0.1703559945540388</c:v>
                </c:pt>
                <c:pt idx="28">
                  <c:v>0.2615362818454811</c:v>
                </c:pt>
                <c:pt idx="29">
                  <c:v>0.06763722915841028</c:v>
                </c:pt>
              </c:numCache>
            </c:numRef>
          </c:val>
        </c:ser>
        <c:gapWidth val="80"/>
        <c:axId val="20291522"/>
        <c:axId val="22120579"/>
      </c:barChart>
      <c:catAx>
        <c:axId val="20291522"/>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2120579"/>
        <c:crosses val="autoZero"/>
        <c:auto val="1"/>
        <c:lblOffset val="100"/>
        <c:tickLblSkip val="1"/>
        <c:noMultiLvlLbl val="0"/>
      </c:catAx>
      <c:valAx>
        <c:axId val="221205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2915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0.18886001158161955</c:v>
                </c:pt>
                <c:pt idx="1">
                  <c:v>0.3729775922181291</c:v>
                </c:pt>
                <c:pt idx="2">
                  <c:v>0.2655990076673652</c:v>
                </c:pt>
                <c:pt idx="3">
                  <c:v>0.08794734278610726</c:v>
                </c:pt>
                <c:pt idx="4">
                  <c:v>0.0846160457467788</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0.5443518064410658</c:v>
                </c:pt>
                <c:pt idx="1">
                  <c:v>0.2866274317475887</c:v>
                </c:pt>
                <c:pt idx="2">
                  <c:v>0.12404773581821155</c:v>
                </c:pt>
                <c:pt idx="3">
                  <c:v>0.02918097106424718</c:v>
                </c:pt>
                <c:pt idx="4">
                  <c:v>0.01579205492888671</c:v>
                </c:pt>
              </c:numCache>
            </c:numRef>
          </c:val>
        </c:ser>
        <c:axId val="65321380"/>
        <c:axId val="27940645"/>
      </c:barChart>
      <c:catAx>
        <c:axId val="6532138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7940645"/>
        <c:crosses val="autoZero"/>
        <c:auto val="1"/>
        <c:lblOffset val="100"/>
        <c:tickLblSkip val="1"/>
        <c:noMultiLvlLbl val="0"/>
      </c:catAx>
      <c:valAx>
        <c:axId val="279406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321380"/>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9 - 9.5%</c:v>
                </c:pt>
                <c:pt idx="15">
                  <c:v>8 - 8.5%</c:v>
                </c:pt>
                <c:pt idx="16">
                  <c:v>7.5 - 8%</c:v>
                </c:pt>
                <c:pt idx="17">
                  <c:v>8.5 - 9%</c:v>
                </c:pt>
              </c:strCache>
            </c:strRef>
          </c:cat>
          <c:val>
            <c:numRef>
              <c:f>_Hidden17!$B$2:$B$19</c:f>
              <c:numCache>
                <c:ptCount val="18"/>
                <c:pt idx="0">
                  <c:v>0.0035720417166325803</c:v>
                </c:pt>
                <c:pt idx="1">
                  <c:v>0.01969861049439778</c:v>
                </c:pt>
                <c:pt idx="2">
                  <c:v>0.1469400449584813</c:v>
                </c:pt>
                <c:pt idx="3">
                  <c:v>0.5250068568355354</c:v>
                </c:pt>
                <c:pt idx="4">
                  <c:v>0.17538684640848481</c:v>
                </c:pt>
                <c:pt idx="5">
                  <c:v>0.09386299792033005</c:v>
                </c:pt>
                <c:pt idx="6">
                  <c:v>0.022092206470494476</c:v>
                </c:pt>
                <c:pt idx="7">
                  <c:v>0.008264907361801415</c:v>
                </c:pt>
                <c:pt idx="8">
                  <c:v>0.002989390077809738</c:v>
                </c:pt>
                <c:pt idx="9">
                  <c:v>0.0015052177153980105</c:v>
                </c:pt>
                <c:pt idx="10">
                  <c:v>0.000523403113162648</c:v>
                </c:pt>
                <c:pt idx="11">
                  <c:v>9.118077358316781E-05</c:v>
                </c:pt>
                <c:pt idx="12">
                  <c:v>2.254271771423579E-05</c:v>
                </c:pt>
                <c:pt idx="13">
                  <c:v>2.467053349182583E-05</c:v>
                </c:pt>
                <c:pt idx="14">
                  <c:v>5.8814573200587025E-06</c:v>
                </c:pt>
                <c:pt idx="15">
                  <c:v>6.325914604362136E-06</c:v>
                </c:pt>
                <c:pt idx="16">
                  <c:v>4.241503825029598E-06</c:v>
                </c:pt>
                <c:pt idx="17">
                  <c:v>2.6340269336598284E-06</c:v>
                </c:pt>
              </c:numCache>
            </c:numRef>
          </c:val>
        </c:ser>
        <c:gapWidth val="80"/>
        <c:axId val="25888006"/>
        <c:axId val="28108615"/>
      </c:barChart>
      <c:catAx>
        <c:axId val="2588800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8108615"/>
        <c:crosses val="autoZero"/>
        <c:auto val="1"/>
        <c:lblOffset val="100"/>
        <c:tickLblSkip val="1"/>
        <c:noMultiLvlLbl val="0"/>
      </c:catAx>
      <c:valAx>
        <c:axId val="2810861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88800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899646469.6499993</c:v>
                </c:pt>
                <c:pt idx="1">
                  <c:v>5725679.050000001</c:v>
                </c:pt>
                <c:pt idx="2">
                  <c:v>5964804374.08003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0.04602253883311501</c:v>
                </c:pt>
                <c:pt idx="1">
                  <c:v>0.013932370398725557</c:v>
                </c:pt>
                <c:pt idx="2">
                  <c:v>0.00818090609224357</c:v>
                </c:pt>
                <c:pt idx="3">
                  <c:v>0.021378979905827187</c:v>
                </c:pt>
                <c:pt idx="4">
                  <c:v>0.01139790740024732</c:v>
                </c:pt>
                <c:pt idx="5">
                  <c:v>0.002500923186329912</c:v>
                </c:pt>
                <c:pt idx="6">
                  <c:v>0.005119449465873076</c:v>
                </c:pt>
                <c:pt idx="7">
                  <c:v>0.0049380711772849745</c:v>
                </c:pt>
                <c:pt idx="8">
                  <c:v>0.0038324446166261923</c:v>
                </c:pt>
                <c:pt idx="9">
                  <c:v>0.001552587327943031</c:v>
                </c:pt>
                <c:pt idx="10">
                  <c:v>0.004558948652359511</c:v>
                </c:pt>
                <c:pt idx="11">
                  <c:v>0.00618634989931842</c:v>
                </c:pt>
                <c:pt idx="12">
                  <c:v>0.8703985230441063</c:v>
                </c:pt>
              </c:numCache>
            </c:numRef>
          </c:val>
        </c:ser>
        <c:gapWidth val="80"/>
        <c:axId val="42181096"/>
        <c:axId val="65034473"/>
      </c:barChart>
      <c:catAx>
        <c:axId val="4218109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5034473"/>
        <c:crosses val="autoZero"/>
        <c:auto val="1"/>
        <c:lblOffset val="100"/>
        <c:tickLblSkip val="1"/>
        <c:noMultiLvlLbl val="0"/>
      </c:catAx>
      <c:valAx>
        <c:axId val="650344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1810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0.6170969597944927</v>
          </cell>
        </row>
        <row r="238">
          <cell r="C238">
            <v>0.5332410269303789</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3" sqref="A13"/>
    </sheetView>
  </sheetViews>
  <sheetFormatPr defaultColWidth="9.140625" defaultRowHeight="12.75"/>
  <cols>
    <col min="1" max="1" width="242.00390625" style="171" customWidth="1"/>
    <col min="2" max="16384" width="9.140625" style="171" customWidth="1"/>
  </cols>
  <sheetData>
    <row r="1" ht="31.5">
      <c r="A1" s="170" t="s">
        <v>1696</v>
      </c>
    </row>
    <row r="3" ht="15">
      <c r="A3" s="172"/>
    </row>
    <row r="4" ht="34.5">
      <c r="A4" s="173" t="s">
        <v>1697</v>
      </c>
    </row>
    <row r="5" ht="34.5">
      <c r="A5" s="173" t="s">
        <v>1698</v>
      </c>
    </row>
    <row r="6" ht="34.5">
      <c r="A6" s="173" t="s">
        <v>1699</v>
      </c>
    </row>
    <row r="7" ht="17.25">
      <c r="A7" s="173"/>
    </row>
    <row r="8" ht="18.75">
      <c r="A8" s="174" t="s">
        <v>1700</v>
      </c>
    </row>
    <row r="9" ht="34.5">
      <c r="A9" s="175" t="s">
        <v>1701</v>
      </c>
    </row>
    <row r="10" ht="69">
      <c r="A10" s="176" t="s">
        <v>1702</v>
      </c>
    </row>
    <row r="11" ht="34.5">
      <c r="A11" s="176" t="s">
        <v>1703</v>
      </c>
    </row>
    <row r="12" ht="17.25">
      <c r="A12" s="176" t="s">
        <v>1704</v>
      </c>
    </row>
    <row r="13" ht="17.25">
      <c r="A13" s="176" t="s">
        <v>1705</v>
      </c>
    </row>
    <row r="14" ht="34.5">
      <c r="A14" s="176" t="s">
        <v>1706</v>
      </c>
    </row>
    <row r="15" ht="17.25">
      <c r="A15" s="176"/>
    </row>
    <row r="16" ht="18.75">
      <c r="A16" s="174" t="s">
        <v>1707</v>
      </c>
    </row>
    <row r="17" ht="17.25">
      <c r="A17" s="177" t="s">
        <v>1708</v>
      </c>
    </row>
    <row r="18" ht="34.5">
      <c r="A18" s="178" t="s">
        <v>1709</v>
      </c>
    </row>
    <row r="19" ht="34.5">
      <c r="A19" s="178" t="s">
        <v>1710</v>
      </c>
    </row>
    <row r="20" ht="51.75">
      <c r="A20" s="178" t="s">
        <v>1711</v>
      </c>
    </row>
    <row r="21" ht="86.25">
      <c r="A21" s="178" t="s">
        <v>1712</v>
      </c>
    </row>
    <row r="22" ht="51.75">
      <c r="A22" s="178" t="s">
        <v>1713</v>
      </c>
    </row>
    <row r="23" ht="34.5">
      <c r="A23" s="178" t="s">
        <v>1714</v>
      </c>
    </row>
    <row r="24" ht="17.25">
      <c r="A24" s="178" t="s">
        <v>1715</v>
      </c>
    </row>
    <row r="25" ht="17.25">
      <c r="A25" s="177" t="s">
        <v>1716</v>
      </c>
    </row>
    <row r="26" ht="51.75">
      <c r="A26" s="179" t="s">
        <v>1717</v>
      </c>
    </row>
    <row r="27" ht="17.25">
      <c r="A27" s="179" t="s">
        <v>1718</v>
      </c>
    </row>
    <row r="28" ht="17.25">
      <c r="A28" s="177" t="s">
        <v>1719</v>
      </c>
    </row>
    <row r="29" ht="34.5">
      <c r="A29" s="178" t="s">
        <v>1720</v>
      </c>
    </row>
    <row r="30" ht="34.5">
      <c r="A30" s="178" t="s">
        <v>1721</v>
      </c>
    </row>
    <row r="31" ht="34.5">
      <c r="A31" s="178" t="s">
        <v>1722</v>
      </c>
    </row>
    <row r="32" ht="34.5">
      <c r="A32" s="178" t="s">
        <v>1723</v>
      </c>
    </row>
    <row r="33" ht="17.25">
      <c r="A33" s="178"/>
    </row>
    <row r="34" ht="18.75">
      <c r="A34" s="174" t="s">
        <v>1724</v>
      </c>
    </row>
    <row r="35" ht="17.25">
      <c r="A35" s="177" t="s">
        <v>1725</v>
      </c>
    </row>
    <row r="36" ht="34.5">
      <c r="A36" s="178" t="s">
        <v>1726</v>
      </c>
    </row>
    <row r="37" ht="34.5">
      <c r="A37" s="178" t="s">
        <v>1727</v>
      </c>
    </row>
    <row r="38" ht="34.5">
      <c r="A38" s="178" t="s">
        <v>1728</v>
      </c>
    </row>
    <row r="39" ht="17.25">
      <c r="A39" s="178" t="s">
        <v>1729</v>
      </c>
    </row>
    <row r="40" ht="34.5">
      <c r="A40" s="178" t="s">
        <v>1730</v>
      </c>
    </row>
    <row r="41" ht="17.25">
      <c r="A41" s="177" t="s">
        <v>1731</v>
      </c>
    </row>
    <row r="42" ht="17.25">
      <c r="A42" s="178" t="s">
        <v>1732</v>
      </c>
    </row>
    <row r="43" ht="17.25">
      <c r="A43" s="179" t="s">
        <v>1733</v>
      </c>
    </row>
    <row r="44" ht="17.25">
      <c r="A44" s="177" t="s">
        <v>1734</v>
      </c>
    </row>
    <row r="45" ht="34.5">
      <c r="A45" s="179" t="s">
        <v>1735</v>
      </c>
    </row>
    <row r="46" ht="34.5">
      <c r="A46" s="178" t="s">
        <v>1736</v>
      </c>
    </row>
    <row r="47" ht="51.75">
      <c r="A47" s="178" t="s">
        <v>1737</v>
      </c>
    </row>
    <row r="48" ht="17.25">
      <c r="A48" s="178" t="s">
        <v>1738</v>
      </c>
    </row>
    <row r="49" ht="17.25">
      <c r="A49" s="179" t="s">
        <v>1739</v>
      </c>
    </row>
    <row r="50" ht="17.25">
      <c r="A50" s="177" t="s">
        <v>1740</v>
      </c>
    </row>
    <row r="51" ht="34.5">
      <c r="A51" s="179" t="s">
        <v>1741</v>
      </c>
    </row>
    <row r="52" ht="17.25">
      <c r="A52" s="178" t="s">
        <v>1742</v>
      </c>
    </row>
    <row r="53" ht="34.5">
      <c r="A53" s="179" t="s">
        <v>1743</v>
      </c>
    </row>
    <row r="54" ht="17.25">
      <c r="A54" s="177" t="s">
        <v>1744</v>
      </c>
    </row>
    <row r="55" ht="17.25">
      <c r="A55" s="179" t="s">
        <v>1745</v>
      </c>
    </row>
    <row r="56" ht="34.5">
      <c r="A56" s="178" t="s">
        <v>1746</v>
      </c>
    </row>
    <row r="57" ht="17.25">
      <c r="A57" s="178" t="s">
        <v>1747</v>
      </c>
    </row>
    <row r="58" ht="34.5">
      <c r="A58" s="178" t="s">
        <v>1748</v>
      </c>
    </row>
    <row r="59" ht="17.25">
      <c r="A59" s="177" t="s">
        <v>1749</v>
      </c>
    </row>
    <row r="60" ht="34.5">
      <c r="A60" s="178" t="s">
        <v>1750</v>
      </c>
    </row>
    <row r="61" ht="17.25">
      <c r="A61" s="180"/>
    </row>
    <row r="62" ht="18.75">
      <c r="A62" s="174" t="s">
        <v>1751</v>
      </c>
    </row>
    <row r="63" ht="17.25">
      <c r="A63" s="177" t="s">
        <v>1752</v>
      </c>
    </row>
    <row r="64" ht="34.5">
      <c r="A64" s="178" t="s">
        <v>1753</v>
      </c>
    </row>
    <row r="65" ht="17.25">
      <c r="A65" s="178" t="s">
        <v>1754</v>
      </c>
    </row>
    <row r="66" ht="34.5">
      <c r="A66" s="176" t="s">
        <v>1755</v>
      </c>
    </row>
    <row r="67" ht="34.5">
      <c r="A67" s="176" t="s">
        <v>1756</v>
      </c>
    </row>
    <row r="68" ht="34.5">
      <c r="A68" s="176" t="s">
        <v>1757</v>
      </c>
    </row>
    <row r="69" ht="17.25">
      <c r="A69" s="181" t="s">
        <v>1758</v>
      </c>
    </row>
    <row r="70" ht="51.75">
      <c r="A70" s="176" t="s">
        <v>1759</v>
      </c>
    </row>
    <row r="71" ht="17.25">
      <c r="A71" s="176" t="s">
        <v>1760</v>
      </c>
    </row>
    <row r="72" ht="17.25">
      <c r="A72" s="181" t="s">
        <v>1761</v>
      </c>
    </row>
    <row r="73" ht="17.25">
      <c r="A73" s="176" t="s">
        <v>1762</v>
      </c>
    </row>
    <row r="74" ht="17.25">
      <c r="A74" s="181" t="s">
        <v>1763</v>
      </c>
    </row>
    <row r="75" ht="34.5">
      <c r="A75" s="176" t="s">
        <v>1764</v>
      </c>
    </row>
    <row r="76" ht="17.25">
      <c r="A76" s="176" t="s">
        <v>1765</v>
      </c>
    </row>
    <row r="77" ht="51.75">
      <c r="A77" s="176" t="s">
        <v>1766</v>
      </c>
    </row>
    <row r="78" ht="17.25">
      <c r="A78" s="181" t="s">
        <v>1767</v>
      </c>
    </row>
    <row r="79" ht="17.25">
      <c r="A79" s="182" t="s">
        <v>1768</v>
      </c>
    </row>
    <row r="80" ht="17.25">
      <c r="A80" s="181" t="s">
        <v>1769</v>
      </c>
    </row>
    <row r="81" ht="34.5">
      <c r="A81" s="176" t="s">
        <v>1770</v>
      </c>
    </row>
    <row r="82" ht="34.5">
      <c r="A82" s="176" t="s">
        <v>1771</v>
      </c>
    </row>
    <row r="83" ht="34.5">
      <c r="A83" s="176" t="s">
        <v>1772</v>
      </c>
    </row>
    <row r="84" ht="34.5">
      <c r="A84" s="176" t="s">
        <v>1773</v>
      </c>
    </row>
    <row r="85" ht="34.5">
      <c r="A85" s="176" t="s">
        <v>1774</v>
      </c>
    </row>
    <row r="86" ht="17.25">
      <c r="A86" s="181" t="s">
        <v>1775</v>
      </c>
    </row>
    <row r="87" ht="17.25">
      <c r="A87" s="176" t="s">
        <v>1776</v>
      </c>
    </row>
    <row r="88" ht="34.5">
      <c r="A88" s="176" t="s">
        <v>1777</v>
      </c>
    </row>
    <row r="89" ht="17.25">
      <c r="A89" s="181" t="s">
        <v>1778</v>
      </c>
    </row>
    <row r="90" ht="34.5">
      <c r="A90" s="176" t="s">
        <v>1779</v>
      </c>
    </row>
    <row r="91" ht="17.25">
      <c r="A91" s="181" t="s">
        <v>1780</v>
      </c>
    </row>
    <row r="92" ht="17.25">
      <c r="A92" s="182" t="s">
        <v>1781</v>
      </c>
    </row>
    <row r="93" ht="17.25">
      <c r="A93" s="176" t="s">
        <v>1782</v>
      </c>
    </row>
    <row r="94" ht="17.25">
      <c r="A94" s="176"/>
    </row>
    <row r="95" ht="18.75">
      <c r="A95" s="174" t="s">
        <v>1783</v>
      </c>
    </row>
    <row r="96" ht="34.5">
      <c r="A96" s="182" t="s">
        <v>1784</v>
      </c>
    </row>
    <row r="97" ht="17.25">
      <c r="A97" s="182" t="s">
        <v>1785</v>
      </c>
    </row>
    <row r="98" ht="17.25">
      <c r="A98" s="181" t="s">
        <v>1786</v>
      </c>
    </row>
    <row r="99" ht="17.25">
      <c r="A99" s="173" t="s">
        <v>1787</v>
      </c>
    </row>
    <row r="100" ht="17.25">
      <c r="A100" s="176" t="s">
        <v>1788</v>
      </c>
    </row>
    <row r="101" ht="17.25">
      <c r="A101" s="176" t="s">
        <v>1789</v>
      </c>
    </row>
    <row r="102" ht="17.25">
      <c r="A102" s="176" t="s">
        <v>1790</v>
      </c>
    </row>
    <row r="103" ht="17.25">
      <c r="A103" s="176" t="s">
        <v>1791</v>
      </c>
    </row>
    <row r="104" ht="34.5">
      <c r="A104" s="176" t="s">
        <v>1792</v>
      </c>
    </row>
    <row r="105" ht="17.25">
      <c r="A105" s="173" t="s">
        <v>1793</v>
      </c>
    </row>
    <row r="106" ht="17.25">
      <c r="A106" s="176" t="s">
        <v>1794</v>
      </c>
    </row>
    <row r="107" ht="17.25">
      <c r="A107" s="176" t="s">
        <v>1795</v>
      </c>
    </row>
    <row r="108" ht="17.25">
      <c r="A108" s="176" t="s">
        <v>1796</v>
      </c>
    </row>
    <row r="109" ht="17.25">
      <c r="A109" s="176" t="s">
        <v>1797</v>
      </c>
    </row>
    <row r="110" ht="17.25">
      <c r="A110" s="176" t="s">
        <v>1798</v>
      </c>
    </row>
    <row r="111" ht="17.25">
      <c r="A111" s="176" t="s">
        <v>1799</v>
      </c>
    </row>
    <row r="112" ht="17.25">
      <c r="A112" s="181" t="s">
        <v>1800</v>
      </c>
    </row>
    <row r="113" ht="17.25">
      <c r="A113" s="176" t="s">
        <v>1801</v>
      </c>
    </row>
    <row r="114" ht="17.25">
      <c r="A114" s="173" t="s">
        <v>1802</v>
      </c>
    </row>
    <row r="115" ht="17.25">
      <c r="A115" s="176" t="s">
        <v>1803</v>
      </c>
    </row>
    <row r="116" ht="17.25">
      <c r="A116" s="176" t="s">
        <v>1804</v>
      </c>
    </row>
    <row r="117" ht="17.25">
      <c r="A117" s="173" t="s">
        <v>1805</v>
      </c>
    </row>
    <row r="118" ht="17.25">
      <c r="A118" s="176" t="s">
        <v>1806</v>
      </c>
    </row>
    <row r="119" ht="17.25">
      <c r="A119" s="176" t="s">
        <v>1807</v>
      </c>
    </row>
    <row r="120" ht="17.25">
      <c r="A120" s="176" t="s">
        <v>1808</v>
      </c>
    </row>
    <row r="121" ht="17.25">
      <c r="A121" s="181" t="s">
        <v>1809</v>
      </c>
    </row>
    <row r="122" ht="17.25">
      <c r="A122" s="173" t="s">
        <v>1810</v>
      </c>
    </row>
    <row r="123" ht="17.25">
      <c r="A123" s="173" t="s">
        <v>1811</v>
      </c>
    </row>
    <row r="124" ht="17.25">
      <c r="A124" s="176" t="s">
        <v>1812</v>
      </c>
    </row>
    <row r="125" ht="17.25">
      <c r="A125" s="176" t="s">
        <v>1813</v>
      </c>
    </row>
    <row r="126" ht="17.25">
      <c r="A126" s="176" t="s">
        <v>1814</v>
      </c>
    </row>
    <row r="127" ht="17.25">
      <c r="A127" s="176" t="s">
        <v>1815</v>
      </c>
    </row>
    <row r="128" ht="17.25">
      <c r="A128" s="176" t="s">
        <v>1816</v>
      </c>
    </row>
    <row r="129" ht="17.25">
      <c r="A129" s="181" t="s">
        <v>1817</v>
      </c>
    </row>
    <row r="130" ht="34.5">
      <c r="A130" s="176" t="s">
        <v>1818</v>
      </c>
    </row>
    <row r="131" ht="69">
      <c r="A131" s="176" t="s">
        <v>1819</v>
      </c>
    </row>
    <row r="132" ht="34.5">
      <c r="A132" s="176" t="s">
        <v>1820</v>
      </c>
    </row>
    <row r="133" ht="17.25">
      <c r="A133" s="181" t="s">
        <v>1821</v>
      </c>
    </row>
    <row r="134" ht="34.5">
      <c r="A134" s="173" t="s">
        <v>1822</v>
      </c>
    </row>
    <row r="135" ht="17.25">
      <c r="A135" s="173"/>
    </row>
    <row r="136" ht="18.75">
      <c r="A136" s="174" t="s">
        <v>1823</v>
      </c>
    </row>
    <row r="137" ht="17.25">
      <c r="A137" s="176" t="s">
        <v>1824</v>
      </c>
    </row>
    <row r="138" ht="34.5">
      <c r="A138" s="178" t="s">
        <v>1825</v>
      </c>
    </row>
    <row r="139" ht="34.5">
      <c r="A139" s="178" t="s">
        <v>1826</v>
      </c>
    </row>
    <row r="140" ht="17.25">
      <c r="A140" s="177" t="s">
        <v>1827</v>
      </c>
    </row>
    <row r="141" ht="17.25">
      <c r="A141" s="183" t="s">
        <v>1828</v>
      </c>
    </row>
    <row r="142" ht="34.5">
      <c r="A142" s="179" t="s">
        <v>1829</v>
      </c>
    </row>
    <row r="143" ht="17.25">
      <c r="A143" s="178" t="s">
        <v>1830</v>
      </c>
    </row>
    <row r="144" ht="17.25">
      <c r="A144" s="178" t="s">
        <v>1831</v>
      </c>
    </row>
    <row r="145" ht="17.25">
      <c r="A145" s="183" t="s">
        <v>1832</v>
      </c>
    </row>
    <row r="146" ht="17.25">
      <c r="A146" s="177" t="s">
        <v>1833</v>
      </c>
    </row>
    <row r="147" ht="17.25">
      <c r="A147" s="183" t="s">
        <v>1834</v>
      </c>
    </row>
    <row r="148" ht="17.25">
      <c r="A148" s="178" t="s">
        <v>1835</v>
      </c>
    </row>
    <row r="149" ht="17.25">
      <c r="A149" s="178" t="s">
        <v>1836</v>
      </c>
    </row>
    <row r="150" ht="17.25">
      <c r="A150" s="178" t="s">
        <v>1837</v>
      </c>
    </row>
    <row r="151" ht="34.5">
      <c r="A151" s="183" t="s">
        <v>1838</v>
      </c>
    </row>
    <row r="152" ht="17.25">
      <c r="A152" s="177" t="s">
        <v>1839</v>
      </c>
    </row>
    <row r="153" ht="17.25">
      <c r="A153" s="178" t="s">
        <v>1840</v>
      </c>
    </row>
    <row r="154" ht="17.25">
      <c r="A154" s="178" t="s">
        <v>1841</v>
      </c>
    </row>
    <row r="155" ht="17.25">
      <c r="A155" s="178" t="s">
        <v>1842</v>
      </c>
    </row>
    <row r="156" ht="17.25">
      <c r="A156" s="178" t="s">
        <v>1843</v>
      </c>
    </row>
    <row r="157" ht="34.5">
      <c r="A157" s="178" t="s">
        <v>1844</v>
      </c>
    </row>
    <row r="158" ht="34.5">
      <c r="A158" s="178" t="s">
        <v>1845</v>
      </c>
    </row>
    <row r="159" ht="17.25">
      <c r="A159" s="177" t="s">
        <v>1846</v>
      </c>
    </row>
    <row r="160" ht="34.5">
      <c r="A160" s="178" t="s">
        <v>1847</v>
      </c>
    </row>
    <row r="161" ht="34.5">
      <c r="A161" s="178" t="s">
        <v>1848</v>
      </c>
    </row>
    <row r="162" ht="17.25">
      <c r="A162" s="178" t="s">
        <v>1849</v>
      </c>
    </row>
    <row r="163" ht="17.25">
      <c r="A163" s="177" t="s">
        <v>1850</v>
      </c>
    </row>
    <row r="164" ht="34.5">
      <c r="A164" s="184" t="s">
        <v>1851</v>
      </c>
    </row>
    <row r="165" ht="34.5">
      <c r="A165" s="178" t="s">
        <v>1852</v>
      </c>
    </row>
    <row r="166" ht="17.25">
      <c r="A166" s="177" t="s">
        <v>1853</v>
      </c>
    </row>
    <row r="167" ht="17.25">
      <c r="A167" s="178" t="s">
        <v>1854</v>
      </c>
    </row>
    <row r="168" ht="17.25">
      <c r="A168" s="177" t="s">
        <v>1855</v>
      </c>
    </row>
    <row r="169" ht="17.25">
      <c r="A169" s="179" t="s">
        <v>1856</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5" max="0" man="1"/>
    <brk id="49" max="0" man="1"/>
    <brk id="88"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985</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1112</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1113</v>
      </c>
      <c r="C6" s="37"/>
      <c r="D6" s="37"/>
      <c r="E6" s="1"/>
      <c r="F6" s="38">
        <v>43890</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6" t="s">
        <v>1114</v>
      </c>
      <c r="C8" s="67"/>
      <c r="D8" s="67"/>
      <c r="E8" s="67"/>
      <c r="F8" s="67"/>
      <c r="G8" s="67"/>
      <c r="H8" s="67"/>
      <c r="I8" s="67"/>
      <c r="J8" s="67"/>
      <c r="K8" s="67"/>
      <c r="L8" s="67"/>
      <c r="M8" s="67"/>
      <c r="N8" s="67"/>
      <c r="O8" s="67"/>
      <c r="P8" s="67"/>
      <c r="Q8" s="67"/>
      <c r="R8" s="67"/>
      <c r="S8" s="68"/>
    </row>
    <row r="9" spans="2:19" ht="11.25" customHeight="1">
      <c r="B9" s="1"/>
      <c r="C9" s="1"/>
      <c r="D9" s="1"/>
      <c r="E9" s="1"/>
      <c r="F9" s="1"/>
      <c r="G9" s="1"/>
      <c r="H9" s="1"/>
      <c r="I9" s="1"/>
      <c r="J9" s="1"/>
      <c r="K9" s="1"/>
      <c r="L9" s="1"/>
      <c r="M9" s="1"/>
      <c r="N9" s="1"/>
      <c r="O9" s="1"/>
      <c r="P9" s="1"/>
      <c r="Q9" s="1"/>
      <c r="R9" s="1"/>
      <c r="S9" s="1"/>
    </row>
    <row r="10" spans="2:19" ht="18" customHeight="1">
      <c r="B10" s="1"/>
      <c r="C10" s="75" t="s">
        <v>1115</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5" t="s">
        <v>1121</v>
      </c>
      <c r="D12" s="116"/>
      <c r="E12" s="116"/>
      <c r="F12" s="116"/>
      <c r="G12" s="116"/>
      <c r="H12" s="116"/>
      <c r="I12" s="116"/>
      <c r="J12" s="116"/>
      <c r="K12" s="116"/>
      <c r="L12" s="116"/>
      <c r="M12" s="116"/>
      <c r="N12" s="116"/>
      <c r="O12" s="116"/>
      <c r="P12" s="116"/>
      <c r="Q12" s="117">
        <v>6870176522.7800255</v>
      </c>
      <c r="R12" s="116"/>
      <c r="S12" s="116"/>
    </row>
    <row r="13" spans="2:19" ht="15" customHeight="1">
      <c r="B13" s="1"/>
      <c r="C13" s="118" t="s">
        <v>1122</v>
      </c>
      <c r="D13" s="39"/>
      <c r="E13" s="39"/>
      <c r="F13" s="39"/>
      <c r="G13" s="39"/>
      <c r="H13" s="39"/>
      <c r="I13" s="39"/>
      <c r="J13" s="39"/>
      <c r="K13" s="39"/>
      <c r="L13" s="39"/>
      <c r="M13" s="39"/>
      <c r="N13" s="39"/>
      <c r="O13" s="39"/>
      <c r="P13" s="39"/>
      <c r="Q13" s="119">
        <v>6870176522.7800255</v>
      </c>
      <c r="R13" s="39"/>
      <c r="S13" s="39"/>
    </row>
    <row r="14" spans="2:19" ht="26.25" customHeight="1">
      <c r="B14" s="1"/>
      <c r="C14" s="43" t="s">
        <v>1123</v>
      </c>
      <c r="D14" s="39"/>
      <c r="E14" s="39"/>
      <c r="F14" s="39"/>
      <c r="G14" s="39"/>
      <c r="H14" s="39"/>
      <c r="I14" s="39"/>
      <c r="J14" s="39"/>
      <c r="K14" s="39"/>
      <c r="L14" s="39"/>
      <c r="M14" s="39"/>
      <c r="N14" s="39"/>
      <c r="O14" s="39"/>
      <c r="P14" s="39"/>
      <c r="Q14" s="39"/>
      <c r="R14" s="119">
        <v>1089292485.1200037</v>
      </c>
      <c r="S14" s="39"/>
    </row>
    <row r="15" spans="2:19" ht="15" customHeight="1">
      <c r="B15" s="1"/>
      <c r="C15" s="43" t="s">
        <v>475</v>
      </c>
      <c r="D15" s="39"/>
      <c r="E15" s="39"/>
      <c r="F15" s="39"/>
      <c r="G15" s="39"/>
      <c r="H15" s="39"/>
      <c r="I15" s="39"/>
      <c r="J15" s="39"/>
      <c r="K15" s="39"/>
      <c r="L15" s="39"/>
      <c r="M15" s="39"/>
      <c r="N15" s="39"/>
      <c r="O15" s="39"/>
      <c r="P15" s="39"/>
      <c r="Q15" s="39"/>
      <c r="R15" s="119">
        <v>61170</v>
      </c>
      <c r="S15" s="39"/>
    </row>
    <row r="16" spans="2:19" ht="15" customHeight="1">
      <c r="B16" s="1"/>
      <c r="C16" s="43" t="s">
        <v>1124</v>
      </c>
      <c r="D16" s="39"/>
      <c r="E16" s="39"/>
      <c r="F16" s="39"/>
      <c r="G16" s="39"/>
      <c r="H16" s="39"/>
      <c r="I16" s="39"/>
      <c r="J16" s="39"/>
      <c r="K16" s="39"/>
      <c r="L16" s="39"/>
      <c r="M16" s="39"/>
      <c r="N16" s="39"/>
      <c r="O16" s="39"/>
      <c r="P16" s="39"/>
      <c r="Q16" s="39"/>
      <c r="R16" s="119">
        <v>113987</v>
      </c>
      <c r="S16" s="39"/>
    </row>
    <row r="17" spans="2:19" ht="17.25" customHeight="1">
      <c r="B17" s="1"/>
      <c r="C17" s="46" t="s">
        <v>1125</v>
      </c>
      <c r="D17" s="39"/>
      <c r="E17" s="39"/>
      <c r="F17" s="39"/>
      <c r="G17" s="39"/>
      <c r="H17" s="39"/>
      <c r="I17" s="39"/>
      <c r="J17" s="39"/>
      <c r="K17" s="39"/>
      <c r="L17" s="39"/>
      <c r="M17" s="39"/>
      <c r="N17" s="39"/>
      <c r="O17" s="104">
        <v>112312.8416344612</v>
      </c>
      <c r="P17" s="39"/>
      <c r="Q17" s="39"/>
      <c r="R17" s="39"/>
      <c r="S17" s="39"/>
    </row>
    <row r="18" spans="2:19" ht="17.25" customHeight="1">
      <c r="B18" s="1"/>
      <c r="C18" s="46" t="s">
        <v>1126</v>
      </c>
      <c r="D18" s="39"/>
      <c r="E18" s="39"/>
      <c r="F18" s="39"/>
      <c r="G18" s="39"/>
      <c r="H18" s="39"/>
      <c r="I18" s="39"/>
      <c r="J18" s="39"/>
      <c r="K18" s="39"/>
      <c r="L18" s="39"/>
      <c r="M18" s="39"/>
      <c r="N18" s="39"/>
      <c r="O18" s="104">
        <v>60271.57941502099</v>
      </c>
      <c r="P18" s="39"/>
      <c r="Q18" s="39"/>
      <c r="R18" s="39"/>
      <c r="S18" s="39"/>
    </row>
    <row r="19" spans="2:19" ht="17.25" customHeight="1">
      <c r="B19" s="1"/>
      <c r="C19" s="46" t="s">
        <v>1127</v>
      </c>
      <c r="D19" s="39"/>
      <c r="E19" s="39"/>
      <c r="F19" s="39"/>
      <c r="G19" s="39"/>
      <c r="H19" s="39"/>
      <c r="I19" s="39"/>
      <c r="J19" s="39"/>
      <c r="K19" s="106">
        <v>0.5332410269303796</v>
      </c>
      <c r="L19" s="39"/>
      <c r="M19" s="39"/>
      <c r="N19" s="39"/>
      <c r="O19" s="39"/>
      <c r="P19" s="39"/>
      <c r="Q19" s="39"/>
      <c r="R19" s="39"/>
      <c r="S19" s="39"/>
    </row>
    <row r="20" spans="2:19" ht="17.25" customHeight="1">
      <c r="B20" s="1"/>
      <c r="C20" s="46" t="s">
        <v>1128</v>
      </c>
      <c r="D20" s="39"/>
      <c r="E20" s="39"/>
      <c r="F20" s="39"/>
      <c r="G20" s="39"/>
      <c r="H20" s="39"/>
      <c r="I20" s="39"/>
      <c r="J20" s="120">
        <v>3.3572142590701737</v>
      </c>
      <c r="K20" s="39"/>
      <c r="L20" s="39"/>
      <c r="M20" s="39"/>
      <c r="N20" s="39"/>
      <c r="O20" s="39"/>
      <c r="P20" s="39"/>
      <c r="Q20" s="39"/>
      <c r="R20" s="39"/>
      <c r="S20" s="39"/>
    </row>
    <row r="21" spans="2:19" ht="17.25" customHeight="1">
      <c r="B21" s="1"/>
      <c r="C21" s="46" t="s">
        <v>1129</v>
      </c>
      <c r="D21" s="39"/>
      <c r="E21" s="39"/>
      <c r="F21" s="39"/>
      <c r="G21" s="39"/>
      <c r="H21" s="39"/>
      <c r="I21" s="39"/>
      <c r="J21" s="39"/>
      <c r="K21" s="39"/>
      <c r="L21" s="121">
        <v>14.906844887141999</v>
      </c>
      <c r="M21" s="39"/>
      <c r="N21" s="39"/>
      <c r="O21" s="39"/>
      <c r="P21" s="39"/>
      <c r="Q21" s="39"/>
      <c r="R21" s="39"/>
      <c r="S21" s="39"/>
    </row>
    <row r="22" spans="2:19" ht="17.25" customHeight="1">
      <c r="B22" s="1"/>
      <c r="C22" s="46" t="s">
        <v>1130</v>
      </c>
      <c r="D22" s="39"/>
      <c r="E22" s="39"/>
      <c r="F22" s="39"/>
      <c r="G22" s="39"/>
      <c r="H22" s="39"/>
      <c r="I22" s="39"/>
      <c r="J22" s="39"/>
      <c r="K22" s="121">
        <v>18.26405438159744</v>
      </c>
      <c r="L22" s="39"/>
      <c r="M22" s="39"/>
      <c r="N22" s="39"/>
      <c r="O22" s="39"/>
      <c r="P22" s="39"/>
      <c r="Q22" s="39"/>
      <c r="R22" s="39"/>
      <c r="S22" s="39"/>
    </row>
    <row r="23" spans="2:19" ht="15.75" customHeight="1">
      <c r="B23" s="1"/>
      <c r="C23" s="46" t="s">
        <v>1131</v>
      </c>
      <c r="D23" s="39"/>
      <c r="E23" s="39"/>
      <c r="F23" s="39"/>
      <c r="G23" s="39"/>
      <c r="H23" s="39"/>
      <c r="I23" s="39"/>
      <c r="J23" s="39"/>
      <c r="K23" s="39"/>
      <c r="L23" s="39"/>
      <c r="M23" s="39"/>
      <c r="N23" s="39"/>
      <c r="O23" s="106">
        <v>0.8682170471605802</v>
      </c>
      <c r="P23" s="39"/>
      <c r="Q23" s="39"/>
      <c r="R23" s="39"/>
      <c r="S23" s="39"/>
    </row>
    <row r="24" spans="2:19" ht="4.5" customHeight="1">
      <c r="B24" s="1"/>
      <c r="C24" s="122"/>
      <c r="D24" s="57"/>
      <c r="E24" s="57"/>
      <c r="F24" s="57"/>
      <c r="G24" s="57"/>
      <c r="H24" s="57"/>
      <c r="I24" s="57"/>
      <c r="J24" s="57"/>
      <c r="K24" s="57"/>
      <c r="L24" s="57"/>
      <c r="M24" s="57"/>
      <c r="N24" s="57"/>
      <c r="O24" s="105"/>
      <c r="P24" s="39"/>
      <c r="Q24" s="39"/>
      <c r="R24" s="39"/>
      <c r="S24" s="39"/>
    </row>
    <row r="25" spans="2:19" ht="12.75" customHeight="1">
      <c r="B25" s="1"/>
      <c r="C25" s="46" t="s">
        <v>1132</v>
      </c>
      <c r="D25" s="39"/>
      <c r="E25" s="39"/>
      <c r="F25" s="39"/>
      <c r="G25" s="39"/>
      <c r="H25" s="39"/>
      <c r="I25" s="39"/>
      <c r="J25" s="39"/>
      <c r="K25" s="39"/>
      <c r="L25" s="39"/>
      <c r="M25" s="39"/>
      <c r="N25" s="39"/>
      <c r="O25" s="106">
        <v>0.13178295283941976</v>
      </c>
      <c r="P25" s="39"/>
      <c r="Q25" s="39"/>
      <c r="R25" s="39"/>
      <c r="S25" s="39"/>
    </row>
    <row r="26" spans="2:19" ht="4.5" customHeight="1">
      <c r="B26" s="1"/>
      <c r="C26" s="122"/>
      <c r="D26" s="57"/>
      <c r="E26" s="57"/>
      <c r="F26" s="57"/>
      <c r="G26" s="57"/>
      <c r="H26" s="57"/>
      <c r="I26" s="57"/>
      <c r="J26" s="57"/>
      <c r="K26" s="57"/>
      <c r="L26" s="57"/>
      <c r="M26" s="57"/>
      <c r="N26" s="57"/>
      <c r="O26" s="105"/>
      <c r="P26" s="39"/>
      <c r="Q26" s="39"/>
      <c r="R26" s="39"/>
      <c r="S26" s="39"/>
    </row>
    <row r="27" spans="2:19" ht="15" customHeight="1">
      <c r="B27" s="1"/>
      <c r="C27" s="46" t="s">
        <v>1133</v>
      </c>
      <c r="D27" s="39"/>
      <c r="E27" s="39"/>
      <c r="F27" s="39"/>
      <c r="G27" s="39"/>
      <c r="H27" s="39"/>
      <c r="I27" s="39"/>
      <c r="J27" s="39"/>
      <c r="K27" s="39"/>
      <c r="L27" s="39"/>
      <c r="M27" s="39"/>
      <c r="N27" s="39"/>
      <c r="O27" s="106">
        <v>0.01925299141334478</v>
      </c>
      <c r="P27" s="39"/>
      <c r="Q27" s="39"/>
      <c r="R27" s="39"/>
      <c r="S27" s="39"/>
    </row>
    <row r="28" spans="2:19" ht="17.25" customHeight="1">
      <c r="B28" s="1"/>
      <c r="C28" s="46" t="s">
        <v>1134</v>
      </c>
      <c r="D28" s="39"/>
      <c r="E28" s="39"/>
      <c r="F28" s="39"/>
      <c r="G28" s="39"/>
      <c r="H28" s="39"/>
      <c r="I28" s="39"/>
      <c r="J28" s="39"/>
      <c r="K28" s="39"/>
      <c r="L28" s="39"/>
      <c r="M28" s="39"/>
      <c r="N28" s="106">
        <v>0.019884596817926023</v>
      </c>
      <c r="O28" s="39"/>
      <c r="P28" s="39"/>
      <c r="Q28" s="39"/>
      <c r="R28" s="39"/>
      <c r="S28" s="39"/>
    </row>
    <row r="29" spans="2:19" ht="17.25" customHeight="1">
      <c r="B29" s="1"/>
      <c r="C29" s="46" t="s">
        <v>1135</v>
      </c>
      <c r="D29" s="39"/>
      <c r="E29" s="39"/>
      <c r="F29" s="39"/>
      <c r="G29" s="39"/>
      <c r="H29" s="39"/>
      <c r="I29" s="39"/>
      <c r="J29" s="39"/>
      <c r="K29" s="39"/>
      <c r="L29" s="39"/>
      <c r="M29" s="39"/>
      <c r="N29" s="106">
        <v>0.015091826653252635</v>
      </c>
      <c r="O29" s="39"/>
      <c r="P29" s="39"/>
      <c r="Q29" s="39"/>
      <c r="R29" s="39"/>
      <c r="S29" s="39"/>
    </row>
    <row r="30" spans="2:19" ht="17.25" customHeight="1">
      <c r="B30" s="1"/>
      <c r="C30" s="46" t="s">
        <v>1136</v>
      </c>
      <c r="D30" s="39"/>
      <c r="E30" s="39"/>
      <c r="F30" s="39"/>
      <c r="G30" s="39"/>
      <c r="H30" s="39"/>
      <c r="I30" s="39"/>
      <c r="J30" s="39"/>
      <c r="K30" s="39"/>
      <c r="L30" s="39"/>
      <c r="M30" s="39"/>
      <c r="N30" s="39"/>
      <c r="O30" s="120">
        <v>7.813907183582918</v>
      </c>
      <c r="P30" s="39"/>
      <c r="Q30" s="39"/>
      <c r="R30" s="39"/>
      <c r="S30" s="39"/>
    </row>
    <row r="31" spans="2:19" ht="17.25" customHeight="1">
      <c r="B31" s="1"/>
      <c r="C31" s="123" t="s">
        <v>1137</v>
      </c>
      <c r="D31" s="124"/>
      <c r="E31" s="124"/>
      <c r="F31" s="124"/>
      <c r="G31" s="124"/>
      <c r="H31" s="124"/>
      <c r="I31" s="124"/>
      <c r="J31" s="124"/>
      <c r="K31" s="124"/>
      <c r="L31" s="124"/>
      <c r="M31" s="124"/>
      <c r="N31" s="124"/>
      <c r="O31" s="125">
        <v>6.864868100350608</v>
      </c>
      <c r="P31" s="124"/>
      <c r="Q31" s="124"/>
      <c r="R31" s="124"/>
      <c r="S31" s="124"/>
    </row>
    <row r="32" spans="2:19" ht="22.5" customHeight="1">
      <c r="B32" s="66" t="s">
        <v>1116</v>
      </c>
      <c r="C32" s="67"/>
      <c r="D32" s="67"/>
      <c r="E32" s="67"/>
      <c r="F32" s="67"/>
      <c r="G32" s="67"/>
      <c r="H32" s="67"/>
      <c r="I32" s="67"/>
      <c r="J32" s="67"/>
      <c r="K32" s="67"/>
      <c r="L32" s="67"/>
      <c r="M32" s="67"/>
      <c r="N32" s="67"/>
      <c r="O32" s="67"/>
      <c r="P32" s="67"/>
      <c r="Q32" s="67"/>
      <c r="R32" s="67"/>
      <c r="S32" s="6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1117</v>
      </c>
      <c r="D34" s="49"/>
      <c r="E34" s="49"/>
      <c r="F34" s="49"/>
      <c r="G34" s="49"/>
      <c r="H34" s="49"/>
      <c r="I34" s="49"/>
      <c r="J34" s="49"/>
      <c r="K34" s="49"/>
      <c r="L34" s="49"/>
      <c r="M34" s="49"/>
      <c r="N34" s="49"/>
      <c r="O34" s="49"/>
      <c r="P34" s="49"/>
      <c r="Q34" s="50">
        <v>308797617.4500001</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6" t="s">
        <v>1118</v>
      </c>
      <c r="C36" s="67"/>
      <c r="D36" s="67"/>
      <c r="E36" s="67"/>
      <c r="F36" s="67"/>
      <c r="G36" s="67"/>
      <c r="H36" s="67"/>
      <c r="I36" s="67"/>
      <c r="J36" s="67"/>
      <c r="K36" s="67"/>
      <c r="L36" s="67"/>
      <c r="M36" s="67"/>
      <c r="N36" s="67"/>
      <c r="O36" s="67"/>
      <c r="P36" s="67"/>
      <c r="Q36" s="67"/>
      <c r="R36" s="67"/>
      <c r="S36" s="68"/>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
    </row>
    <row r="39" spans="2:19"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
    </row>
    <row r="40" spans="2:19" ht="13.5" customHeight="1">
      <c r="B40" s="126" t="s">
        <v>1140</v>
      </c>
      <c r="C40" s="127"/>
      <c r="D40" s="59" t="s">
        <v>1141</v>
      </c>
      <c r="E40" s="57"/>
      <c r="F40" s="57"/>
      <c r="G40" s="59" t="s">
        <v>1141</v>
      </c>
      <c r="H40" s="57"/>
      <c r="I40" s="57"/>
      <c r="J40" s="59" t="s">
        <v>1141</v>
      </c>
      <c r="K40" s="57"/>
      <c r="L40" s="57"/>
      <c r="M40" s="59" t="s">
        <v>1141</v>
      </c>
      <c r="N40" s="57"/>
      <c r="O40" s="57"/>
      <c r="P40" s="57"/>
      <c r="Q40" s="57"/>
      <c r="R40" s="57"/>
      <c r="S40" s="1"/>
    </row>
    <row r="41" spans="2:19"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
    </row>
    <row r="42" spans="2:19" ht="12" customHeight="1">
      <c r="B42" s="126" t="s">
        <v>1019</v>
      </c>
      <c r="C42" s="127"/>
      <c r="D42" s="59" t="s">
        <v>1</v>
      </c>
      <c r="E42" s="57"/>
      <c r="F42" s="57"/>
      <c r="G42" s="59" t="s">
        <v>1</v>
      </c>
      <c r="H42" s="57"/>
      <c r="I42" s="57"/>
      <c r="J42" s="59" t="s">
        <v>1</v>
      </c>
      <c r="K42" s="57"/>
      <c r="L42" s="57"/>
      <c r="M42" s="59" t="s">
        <v>1</v>
      </c>
      <c r="N42" s="57"/>
      <c r="O42" s="57"/>
      <c r="P42" s="57"/>
      <c r="Q42" s="57"/>
      <c r="R42" s="57"/>
      <c r="S42" s="1"/>
    </row>
    <row r="43" spans="2:19"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1"/>
    </row>
    <row r="44" spans="2:19" ht="12" customHeight="1">
      <c r="B44" s="134" t="s">
        <v>1017</v>
      </c>
      <c r="C44" s="127"/>
      <c r="D44" s="58">
        <v>43483</v>
      </c>
      <c r="E44" s="57"/>
      <c r="F44" s="57"/>
      <c r="G44" s="58">
        <v>43497</v>
      </c>
      <c r="H44" s="57"/>
      <c r="I44" s="57"/>
      <c r="J44" s="58">
        <v>43489</v>
      </c>
      <c r="K44" s="57"/>
      <c r="L44" s="57"/>
      <c r="M44" s="58">
        <v>43490</v>
      </c>
      <c r="N44" s="57"/>
      <c r="O44" s="57"/>
      <c r="P44" s="57"/>
      <c r="Q44" s="57"/>
      <c r="R44" s="57"/>
      <c r="S44" s="1"/>
    </row>
    <row r="45" spans="2:19" ht="11.25" customHeight="1">
      <c r="B45" s="134" t="s">
        <v>1018</v>
      </c>
      <c r="C45" s="127"/>
      <c r="D45" s="58">
        <v>46560</v>
      </c>
      <c r="E45" s="57"/>
      <c r="F45" s="57"/>
      <c r="G45" s="58">
        <v>46560</v>
      </c>
      <c r="H45" s="57"/>
      <c r="I45" s="57"/>
      <c r="J45" s="58">
        <v>46560</v>
      </c>
      <c r="K45" s="57"/>
      <c r="L45" s="57"/>
      <c r="M45" s="58">
        <v>46560</v>
      </c>
      <c r="N45" s="57"/>
      <c r="O45" s="57"/>
      <c r="P45" s="57"/>
      <c r="Q45" s="57"/>
      <c r="R45" s="57"/>
      <c r="S45" s="1"/>
    </row>
    <row r="46" spans="2:19" ht="10.5" customHeight="1">
      <c r="B46" s="134" t="s">
        <v>1020</v>
      </c>
      <c r="C46" s="127"/>
      <c r="D46" s="59" t="s">
        <v>1145</v>
      </c>
      <c r="E46" s="57"/>
      <c r="F46" s="57"/>
      <c r="G46" s="59" t="s">
        <v>1145</v>
      </c>
      <c r="H46" s="57"/>
      <c r="I46" s="57"/>
      <c r="J46" s="59" t="s">
        <v>1145</v>
      </c>
      <c r="K46" s="57"/>
      <c r="L46" s="57"/>
      <c r="M46" s="59" t="s">
        <v>1145</v>
      </c>
      <c r="N46" s="57"/>
      <c r="O46" s="57"/>
      <c r="P46" s="57"/>
      <c r="Q46" s="57"/>
      <c r="R46" s="57"/>
      <c r="S46" s="1"/>
    </row>
    <row r="47" spans="2:19" ht="12" customHeight="1">
      <c r="B47" s="126" t="s">
        <v>1021</v>
      </c>
      <c r="C47" s="127"/>
      <c r="D47" s="137">
        <v>0.008</v>
      </c>
      <c r="E47" s="57"/>
      <c r="F47" s="57"/>
      <c r="G47" s="137">
        <v>0.008</v>
      </c>
      <c r="H47" s="57"/>
      <c r="I47" s="57"/>
      <c r="J47" s="137">
        <v>0.008</v>
      </c>
      <c r="K47" s="57"/>
      <c r="L47" s="57"/>
      <c r="M47" s="137">
        <v>0.008</v>
      </c>
      <c r="N47" s="57"/>
      <c r="O47" s="57"/>
      <c r="P47" s="57"/>
      <c r="Q47" s="57"/>
      <c r="R47" s="57"/>
      <c r="S47" s="1"/>
    </row>
    <row r="48" spans="2:19" ht="12" customHeight="1">
      <c r="B48" s="126" t="s">
        <v>1146</v>
      </c>
      <c r="C48" s="127"/>
      <c r="D48" s="59" t="s">
        <v>1147</v>
      </c>
      <c r="E48" s="57"/>
      <c r="F48" s="57"/>
      <c r="G48" s="59" t="s">
        <v>1147</v>
      </c>
      <c r="H48" s="57"/>
      <c r="I48" s="57"/>
      <c r="J48" s="59" t="s">
        <v>1147</v>
      </c>
      <c r="K48" s="57"/>
      <c r="L48" s="57"/>
      <c r="M48" s="59" t="s">
        <v>1147</v>
      </c>
      <c r="N48" s="57"/>
      <c r="O48" s="57"/>
      <c r="P48" s="57"/>
      <c r="Q48" s="57"/>
      <c r="R48" s="57"/>
      <c r="S48" s="1"/>
    </row>
    <row r="49" spans="2:19" ht="10.5" customHeight="1">
      <c r="B49" s="126" t="s">
        <v>1148</v>
      </c>
      <c r="C49" s="127"/>
      <c r="D49" s="59" t="s">
        <v>1149</v>
      </c>
      <c r="E49" s="57"/>
      <c r="F49" s="57"/>
      <c r="G49" s="59" t="s">
        <v>1149</v>
      </c>
      <c r="H49" s="57"/>
      <c r="I49" s="57"/>
      <c r="J49" s="59" t="s">
        <v>1149</v>
      </c>
      <c r="K49" s="57"/>
      <c r="L49" s="57"/>
      <c r="M49" s="59" t="s">
        <v>1149</v>
      </c>
      <c r="N49" s="57"/>
      <c r="O49" s="57"/>
      <c r="P49" s="57"/>
      <c r="Q49" s="57"/>
      <c r="R49" s="57"/>
      <c r="S49" s="1"/>
    </row>
    <row r="50" spans="2:19" ht="14.25" customHeight="1">
      <c r="B50" s="126" t="s">
        <v>1150</v>
      </c>
      <c r="C50" s="127"/>
      <c r="D50" s="59" t="s">
        <v>1151</v>
      </c>
      <c r="E50" s="57"/>
      <c r="F50" s="57"/>
      <c r="G50" s="59" t="s">
        <v>1151</v>
      </c>
      <c r="H50" s="57"/>
      <c r="I50" s="57"/>
      <c r="J50" s="59" t="s">
        <v>1151</v>
      </c>
      <c r="K50" s="57"/>
      <c r="L50" s="57"/>
      <c r="M50" s="59" t="s">
        <v>1151</v>
      </c>
      <c r="N50" s="57"/>
      <c r="O50" s="57"/>
      <c r="P50" s="57"/>
      <c r="Q50" s="57"/>
      <c r="R50" s="57"/>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6" t="s">
        <v>1119</v>
      </c>
      <c r="C52" s="67"/>
      <c r="D52" s="67"/>
      <c r="E52" s="67"/>
      <c r="F52" s="67"/>
      <c r="G52" s="67"/>
      <c r="H52" s="67"/>
      <c r="I52" s="67"/>
      <c r="J52" s="67"/>
      <c r="K52" s="67"/>
      <c r="L52" s="67"/>
      <c r="M52" s="67"/>
      <c r="N52" s="67"/>
      <c r="O52" s="67"/>
      <c r="P52" s="67"/>
      <c r="Q52" s="67"/>
      <c r="R52" s="67"/>
      <c r="S52" s="68"/>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1120</v>
      </c>
      <c r="C54" s="49"/>
    </row>
  </sheetData>
  <sheetProtection/>
  <mergeCells count="117">
    <mergeCell ref="B49:C49"/>
    <mergeCell ref="D49:F49"/>
    <mergeCell ref="G49:I49"/>
    <mergeCell ref="J49:L49"/>
    <mergeCell ref="M49:R49"/>
    <mergeCell ref="B50:C50"/>
    <mergeCell ref="D50:F50"/>
    <mergeCell ref="G50:I50"/>
    <mergeCell ref="J50:L50"/>
    <mergeCell ref="M50:R50"/>
    <mergeCell ref="B47:C47"/>
    <mergeCell ref="D47:F47"/>
    <mergeCell ref="G47:I47"/>
    <mergeCell ref="J47:L47"/>
    <mergeCell ref="M47:R47"/>
    <mergeCell ref="B48:C48"/>
    <mergeCell ref="D48:F48"/>
    <mergeCell ref="G48:I48"/>
    <mergeCell ref="J48:L48"/>
    <mergeCell ref="M48:R48"/>
    <mergeCell ref="B45:C45"/>
    <mergeCell ref="D45:F45"/>
    <mergeCell ref="G45:I45"/>
    <mergeCell ref="J45:L45"/>
    <mergeCell ref="M45:R45"/>
    <mergeCell ref="B46:C46"/>
    <mergeCell ref="D46:F46"/>
    <mergeCell ref="G46:I46"/>
    <mergeCell ref="J46:L46"/>
    <mergeCell ref="M46:R46"/>
    <mergeCell ref="B43:C43"/>
    <mergeCell ref="D43:F43"/>
    <mergeCell ref="G43:I43"/>
    <mergeCell ref="J43:L43"/>
    <mergeCell ref="M43:R43"/>
    <mergeCell ref="B44:C44"/>
    <mergeCell ref="D44:F44"/>
    <mergeCell ref="G44:I44"/>
    <mergeCell ref="J44:L44"/>
    <mergeCell ref="M44:R44"/>
    <mergeCell ref="B41:C41"/>
    <mergeCell ref="D41:F41"/>
    <mergeCell ref="G41:I41"/>
    <mergeCell ref="J41:L41"/>
    <mergeCell ref="M41:R41"/>
    <mergeCell ref="B42:C42"/>
    <mergeCell ref="D42:F42"/>
    <mergeCell ref="G42:I42"/>
    <mergeCell ref="J42:L42"/>
    <mergeCell ref="M42:R42"/>
    <mergeCell ref="B39:C39"/>
    <mergeCell ref="D39:F39"/>
    <mergeCell ref="G39:I39"/>
    <mergeCell ref="J39:L39"/>
    <mergeCell ref="M39:R39"/>
    <mergeCell ref="B40:C40"/>
    <mergeCell ref="D40:F40"/>
    <mergeCell ref="G40:I40"/>
    <mergeCell ref="J40:L40"/>
    <mergeCell ref="M40:R40"/>
    <mergeCell ref="C31:N31"/>
    <mergeCell ref="O31:S31"/>
    <mergeCell ref="B38:C38"/>
    <mergeCell ref="D38:F38"/>
    <mergeCell ref="G38:I38"/>
    <mergeCell ref="J38:L38"/>
    <mergeCell ref="M38:R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5"/>
  <sheetViews>
    <sheetView showGridLines="0" view="pageBreakPreview" zoomScale="60" zoomScalePageLayoutView="0" workbookViewId="0" topLeftCell="B294">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43890</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1130342901.0900033</v>
      </c>
      <c r="J12" s="57"/>
      <c r="K12" s="57"/>
      <c r="L12" s="57"/>
      <c r="M12" s="57"/>
      <c r="N12" s="57"/>
      <c r="O12" s="57"/>
      <c r="P12" s="57"/>
      <c r="Q12" s="57"/>
      <c r="R12" s="57"/>
      <c r="S12" s="57"/>
      <c r="T12" s="137">
        <v>0.16452894584906694</v>
      </c>
      <c r="U12" s="57"/>
      <c r="V12" s="57"/>
      <c r="W12" s="57"/>
      <c r="X12" s="57"/>
      <c r="Y12" s="57"/>
      <c r="Z12" s="57"/>
      <c r="AA12" s="56">
        <v>19360</v>
      </c>
      <c r="AB12" s="57"/>
      <c r="AC12" s="57"/>
      <c r="AD12" s="57"/>
      <c r="AE12" s="57"/>
      <c r="AF12" s="57"/>
      <c r="AG12" s="57"/>
      <c r="AH12" s="137">
        <v>0.16984392957091599</v>
      </c>
      <c r="AI12" s="57"/>
    </row>
    <row r="13" spans="2:35" ht="12" customHeight="1">
      <c r="B13" s="122" t="s">
        <v>580</v>
      </c>
      <c r="C13" s="57"/>
      <c r="D13" s="57"/>
      <c r="E13" s="57"/>
      <c r="F13" s="57"/>
      <c r="G13" s="57"/>
      <c r="H13" s="57"/>
      <c r="I13" s="139">
        <v>1041082065.1600018</v>
      </c>
      <c r="J13" s="57"/>
      <c r="K13" s="57"/>
      <c r="L13" s="57"/>
      <c r="M13" s="57"/>
      <c r="N13" s="57"/>
      <c r="O13" s="57"/>
      <c r="P13" s="57"/>
      <c r="Q13" s="57"/>
      <c r="R13" s="57"/>
      <c r="S13" s="57"/>
      <c r="T13" s="137">
        <v>0.15153643603013695</v>
      </c>
      <c r="U13" s="57"/>
      <c r="V13" s="57"/>
      <c r="W13" s="57"/>
      <c r="X13" s="57"/>
      <c r="Y13" s="57"/>
      <c r="Z13" s="57"/>
      <c r="AA13" s="56">
        <v>16961</v>
      </c>
      <c r="AB13" s="57"/>
      <c r="AC13" s="57"/>
      <c r="AD13" s="57"/>
      <c r="AE13" s="57"/>
      <c r="AF13" s="57"/>
      <c r="AG13" s="57"/>
      <c r="AH13" s="137">
        <v>0.14879766990972654</v>
      </c>
      <c r="AI13" s="57"/>
    </row>
    <row r="14" spans="2:35" ht="12" customHeight="1">
      <c r="B14" s="122" t="s">
        <v>582</v>
      </c>
      <c r="C14" s="57"/>
      <c r="D14" s="57"/>
      <c r="E14" s="57"/>
      <c r="F14" s="57"/>
      <c r="G14" s="57"/>
      <c r="H14" s="57"/>
      <c r="I14" s="139">
        <v>927489684.8499992</v>
      </c>
      <c r="J14" s="57"/>
      <c r="K14" s="57"/>
      <c r="L14" s="57"/>
      <c r="M14" s="57"/>
      <c r="N14" s="57"/>
      <c r="O14" s="57"/>
      <c r="P14" s="57"/>
      <c r="Q14" s="57"/>
      <c r="R14" s="57"/>
      <c r="S14" s="57"/>
      <c r="T14" s="137">
        <v>0.13500230769539112</v>
      </c>
      <c r="U14" s="57"/>
      <c r="V14" s="57"/>
      <c r="W14" s="57"/>
      <c r="X14" s="57"/>
      <c r="Y14" s="57"/>
      <c r="Z14" s="57"/>
      <c r="AA14" s="56">
        <v>14836</v>
      </c>
      <c r="AB14" s="57"/>
      <c r="AC14" s="57"/>
      <c r="AD14" s="57"/>
      <c r="AE14" s="57"/>
      <c r="AF14" s="57"/>
      <c r="AG14" s="57"/>
      <c r="AH14" s="137">
        <v>0.1301551931360594</v>
      </c>
      <c r="AI14" s="57"/>
    </row>
    <row r="15" spans="2:35" ht="12" customHeight="1">
      <c r="B15" s="122" t="s">
        <v>588</v>
      </c>
      <c r="C15" s="57"/>
      <c r="D15" s="57"/>
      <c r="E15" s="57"/>
      <c r="F15" s="57"/>
      <c r="G15" s="57"/>
      <c r="H15" s="57"/>
      <c r="I15" s="139">
        <v>770032067.1300017</v>
      </c>
      <c r="J15" s="57"/>
      <c r="K15" s="57"/>
      <c r="L15" s="57"/>
      <c r="M15" s="57"/>
      <c r="N15" s="57"/>
      <c r="O15" s="57"/>
      <c r="P15" s="57"/>
      <c r="Q15" s="57"/>
      <c r="R15" s="57"/>
      <c r="S15" s="57"/>
      <c r="T15" s="137">
        <v>0.11208330158282584</v>
      </c>
      <c r="U15" s="57"/>
      <c r="V15" s="57"/>
      <c r="W15" s="57"/>
      <c r="X15" s="57"/>
      <c r="Y15" s="57"/>
      <c r="Z15" s="57"/>
      <c r="AA15" s="56">
        <v>14171</v>
      </c>
      <c r="AB15" s="57"/>
      <c r="AC15" s="57"/>
      <c r="AD15" s="57"/>
      <c r="AE15" s="57"/>
      <c r="AF15" s="57"/>
      <c r="AG15" s="57"/>
      <c r="AH15" s="137">
        <v>0.12432119452218235</v>
      </c>
      <c r="AI15" s="57"/>
    </row>
    <row r="16" spans="2:35" ht="12" customHeight="1">
      <c r="B16" s="122" t="s">
        <v>590</v>
      </c>
      <c r="C16" s="57"/>
      <c r="D16" s="57"/>
      <c r="E16" s="57"/>
      <c r="F16" s="57"/>
      <c r="G16" s="57"/>
      <c r="H16" s="57"/>
      <c r="I16" s="139">
        <v>552663878.5699998</v>
      </c>
      <c r="J16" s="57"/>
      <c r="K16" s="57"/>
      <c r="L16" s="57"/>
      <c r="M16" s="57"/>
      <c r="N16" s="57"/>
      <c r="O16" s="57"/>
      <c r="P16" s="57"/>
      <c r="Q16" s="57"/>
      <c r="R16" s="57"/>
      <c r="S16" s="57"/>
      <c r="T16" s="137">
        <v>0.08044391242895822</v>
      </c>
      <c r="U16" s="57"/>
      <c r="V16" s="57"/>
      <c r="W16" s="57"/>
      <c r="X16" s="57"/>
      <c r="Y16" s="57"/>
      <c r="Z16" s="57"/>
      <c r="AA16" s="56">
        <v>11081</v>
      </c>
      <c r="AB16" s="57"/>
      <c r="AC16" s="57"/>
      <c r="AD16" s="57"/>
      <c r="AE16" s="57"/>
      <c r="AF16" s="57"/>
      <c r="AG16" s="57"/>
      <c r="AH16" s="137">
        <v>0.09721284006070868</v>
      </c>
      <c r="AI16" s="57"/>
    </row>
    <row r="17" spans="2:35" ht="12" customHeight="1">
      <c r="B17" s="122" t="s">
        <v>592</v>
      </c>
      <c r="C17" s="57"/>
      <c r="D17" s="57"/>
      <c r="E17" s="57"/>
      <c r="F17" s="57"/>
      <c r="G17" s="57"/>
      <c r="H17" s="57"/>
      <c r="I17" s="139">
        <v>546348700.3299994</v>
      </c>
      <c r="J17" s="57"/>
      <c r="K17" s="57"/>
      <c r="L17" s="57"/>
      <c r="M17" s="57"/>
      <c r="N17" s="57"/>
      <c r="O17" s="57"/>
      <c r="P17" s="57"/>
      <c r="Q17" s="57"/>
      <c r="R17" s="57"/>
      <c r="S17" s="57"/>
      <c r="T17" s="137">
        <v>0.0795246961294846</v>
      </c>
      <c r="U17" s="57"/>
      <c r="V17" s="57"/>
      <c r="W17" s="57"/>
      <c r="X17" s="57"/>
      <c r="Y17" s="57"/>
      <c r="Z17" s="57"/>
      <c r="AA17" s="56">
        <v>9352</v>
      </c>
      <c r="AB17" s="57"/>
      <c r="AC17" s="57"/>
      <c r="AD17" s="57"/>
      <c r="AE17" s="57"/>
      <c r="AF17" s="57"/>
      <c r="AG17" s="57"/>
      <c r="AH17" s="137">
        <v>0.08204444366462842</v>
      </c>
      <c r="AI17" s="57"/>
    </row>
    <row r="18" spans="2:35" ht="12" customHeight="1">
      <c r="B18" s="122" t="s">
        <v>586</v>
      </c>
      <c r="C18" s="57"/>
      <c r="D18" s="57"/>
      <c r="E18" s="57"/>
      <c r="F18" s="57"/>
      <c r="G18" s="57"/>
      <c r="H18" s="57"/>
      <c r="I18" s="139">
        <v>535761899.3800006</v>
      </c>
      <c r="J18" s="57"/>
      <c r="K18" s="57"/>
      <c r="L18" s="57"/>
      <c r="M18" s="57"/>
      <c r="N18" s="57"/>
      <c r="O18" s="57"/>
      <c r="P18" s="57"/>
      <c r="Q18" s="57"/>
      <c r="R18" s="57"/>
      <c r="S18" s="57"/>
      <c r="T18" s="137">
        <v>0.07798371666339733</v>
      </c>
      <c r="U18" s="57"/>
      <c r="V18" s="57"/>
      <c r="W18" s="57"/>
      <c r="X18" s="57"/>
      <c r="Y18" s="57"/>
      <c r="Z18" s="57"/>
      <c r="AA18" s="56">
        <v>5784</v>
      </c>
      <c r="AB18" s="57"/>
      <c r="AC18" s="57"/>
      <c r="AD18" s="57"/>
      <c r="AE18" s="57"/>
      <c r="AF18" s="57"/>
      <c r="AG18" s="57"/>
      <c r="AH18" s="137">
        <v>0.050742628545360435</v>
      </c>
      <c r="AI18" s="57"/>
    </row>
    <row r="19" spans="2:35" ht="12" customHeight="1">
      <c r="B19" s="122" t="s">
        <v>594</v>
      </c>
      <c r="C19" s="57"/>
      <c r="D19" s="57"/>
      <c r="E19" s="57"/>
      <c r="F19" s="57"/>
      <c r="G19" s="57"/>
      <c r="H19" s="57"/>
      <c r="I19" s="139">
        <v>487346877.9300015</v>
      </c>
      <c r="J19" s="57"/>
      <c r="K19" s="57"/>
      <c r="L19" s="57"/>
      <c r="M19" s="57"/>
      <c r="N19" s="57"/>
      <c r="O19" s="57"/>
      <c r="P19" s="57"/>
      <c r="Q19" s="57"/>
      <c r="R19" s="57"/>
      <c r="S19" s="57"/>
      <c r="T19" s="137">
        <v>0.07093658748273284</v>
      </c>
      <c r="U19" s="57"/>
      <c r="V19" s="57"/>
      <c r="W19" s="57"/>
      <c r="X19" s="57"/>
      <c r="Y19" s="57"/>
      <c r="Z19" s="57"/>
      <c r="AA19" s="56">
        <v>8718</v>
      </c>
      <c r="AB19" s="57"/>
      <c r="AC19" s="57"/>
      <c r="AD19" s="57"/>
      <c r="AE19" s="57"/>
      <c r="AF19" s="57"/>
      <c r="AG19" s="57"/>
      <c r="AH19" s="137">
        <v>0.07648240588839078</v>
      </c>
      <c r="AI19" s="57"/>
    </row>
    <row r="20" spans="2:35" ht="12" customHeight="1">
      <c r="B20" s="122" t="s">
        <v>596</v>
      </c>
      <c r="C20" s="57"/>
      <c r="D20" s="57"/>
      <c r="E20" s="57"/>
      <c r="F20" s="57"/>
      <c r="G20" s="57"/>
      <c r="H20" s="57"/>
      <c r="I20" s="139">
        <v>328562545.79000086</v>
      </c>
      <c r="J20" s="57"/>
      <c r="K20" s="57"/>
      <c r="L20" s="57"/>
      <c r="M20" s="57"/>
      <c r="N20" s="57"/>
      <c r="O20" s="57"/>
      <c r="P20" s="57"/>
      <c r="Q20" s="57"/>
      <c r="R20" s="57"/>
      <c r="S20" s="57"/>
      <c r="T20" s="137">
        <v>0.04782446924042766</v>
      </c>
      <c r="U20" s="57"/>
      <c r="V20" s="57"/>
      <c r="W20" s="57"/>
      <c r="X20" s="57"/>
      <c r="Y20" s="57"/>
      <c r="Z20" s="57"/>
      <c r="AA20" s="56">
        <v>4400</v>
      </c>
      <c r="AB20" s="57"/>
      <c r="AC20" s="57"/>
      <c r="AD20" s="57"/>
      <c r="AE20" s="57"/>
      <c r="AF20" s="57"/>
      <c r="AG20" s="57"/>
      <c r="AH20" s="137">
        <v>0.038600893084299086</v>
      </c>
      <c r="AI20" s="57"/>
    </row>
    <row r="21" spans="2:35" ht="12" customHeight="1">
      <c r="B21" s="122" t="s">
        <v>598</v>
      </c>
      <c r="C21" s="57"/>
      <c r="D21" s="57"/>
      <c r="E21" s="57"/>
      <c r="F21" s="57"/>
      <c r="G21" s="57"/>
      <c r="H21" s="57"/>
      <c r="I21" s="139">
        <v>302314447.1000005</v>
      </c>
      <c r="J21" s="57"/>
      <c r="K21" s="57"/>
      <c r="L21" s="57"/>
      <c r="M21" s="57"/>
      <c r="N21" s="57"/>
      <c r="O21" s="57"/>
      <c r="P21" s="57"/>
      <c r="Q21" s="57"/>
      <c r="R21" s="57"/>
      <c r="S21" s="57"/>
      <c r="T21" s="137">
        <v>0.04400388346610769</v>
      </c>
      <c r="U21" s="57"/>
      <c r="V21" s="57"/>
      <c r="W21" s="57"/>
      <c r="X21" s="57"/>
      <c r="Y21" s="57"/>
      <c r="Z21" s="57"/>
      <c r="AA21" s="56">
        <v>5267</v>
      </c>
      <c r="AB21" s="57"/>
      <c r="AC21" s="57"/>
      <c r="AD21" s="57"/>
      <c r="AE21" s="57"/>
      <c r="AF21" s="57"/>
      <c r="AG21" s="57"/>
      <c r="AH21" s="137">
        <v>0.04620702360795529</v>
      </c>
      <c r="AI21" s="57"/>
    </row>
    <row r="22" spans="2:35" ht="12" customHeight="1">
      <c r="B22" s="122" t="s">
        <v>532</v>
      </c>
      <c r="C22" s="57"/>
      <c r="D22" s="57"/>
      <c r="E22" s="57"/>
      <c r="F22" s="57"/>
      <c r="G22" s="57"/>
      <c r="H22" s="57"/>
      <c r="I22" s="139">
        <v>195220189.1500004</v>
      </c>
      <c r="J22" s="57"/>
      <c r="K22" s="57"/>
      <c r="L22" s="57"/>
      <c r="M22" s="57"/>
      <c r="N22" s="57"/>
      <c r="O22" s="57"/>
      <c r="P22" s="57"/>
      <c r="Q22" s="57"/>
      <c r="R22" s="57"/>
      <c r="S22" s="57"/>
      <c r="T22" s="137">
        <v>0.02841560016728722</v>
      </c>
      <c r="U22" s="57"/>
      <c r="V22" s="57"/>
      <c r="W22" s="57"/>
      <c r="X22" s="57"/>
      <c r="Y22" s="57"/>
      <c r="Z22" s="57"/>
      <c r="AA22" s="56">
        <v>3137</v>
      </c>
      <c r="AB22" s="57"/>
      <c r="AC22" s="57"/>
      <c r="AD22" s="57"/>
      <c r="AE22" s="57"/>
      <c r="AF22" s="57"/>
      <c r="AG22" s="57"/>
      <c r="AH22" s="137">
        <v>0.027520682183055964</v>
      </c>
      <c r="AI22" s="57"/>
    </row>
    <row r="23" spans="2:35" ht="12" customHeight="1">
      <c r="B23" s="122" t="s">
        <v>62</v>
      </c>
      <c r="C23" s="57"/>
      <c r="D23" s="57"/>
      <c r="E23" s="57"/>
      <c r="F23" s="57"/>
      <c r="G23" s="57"/>
      <c r="H23" s="57"/>
      <c r="I23" s="139">
        <v>53011266.30000001</v>
      </c>
      <c r="J23" s="57"/>
      <c r="K23" s="57"/>
      <c r="L23" s="57"/>
      <c r="M23" s="57"/>
      <c r="N23" s="57"/>
      <c r="O23" s="57"/>
      <c r="P23" s="57"/>
      <c r="Q23" s="57"/>
      <c r="R23" s="57"/>
      <c r="S23" s="57"/>
      <c r="T23" s="137">
        <v>0.007716143264183415</v>
      </c>
      <c r="U23" s="57"/>
      <c r="V23" s="57"/>
      <c r="W23" s="57"/>
      <c r="X23" s="57"/>
      <c r="Y23" s="57"/>
      <c r="Z23" s="57"/>
      <c r="AA23" s="56">
        <v>920</v>
      </c>
      <c r="AB23" s="57"/>
      <c r="AC23" s="57"/>
      <c r="AD23" s="57"/>
      <c r="AE23" s="57"/>
      <c r="AF23" s="57"/>
      <c r="AG23" s="57"/>
      <c r="AH23" s="137">
        <v>0.008071095826717082</v>
      </c>
      <c r="AI23" s="57"/>
    </row>
    <row r="24" spans="2:35" ht="13.5" customHeight="1">
      <c r="B24" s="140"/>
      <c r="C24" s="141"/>
      <c r="D24" s="141"/>
      <c r="E24" s="141"/>
      <c r="F24" s="141"/>
      <c r="G24" s="141"/>
      <c r="H24" s="141"/>
      <c r="I24" s="142">
        <v>6870176522.78001</v>
      </c>
      <c r="J24" s="141"/>
      <c r="K24" s="141"/>
      <c r="L24" s="141"/>
      <c r="M24" s="141"/>
      <c r="N24" s="141"/>
      <c r="O24" s="141"/>
      <c r="P24" s="141"/>
      <c r="Q24" s="141"/>
      <c r="R24" s="141"/>
      <c r="S24" s="141"/>
      <c r="T24" s="143">
        <v>1.0000000000000022</v>
      </c>
      <c r="U24" s="141"/>
      <c r="V24" s="141"/>
      <c r="W24" s="141"/>
      <c r="X24" s="141"/>
      <c r="Y24" s="141"/>
      <c r="Z24" s="141"/>
      <c r="AA24" s="144">
        <v>113987</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400520684.9800018</v>
      </c>
      <c r="K29" s="57"/>
      <c r="L29" s="57"/>
      <c r="M29" s="57"/>
      <c r="N29" s="57"/>
      <c r="O29" s="57"/>
      <c r="P29" s="57"/>
      <c r="Q29" s="57"/>
      <c r="R29" s="57"/>
      <c r="S29" s="57"/>
      <c r="T29" s="137">
        <v>0.0582984561825977</v>
      </c>
      <c r="U29" s="57"/>
      <c r="V29" s="57"/>
      <c r="W29" s="57"/>
      <c r="X29" s="57"/>
      <c r="Y29" s="57"/>
      <c r="Z29" s="57"/>
      <c r="AA29" s="56">
        <v>4718</v>
      </c>
      <c r="AB29" s="57"/>
      <c r="AC29" s="57"/>
      <c r="AD29" s="57"/>
      <c r="AE29" s="57"/>
      <c r="AF29" s="57"/>
      <c r="AG29" s="137">
        <v>0.041390684902664336</v>
      </c>
      <c r="AH29" s="57"/>
      <c r="AI29" s="57"/>
    </row>
    <row r="30" spans="2:35" ht="12.75" customHeight="1">
      <c r="B30" s="59" t="s">
        <v>1173</v>
      </c>
      <c r="C30" s="57"/>
      <c r="D30" s="57"/>
      <c r="E30" s="57"/>
      <c r="F30" s="57"/>
      <c r="G30" s="57"/>
      <c r="H30" s="57"/>
      <c r="I30" s="57"/>
      <c r="J30" s="139">
        <v>1626568002.5600073</v>
      </c>
      <c r="K30" s="57"/>
      <c r="L30" s="57"/>
      <c r="M30" s="57"/>
      <c r="N30" s="57"/>
      <c r="O30" s="57"/>
      <c r="P30" s="57"/>
      <c r="Q30" s="57"/>
      <c r="R30" s="57"/>
      <c r="S30" s="57"/>
      <c r="T30" s="137">
        <v>0.23675781796387066</v>
      </c>
      <c r="U30" s="57"/>
      <c r="V30" s="57"/>
      <c r="W30" s="57"/>
      <c r="X30" s="57"/>
      <c r="Y30" s="57"/>
      <c r="Z30" s="57"/>
      <c r="AA30" s="56">
        <v>21204</v>
      </c>
      <c r="AB30" s="57"/>
      <c r="AC30" s="57"/>
      <c r="AD30" s="57"/>
      <c r="AE30" s="57"/>
      <c r="AF30" s="57"/>
      <c r="AG30" s="137">
        <v>0.18602121294533588</v>
      </c>
      <c r="AH30" s="57"/>
      <c r="AI30" s="57"/>
    </row>
    <row r="31" spans="2:35" ht="12.75" customHeight="1">
      <c r="B31" s="59" t="s">
        <v>1174</v>
      </c>
      <c r="C31" s="57"/>
      <c r="D31" s="57"/>
      <c r="E31" s="57"/>
      <c r="F31" s="57"/>
      <c r="G31" s="57"/>
      <c r="H31" s="57"/>
      <c r="I31" s="57"/>
      <c r="J31" s="139">
        <v>1123678893.629994</v>
      </c>
      <c r="K31" s="57"/>
      <c r="L31" s="57"/>
      <c r="M31" s="57"/>
      <c r="N31" s="57"/>
      <c r="O31" s="57"/>
      <c r="P31" s="57"/>
      <c r="Q31" s="57"/>
      <c r="R31" s="57"/>
      <c r="S31" s="57"/>
      <c r="T31" s="137">
        <v>0.1635589551307917</v>
      </c>
      <c r="U31" s="57"/>
      <c r="V31" s="57"/>
      <c r="W31" s="57"/>
      <c r="X31" s="57"/>
      <c r="Y31" s="57"/>
      <c r="Z31" s="57"/>
      <c r="AA31" s="56">
        <v>15757</v>
      </c>
      <c r="AB31" s="57"/>
      <c r="AC31" s="57"/>
      <c r="AD31" s="57"/>
      <c r="AE31" s="57"/>
      <c r="AF31" s="57"/>
      <c r="AG31" s="137">
        <v>0.1382350618930229</v>
      </c>
      <c r="AH31" s="57"/>
      <c r="AI31" s="57"/>
    </row>
    <row r="32" spans="2:35" ht="12.75" customHeight="1">
      <c r="B32" s="59" t="s">
        <v>1175</v>
      </c>
      <c r="C32" s="57"/>
      <c r="D32" s="57"/>
      <c r="E32" s="57"/>
      <c r="F32" s="57"/>
      <c r="G32" s="57"/>
      <c r="H32" s="57"/>
      <c r="I32" s="57"/>
      <c r="J32" s="139">
        <v>2035586800.1800041</v>
      </c>
      <c r="K32" s="57"/>
      <c r="L32" s="57"/>
      <c r="M32" s="57"/>
      <c r="N32" s="57"/>
      <c r="O32" s="57"/>
      <c r="P32" s="57"/>
      <c r="Q32" s="57"/>
      <c r="R32" s="57"/>
      <c r="S32" s="57"/>
      <c r="T32" s="137">
        <v>0.2962932311026422</v>
      </c>
      <c r="U32" s="57"/>
      <c r="V32" s="57"/>
      <c r="W32" s="57"/>
      <c r="X32" s="57"/>
      <c r="Y32" s="57"/>
      <c r="Z32" s="57"/>
      <c r="AA32" s="56">
        <v>31626</v>
      </c>
      <c r="AB32" s="57"/>
      <c r="AC32" s="57"/>
      <c r="AD32" s="57"/>
      <c r="AE32" s="57"/>
      <c r="AF32" s="57"/>
      <c r="AG32" s="137">
        <v>0.27745269197364614</v>
      </c>
      <c r="AH32" s="57"/>
      <c r="AI32" s="57"/>
    </row>
    <row r="33" spans="2:35" ht="12.75" customHeight="1">
      <c r="B33" s="59" t="s">
        <v>1176</v>
      </c>
      <c r="C33" s="57"/>
      <c r="D33" s="57"/>
      <c r="E33" s="57"/>
      <c r="F33" s="57"/>
      <c r="G33" s="57"/>
      <c r="H33" s="57"/>
      <c r="I33" s="57"/>
      <c r="J33" s="139">
        <v>911471431.3399998</v>
      </c>
      <c r="K33" s="57"/>
      <c r="L33" s="57"/>
      <c r="M33" s="57"/>
      <c r="N33" s="57"/>
      <c r="O33" s="57"/>
      <c r="P33" s="57"/>
      <c r="Q33" s="57"/>
      <c r="R33" s="57"/>
      <c r="S33" s="57"/>
      <c r="T33" s="137">
        <v>0.13267074409482188</v>
      </c>
      <c r="U33" s="57"/>
      <c r="V33" s="57"/>
      <c r="W33" s="57"/>
      <c r="X33" s="57"/>
      <c r="Y33" s="57"/>
      <c r="Z33" s="57"/>
      <c r="AA33" s="56">
        <v>15712</v>
      </c>
      <c r="AB33" s="57"/>
      <c r="AC33" s="57"/>
      <c r="AD33" s="57"/>
      <c r="AE33" s="57"/>
      <c r="AF33" s="57"/>
      <c r="AG33" s="137">
        <v>0.13784028003193347</v>
      </c>
      <c r="AH33" s="57"/>
      <c r="AI33" s="57"/>
    </row>
    <row r="34" spans="2:35" ht="12.75" customHeight="1">
      <c r="B34" s="59" t="s">
        <v>1177</v>
      </c>
      <c r="C34" s="57"/>
      <c r="D34" s="57"/>
      <c r="E34" s="57"/>
      <c r="F34" s="57"/>
      <c r="G34" s="57"/>
      <c r="H34" s="57"/>
      <c r="I34" s="57"/>
      <c r="J34" s="139">
        <v>288150551.6599996</v>
      </c>
      <c r="K34" s="57"/>
      <c r="L34" s="57"/>
      <c r="M34" s="57"/>
      <c r="N34" s="57"/>
      <c r="O34" s="57"/>
      <c r="P34" s="57"/>
      <c r="Q34" s="57"/>
      <c r="R34" s="57"/>
      <c r="S34" s="57"/>
      <c r="T34" s="137">
        <v>0.04194223404661512</v>
      </c>
      <c r="U34" s="57"/>
      <c r="V34" s="57"/>
      <c r="W34" s="57"/>
      <c r="X34" s="57"/>
      <c r="Y34" s="57"/>
      <c r="Z34" s="57"/>
      <c r="AA34" s="56">
        <v>5514</v>
      </c>
      <c r="AB34" s="57"/>
      <c r="AC34" s="57"/>
      <c r="AD34" s="57"/>
      <c r="AE34" s="57"/>
      <c r="AF34" s="57"/>
      <c r="AG34" s="137">
        <v>0.0483739373788239</v>
      </c>
      <c r="AH34" s="57"/>
      <c r="AI34" s="57"/>
    </row>
    <row r="35" spans="2:35" ht="12.75" customHeight="1">
      <c r="B35" s="59" t="s">
        <v>1178</v>
      </c>
      <c r="C35" s="57"/>
      <c r="D35" s="57"/>
      <c r="E35" s="57"/>
      <c r="F35" s="57"/>
      <c r="G35" s="57"/>
      <c r="H35" s="57"/>
      <c r="I35" s="57"/>
      <c r="J35" s="139">
        <v>53261038.550000064</v>
      </c>
      <c r="K35" s="57"/>
      <c r="L35" s="57"/>
      <c r="M35" s="57"/>
      <c r="N35" s="57"/>
      <c r="O35" s="57"/>
      <c r="P35" s="57"/>
      <c r="Q35" s="57"/>
      <c r="R35" s="57"/>
      <c r="S35" s="57"/>
      <c r="T35" s="137">
        <v>0.007752499280534941</v>
      </c>
      <c r="U35" s="57"/>
      <c r="V35" s="57"/>
      <c r="W35" s="57"/>
      <c r="X35" s="57"/>
      <c r="Y35" s="57"/>
      <c r="Z35" s="57"/>
      <c r="AA35" s="56">
        <v>1180</v>
      </c>
      <c r="AB35" s="57"/>
      <c r="AC35" s="57"/>
      <c r="AD35" s="57"/>
      <c r="AE35" s="57"/>
      <c r="AF35" s="57"/>
      <c r="AG35" s="137">
        <v>0.0103520576907893</v>
      </c>
      <c r="AH35" s="57"/>
      <c r="AI35" s="57"/>
    </row>
    <row r="36" spans="2:35" ht="12.75" customHeight="1">
      <c r="B36" s="59" t="s">
        <v>1179</v>
      </c>
      <c r="C36" s="57"/>
      <c r="D36" s="57"/>
      <c r="E36" s="57"/>
      <c r="F36" s="57"/>
      <c r="G36" s="57"/>
      <c r="H36" s="57"/>
      <c r="I36" s="57"/>
      <c r="J36" s="139">
        <v>34794326.97999997</v>
      </c>
      <c r="K36" s="57"/>
      <c r="L36" s="57"/>
      <c r="M36" s="57"/>
      <c r="N36" s="57"/>
      <c r="O36" s="57"/>
      <c r="P36" s="57"/>
      <c r="Q36" s="57"/>
      <c r="R36" s="57"/>
      <c r="S36" s="57"/>
      <c r="T36" s="137">
        <v>0.005064546284164541</v>
      </c>
      <c r="U36" s="57"/>
      <c r="V36" s="57"/>
      <c r="W36" s="57"/>
      <c r="X36" s="57"/>
      <c r="Y36" s="57"/>
      <c r="Z36" s="57"/>
      <c r="AA36" s="56">
        <v>991</v>
      </c>
      <c r="AB36" s="57"/>
      <c r="AC36" s="57"/>
      <c r="AD36" s="57"/>
      <c r="AE36" s="57"/>
      <c r="AF36" s="57"/>
      <c r="AG36" s="137">
        <v>0.008693973874213726</v>
      </c>
      <c r="AH36" s="57"/>
      <c r="AI36" s="57"/>
    </row>
    <row r="37" spans="2:35" ht="12.75" customHeight="1">
      <c r="B37" s="59" t="s">
        <v>1180</v>
      </c>
      <c r="C37" s="57"/>
      <c r="D37" s="57"/>
      <c r="E37" s="57"/>
      <c r="F37" s="57"/>
      <c r="G37" s="57"/>
      <c r="H37" s="57"/>
      <c r="I37" s="57"/>
      <c r="J37" s="139">
        <v>97276271.84000064</v>
      </c>
      <c r="K37" s="57"/>
      <c r="L37" s="57"/>
      <c r="M37" s="57"/>
      <c r="N37" s="57"/>
      <c r="O37" s="57"/>
      <c r="P37" s="57"/>
      <c r="Q37" s="57"/>
      <c r="R37" s="57"/>
      <c r="S37" s="57"/>
      <c r="T37" s="137">
        <v>0.014159209958791264</v>
      </c>
      <c r="U37" s="57"/>
      <c r="V37" s="57"/>
      <c r="W37" s="57"/>
      <c r="X37" s="57"/>
      <c r="Y37" s="57"/>
      <c r="Z37" s="57"/>
      <c r="AA37" s="56">
        <v>7881</v>
      </c>
      <c r="AB37" s="57"/>
      <c r="AC37" s="57"/>
      <c r="AD37" s="57"/>
      <c r="AE37" s="57"/>
      <c r="AF37" s="57"/>
      <c r="AG37" s="137">
        <v>0.06913946327212753</v>
      </c>
      <c r="AH37" s="57"/>
      <c r="AI37" s="57"/>
    </row>
    <row r="38" spans="2:35" ht="12.75" customHeight="1">
      <c r="B38" s="59" t="s">
        <v>1181</v>
      </c>
      <c r="C38" s="57"/>
      <c r="D38" s="57"/>
      <c r="E38" s="57"/>
      <c r="F38" s="57"/>
      <c r="G38" s="57"/>
      <c r="H38" s="57"/>
      <c r="I38" s="57"/>
      <c r="J38" s="139">
        <v>128784475.04999995</v>
      </c>
      <c r="K38" s="57"/>
      <c r="L38" s="57"/>
      <c r="M38" s="57"/>
      <c r="N38" s="57"/>
      <c r="O38" s="57"/>
      <c r="P38" s="57"/>
      <c r="Q38" s="57"/>
      <c r="R38" s="57"/>
      <c r="S38" s="57"/>
      <c r="T38" s="137">
        <v>0.01874543901790277</v>
      </c>
      <c r="U38" s="57"/>
      <c r="V38" s="57"/>
      <c r="W38" s="57"/>
      <c r="X38" s="57"/>
      <c r="Y38" s="57"/>
      <c r="Z38" s="57"/>
      <c r="AA38" s="56">
        <v>5090</v>
      </c>
      <c r="AB38" s="57"/>
      <c r="AC38" s="57"/>
      <c r="AD38" s="57"/>
      <c r="AE38" s="57"/>
      <c r="AF38" s="57"/>
      <c r="AG38" s="137">
        <v>0.0446542149543369</v>
      </c>
      <c r="AH38" s="57"/>
      <c r="AI38" s="57"/>
    </row>
    <row r="39" spans="2:35" ht="12.75" customHeight="1">
      <c r="B39" s="59" t="s">
        <v>1182</v>
      </c>
      <c r="C39" s="57"/>
      <c r="D39" s="57"/>
      <c r="E39" s="57"/>
      <c r="F39" s="57"/>
      <c r="G39" s="57"/>
      <c r="H39" s="57"/>
      <c r="I39" s="57"/>
      <c r="J39" s="139">
        <v>88432898.48999994</v>
      </c>
      <c r="K39" s="57"/>
      <c r="L39" s="57"/>
      <c r="M39" s="57"/>
      <c r="N39" s="57"/>
      <c r="O39" s="57"/>
      <c r="P39" s="57"/>
      <c r="Q39" s="57"/>
      <c r="R39" s="57"/>
      <c r="S39" s="57"/>
      <c r="T39" s="137">
        <v>0.012871998004239877</v>
      </c>
      <c r="U39" s="57"/>
      <c r="V39" s="57"/>
      <c r="W39" s="57"/>
      <c r="X39" s="57"/>
      <c r="Y39" s="57"/>
      <c r="Z39" s="57"/>
      <c r="AA39" s="56">
        <v>1679</v>
      </c>
      <c r="AB39" s="57"/>
      <c r="AC39" s="57"/>
      <c r="AD39" s="57"/>
      <c r="AE39" s="57"/>
      <c r="AF39" s="57"/>
      <c r="AG39" s="137">
        <v>0.014729749883758674</v>
      </c>
      <c r="AH39" s="57"/>
      <c r="AI39" s="57"/>
    </row>
    <row r="40" spans="2:35" ht="12.75" customHeight="1">
      <c r="B40" s="59" t="s">
        <v>1183</v>
      </c>
      <c r="C40" s="57"/>
      <c r="D40" s="57"/>
      <c r="E40" s="57"/>
      <c r="F40" s="57"/>
      <c r="G40" s="57"/>
      <c r="H40" s="57"/>
      <c r="I40" s="57"/>
      <c r="J40" s="139">
        <v>17066616.94</v>
      </c>
      <c r="K40" s="57"/>
      <c r="L40" s="57"/>
      <c r="M40" s="57"/>
      <c r="N40" s="57"/>
      <c r="O40" s="57"/>
      <c r="P40" s="57"/>
      <c r="Q40" s="57"/>
      <c r="R40" s="57"/>
      <c r="S40" s="57"/>
      <c r="T40" s="137">
        <v>0.0024841598878006725</v>
      </c>
      <c r="U40" s="57"/>
      <c r="V40" s="57"/>
      <c r="W40" s="57"/>
      <c r="X40" s="57"/>
      <c r="Y40" s="57"/>
      <c r="Z40" s="57"/>
      <c r="AA40" s="56">
        <v>415</v>
      </c>
      <c r="AB40" s="57"/>
      <c r="AC40" s="57"/>
      <c r="AD40" s="57"/>
      <c r="AE40" s="57"/>
      <c r="AF40" s="57"/>
      <c r="AG40" s="137">
        <v>0.0036407660522691184</v>
      </c>
      <c r="AH40" s="57"/>
      <c r="AI40" s="57"/>
    </row>
    <row r="41" spans="2:35" ht="12.75" customHeight="1">
      <c r="B41" s="59" t="s">
        <v>1184</v>
      </c>
      <c r="C41" s="57"/>
      <c r="D41" s="57"/>
      <c r="E41" s="57"/>
      <c r="F41" s="57"/>
      <c r="G41" s="57"/>
      <c r="H41" s="57"/>
      <c r="I41" s="57"/>
      <c r="J41" s="139">
        <v>9478786.570000011</v>
      </c>
      <c r="K41" s="57"/>
      <c r="L41" s="57"/>
      <c r="M41" s="57"/>
      <c r="N41" s="57"/>
      <c r="O41" s="57"/>
      <c r="P41" s="57"/>
      <c r="Q41" s="57"/>
      <c r="R41" s="57"/>
      <c r="S41" s="57"/>
      <c r="T41" s="137">
        <v>0.0013797005853591125</v>
      </c>
      <c r="U41" s="57"/>
      <c r="V41" s="57"/>
      <c r="W41" s="57"/>
      <c r="X41" s="57"/>
      <c r="Y41" s="57"/>
      <c r="Z41" s="57"/>
      <c r="AA41" s="56">
        <v>241</v>
      </c>
      <c r="AB41" s="57"/>
      <c r="AC41" s="57"/>
      <c r="AD41" s="57"/>
      <c r="AE41" s="57"/>
      <c r="AF41" s="57"/>
      <c r="AG41" s="137">
        <v>0.002114276189390018</v>
      </c>
      <c r="AH41" s="57"/>
      <c r="AI41" s="57"/>
    </row>
    <row r="42" spans="2:35" ht="12.75" customHeight="1">
      <c r="B42" s="59" t="s">
        <v>1185</v>
      </c>
      <c r="C42" s="57"/>
      <c r="D42" s="57"/>
      <c r="E42" s="57"/>
      <c r="F42" s="57"/>
      <c r="G42" s="57"/>
      <c r="H42" s="57"/>
      <c r="I42" s="57"/>
      <c r="J42" s="139">
        <v>10987657.970000006</v>
      </c>
      <c r="K42" s="57"/>
      <c r="L42" s="57"/>
      <c r="M42" s="57"/>
      <c r="N42" s="57"/>
      <c r="O42" s="57"/>
      <c r="P42" s="57"/>
      <c r="Q42" s="57"/>
      <c r="R42" s="57"/>
      <c r="S42" s="57"/>
      <c r="T42" s="137">
        <v>0.0015993268780747226</v>
      </c>
      <c r="U42" s="57"/>
      <c r="V42" s="57"/>
      <c r="W42" s="57"/>
      <c r="X42" s="57"/>
      <c r="Y42" s="57"/>
      <c r="Z42" s="57"/>
      <c r="AA42" s="56">
        <v>310</v>
      </c>
      <c r="AB42" s="57"/>
      <c r="AC42" s="57"/>
      <c r="AD42" s="57"/>
      <c r="AE42" s="57"/>
      <c r="AF42" s="57"/>
      <c r="AG42" s="137">
        <v>0.0027196083763937995</v>
      </c>
      <c r="AH42" s="57"/>
      <c r="AI42" s="57"/>
    </row>
    <row r="43" spans="2:35" ht="12.75" customHeight="1">
      <c r="B43" s="59" t="s">
        <v>1186</v>
      </c>
      <c r="C43" s="57"/>
      <c r="D43" s="57"/>
      <c r="E43" s="57"/>
      <c r="F43" s="57"/>
      <c r="G43" s="57"/>
      <c r="H43" s="57"/>
      <c r="I43" s="57"/>
      <c r="J43" s="139">
        <v>23196357.210000034</v>
      </c>
      <c r="K43" s="57"/>
      <c r="L43" s="57"/>
      <c r="M43" s="57"/>
      <c r="N43" s="57"/>
      <c r="O43" s="57"/>
      <c r="P43" s="57"/>
      <c r="Q43" s="57"/>
      <c r="R43" s="57"/>
      <c r="S43" s="57"/>
      <c r="T43" s="137">
        <v>0.0033763844543274785</v>
      </c>
      <c r="U43" s="57"/>
      <c r="V43" s="57"/>
      <c r="W43" s="57"/>
      <c r="X43" s="57"/>
      <c r="Y43" s="57"/>
      <c r="Z43" s="57"/>
      <c r="AA43" s="56">
        <v>770</v>
      </c>
      <c r="AB43" s="57"/>
      <c r="AC43" s="57"/>
      <c r="AD43" s="57"/>
      <c r="AE43" s="57"/>
      <c r="AF43" s="57"/>
      <c r="AG43" s="137">
        <v>0.00675515628975234</v>
      </c>
      <c r="AH43" s="57"/>
      <c r="AI43" s="57"/>
    </row>
    <row r="44" spans="2:35" ht="12.75" customHeight="1">
      <c r="B44" s="59" t="s">
        <v>1187</v>
      </c>
      <c r="C44" s="57"/>
      <c r="D44" s="57"/>
      <c r="E44" s="57"/>
      <c r="F44" s="57"/>
      <c r="G44" s="57"/>
      <c r="H44" s="57"/>
      <c r="I44" s="57"/>
      <c r="J44" s="139">
        <v>13013372.269999992</v>
      </c>
      <c r="K44" s="57"/>
      <c r="L44" s="57"/>
      <c r="M44" s="57"/>
      <c r="N44" s="57"/>
      <c r="O44" s="57"/>
      <c r="P44" s="57"/>
      <c r="Q44" s="57"/>
      <c r="R44" s="57"/>
      <c r="S44" s="57"/>
      <c r="T44" s="137">
        <v>0.0018941831009509703</v>
      </c>
      <c r="U44" s="57"/>
      <c r="V44" s="57"/>
      <c r="W44" s="57"/>
      <c r="X44" s="57"/>
      <c r="Y44" s="57"/>
      <c r="Z44" s="57"/>
      <c r="AA44" s="56">
        <v>457</v>
      </c>
      <c r="AB44" s="57"/>
      <c r="AC44" s="57"/>
      <c r="AD44" s="57"/>
      <c r="AE44" s="57"/>
      <c r="AF44" s="57"/>
      <c r="AG44" s="137">
        <v>0.004009229122619246</v>
      </c>
      <c r="AH44" s="57"/>
      <c r="AI44" s="57"/>
    </row>
    <row r="45" spans="2:35" ht="12.75" customHeight="1">
      <c r="B45" s="59" t="s">
        <v>1188</v>
      </c>
      <c r="C45" s="57"/>
      <c r="D45" s="57"/>
      <c r="E45" s="57"/>
      <c r="F45" s="57"/>
      <c r="G45" s="57"/>
      <c r="H45" s="57"/>
      <c r="I45" s="57"/>
      <c r="J45" s="139">
        <v>4459813.720000001</v>
      </c>
      <c r="K45" s="57"/>
      <c r="L45" s="57"/>
      <c r="M45" s="57"/>
      <c r="N45" s="57"/>
      <c r="O45" s="57"/>
      <c r="P45" s="57"/>
      <c r="Q45" s="57"/>
      <c r="R45" s="57"/>
      <c r="S45" s="57"/>
      <c r="T45" s="137">
        <v>0.0006491556228886157</v>
      </c>
      <c r="U45" s="57"/>
      <c r="V45" s="57"/>
      <c r="W45" s="57"/>
      <c r="X45" s="57"/>
      <c r="Y45" s="57"/>
      <c r="Z45" s="57"/>
      <c r="AA45" s="56">
        <v>213</v>
      </c>
      <c r="AB45" s="57"/>
      <c r="AC45" s="57"/>
      <c r="AD45" s="57"/>
      <c r="AE45" s="57"/>
      <c r="AF45" s="57"/>
      <c r="AG45" s="137">
        <v>0.0018686341424899331</v>
      </c>
      <c r="AH45" s="57"/>
      <c r="AI45" s="57"/>
    </row>
    <row r="46" spans="2:35" ht="12.75" customHeight="1">
      <c r="B46" s="59" t="s">
        <v>1189</v>
      </c>
      <c r="C46" s="57"/>
      <c r="D46" s="57"/>
      <c r="E46" s="57"/>
      <c r="F46" s="57"/>
      <c r="G46" s="57"/>
      <c r="H46" s="57"/>
      <c r="I46" s="57"/>
      <c r="J46" s="139">
        <v>1699774.2899999996</v>
      </c>
      <c r="K46" s="57"/>
      <c r="L46" s="57"/>
      <c r="M46" s="57"/>
      <c r="N46" s="57"/>
      <c r="O46" s="57"/>
      <c r="P46" s="57"/>
      <c r="Q46" s="57"/>
      <c r="R46" s="57"/>
      <c r="S46" s="57"/>
      <c r="T46" s="137">
        <v>0.00024741348120589304</v>
      </c>
      <c r="U46" s="57"/>
      <c r="V46" s="57"/>
      <c r="W46" s="57"/>
      <c r="X46" s="57"/>
      <c r="Y46" s="57"/>
      <c r="Z46" s="57"/>
      <c r="AA46" s="56">
        <v>72</v>
      </c>
      <c r="AB46" s="57"/>
      <c r="AC46" s="57"/>
      <c r="AD46" s="57"/>
      <c r="AE46" s="57"/>
      <c r="AF46" s="57"/>
      <c r="AG46" s="137">
        <v>0.0006316509777430759</v>
      </c>
      <c r="AH46" s="57"/>
      <c r="AI46" s="57"/>
    </row>
    <row r="47" spans="2:35" ht="12.75" customHeight="1">
      <c r="B47" s="59" t="s">
        <v>1190</v>
      </c>
      <c r="C47" s="57"/>
      <c r="D47" s="57"/>
      <c r="E47" s="57"/>
      <c r="F47" s="57"/>
      <c r="G47" s="57"/>
      <c r="H47" s="57"/>
      <c r="I47" s="57"/>
      <c r="J47" s="139">
        <v>511570.61000000016</v>
      </c>
      <c r="K47" s="57"/>
      <c r="L47" s="57"/>
      <c r="M47" s="57"/>
      <c r="N47" s="57"/>
      <c r="O47" s="57"/>
      <c r="P47" s="57"/>
      <c r="Q47" s="57"/>
      <c r="R47" s="57"/>
      <c r="S47" s="57"/>
      <c r="T47" s="137">
        <v>7.446251319798603E-05</v>
      </c>
      <c r="U47" s="57"/>
      <c r="V47" s="57"/>
      <c r="W47" s="57"/>
      <c r="X47" s="57"/>
      <c r="Y47" s="57"/>
      <c r="Z47" s="57"/>
      <c r="AA47" s="56">
        <v>36</v>
      </c>
      <c r="AB47" s="57"/>
      <c r="AC47" s="57"/>
      <c r="AD47" s="57"/>
      <c r="AE47" s="57"/>
      <c r="AF47" s="57"/>
      <c r="AG47" s="137">
        <v>0.00031582548887153797</v>
      </c>
      <c r="AH47" s="57"/>
      <c r="AI47" s="57"/>
    </row>
    <row r="48" spans="2:35" ht="12.75" customHeight="1">
      <c r="B48" s="59" t="s">
        <v>1191</v>
      </c>
      <c r="C48" s="57"/>
      <c r="D48" s="57"/>
      <c r="E48" s="57"/>
      <c r="F48" s="57"/>
      <c r="G48" s="57"/>
      <c r="H48" s="57"/>
      <c r="I48" s="57"/>
      <c r="J48" s="139">
        <v>290311.55999999994</v>
      </c>
      <c r="K48" s="57"/>
      <c r="L48" s="57"/>
      <c r="M48" s="57"/>
      <c r="N48" s="57"/>
      <c r="O48" s="57"/>
      <c r="P48" s="57"/>
      <c r="Q48" s="57"/>
      <c r="R48" s="57"/>
      <c r="S48" s="57"/>
      <c r="T48" s="137">
        <v>4.225678321909052E-05</v>
      </c>
      <c r="U48" s="57"/>
      <c r="V48" s="57"/>
      <c r="W48" s="57"/>
      <c r="X48" s="57"/>
      <c r="Y48" s="57"/>
      <c r="Z48" s="57"/>
      <c r="AA48" s="56">
        <v>38</v>
      </c>
      <c r="AB48" s="57"/>
      <c r="AC48" s="57"/>
      <c r="AD48" s="57"/>
      <c r="AE48" s="57"/>
      <c r="AF48" s="57"/>
      <c r="AG48" s="137">
        <v>0.0003333713493644012</v>
      </c>
      <c r="AH48" s="57"/>
      <c r="AI48" s="57"/>
    </row>
    <row r="49" spans="2:35" ht="12.75" customHeight="1">
      <c r="B49" s="59" t="s">
        <v>1192</v>
      </c>
      <c r="C49" s="57"/>
      <c r="D49" s="57"/>
      <c r="E49" s="57"/>
      <c r="F49" s="57"/>
      <c r="G49" s="57"/>
      <c r="H49" s="57"/>
      <c r="I49" s="57"/>
      <c r="J49" s="139">
        <v>422565.77</v>
      </c>
      <c r="K49" s="57"/>
      <c r="L49" s="57"/>
      <c r="M49" s="57"/>
      <c r="N49" s="57"/>
      <c r="O49" s="57"/>
      <c r="P49" s="57"/>
      <c r="Q49" s="57"/>
      <c r="R49" s="57"/>
      <c r="S49" s="57"/>
      <c r="T49" s="137">
        <v>6.150726529352834E-05</v>
      </c>
      <c r="U49" s="57"/>
      <c r="V49" s="57"/>
      <c r="W49" s="57"/>
      <c r="X49" s="57"/>
      <c r="Y49" s="57"/>
      <c r="Z49" s="57"/>
      <c r="AA49" s="56">
        <v>22</v>
      </c>
      <c r="AB49" s="57"/>
      <c r="AC49" s="57"/>
      <c r="AD49" s="57"/>
      <c r="AE49" s="57"/>
      <c r="AF49" s="57"/>
      <c r="AG49" s="137">
        <v>0.00019300446542149544</v>
      </c>
      <c r="AH49" s="57"/>
      <c r="AI49" s="57"/>
    </row>
    <row r="50" spans="2:35" ht="12.75" customHeight="1">
      <c r="B50" s="59" t="s">
        <v>1193</v>
      </c>
      <c r="C50" s="57"/>
      <c r="D50" s="57"/>
      <c r="E50" s="57"/>
      <c r="F50" s="57"/>
      <c r="G50" s="57"/>
      <c r="H50" s="57"/>
      <c r="I50" s="57"/>
      <c r="J50" s="139">
        <v>86155.71</v>
      </c>
      <c r="K50" s="57"/>
      <c r="L50" s="57"/>
      <c r="M50" s="57"/>
      <c r="N50" s="57"/>
      <c r="O50" s="57"/>
      <c r="P50" s="57"/>
      <c r="Q50" s="57"/>
      <c r="R50" s="57"/>
      <c r="S50" s="57"/>
      <c r="T50" s="137">
        <v>1.2540538036297381E-05</v>
      </c>
      <c r="U50" s="57"/>
      <c r="V50" s="57"/>
      <c r="W50" s="57"/>
      <c r="X50" s="57"/>
      <c r="Y50" s="57"/>
      <c r="Z50" s="57"/>
      <c r="AA50" s="56">
        <v>12</v>
      </c>
      <c r="AB50" s="57"/>
      <c r="AC50" s="57"/>
      <c r="AD50" s="57"/>
      <c r="AE50" s="57"/>
      <c r="AF50" s="57"/>
      <c r="AG50" s="137">
        <v>0.00010527516295717932</v>
      </c>
      <c r="AH50" s="57"/>
      <c r="AI50" s="57"/>
    </row>
    <row r="51" spans="2:35" ht="12.75" customHeight="1">
      <c r="B51" s="59" t="s">
        <v>1194</v>
      </c>
      <c r="C51" s="57"/>
      <c r="D51" s="57"/>
      <c r="E51" s="57"/>
      <c r="F51" s="57"/>
      <c r="G51" s="57"/>
      <c r="H51" s="57"/>
      <c r="I51" s="57"/>
      <c r="J51" s="139">
        <v>109276.16000000002</v>
      </c>
      <c r="K51" s="57"/>
      <c r="L51" s="57"/>
      <c r="M51" s="57"/>
      <c r="N51" s="57"/>
      <c r="O51" s="57"/>
      <c r="P51" s="57"/>
      <c r="Q51" s="57"/>
      <c r="R51" s="57"/>
      <c r="S51" s="57"/>
      <c r="T51" s="137">
        <v>1.5905873690095746E-05</v>
      </c>
      <c r="U51" s="57"/>
      <c r="V51" s="57"/>
      <c r="W51" s="57"/>
      <c r="X51" s="57"/>
      <c r="Y51" s="57"/>
      <c r="Z51" s="57"/>
      <c r="AA51" s="56">
        <v>17</v>
      </c>
      <c r="AB51" s="57"/>
      <c r="AC51" s="57"/>
      <c r="AD51" s="57"/>
      <c r="AE51" s="57"/>
      <c r="AF51" s="57"/>
      <c r="AG51" s="137">
        <v>0.00014913981418933738</v>
      </c>
      <c r="AH51" s="57"/>
      <c r="AI51" s="57"/>
    </row>
    <row r="52" spans="2:35" ht="12.75" customHeight="1">
      <c r="B52" s="59" t="s">
        <v>1195</v>
      </c>
      <c r="C52" s="57"/>
      <c r="D52" s="57"/>
      <c r="E52" s="57"/>
      <c r="F52" s="57"/>
      <c r="G52" s="57"/>
      <c r="H52" s="57"/>
      <c r="I52" s="57"/>
      <c r="J52" s="139">
        <v>86279.42000000001</v>
      </c>
      <c r="K52" s="57"/>
      <c r="L52" s="57"/>
      <c r="M52" s="57"/>
      <c r="N52" s="57"/>
      <c r="O52" s="57"/>
      <c r="P52" s="57"/>
      <c r="Q52" s="57"/>
      <c r="R52" s="57"/>
      <c r="S52" s="57"/>
      <c r="T52" s="137">
        <v>1.2558544851637544E-05</v>
      </c>
      <c r="U52" s="57"/>
      <c r="V52" s="57"/>
      <c r="W52" s="57"/>
      <c r="X52" s="57"/>
      <c r="Y52" s="57"/>
      <c r="Z52" s="57"/>
      <c r="AA52" s="56">
        <v>9</v>
      </c>
      <c r="AB52" s="57"/>
      <c r="AC52" s="57"/>
      <c r="AD52" s="57"/>
      <c r="AE52" s="57"/>
      <c r="AF52" s="57"/>
      <c r="AG52" s="137">
        <v>7.895637221788449E-05</v>
      </c>
      <c r="AH52" s="57"/>
      <c r="AI52" s="57"/>
    </row>
    <row r="53" spans="2:35" ht="12.75" customHeight="1">
      <c r="B53" s="59" t="s">
        <v>1196</v>
      </c>
      <c r="C53" s="57"/>
      <c r="D53" s="57"/>
      <c r="E53" s="57"/>
      <c r="F53" s="57"/>
      <c r="G53" s="57"/>
      <c r="H53" s="57"/>
      <c r="I53" s="57"/>
      <c r="J53" s="139">
        <v>10088.220000000001</v>
      </c>
      <c r="K53" s="57"/>
      <c r="L53" s="57"/>
      <c r="M53" s="57"/>
      <c r="N53" s="57"/>
      <c r="O53" s="57"/>
      <c r="P53" s="57"/>
      <c r="Q53" s="57"/>
      <c r="R53" s="57"/>
      <c r="S53" s="57"/>
      <c r="T53" s="137">
        <v>1.4684076845114039E-06</v>
      </c>
      <c r="U53" s="57"/>
      <c r="V53" s="57"/>
      <c r="W53" s="57"/>
      <c r="X53" s="57"/>
      <c r="Y53" s="57"/>
      <c r="Z53" s="57"/>
      <c r="AA53" s="56">
        <v>4</v>
      </c>
      <c r="AB53" s="57"/>
      <c r="AC53" s="57"/>
      <c r="AD53" s="57"/>
      <c r="AE53" s="57"/>
      <c r="AF53" s="57"/>
      <c r="AG53" s="137">
        <v>3.5091720985726443E-05</v>
      </c>
      <c r="AH53" s="57"/>
      <c r="AI53" s="57"/>
    </row>
    <row r="54" spans="2:35" ht="12.75" customHeight="1">
      <c r="B54" s="59" t="s">
        <v>1197</v>
      </c>
      <c r="C54" s="57"/>
      <c r="D54" s="57"/>
      <c r="E54" s="57"/>
      <c r="F54" s="57"/>
      <c r="G54" s="57"/>
      <c r="H54" s="57"/>
      <c r="I54" s="57"/>
      <c r="J54" s="139">
        <v>101190.14</v>
      </c>
      <c r="K54" s="57"/>
      <c r="L54" s="57"/>
      <c r="M54" s="57"/>
      <c r="N54" s="57"/>
      <c r="O54" s="57"/>
      <c r="P54" s="57"/>
      <c r="Q54" s="57"/>
      <c r="R54" s="57"/>
      <c r="S54" s="57"/>
      <c r="T54" s="137">
        <v>1.4728899565313283E-05</v>
      </c>
      <c r="U54" s="57"/>
      <c r="V54" s="57"/>
      <c r="W54" s="57"/>
      <c r="X54" s="57"/>
      <c r="Y54" s="57"/>
      <c r="Z54" s="57"/>
      <c r="AA54" s="56">
        <v>8</v>
      </c>
      <c r="AB54" s="57"/>
      <c r="AC54" s="57"/>
      <c r="AD54" s="57"/>
      <c r="AE54" s="57"/>
      <c r="AF54" s="57"/>
      <c r="AG54" s="137">
        <v>7.018344197145289E-05</v>
      </c>
      <c r="AH54" s="57"/>
      <c r="AI54" s="57"/>
    </row>
    <row r="55" spans="2:35" ht="12.75" customHeight="1">
      <c r="B55" s="59" t="s">
        <v>1198</v>
      </c>
      <c r="C55" s="57"/>
      <c r="D55" s="57"/>
      <c r="E55" s="57"/>
      <c r="F55" s="57"/>
      <c r="G55" s="57"/>
      <c r="H55" s="57"/>
      <c r="I55" s="57"/>
      <c r="J55" s="139">
        <v>19884.829999999998</v>
      </c>
      <c r="K55" s="57"/>
      <c r="L55" s="57"/>
      <c r="M55" s="57"/>
      <c r="N55" s="57"/>
      <c r="O55" s="57"/>
      <c r="P55" s="57"/>
      <c r="Q55" s="57"/>
      <c r="R55" s="57"/>
      <c r="S55" s="57"/>
      <c r="T55" s="137">
        <v>2.894369589204329E-06</v>
      </c>
      <c r="U55" s="57"/>
      <c r="V55" s="57"/>
      <c r="W55" s="57"/>
      <c r="X55" s="57"/>
      <c r="Y55" s="57"/>
      <c r="Z55" s="57"/>
      <c r="AA55" s="56">
        <v>5</v>
      </c>
      <c r="AB55" s="57"/>
      <c r="AC55" s="57"/>
      <c r="AD55" s="57"/>
      <c r="AE55" s="57"/>
      <c r="AF55" s="57"/>
      <c r="AG55" s="137">
        <v>4.3864651232158056E-05</v>
      </c>
      <c r="AH55" s="57"/>
      <c r="AI55" s="57"/>
    </row>
    <row r="56" spans="2:35" ht="12.75" customHeight="1">
      <c r="B56" s="59" t="s">
        <v>1199</v>
      </c>
      <c r="C56" s="57"/>
      <c r="D56" s="57"/>
      <c r="E56" s="57"/>
      <c r="F56" s="57"/>
      <c r="G56" s="57"/>
      <c r="H56" s="57"/>
      <c r="I56" s="57"/>
      <c r="J56" s="139">
        <v>42141.9</v>
      </c>
      <c r="K56" s="57"/>
      <c r="L56" s="57"/>
      <c r="M56" s="57"/>
      <c r="N56" s="57"/>
      <c r="O56" s="57"/>
      <c r="P56" s="57"/>
      <c r="Q56" s="57"/>
      <c r="R56" s="57"/>
      <c r="S56" s="57"/>
      <c r="T56" s="137">
        <v>6.134034527390473E-06</v>
      </c>
      <c r="U56" s="57"/>
      <c r="V56" s="57"/>
      <c r="W56" s="57"/>
      <c r="X56" s="57"/>
      <c r="Y56" s="57"/>
      <c r="Z56" s="57"/>
      <c r="AA56" s="56">
        <v>1</v>
      </c>
      <c r="AB56" s="57"/>
      <c r="AC56" s="57"/>
      <c r="AD56" s="57"/>
      <c r="AE56" s="57"/>
      <c r="AF56" s="57"/>
      <c r="AG56" s="137">
        <v>8.772930246431611E-06</v>
      </c>
      <c r="AH56" s="57"/>
      <c r="AI56" s="57"/>
    </row>
    <row r="57" spans="2:35" ht="12.75" customHeight="1">
      <c r="B57" s="59" t="s">
        <v>1200</v>
      </c>
      <c r="C57" s="57"/>
      <c r="D57" s="57"/>
      <c r="E57" s="57"/>
      <c r="F57" s="57"/>
      <c r="G57" s="57"/>
      <c r="H57" s="57"/>
      <c r="I57" s="57"/>
      <c r="J57" s="139">
        <v>898.01</v>
      </c>
      <c r="K57" s="57"/>
      <c r="L57" s="57"/>
      <c r="M57" s="57"/>
      <c r="N57" s="57"/>
      <c r="O57" s="57"/>
      <c r="P57" s="57"/>
      <c r="Q57" s="57"/>
      <c r="R57" s="57"/>
      <c r="S57" s="57"/>
      <c r="T57" s="137">
        <v>1.3071134300878507E-07</v>
      </c>
      <c r="U57" s="57"/>
      <c r="V57" s="57"/>
      <c r="W57" s="57"/>
      <c r="X57" s="57"/>
      <c r="Y57" s="57"/>
      <c r="Z57" s="57"/>
      <c r="AA57" s="56">
        <v>1</v>
      </c>
      <c r="AB57" s="57"/>
      <c r="AC57" s="57"/>
      <c r="AD57" s="57"/>
      <c r="AE57" s="57"/>
      <c r="AF57" s="57"/>
      <c r="AG57" s="137">
        <v>8.772930246431611E-06</v>
      </c>
      <c r="AH57" s="57"/>
      <c r="AI57" s="57"/>
    </row>
    <row r="58" spans="2:35" ht="12.75" customHeight="1">
      <c r="B58" s="59" t="s">
        <v>1201</v>
      </c>
      <c r="C58" s="57"/>
      <c r="D58" s="57"/>
      <c r="E58" s="57"/>
      <c r="F58" s="57"/>
      <c r="G58" s="57"/>
      <c r="H58" s="57"/>
      <c r="I58" s="57"/>
      <c r="J58" s="139">
        <v>22310.42</v>
      </c>
      <c r="K58" s="57"/>
      <c r="L58" s="57"/>
      <c r="M58" s="57"/>
      <c r="N58" s="57"/>
      <c r="O58" s="57"/>
      <c r="P58" s="57"/>
      <c r="Q58" s="57"/>
      <c r="R58" s="57"/>
      <c r="S58" s="57"/>
      <c r="T58" s="137">
        <v>3.24743038639888E-06</v>
      </c>
      <c r="U58" s="57"/>
      <c r="V58" s="57"/>
      <c r="W58" s="57"/>
      <c r="X58" s="57"/>
      <c r="Y58" s="57"/>
      <c r="Z58" s="57"/>
      <c r="AA58" s="56">
        <v>1</v>
      </c>
      <c r="AB58" s="57"/>
      <c r="AC58" s="57"/>
      <c r="AD58" s="57"/>
      <c r="AE58" s="57"/>
      <c r="AF58" s="57"/>
      <c r="AG58" s="137">
        <v>8.772930246431611E-06</v>
      </c>
      <c r="AH58" s="57"/>
      <c r="AI58" s="57"/>
    </row>
    <row r="59" spans="2:35" ht="12.75" customHeight="1">
      <c r="B59" s="59" t="s">
        <v>1202</v>
      </c>
      <c r="C59" s="57"/>
      <c r="D59" s="57"/>
      <c r="E59" s="57"/>
      <c r="F59" s="57"/>
      <c r="G59" s="57"/>
      <c r="H59" s="57"/>
      <c r="I59" s="57"/>
      <c r="J59" s="139">
        <v>46095.8</v>
      </c>
      <c r="K59" s="57"/>
      <c r="L59" s="57"/>
      <c r="M59" s="57"/>
      <c r="N59" s="57"/>
      <c r="O59" s="57"/>
      <c r="P59" s="57"/>
      <c r="Q59" s="57"/>
      <c r="R59" s="57"/>
      <c r="S59" s="57"/>
      <c r="T59" s="137">
        <v>6.709551035138088E-06</v>
      </c>
      <c r="U59" s="57"/>
      <c r="V59" s="57"/>
      <c r="W59" s="57"/>
      <c r="X59" s="57"/>
      <c r="Y59" s="57"/>
      <c r="Z59" s="57"/>
      <c r="AA59" s="56">
        <v>3</v>
      </c>
      <c r="AB59" s="57"/>
      <c r="AC59" s="57"/>
      <c r="AD59" s="57"/>
      <c r="AE59" s="57"/>
      <c r="AF59" s="57"/>
      <c r="AG59" s="137">
        <v>2.631879073929483E-05</v>
      </c>
      <c r="AH59" s="57"/>
      <c r="AI59" s="57"/>
    </row>
    <row r="60" spans="2:35" ht="12.75" customHeight="1">
      <c r="B60" s="145"/>
      <c r="C60" s="141"/>
      <c r="D60" s="141"/>
      <c r="E60" s="141"/>
      <c r="F60" s="141"/>
      <c r="G60" s="141"/>
      <c r="H60" s="141"/>
      <c r="I60" s="141"/>
      <c r="J60" s="142">
        <v>6870176522.780009</v>
      </c>
      <c r="K60" s="141"/>
      <c r="L60" s="141"/>
      <c r="M60" s="141"/>
      <c r="N60" s="141"/>
      <c r="O60" s="141"/>
      <c r="P60" s="141"/>
      <c r="Q60" s="141"/>
      <c r="R60" s="141"/>
      <c r="S60" s="141"/>
      <c r="T60" s="143">
        <v>1.0000000000000024</v>
      </c>
      <c r="U60" s="141"/>
      <c r="V60" s="141"/>
      <c r="W60" s="141"/>
      <c r="X60" s="141"/>
      <c r="Y60" s="141"/>
      <c r="Z60" s="141"/>
      <c r="AA60" s="144">
        <v>113987</v>
      </c>
      <c r="AB60" s="141"/>
      <c r="AC60" s="141"/>
      <c r="AD60" s="141"/>
      <c r="AE60" s="141"/>
      <c r="AF60" s="141"/>
      <c r="AG60" s="143">
        <v>1</v>
      </c>
      <c r="AH60" s="141"/>
      <c r="AI60" s="141"/>
    </row>
    <row r="61" spans="2:35" ht="8.2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8.75" customHeight="1">
      <c r="B62" s="66" t="s">
        <v>1155</v>
      </c>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8"/>
    </row>
    <row r="63" spans="2:35" ht="9"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3.5" customHeight="1">
      <c r="B64" s="53" t="s">
        <v>1171</v>
      </c>
      <c r="C64" s="54"/>
      <c r="D64" s="54"/>
      <c r="E64" s="54"/>
      <c r="F64" s="54"/>
      <c r="G64" s="54"/>
      <c r="H64" s="54"/>
      <c r="I64" s="54"/>
      <c r="J64" s="53" t="s">
        <v>1168</v>
      </c>
      <c r="K64" s="54"/>
      <c r="L64" s="54"/>
      <c r="M64" s="54"/>
      <c r="N64" s="54"/>
      <c r="O64" s="54"/>
      <c r="P64" s="54"/>
      <c r="Q64" s="54"/>
      <c r="R64" s="54"/>
      <c r="S64" s="54"/>
      <c r="T64" s="53" t="s">
        <v>1169</v>
      </c>
      <c r="U64" s="54"/>
      <c r="V64" s="54"/>
      <c r="W64" s="54"/>
      <c r="X64" s="54"/>
      <c r="Y64" s="54"/>
      <c r="Z64" s="54"/>
      <c r="AA64" s="53" t="s">
        <v>1170</v>
      </c>
      <c r="AB64" s="54"/>
      <c r="AC64" s="54"/>
      <c r="AD64" s="54"/>
      <c r="AE64" s="54"/>
      <c r="AF64" s="53" t="s">
        <v>1169</v>
      </c>
      <c r="AG64" s="54"/>
      <c r="AH64" s="54"/>
      <c r="AI64" s="54"/>
    </row>
    <row r="65" spans="2:35" ht="10.5" customHeight="1">
      <c r="B65" s="59" t="s">
        <v>1203</v>
      </c>
      <c r="C65" s="57"/>
      <c r="D65" s="57"/>
      <c r="E65" s="57"/>
      <c r="F65" s="57"/>
      <c r="G65" s="57"/>
      <c r="H65" s="57"/>
      <c r="I65" s="57"/>
      <c r="J65" s="139">
        <v>427000</v>
      </c>
      <c r="K65" s="57"/>
      <c r="L65" s="57"/>
      <c r="M65" s="57"/>
      <c r="N65" s="57"/>
      <c r="O65" s="57"/>
      <c r="P65" s="57"/>
      <c r="Q65" s="57"/>
      <c r="R65" s="57"/>
      <c r="S65" s="57"/>
      <c r="T65" s="137">
        <v>6.215269703539078E-05</v>
      </c>
      <c r="U65" s="57"/>
      <c r="V65" s="57"/>
      <c r="W65" s="57"/>
      <c r="X65" s="57"/>
      <c r="Y65" s="57"/>
      <c r="Z65" s="57"/>
      <c r="AA65" s="56">
        <v>743</v>
      </c>
      <c r="AB65" s="57"/>
      <c r="AC65" s="57"/>
      <c r="AD65" s="57"/>
      <c r="AE65" s="57"/>
      <c r="AF65" s="137">
        <v>0.006518287173098687</v>
      </c>
      <c r="AG65" s="57"/>
      <c r="AH65" s="57"/>
      <c r="AI65" s="57"/>
    </row>
    <row r="66" spans="2:35" ht="10.5" customHeight="1">
      <c r="B66" s="59" t="s">
        <v>1172</v>
      </c>
      <c r="C66" s="57"/>
      <c r="D66" s="57"/>
      <c r="E66" s="57"/>
      <c r="F66" s="57"/>
      <c r="G66" s="57"/>
      <c r="H66" s="57"/>
      <c r="I66" s="57"/>
      <c r="J66" s="139">
        <v>35879070.05</v>
      </c>
      <c r="K66" s="57"/>
      <c r="L66" s="57"/>
      <c r="M66" s="57"/>
      <c r="N66" s="57"/>
      <c r="O66" s="57"/>
      <c r="P66" s="57"/>
      <c r="Q66" s="57"/>
      <c r="R66" s="57"/>
      <c r="S66" s="57"/>
      <c r="T66" s="137">
        <v>0.005222437870560217</v>
      </c>
      <c r="U66" s="57"/>
      <c r="V66" s="57"/>
      <c r="W66" s="57"/>
      <c r="X66" s="57"/>
      <c r="Y66" s="57"/>
      <c r="Z66" s="57"/>
      <c r="AA66" s="56">
        <v>2520</v>
      </c>
      <c r="AB66" s="57"/>
      <c r="AC66" s="57"/>
      <c r="AD66" s="57"/>
      <c r="AE66" s="57"/>
      <c r="AF66" s="137">
        <v>0.02210778422100766</v>
      </c>
      <c r="AG66" s="57"/>
      <c r="AH66" s="57"/>
      <c r="AI66" s="57"/>
    </row>
    <row r="67" spans="2:35" ht="10.5" customHeight="1">
      <c r="B67" s="59" t="s">
        <v>1173</v>
      </c>
      <c r="C67" s="57"/>
      <c r="D67" s="57"/>
      <c r="E67" s="57"/>
      <c r="F67" s="57"/>
      <c r="G67" s="57"/>
      <c r="H67" s="57"/>
      <c r="I67" s="57"/>
      <c r="J67" s="139">
        <v>46054803.43999998</v>
      </c>
      <c r="K67" s="57"/>
      <c r="L67" s="57"/>
      <c r="M67" s="57"/>
      <c r="N67" s="57"/>
      <c r="O67" s="57"/>
      <c r="P67" s="57"/>
      <c r="Q67" s="57"/>
      <c r="R67" s="57"/>
      <c r="S67" s="57"/>
      <c r="T67" s="137">
        <v>0.006703583712484289</v>
      </c>
      <c r="U67" s="57"/>
      <c r="V67" s="57"/>
      <c r="W67" s="57"/>
      <c r="X67" s="57"/>
      <c r="Y67" s="57"/>
      <c r="Z67" s="57"/>
      <c r="AA67" s="56">
        <v>5676</v>
      </c>
      <c r="AB67" s="57"/>
      <c r="AC67" s="57"/>
      <c r="AD67" s="57"/>
      <c r="AE67" s="57"/>
      <c r="AF67" s="137">
        <v>0.049795152078745825</v>
      </c>
      <c r="AG67" s="57"/>
      <c r="AH67" s="57"/>
      <c r="AI67" s="57"/>
    </row>
    <row r="68" spans="2:35" ht="10.5" customHeight="1">
      <c r="B68" s="59" t="s">
        <v>1174</v>
      </c>
      <c r="C68" s="57"/>
      <c r="D68" s="57"/>
      <c r="E68" s="57"/>
      <c r="F68" s="57"/>
      <c r="G68" s="57"/>
      <c r="H68" s="57"/>
      <c r="I68" s="57"/>
      <c r="J68" s="139">
        <v>43108550.58000003</v>
      </c>
      <c r="K68" s="57"/>
      <c r="L68" s="57"/>
      <c r="M68" s="57"/>
      <c r="N68" s="57"/>
      <c r="O68" s="57"/>
      <c r="P68" s="57"/>
      <c r="Q68" s="57"/>
      <c r="R68" s="57"/>
      <c r="S68" s="57"/>
      <c r="T68" s="137">
        <v>0.0062747369644814074</v>
      </c>
      <c r="U68" s="57"/>
      <c r="V68" s="57"/>
      <c r="W68" s="57"/>
      <c r="X68" s="57"/>
      <c r="Y68" s="57"/>
      <c r="Z68" s="57"/>
      <c r="AA68" s="56">
        <v>1298</v>
      </c>
      <c r="AB68" s="57"/>
      <c r="AC68" s="57"/>
      <c r="AD68" s="57"/>
      <c r="AE68" s="57"/>
      <c r="AF68" s="137">
        <v>0.01138726345986823</v>
      </c>
      <c r="AG68" s="57"/>
      <c r="AH68" s="57"/>
      <c r="AI68" s="57"/>
    </row>
    <row r="69" spans="2:35" ht="10.5" customHeight="1">
      <c r="B69" s="59" t="s">
        <v>1175</v>
      </c>
      <c r="C69" s="57"/>
      <c r="D69" s="57"/>
      <c r="E69" s="57"/>
      <c r="F69" s="57"/>
      <c r="G69" s="57"/>
      <c r="H69" s="57"/>
      <c r="I69" s="57"/>
      <c r="J69" s="139">
        <v>65390716.010000095</v>
      </c>
      <c r="K69" s="57"/>
      <c r="L69" s="57"/>
      <c r="M69" s="57"/>
      <c r="N69" s="57"/>
      <c r="O69" s="57"/>
      <c r="P69" s="57"/>
      <c r="Q69" s="57"/>
      <c r="R69" s="57"/>
      <c r="S69" s="57"/>
      <c r="T69" s="137">
        <v>0.009518054709828602</v>
      </c>
      <c r="U69" s="57"/>
      <c r="V69" s="57"/>
      <c r="W69" s="57"/>
      <c r="X69" s="57"/>
      <c r="Y69" s="57"/>
      <c r="Z69" s="57"/>
      <c r="AA69" s="56">
        <v>2016</v>
      </c>
      <c r="AB69" s="57"/>
      <c r="AC69" s="57"/>
      <c r="AD69" s="57"/>
      <c r="AE69" s="57"/>
      <c r="AF69" s="137">
        <v>0.017686227376806127</v>
      </c>
      <c r="AG69" s="57"/>
      <c r="AH69" s="57"/>
      <c r="AI69" s="57"/>
    </row>
    <row r="70" spans="2:35" ht="10.5" customHeight="1">
      <c r="B70" s="59" t="s">
        <v>1176</v>
      </c>
      <c r="C70" s="57"/>
      <c r="D70" s="57"/>
      <c r="E70" s="57"/>
      <c r="F70" s="57"/>
      <c r="G70" s="57"/>
      <c r="H70" s="57"/>
      <c r="I70" s="57"/>
      <c r="J70" s="139">
        <v>102309509.96</v>
      </c>
      <c r="K70" s="57"/>
      <c r="L70" s="57"/>
      <c r="M70" s="57"/>
      <c r="N70" s="57"/>
      <c r="O70" s="57"/>
      <c r="P70" s="57"/>
      <c r="Q70" s="57"/>
      <c r="R70" s="57"/>
      <c r="S70" s="57"/>
      <c r="T70" s="137">
        <v>0.014891831326424295</v>
      </c>
      <c r="U70" s="57"/>
      <c r="V70" s="57"/>
      <c r="W70" s="57"/>
      <c r="X70" s="57"/>
      <c r="Y70" s="57"/>
      <c r="Z70" s="57"/>
      <c r="AA70" s="56">
        <v>3190</v>
      </c>
      <c r="AB70" s="57"/>
      <c r="AC70" s="57"/>
      <c r="AD70" s="57"/>
      <c r="AE70" s="57"/>
      <c r="AF70" s="137">
        <v>0.027985647486116837</v>
      </c>
      <c r="AG70" s="57"/>
      <c r="AH70" s="57"/>
      <c r="AI70" s="57"/>
    </row>
    <row r="71" spans="2:35" ht="10.5" customHeight="1">
      <c r="B71" s="59" t="s">
        <v>1177</v>
      </c>
      <c r="C71" s="57"/>
      <c r="D71" s="57"/>
      <c r="E71" s="57"/>
      <c r="F71" s="57"/>
      <c r="G71" s="57"/>
      <c r="H71" s="57"/>
      <c r="I71" s="57"/>
      <c r="J71" s="139">
        <v>161434934.6800001</v>
      </c>
      <c r="K71" s="57"/>
      <c r="L71" s="57"/>
      <c r="M71" s="57"/>
      <c r="N71" s="57"/>
      <c r="O71" s="57"/>
      <c r="P71" s="57"/>
      <c r="Q71" s="57"/>
      <c r="R71" s="57"/>
      <c r="S71" s="57"/>
      <c r="T71" s="137">
        <v>0.023497931114974578</v>
      </c>
      <c r="U71" s="57"/>
      <c r="V71" s="57"/>
      <c r="W71" s="57"/>
      <c r="X71" s="57"/>
      <c r="Y71" s="57"/>
      <c r="Z71" s="57"/>
      <c r="AA71" s="56">
        <v>5042</v>
      </c>
      <c r="AB71" s="57"/>
      <c r="AC71" s="57"/>
      <c r="AD71" s="57"/>
      <c r="AE71" s="57"/>
      <c r="AF71" s="137">
        <v>0.04423311430250818</v>
      </c>
      <c r="AG71" s="57"/>
      <c r="AH71" s="57"/>
      <c r="AI71" s="57"/>
    </row>
    <row r="72" spans="2:35" ht="10.5" customHeight="1">
      <c r="B72" s="59" t="s">
        <v>1178</v>
      </c>
      <c r="C72" s="57"/>
      <c r="D72" s="57"/>
      <c r="E72" s="57"/>
      <c r="F72" s="57"/>
      <c r="G72" s="57"/>
      <c r="H72" s="57"/>
      <c r="I72" s="57"/>
      <c r="J72" s="139">
        <v>282693051.6800003</v>
      </c>
      <c r="K72" s="57"/>
      <c r="L72" s="57"/>
      <c r="M72" s="57"/>
      <c r="N72" s="57"/>
      <c r="O72" s="57"/>
      <c r="P72" s="57"/>
      <c r="Q72" s="57"/>
      <c r="R72" s="57"/>
      <c r="S72" s="57"/>
      <c r="T72" s="137">
        <v>0.04114785853648038</v>
      </c>
      <c r="U72" s="57"/>
      <c r="V72" s="57"/>
      <c r="W72" s="57"/>
      <c r="X72" s="57"/>
      <c r="Y72" s="57"/>
      <c r="Z72" s="57"/>
      <c r="AA72" s="56">
        <v>7886</v>
      </c>
      <c r="AB72" s="57"/>
      <c r="AC72" s="57"/>
      <c r="AD72" s="57"/>
      <c r="AE72" s="57"/>
      <c r="AF72" s="137">
        <v>0.06918332792335968</v>
      </c>
      <c r="AG72" s="57"/>
      <c r="AH72" s="57"/>
      <c r="AI72" s="57"/>
    </row>
    <row r="73" spans="2:35" ht="10.5" customHeight="1">
      <c r="B73" s="59" t="s">
        <v>1179</v>
      </c>
      <c r="C73" s="57"/>
      <c r="D73" s="57"/>
      <c r="E73" s="57"/>
      <c r="F73" s="57"/>
      <c r="G73" s="57"/>
      <c r="H73" s="57"/>
      <c r="I73" s="57"/>
      <c r="J73" s="139">
        <v>215473532.75000042</v>
      </c>
      <c r="K73" s="57"/>
      <c r="L73" s="57"/>
      <c r="M73" s="57"/>
      <c r="N73" s="57"/>
      <c r="O73" s="57"/>
      <c r="P73" s="57"/>
      <c r="Q73" s="57"/>
      <c r="R73" s="57"/>
      <c r="S73" s="57"/>
      <c r="T73" s="137">
        <v>0.031363609368047135</v>
      </c>
      <c r="U73" s="57"/>
      <c r="V73" s="57"/>
      <c r="W73" s="57"/>
      <c r="X73" s="57"/>
      <c r="Y73" s="57"/>
      <c r="Z73" s="57"/>
      <c r="AA73" s="56">
        <v>5099</v>
      </c>
      <c r="AB73" s="57"/>
      <c r="AC73" s="57"/>
      <c r="AD73" s="57"/>
      <c r="AE73" s="57"/>
      <c r="AF73" s="137">
        <v>0.044733171326554785</v>
      </c>
      <c r="AG73" s="57"/>
      <c r="AH73" s="57"/>
      <c r="AI73" s="57"/>
    </row>
    <row r="74" spans="2:35" ht="10.5" customHeight="1">
      <c r="B74" s="59" t="s">
        <v>1180</v>
      </c>
      <c r="C74" s="57"/>
      <c r="D74" s="57"/>
      <c r="E74" s="57"/>
      <c r="F74" s="57"/>
      <c r="G74" s="57"/>
      <c r="H74" s="57"/>
      <c r="I74" s="57"/>
      <c r="J74" s="139">
        <v>324678337.93999994</v>
      </c>
      <c r="K74" s="57"/>
      <c r="L74" s="57"/>
      <c r="M74" s="57"/>
      <c r="N74" s="57"/>
      <c r="O74" s="57"/>
      <c r="P74" s="57"/>
      <c r="Q74" s="57"/>
      <c r="R74" s="57"/>
      <c r="S74" s="57"/>
      <c r="T74" s="137">
        <v>0.047259096889786974</v>
      </c>
      <c r="U74" s="57"/>
      <c r="V74" s="57"/>
      <c r="W74" s="57"/>
      <c r="X74" s="57"/>
      <c r="Y74" s="57"/>
      <c r="Z74" s="57"/>
      <c r="AA74" s="56">
        <v>6954</v>
      </c>
      <c r="AB74" s="57"/>
      <c r="AC74" s="57"/>
      <c r="AD74" s="57"/>
      <c r="AE74" s="57"/>
      <c r="AF74" s="137">
        <v>0.06100695693368542</v>
      </c>
      <c r="AG74" s="57"/>
      <c r="AH74" s="57"/>
      <c r="AI74" s="57"/>
    </row>
    <row r="75" spans="2:35" ht="10.5" customHeight="1">
      <c r="B75" s="59" t="s">
        <v>1181</v>
      </c>
      <c r="C75" s="57"/>
      <c r="D75" s="57"/>
      <c r="E75" s="57"/>
      <c r="F75" s="57"/>
      <c r="G75" s="57"/>
      <c r="H75" s="57"/>
      <c r="I75" s="57"/>
      <c r="J75" s="139">
        <v>285295010.67000026</v>
      </c>
      <c r="K75" s="57"/>
      <c r="L75" s="57"/>
      <c r="M75" s="57"/>
      <c r="N75" s="57"/>
      <c r="O75" s="57"/>
      <c r="P75" s="57"/>
      <c r="Q75" s="57"/>
      <c r="R75" s="57"/>
      <c r="S75" s="57"/>
      <c r="T75" s="137">
        <v>0.04152659101611499</v>
      </c>
      <c r="U75" s="57"/>
      <c r="V75" s="57"/>
      <c r="W75" s="57"/>
      <c r="X75" s="57"/>
      <c r="Y75" s="57"/>
      <c r="Z75" s="57"/>
      <c r="AA75" s="56">
        <v>5393</v>
      </c>
      <c r="AB75" s="57"/>
      <c r="AC75" s="57"/>
      <c r="AD75" s="57"/>
      <c r="AE75" s="57"/>
      <c r="AF75" s="137">
        <v>0.047312412819005674</v>
      </c>
      <c r="AG75" s="57"/>
      <c r="AH75" s="57"/>
      <c r="AI75" s="57"/>
    </row>
    <row r="76" spans="2:35" ht="10.5" customHeight="1">
      <c r="B76" s="59" t="s">
        <v>1182</v>
      </c>
      <c r="C76" s="57"/>
      <c r="D76" s="57"/>
      <c r="E76" s="57"/>
      <c r="F76" s="57"/>
      <c r="G76" s="57"/>
      <c r="H76" s="57"/>
      <c r="I76" s="57"/>
      <c r="J76" s="139">
        <v>250395354.33000034</v>
      </c>
      <c r="K76" s="57"/>
      <c r="L76" s="57"/>
      <c r="M76" s="57"/>
      <c r="N76" s="57"/>
      <c r="O76" s="57"/>
      <c r="P76" s="57"/>
      <c r="Q76" s="57"/>
      <c r="R76" s="57"/>
      <c r="S76" s="57"/>
      <c r="T76" s="137">
        <v>0.03644671334131577</v>
      </c>
      <c r="U76" s="57"/>
      <c r="V76" s="57"/>
      <c r="W76" s="57"/>
      <c r="X76" s="57"/>
      <c r="Y76" s="57"/>
      <c r="Z76" s="57"/>
      <c r="AA76" s="56">
        <v>4954</v>
      </c>
      <c r="AB76" s="57"/>
      <c r="AC76" s="57"/>
      <c r="AD76" s="57"/>
      <c r="AE76" s="57"/>
      <c r="AF76" s="137">
        <v>0.043461096440822196</v>
      </c>
      <c r="AG76" s="57"/>
      <c r="AH76" s="57"/>
      <c r="AI76" s="57"/>
    </row>
    <row r="77" spans="2:35" ht="10.5" customHeight="1">
      <c r="B77" s="59" t="s">
        <v>1183</v>
      </c>
      <c r="C77" s="57"/>
      <c r="D77" s="57"/>
      <c r="E77" s="57"/>
      <c r="F77" s="57"/>
      <c r="G77" s="57"/>
      <c r="H77" s="57"/>
      <c r="I77" s="57"/>
      <c r="J77" s="139">
        <v>396907534.24000055</v>
      </c>
      <c r="K77" s="57"/>
      <c r="L77" s="57"/>
      <c r="M77" s="57"/>
      <c r="N77" s="57"/>
      <c r="O77" s="57"/>
      <c r="P77" s="57"/>
      <c r="Q77" s="57"/>
      <c r="R77" s="57"/>
      <c r="S77" s="57"/>
      <c r="T77" s="137">
        <v>0.05777253800159893</v>
      </c>
      <c r="U77" s="57"/>
      <c r="V77" s="57"/>
      <c r="W77" s="57"/>
      <c r="X77" s="57"/>
      <c r="Y77" s="57"/>
      <c r="Z77" s="57"/>
      <c r="AA77" s="56">
        <v>7153</v>
      </c>
      <c r="AB77" s="57"/>
      <c r="AC77" s="57"/>
      <c r="AD77" s="57"/>
      <c r="AE77" s="57"/>
      <c r="AF77" s="137">
        <v>0.06275277005272531</v>
      </c>
      <c r="AG77" s="57"/>
      <c r="AH77" s="57"/>
      <c r="AI77" s="57"/>
    </row>
    <row r="78" spans="2:35" ht="10.5" customHeight="1">
      <c r="B78" s="59" t="s">
        <v>1184</v>
      </c>
      <c r="C78" s="57"/>
      <c r="D78" s="57"/>
      <c r="E78" s="57"/>
      <c r="F78" s="57"/>
      <c r="G78" s="57"/>
      <c r="H78" s="57"/>
      <c r="I78" s="57"/>
      <c r="J78" s="139">
        <v>276937796.5100007</v>
      </c>
      <c r="K78" s="57"/>
      <c r="L78" s="57"/>
      <c r="M78" s="57"/>
      <c r="N78" s="57"/>
      <c r="O78" s="57"/>
      <c r="P78" s="57"/>
      <c r="Q78" s="57"/>
      <c r="R78" s="57"/>
      <c r="S78" s="57"/>
      <c r="T78" s="137">
        <v>0.04031014277314935</v>
      </c>
      <c r="U78" s="57"/>
      <c r="V78" s="57"/>
      <c r="W78" s="57"/>
      <c r="X78" s="57"/>
      <c r="Y78" s="57"/>
      <c r="Z78" s="57"/>
      <c r="AA78" s="56">
        <v>4281</v>
      </c>
      <c r="AB78" s="57"/>
      <c r="AC78" s="57"/>
      <c r="AD78" s="57"/>
      <c r="AE78" s="57"/>
      <c r="AF78" s="137">
        <v>0.03755691438497372</v>
      </c>
      <c r="AG78" s="57"/>
      <c r="AH78" s="57"/>
      <c r="AI78" s="57"/>
    </row>
    <row r="79" spans="2:35" ht="10.5" customHeight="1">
      <c r="B79" s="59" t="s">
        <v>1185</v>
      </c>
      <c r="C79" s="57"/>
      <c r="D79" s="57"/>
      <c r="E79" s="57"/>
      <c r="F79" s="57"/>
      <c r="G79" s="57"/>
      <c r="H79" s="57"/>
      <c r="I79" s="57"/>
      <c r="J79" s="139">
        <v>405183817.6100011</v>
      </c>
      <c r="K79" s="57"/>
      <c r="L79" s="57"/>
      <c r="M79" s="57"/>
      <c r="N79" s="57"/>
      <c r="O79" s="57"/>
      <c r="P79" s="57"/>
      <c r="Q79" s="57"/>
      <c r="R79" s="57"/>
      <c r="S79" s="57"/>
      <c r="T79" s="137">
        <v>0.05897720622847173</v>
      </c>
      <c r="U79" s="57"/>
      <c r="V79" s="57"/>
      <c r="W79" s="57"/>
      <c r="X79" s="57"/>
      <c r="Y79" s="57"/>
      <c r="Z79" s="57"/>
      <c r="AA79" s="56">
        <v>5720</v>
      </c>
      <c r="AB79" s="57"/>
      <c r="AC79" s="57"/>
      <c r="AD79" s="57"/>
      <c r="AE79" s="57"/>
      <c r="AF79" s="137">
        <v>0.05018116100958881</v>
      </c>
      <c r="AG79" s="57"/>
      <c r="AH79" s="57"/>
      <c r="AI79" s="57"/>
    </row>
    <row r="80" spans="2:35" ht="10.5" customHeight="1">
      <c r="B80" s="59" t="s">
        <v>1186</v>
      </c>
      <c r="C80" s="57"/>
      <c r="D80" s="57"/>
      <c r="E80" s="57"/>
      <c r="F80" s="57"/>
      <c r="G80" s="57"/>
      <c r="H80" s="57"/>
      <c r="I80" s="57"/>
      <c r="J80" s="139">
        <v>334251999.79000115</v>
      </c>
      <c r="K80" s="57"/>
      <c r="L80" s="57"/>
      <c r="M80" s="57"/>
      <c r="N80" s="57"/>
      <c r="O80" s="57"/>
      <c r="P80" s="57"/>
      <c r="Q80" s="57"/>
      <c r="R80" s="57"/>
      <c r="S80" s="57"/>
      <c r="T80" s="137">
        <v>0.04865260720473406</v>
      </c>
      <c r="U80" s="57"/>
      <c r="V80" s="57"/>
      <c r="W80" s="57"/>
      <c r="X80" s="57"/>
      <c r="Y80" s="57"/>
      <c r="Z80" s="57"/>
      <c r="AA80" s="56">
        <v>4605</v>
      </c>
      <c r="AB80" s="57"/>
      <c r="AC80" s="57"/>
      <c r="AD80" s="57"/>
      <c r="AE80" s="57"/>
      <c r="AF80" s="137">
        <v>0.04039934378481757</v>
      </c>
      <c r="AG80" s="57"/>
      <c r="AH80" s="57"/>
      <c r="AI80" s="57"/>
    </row>
    <row r="81" spans="2:35" ht="10.5" customHeight="1">
      <c r="B81" s="59" t="s">
        <v>1187</v>
      </c>
      <c r="C81" s="57"/>
      <c r="D81" s="57"/>
      <c r="E81" s="57"/>
      <c r="F81" s="57"/>
      <c r="G81" s="57"/>
      <c r="H81" s="57"/>
      <c r="I81" s="57"/>
      <c r="J81" s="139">
        <v>320406908.0899997</v>
      </c>
      <c r="K81" s="57"/>
      <c r="L81" s="57"/>
      <c r="M81" s="57"/>
      <c r="N81" s="57"/>
      <c r="O81" s="57"/>
      <c r="P81" s="57"/>
      <c r="Q81" s="57"/>
      <c r="R81" s="57"/>
      <c r="S81" s="57"/>
      <c r="T81" s="137">
        <v>0.04663736179523196</v>
      </c>
      <c r="U81" s="57"/>
      <c r="V81" s="57"/>
      <c r="W81" s="57"/>
      <c r="X81" s="57"/>
      <c r="Y81" s="57"/>
      <c r="Z81" s="57"/>
      <c r="AA81" s="56">
        <v>4464</v>
      </c>
      <c r="AB81" s="57"/>
      <c r="AC81" s="57"/>
      <c r="AD81" s="57"/>
      <c r="AE81" s="57"/>
      <c r="AF81" s="137">
        <v>0.03916236062007071</v>
      </c>
      <c r="AG81" s="57"/>
      <c r="AH81" s="57"/>
      <c r="AI81" s="57"/>
    </row>
    <row r="82" spans="2:35" ht="10.5" customHeight="1">
      <c r="B82" s="59" t="s">
        <v>1188</v>
      </c>
      <c r="C82" s="57"/>
      <c r="D82" s="57"/>
      <c r="E82" s="57"/>
      <c r="F82" s="57"/>
      <c r="G82" s="57"/>
      <c r="H82" s="57"/>
      <c r="I82" s="57"/>
      <c r="J82" s="139">
        <v>571320837.7799988</v>
      </c>
      <c r="K82" s="57"/>
      <c r="L82" s="57"/>
      <c r="M82" s="57"/>
      <c r="N82" s="57"/>
      <c r="O82" s="57"/>
      <c r="P82" s="57"/>
      <c r="Q82" s="57"/>
      <c r="R82" s="57"/>
      <c r="S82" s="57"/>
      <c r="T82" s="137">
        <v>0.08315955723781242</v>
      </c>
      <c r="U82" s="57"/>
      <c r="V82" s="57"/>
      <c r="W82" s="57"/>
      <c r="X82" s="57"/>
      <c r="Y82" s="57"/>
      <c r="Z82" s="57"/>
      <c r="AA82" s="56">
        <v>6943</v>
      </c>
      <c r="AB82" s="57"/>
      <c r="AC82" s="57"/>
      <c r="AD82" s="57"/>
      <c r="AE82" s="57"/>
      <c r="AF82" s="137">
        <v>0.06091045470097467</v>
      </c>
      <c r="AG82" s="57"/>
      <c r="AH82" s="57"/>
      <c r="AI82" s="57"/>
    </row>
    <row r="83" spans="2:35" ht="10.5" customHeight="1">
      <c r="B83" s="59" t="s">
        <v>1189</v>
      </c>
      <c r="C83" s="57"/>
      <c r="D83" s="57"/>
      <c r="E83" s="57"/>
      <c r="F83" s="57"/>
      <c r="G83" s="57"/>
      <c r="H83" s="57"/>
      <c r="I83" s="57"/>
      <c r="J83" s="139">
        <v>365093457.78000057</v>
      </c>
      <c r="K83" s="57"/>
      <c r="L83" s="57"/>
      <c r="M83" s="57"/>
      <c r="N83" s="57"/>
      <c r="O83" s="57"/>
      <c r="P83" s="57"/>
      <c r="Q83" s="57"/>
      <c r="R83" s="57"/>
      <c r="S83" s="57"/>
      <c r="T83" s="137">
        <v>0.05314178705153069</v>
      </c>
      <c r="U83" s="57"/>
      <c r="V83" s="57"/>
      <c r="W83" s="57"/>
      <c r="X83" s="57"/>
      <c r="Y83" s="57"/>
      <c r="Z83" s="57"/>
      <c r="AA83" s="56">
        <v>4400</v>
      </c>
      <c r="AB83" s="57"/>
      <c r="AC83" s="57"/>
      <c r="AD83" s="57"/>
      <c r="AE83" s="57"/>
      <c r="AF83" s="137">
        <v>0.038600893084299086</v>
      </c>
      <c r="AG83" s="57"/>
      <c r="AH83" s="57"/>
      <c r="AI83" s="57"/>
    </row>
    <row r="84" spans="2:35" ht="10.5" customHeight="1">
      <c r="B84" s="59" t="s">
        <v>1190</v>
      </c>
      <c r="C84" s="57"/>
      <c r="D84" s="57"/>
      <c r="E84" s="57"/>
      <c r="F84" s="57"/>
      <c r="G84" s="57"/>
      <c r="H84" s="57"/>
      <c r="I84" s="57"/>
      <c r="J84" s="139">
        <v>547150269.2900017</v>
      </c>
      <c r="K84" s="57"/>
      <c r="L84" s="57"/>
      <c r="M84" s="57"/>
      <c r="N84" s="57"/>
      <c r="O84" s="57"/>
      <c r="P84" s="57"/>
      <c r="Q84" s="57"/>
      <c r="R84" s="57"/>
      <c r="S84" s="57"/>
      <c r="T84" s="137">
        <v>0.07964136983609825</v>
      </c>
      <c r="U84" s="57"/>
      <c r="V84" s="57"/>
      <c r="W84" s="57"/>
      <c r="X84" s="57"/>
      <c r="Y84" s="57"/>
      <c r="Z84" s="57"/>
      <c r="AA84" s="56">
        <v>6191</v>
      </c>
      <c r="AB84" s="57"/>
      <c r="AC84" s="57"/>
      <c r="AD84" s="57"/>
      <c r="AE84" s="57"/>
      <c r="AF84" s="137">
        <v>0.054313211155658105</v>
      </c>
      <c r="AG84" s="57"/>
      <c r="AH84" s="57"/>
      <c r="AI84" s="57"/>
    </row>
    <row r="85" spans="2:35" ht="10.5" customHeight="1">
      <c r="B85" s="59" t="s">
        <v>1191</v>
      </c>
      <c r="C85" s="57"/>
      <c r="D85" s="57"/>
      <c r="E85" s="57"/>
      <c r="F85" s="57"/>
      <c r="G85" s="57"/>
      <c r="H85" s="57"/>
      <c r="I85" s="57"/>
      <c r="J85" s="139">
        <v>271558043.40000045</v>
      </c>
      <c r="K85" s="57"/>
      <c r="L85" s="57"/>
      <c r="M85" s="57"/>
      <c r="N85" s="57"/>
      <c r="O85" s="57"/>
      <c r="P85" s="57"/>
      <c r="Q85" s="57"/>
      <c r="R85" s="57"/>
      <c r="S85" s="57"/>
      <c r="T85" s="137">
        <v>0.03952708383832254</v>
      </c>
      <c r="U85" s="57"/>
      <c r="V85" s="57"/>
      <c r="W85" s="57"/>
      <c r="X85" s="57"/>
      <c r="Y85" s="57"/>
      <c r="Z85" s="57"/>
      <c r="AA85" s="56">
        <v>3216</v>
      </c>
      <c r="AB85" s="57"/>
      <c r="AC85" s="57"/>
      <c r="AD85" s="57"/>
      <c r="AE85" s="57"/>
      <c r="AF85" s="137">
        <v>0.02821374367252406</v>
      </c>
      <c r="AG85" s="57"/>
      <c r="AH85" s="57"/>
      <c r="AI85" s="57"/>
    </row>
    <row r="86" spans="2:35" ht="10.5" customHeight="1">
      <c r="B86" s="59" t="s">
        <v>1192</v>
      </c>
      <c r="C86" s="57"/>
      <c r="D86" s="57"/>
      <c r="E86" s="57"/>
      <c r="F86" s="57"/>
      <c r="G86" s="57"/>
      <c r="H86" s="57"/>
      <c r="I86" s="57"/>
      <c r="J86" s="139">
        <v>287113831.62000006</v>
      </c>
      <c r="K86" s="57"/>
      <c r="L86" s="57"/>
      <c r="M86" s="57"/>
      <c r="N86" s="57"/>
      <c r="O86" s="57"/>
      <c r="P86" s="57"/>
      <c r="Q86" s="57"/>
      <c r="R86" s="57"/>
      <c r="S86" s="57"/>
      <c r="T86" s="137">
        <v>0.04179133253243106</v>
      </c>
      <c r="U86" s="57"/>
      <c r="V86" s="57"/>
      <c r="W86" s="57"/>
      <c r="X86" s="57"/>
      <c r="Y86" s="57"/>
      <c r="Z86" s="57"/>
      <c r="AA86" s="56">
        <v>3570</v>
      </c>
      <c r="AB86" s="57"/>
      <c r="AC86" s="57"/>
      <c r="AD86" s="57"/>
      <c r="AE86" s="57"/>
      <c r="AF86" s="137">
        <v>0.03131936097976085</v>
      </c>
      <c r="AG86" s="57"/>
      <c r="AH86" s="57"/>
      <c r="AI86" s="57"/>
    </row>
    <row r="87" spans="2:35" ht="10.5" customHeight="1">
      <c r="B87" s="59" t="s">
        <v>1193</v>
      </c>
      <c r="C87" s="57"/>
      <c r="D87" s="57"/>
      <c r="E87" s="57"/>
      <c r="F87" s="57"/>
      <c r="G87" s="57"/>
      <c r="H87" s="57"/>
      <c r="I87" s="57"/>
      <c r="J87" s="139">
        <v>486150206.1999993</v>
      </c>
      <c r="K87" s="57"/>
      <c r="L87" s="57"/>
      <c r="M87" s="57"/>
      <c r="N87" s="57"/>
      <c r="O87" s="57"/>
      <c r="P87" s="57"/>
      <c r="Q87" s="57"/>
      <c r="R87" s="57"/>
      <c r="S87" s="57"/>
      <c r="T87" s="137">
        <v>0.0707624039335862</v>
      </c>
      <c r="U87" s="57"/>
      <c r="V87" s="57"/>
      <c r="W87" s="57"/>
      <c r="X87" s="57"/>
      <c r="Y87" s="57"/>
      <c r="Z87" s="57"/>
      <c r="AA87" s="56">
        <v>4988</v>
      </c>
      <c r="AB87" s="57"/>
      <c r="AC87" s="57"/>
      <c r="AD87" s="57"/>
      <c r="AE87" s="57"/>
      <c r="AF87" s="137">
        <v>0.04375937606920088</v>
      </c>
      <c r="AG87" s="57"/>
      <c r="AH87" s="57"/>
      <c r="AI87" s="57"/>
    </row>
    <row r="88" spans="2:35" ht="10.5" customHeight="1">
      <c r="B88" s="59" t="s">
        <v>1194</v>
      </c>
      <c r="C88" s="57"/>
      <c r="D88" s="57"/>
      <c r="E88" s="57"/>
      <c r="F88" s="57"/>
      <c r="G88" s="57"/>
      <c r="H88" s="57"/>
      <c r="I88" s="57"/>
      <c r="J88" s="139">
        <v>300509565.57999945</v>
      </c>
      <c r="K88" s="57"/>
      <c r="L88" s="57"/>
      <c r="M88" s="57"/>
      <c r="N88" s="57"/>
      <c r="O88" s="57"/>
      <c r="P88" s="57"/>
      <c r="Q88" s="57"/>
      <c r="R88" s="57"/>
      <c r="S88" s="57"/>
      <c r="T88" s="137">
        <v>0.04374117092676955</v>
      </c>
      <c r="U88" s="57"/>
      <c r="V88" s="57"/>
      <c r="W88" s="57"/>
      <c r="X88" s="57"/>
      <c r="Y88" s="57"/>
      <c r="Z88" s="57"/>
      <c r="AA88" s="56">
        <v>3114</v>
      </c>
      <c r="AB88" s="57"/>
      <c r="AC88" s="57"/>
      <c r="AD88" s="57"/>
      <c r="AE88" s="57"/>
      <c r="AF88" s="137">
        <v>0.027318904787388035</v>
      </c>
      <c r="AG88" s="57"/>
      <c r="AH88" s="57"/>
      <c r="AI88" s="57"/>
    </row>
    <row r="89" spans="2:35" ht="10.5" customHeight="1">
      <c r="B89" s="59" t="s">
        <v>1195</v>
      </c>
      <c r="C89" s="57"/>
      <c r="D89" s="57"/>
      <c r="E89" s="57"/>
      <c r="F89" s="57"/>
      <c r="G89" s="57"/>
      <c r="H89" s="57"/>
      <c r="I89" s="57"/>
      <c r="J89" s="139">
        <v>374192993.7599993</v>
      </c>
      <c r="K89" s="57"/>
      <c r="L89" s="57"/>
      <c r="M89" s="57"/>
      <c r="N89" s="57"/>
      <c r="O89" s="57"/>
      <c r="P89" s="57"/>
      <c r="Q89" s="57"/>
      <c r="R89" s="57"/>
      <c r="S89" s="57"/>
      <c r="T89" s="137">
        <v>0.05446628518485036</v>
      </c>
      <c r="U89" s="57"/>
      <c r="V89" s="57"/>
      <c r="W89" s="57"/>
      <c r="X89" s="57"/>
      <c r="Y89" s="57"/>
      <c r="Z89" s="57"/>
      <c r="AA89" s="56">
        <v>3500</v>
      </c>
      <c r="AB89" s="57"/>
      <c r="AC89" s="57"/>
      <c r="AD89" s="57"/>
      <c r="AE89" s="57"/>
      <c r="AF89" s="137">
        <v>0.030705255862510637</v>
      </c>
      <c r="AG89" s="57"/>
      <c r="AH89" s="57"/>
      <c r="AI89" s="57"/>
    </row>
    <row r="90" spans="2:35" ht="10.5" customHeight="1">
      <c r="B90" s="59" t="s">
        <v>1196</v>
      </c>
      <c r="C90" s="57"/>
      <c r="D90" s="57"/>
      <c r="E90" s="57"/>
      <c r="F90" s="57"/>
      <c r="G90" s="57"/>
      <c r="H90" s="57"/>
      <c r="I90" s="57"/>
      <c r="J90" s="139">
        <v>92393206.56999995</v>
      </c>
      <c r="K90" s="57"/>
      <c r="L90" s="57"/>
      <c r="M90" s="57"/>
      <c r="N90" s="57"/>
      <c r="O90" s="57"/>
      <c r="P90" s="57"/>
      <c r="Q90" s="57"/>
      <c r="R90" s="57"/>
      <c r="S90" s="57"/>
      <c r="T90" s="137">
        <v>0.013448447250757571</v>
      </c>
      <c r="U90" s="57"/>
      <c r="V90" s="57"/>
      <c r="W90" s="57"/>
      <c r="X90" s="57"/>
      <c r="Y90" s="57"/>
      <c r="Z90" s="57"/>
      <c r="AA90" s="56">
        <v>792</v>
      </c>
      <c r="AB90" s="57"/>
      <c r="AC90" s="57"/>
      <c r="AD90" s="57"/>
      <c r="AE90" s="57"/>
      <c r="AF90" s="137">
        <v>0.006948160755173836</v>
      </c>
      <c r="AG90" s="57"/>
      <c r="AH90" s="57"/>
      <c r="AI90" s="57"/>
    </row>
    <row r="91" spans="2:35" ht="10.5" customHeight="1">
      <c r="B91" s="59" t="s">
        <v>1200</v>
      </c>
      <c r="C91" s="57"/>
      <c r="D91" s="57"/>
      <c r="E91" s="57"/>
      <c r="F91" s="57"/>
      <c r="G91" s="57"/>
      <c r="H91" s="57"/>
      <c r="I91" s="57"/>
      <c r="J91" s="139">
        <v>6584571.5200000005</v>
      </c>
      <c r="K91" s="57"/>
      <c r="L91" s="57"/>
      <c r="M91" s="57"/>
      <c r="N91" s="57"/>
      <c r="O91" s="57"/>
      <c r="P91" s="57"/>
      <c r="Q91" s="57"/>
      <c r="R91" s="57"/>
      <c r="S91" s="57"/>
      <c r="T91" s="137">
        <v>0.0009584282875653924</v>
      </c>
      <c r="U91" s="57"/>
      <c r="V91" s="57"/>
      <c r="W91" s="57"/>
      <c r="X91" s="57"/>
      <c r="Y91" s="57"/>
      <c r="Z91" s="57"/>
      <c r="AA91" s="56">
        <v>68</v>
      </c>
      <c r="AB91" s="57"/>
      <c r="AC91" s="57"/>
      <c r="AD91" s="57"/>
      <c r="AE91" s="57"/>
      <c r="AF91" s="137">
        <v>0.0005965592567573495</v>
      </c>
      <c r="AG91" s="57"/>
      <c r="AH91" s="57"/>
      <c r="AI91" s="57"/>
    </row>
    <row r="92" spans="2:35" ht="10.5" customHeight="1">
      <c r="B92" s="59" t="s">
        <v>1202</v>
      </c>
      <c r="C92" s="57"/>
      <c r="D92" s="57"/>
      <c r="E92" s="57"/>
      <c r="F92" s="57"/>
      <c r="G92" s="57"/>
      <c r="H92" s="57"/>
      <c r="I92" s="57"/>
      <c r="J92" s="139">
        <v>8532800.610000003</v>
      </c>
      <c r="K92" s="57"/>
      <c r="L92" s="57"/>
      <c r="M92" s="57"/>
      <c r="N92" s="57"/>
      <c r="O92" s="57"/>
      <c r="P92" s="57"/>
      <c r="Q92" s="57"/>
      <c r="R92" s="57"/>
      <c r="S92" s="57"/>
      <c r="T92" s="137">
        <v>0.0012420060214911658</v>
      </c>
      <c r="U92" s="57"/>
      <c r="V92" s="57"/>
      <c r="W92" s="57"/>
      <c r="X92" s="57"/>
      <c r="Y92" s="57"/>
      <c r="Z92" s="57"/>
      <c r="AA92" s="56">
        <v>94</v>
      </c>
      <c r="AB92" s="57"/>
      <c r="AC92" s="57"/>
      <c r="AD92" s="57"/>
      <c r="AE92" s="57"/>
      <c r="AF92" s="137">
        <v>0.0008246554431645714</v>
      </c>
      <c r="AG92" s="57"/>
      <c r="AH92" s="57"/>
      <c r="AI92" s="57"/>
    </row>
    <row r="93" spans="2:35" ht="10.5" customHeight="1">
      <c r="B93" s="59" t="s">
        <v>1198</v>
      </c>
      <c r="C93" s="57"/>
      <c r="D93" s="57"/>
      <c r="E93" s="57"/>
      <c r="F93" s="57"/>
      <c r="G93" s="57"/>
      <c r="H93" s="57"/>
      <c r="I93" s="57"/>
      <c r="J93" s="139">
        <v>6075260.05</v>
      </c>
      <c r="K93" s="57"/>
      <c r="L93" s="57"/>
      <c r="M93" s="57"/>
      <c r="N93" s="57"/>
      <c r="O93" s="57"/>
      <c r="P93" s="57"/>
      <c r="Q93" s="57"/>
      <c r="R93" s="57"/>
      <c r="S93" s="57"/>
      <c r="T93" s="137">
        <v>0.0008842946072572903</v>
      </c>
      <c r="U93" s="57"/>
      <c r="V93" s="57"/>
      <c r="W93" s="57"/>
      <c r="X93" s="57"/>
      <c r="Y93" s="57"/>
      <c r="Z93" s="57"/>
      <c r="AA93" s="56">
        <v>59</v>
      </c>
      <c r="AB93" s="57"/>
      <c r="AC93" s="57"/>
      <c r="AD93" s="57"/>
      <c r="AE93" s="57"/>
      <c r="AF93" s="137">
        <v>0.000517602884539465</v>
      </c>
      <c r="AG93" s="57"/>
      <c r="AH93" s="57"/>
      <c r="AI93" s="57"/>
    </row>
    <row r="94" spans="2:35" ht="10.5" customHeight="1">
      <c r="B94" s="59" t="s">
        <v>1201</v>
      </c>
      <c r="C94" s="57"/>
      <c r="D94" s="57"/>
      <c r="E94" s="57"/>
      <c r="F94" s="57"/>
      <c r="G94" s="57"/>
      <c r="H94" s="57"/>
      <c r="I94" s="57"/>
      <c r="J94" s="139">
        <v>5533701.019999999</v>
      </c>
      <c r="K94" s="57"/>
      <c r="L94" s="57"/>
      <c r="M94" s="57"/>
      <c r="N94" s="57"/>
      <c r="O94" s="57"/>
      <c r="P94" s="57"/>
      <c r="Q94" s="57"/>
      <c r="R94" s="57"/>
      <c r="S94" s="57"/>
      <c r="T94" s="137">
        <v>0.0008054670795796085</v>
      </c>
      <c r="U94" s="57"/>
      <c r="V94" s="57"/>
      <c r="W94" s="57"/>
      <c r="X94" s="57"/>
      <c r="Y94" s="57"/>
      <c r="Z94" s="57"/>
      <c r="AA94" s="56">
        <v>49</v>
      </c>
      <c r="AB94" s="57"/>
      <c r="AC94" s="57"/>
      <c r="AD94" s="57"/>
      <c r="AE94" s="57"/>
      <c r="AF94" s="137">
        <v>0.0004298735820751489</v>
      </c>
      <c r="AG94" s="57"/>
      <c r="AH94" s="57"/>
      <c r="AI94" s="57"/>
    </row>
    <row r="95" spans="2:35" ht="10.5" customHeight="1">
      <c r="B95" s="59" t="s">
        <v>1197</v>
      </c>
      <c r="C95" s="57"/>
      <c r="D95" s="57"/>
      <c r="E95" s="57"/>
      <c r="F95" s="57"/>
      <c r="G95" s="57"/>
      <c r="H95" s="57"/>
      <c r="I95" s="57"/>
      <c r="J95" s="139">
        <v>688458.01</v>
      </c>
      <c r="K95" s="57"/>
      <c r="L95" s="57"/>
      <c r="M95" s="57"/>
      <c r="N95" s="57"/>
      <c r="O95" s="57"/>
      <c r="P95" s="57"/>
      <c r="Q95" s="57"/>
      <c r="R95" s="57"/>
      <c r="S95" s="57"/>
      <c r="T95" s="137">
        <v>0.00010020965367006564</v>
      </c>
      <c r="U95" s="57"/>
      <c r="V95" s="57"/>
      <c r="W95" s="57"/>
      <c r="X95" s="57"/>
      <c r="Y95" s="57"/>
      <c r="Z95" s="57"/>
      <c r="AA95" s="56">
        <v>4</v>
      </c>
      <c r="AB95" s="57"/>
      <c r="AC95" s="57"/>
      <c r="AD95" s="57"/>
      <c r="AE95" s="57"/>
      <c r="AF95" s="137">
        <v>3.5091720985726443E-05</v>
      </c>
      <c r="AG95" s="57"/>
      <c r="AH95" s="57"/>
      <c r="AI95" s="57"/>
    </row>
    <row r="96" spans="2:35" ht="10.5" customHeight="1">
      <c r="B96" s="59" t="s">
        <v>1199</v>
      </c>
      <c r="C96" s="57"/>
      <c r="D96" s="57"/>
      <c r="E96" s="57"/>
      <c r="F96" s="57"/>
      <c r="G96" s="57"/>
      <c r="H96" s="57"/>
      <c r="I96" s="57"/>
      <c r="J96" s="139">
        <v>155302.24</v>
      </c>
      <c r="K96" s="57"/>
      <c r="L96" s="57"/>
      <c r="M96" s="57"/>
      <c r="N96" s="57"/>
      <c r="O96" s="57"/>
      <c r="P96" s="57"/>
      <c r="Q96" s="57"/>
      <c r="R96" s="57"/>
      <c r="S96" s="57"/>
      <c r="T96" s="137">
        <v>2.2605276514373642E-05</v>
      </c>
      <c r="U96" s="57"/>
      <c r="V96" s="57"/>
      <c r="W96" s="57"/>
      <c r="X96" s="57"/>
      <c r="Y96" s="57"/>
      <c r="Z96" s="57"/>
      <c r="AA96" s="56">
        <v>2</v>
      </c>
      <c r="AB96" s="57"/>
      <c r="AC96" s="57"/>
      <c r="AD96" s="57"/>
      <c r="AE96" s="57"/>
      <c r="AF96" s="137">
        <v>1.7545860492863222E-05</v>
      </c>
      <c r="AG96" s="57"/>
      <c r="AH96" s="57"/>
      <c r="AI96" s="57"/>
    </row>
    <row r="97" spans="2:35" ht="10.5" customHeight="1">
      <c r="B97" s="59" t="s">
        <v>1204</v>
      </c>
      <c r="C97" s="57"/>
      <c r="D97" s="57"/>
      <c r="E97" s="57"/>
      <c r="F97" s="57"/>
      <c r="G97" s="57"/>
      <c r="H97" s="57"/>
      <c r="I97" s="57"/>
      <c r="J97" s="139">
        <v>296089.02</v>
      </c>
      <c r="K97" s="57"/>
      <c r="L97" s="57"/>
      <c r="M97" s="57"/>
      <c r="N97" s="57"/>
      <c r="O97" s="57"/>
      <c r="P97" s="57"/>
      <c r="Q97" s="57"/>
      <c r="R97" s="57"/>
      <c r="S97" s="57"/>
      <c r="T97" s="137">
        <v>4.309773104347953E-05</v>
      </c>
      <c r="U97" s="57"/>
      <c r="V97" s="57"/>
      <c r="W97" s="57"/>
      <c r="X97" s="57"/>
      <c r="Y97" s="57"/>
      <c r="Z97" s="57"/>
      <c r="AA97" s="56">
        <v>3</v>
      </c>
      <c r="AB97" s="57"/>
      <c r="AC97" s="57"/>
      <c r="AD97" s="57"/>
      <c r="AE97" s="57"/>
      <c r="AF97" s="137">
        <v>2.631879073929483E-05</v>
      </c>
      <c r="AG97" s="57"/>
      <c r="AH97" s="57"/>
      <c r="AI97" s="57"/>
    </row>
    <row r="98" spans="2:35" ht="13.5" customHeight="1">
      <c r="B98" s="145"/>
      <c r="C98" s="141"/>
      <c r="D98" s="141"/>
      <c r="E98" s="141"/>
      <c r="F98" s="141"/>
      <c r="G98" s="141"/>
      <c r="H98" s="141"/>
      <c r="I98" s="141"/>
      <c r="J98" s="142">
        <v>6870176522.780004</v>
      </c>
      <c r="K98" s="141"/>
      <c r="L98" s="141"/>
      <c r="M98" s="141"/>
      <c r="N98" s="141"/>
      <c r="O98" s="141"/>
      <c r="P98" s="141"/>
      <c r="Q98" s="141"/>
      <c r="R98" s="141"/>
      <c r="S98" s="141"/>
      <c r="T98" s="143">
        <v>1.000000000000003</v>
      </c>
      <c r="U98" s="141"/>
      <c r="V98" s="141"/>
      <c r="W98" s="141"/>
      <c r="X98" s="141"/>
      <c r="Y98" s="141"/>
      <c r="Z98" s="141"/>
      <c r="AA98" s="144">
        <v>113987</v>
      </c>
      <c r="AB98" s="141"/>
      <c r="AC98" s="141"/>
      <c r="AD98" s="141"/>
      <c r="AE98" s="141"/>
      <c r="AF98" s="143">
        <v>1</v>
      </c>
      <c r="AG98" s="141"/>
      <c r="AH98" s="141"/>
      <c r="AI98" s="141"/>
    </row>
    <row r="99" spans="2:35" ht="9"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8.75" customHeight="1">
      <c r="B100" s="66" t="s">
        <v>1156</v>
      </c>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8"/>
    </row>
    <row r="101" spans="2:35" ht="9"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2.75" customHeight="1">
      <c r="B102" s="53" t="s">
        <v>1171</v>
      </c>
      <c r="C102" s="54"/>
      <c r="D102" s="54"/>
      <c r="E102" s="54"/>
      <c r="F102" s="54"/>
      <c r="G102" s="54"/>
      <c r="H102" s="54"/>
      <c r="I102" s="53" t="s">
        <v>1168</v>
      </c>
      <c r="J102" s="54"/>
      <c r="K102" s="54"/>
      <c r="L102" s="54"/>
      <c r="M102" s="54"/>
      <c r="N102" s="54"/>
      <c r="O102" s="54"/>
      <c r="P102" s="54"/>
      <c r="Q102" s="54"/>
      <c r="R102" s="54"/>
      <c r="S102" s="54"/>
      <c r="T102" s="53" t="s">
        <v>1169</v>
      </c>
      <c r="U102" s="54"/>
      <c r="V102" s="54"/>
      <c r="W102" s="54"/>
      <c r="X102" s="54"/>
      <c r="Y102" s="54"/>
      <c r="Z102" s="54"/>
      <c r="AA102" s="53" t="s">
        <v>1170</v>
      </c>
      <c r="AB102" s="54"/>
      <c r="AC102" s="54"/>
      <c r="AD102" s="54"/>
      <c r="AE102" s="54"/>
      <c r="AF102" s="53" t="s">
        <v>1169</v>
      </c>
      <c r="AG102" s="54"/>
      <c r="AH102" s="54"/>
      <c r="AI102" s="54"/>
    </row>
    <row r="103" spans="2:35" ht="10.5" customHeight="1">
      <c r="B103" s="59" t="s">
        <v>1172</v>
      </c>
      <c r="C103" s="57"/>
      <c r="D103" s="57"/>
      <c r="E103" s="57"/>
      <c r="F103" s="57"/>
      <c r="G103" s="57"/>
      <c r="H103" s="57"/>
      <c r="I103" s="139">
        <v>530000</v>
      </c>
      <c r="J103" s="57"/>
      <c r="K103" s="57"/>
      <c r="L103" s="57"/>
      <c r="M103" s="57"/>
      <c r="N103" s="57"/>
      <c r="O103" s="57"/>
      <c r="P103" s="57"/>
      <c r="Q103" s="57"/>
      <c r="R103" s="57"/>
      <c r="S103" s="57"/>
      <c r="T103" s="137">
        <v>7.71450337910002E-05</v>
      </c>
      <c r="U103" s="57"/>
      <c r="V103" s="57"/>
      <c r="W103" s="57"/>
      <c r="X103" s="57"/>
      <c r="Y103" s="57"/>
      <c r="Z103" s="57"/>
      <c r="AA103" s="56">
        <v>7</v>
      </c>
      <c r="AB103" s="57"/>
      <c r="AC103" s="57"/>
      <c r="AD103" s="57"/>
      <c r="AE103" s="57"/>
      <c r="AF103" s="137">
        <v>6.141051172502128E-05</v>
      </c>
      <c r="AG103" s="57"/>
      <c r="AH103" s="57"/>
      <c r="AI103" s="57"/>
    </row>
    <row r="104" spans="2:35" ht="10.5" customHeight="1">
      <c r="B104" s="59" t="s">
        <v>1173</v>
      </c>
      <c r="C104" s="57"/>
      <c r="D104" s="57"/>
      <c r="E104" s="57"/>
      <c r="F104" s="57"/>
      <c r="G104" s="57"/>
      <c r="H104" s="57"/>
      <c r="I104" s="139">
        <v>8237046.1099999985</v>
      </c>
      <c r="J104" s="57"/>
      <c r="K104" s="57"/>
      <c r="L104" s="57"/>
      <c r="M104" s="57"/>
      <c r="N104" s="57"/>
      <c r="O104" s="57"/>
      <c r="P104" s="57"/>
      <c r="Q104" s="57"/>
      <c r="R104" s="57"/>
      <c r="S104" s="57"/>
      <c r="T104" s="137">
        <v>0.0011989569820641068</v>
      </c>
      <c r="U104" s="57"/>
      <c r="V104" s="57"/>
      <c r="W104" s="57"/>
      <c r="X104" s="57"/>
      <c r="Y104" s="57"/>
      <c r="Z104" s="57"/>
      <c r="AA104" s="56">
        <v>114</v>
      </c>
      <c r="AB104" s="57"/>
      <c r="AC104" s="57"/>
      <c r="AD104" s="57"/>
      <c r="AE104" s="57"/>
      <c r="AF104" s="137">
        <v>0.0010001140480932035</v>
      </c>
      <c r="AG104" s="57"/>
      <c r="AH104" s="57"/>
      <c r="AI104" s="57"/>
    </row>
    <row r="105" spans="2:35" ht="10.5" customHeight="1">
      <c r="B105" s="59" t="s">
        <v>1174</v>
      </c>
      <c r="C105" s="57"/>
      <c r="D105" s="57"/>
      <c r="E105" s="57"/>
      <c r="F105" s="57"/>
      <c r="G105" s="57"/>
      <c r="H105" s="57"/>
      <c r="I105" s="139">
        <v>12284005.5</v>
      </c>
      <c r="J105" s="57"/>
      <c r="K105" s="57"/>
      <c r="L105" s="57"/>
      <c r="M105" s="57"/>
      <c r="N105" s="57"/>
      <c r="O105" s="57"/>
      <c r="P105" s="57"/>
      <c r="Q105" s="57"/>
      <c r="R105" s="57"/>
      <c r="S105" s="57"/>
      <c r="T105" s="137">
        <v>0.0017880189045025138</v>
      </c>
      <c r="U105" s="57"/>
      <c r="V105" s="57"/>
      <c r="W105" s="57"/>
      <c r="X105" s="57"/>
      <c r="Y105" s="57"/>
      <c r="Z105" s="57"/>
      <c r="AA105" s="56">
        <v>216</v>
      </c>
      <c r="AB105" s="57"/>
      <c r="AC105" s="57"/>
      <c r="AD105" s="57"/>
      <c r="AE105" s="57"/>
      <c r="AF105" s="137">
        <v>0.001894952933229228</v>
      </c>
      <c r="AG105" s="57"/>
      <c r="AH105" s="57"/>
      <c r="AI105" s="57"/>
    </row>
    <row r="106" spans="2:35" ht="10.5" customHeight="1">
      <c r="B106" s="59" t="s">
        <v>1175</v>
      </c>
      <c r="C106" s="57"/>
      <c r="D106" s="57"/>
      <c r="E106" s="57"/>
      <c r="F106" s="57"/>
      <c r="G106" s="57"/>
      <c r="H106" s="57"/>
      <c r="I106" s="139">
        <v>3713620.249999999</v>
      </c>
      <c r="J106" s="57"/>
      <c r="K106" s="57"/>
      <c r="L106" s="57"/>
      <c r="M106" s="57"/>
      <c r="N106" s="57"/>
      <c r="O106" s="57"/>
      <c r="P106" s="57"/>
      <c r="Q106" s="57"/>
      <c r="R106" s="57"/>
      <c r="S106" s="57"/>
      <c r="T106" s="137">
        <v>0.0005405421880626274</v>
      </c>
      <c r="U106" s="57"/>
      <c r="V106" s="57"/>
      <c r="W106" s="57"/>
      <c r="X106" s="57"/>
      <c r="Y106" s="57"/>
      <c r="Z106" s="57"/>
      <c r="AA106" s="56">
        <v>273</v>
      </c>
      <c r="AB106" s="57"/>
      <c r="AC106" s="57"/>
      <c r="AD106" s="57"/>
      <c r="AE106" s="57"/>
      <c r="AF106" s="137">
        <v>0.00239500995727583</v>
      </c>
      <c r="AG106" s="57"/>
      <c r="AH106" s="57"/>
      <c r="AI106" s="57"/>
    </row>
    <row r="107" spans="2:35" ht="10.5" customHeight="1">
      <c r="B107" s="59" t="s">
        <v>1176</v>
      </c>
      <c r="C107" s="57"/>
      <c r="D107" s="57"/>
      <c r="E107" s="57"/>
      <c r="F107" s="57"/>
      <c r="G107" s="57"/>
      <c r="H107" s="57"/>
      <c r="I107" s="139">
        <v>78949803.33000003</v>
      </c>
      <c r="J107" s="57"/>
      <c r="K107" s="57"/>
      <c r="L107" s="57"/>
      <c r="M107" s="57"/>
      <c r="N107" s="57"/>
      <c r="O107" s="57"/>
      <c r="P107" s="57"/>
      <c r="Q107" s="57"/>
      <c r="R107" s="57"/>
      <c r="S107" s="57"/>
      <c r="T107" s="137">
        <v>0.011491670274878628</v>
      </c>
      <c r="U107" s="57"/>
      <c r="V107" s="57"/>
      <c r="W107" s="57"/>
      <c r="X107" s="57"/>
      <c r="Y107" s="57"/>
      <c r="Z107" s="57"/>
      <c r="AA107" s="56">
        <v>1148</v>
      </c>
      <c r="AB107" s="57"/>
      <c r="AC107" s="57"/>
      <c r="AD107" s="57"/>
      <c r="AE107" s="57"/>
      <c r="AF107" s="137">
        <v>0.01007132392290349</v>
      </c>
      <c r="AG107" s="57"/>
      <c r="AH107" s="57"/>
      <c r="AI107" s="57"/>
    </row>
    <row r="108" spans="2:35" ht="10.5" customHeight="1">
      <c r="B108" s="59" t="s">
        <v>1177</v>
      </c>
      <c r="C108" s="57"/>
      <c r="D108" s="57"/>
      <c r="E108" s="57"/>
      <c r="F108" s="57"/>
      <c r="G108" s="57"/>
      <c r="H108" s="57"/>
      <c r="I108" s="139">
        <v>12932014.740000008</v>
      </c>
      <c r="J108" s="57"/>
      <c r="K108" s="57"/>
      <c r="L108" s="57"/>
      <c r="M108" s="57"/>
      <c r="N108" s="57"/>
      <c r="O108" s="57"/>
      <c r="P108" s="57"/>
      <c r="Q108" s="57"/>
      <c r="R108" s="57"/>
      <c r="S108" s="57"/>
      <c r="T108" s="137">
        <v>0.0018823409700056855</v>
      </c>
      <c r="U108" s="57"/>
      <c r="V108" s="57"/>
      <c r="W108" s="57"/>
      <c r="X108" s="57"/>
      <c r="Y108" s="57"/>
      <c r="Z108" s="57"/>
      <c r="AA108" s="56">
        <v>572</v>
      </c>
      <c r="AB108" s="57"/>
      <c r="AC108" s="57"/>
      <c r="AD108" s="57"/>
      <c r="AE108" s="57"/>
      <c r="AF108" s="137">
        <v>0.005018116100958881</v>
      </c>
      <c r="AG108" s="57"/>
      <c r="AH108" s="57"/>
      <c r="AI108" s="57"/>
    </row>
    <row r="109" spans="2:35" ht="10.5" customHeight="1">
      <c r="B109" s="59" t="s">
        <v>1178</v>
      </c>
      <c r="C109" s="57"/>
      <c r="D109" s="57"/>
      <c r="E109" s="57"/>
      <c r="F109" s="57"/>
      <c r="G109" s="57"/>
      <c r="H109" s="57"/>
      <c r="I109" s="139">
        <v>27254290.369999956</v>
      </c>
      <c r="J109" s="57"/>
      <c r="K109" s="57"/>
      <c r="L109" s="57"/>
      <c r="M109" s="57"/>
      <c r="N109" s="57"/>
      <c r="O109" s="57"/>
      <c r="P109" s="57"/>
      <c r="Q109" s="57"/>
      <c r="R109" s="57"/>
      <c r="S109" s="57"/>
      <c r="T109" s="137">
        <v>0.003967043682157317</v>
      </c>
      <c r="U109" s="57"/>
      <c r="V109" s="57"/>
      <c r="W109" s="57"/>
      <c r="X109" s="57"/>
      <c r="Y109" s="57"/>
      <c r="Z109" s="57"/>
      <c r="AA109" s="56">
        <v>905</v>
      </c>
      <c r="AB109" s="57"/>
      <c r="AC109" s="57"/>
      <c r="AD109" s="57"/>
      <c r="AE109" s="57"/>
      <c r="AF109" s="137">
        <v>0.007939501873020607</v>
      </c>
      <c r="AG109" s="57"/>
      <c r="AH109" s="57"/>
      <c r="AI109" s="57"/>
    </row>
    <row r="110" spans="2:35" ht="10.5" customHeight="1">
      <c r="B110" s="59" t="s">
        <v>1179</v>
      </c>
      <c r="C110" s="57"/>
      <c r="D110" s="57"/>
      <c r="E110" s="57"/>
      <c r="F110" s="57"/>
      <c r="G110" s="57"/>
      <c r="H110" s="57"/>
      <c r="I110" s="139">
        <v>40202912.179999955</v>
      </c>
      <c r="J110" s="57"/>
      <c r="K110" s="57"/>
      <c r="L110" s="57"/>
      <c r="M110" s="57"/>
      <c r="N110" s="57"/>
      <c r="O110" s="57"/>
      <c r="P110" s="57"/>
      <c r="Q110" s="57"/>
      <c r="R110" s="57"/>
      <c r="S110" s="57"/>
      <c r="T110" s="137">
        <v>0.005851801921929641</v>
      </c>
      <c r="U110" s="57"/>
      <c r="V110" s="57"/>
      <c r="W110" s="57"/>
      <c r="X110" s="57"/>
      <c r="Y110" s="57"/>
      <c r="Z110" s="57"/>
      <c r="AA110" s="56">
        <v>1211</v>
      </c>
      <c r="AB110" s="57"/>
      <c r="AC110" s="57"/>
      <c r="AD110" s="57"/>
      <c r="AE110" s="57"/>
      <c r="AF110" s="137">
        <v>0.01062401852842868</v>
      </c>
      <c r="AG110" s="57"/>
      <c r="AH110" s="57"/>
      <c r="AI110" s="57"/>
    </row>
    <row r="111" spans="2:35" ht="10.5" customHeight="1">
      <c r="B111" s="59" t="s">
        <v>1180</v>
      </c>
      <c r="C111" s="57"/>
      <c r="D111" s="57"/>
      <c r="E111" s="57"/>
      <c r="F111" s="57"/>
      <c r="G111" s="57"/>
      <c r="H111" s="57"/>
      <c r="I111" s="139">
        <v>53318293.849999964</v>
      </c>
      <c r="J111" s="57"/>
      <c r="K111" s="57"/>
      <c r="L111" s="57"/>
      <c r="M111" s="57"/>
      <c r="N111" s="57"/>
      <c r="O111" s="57"/>
      <c r="P111" s="57"/>
      <c r="Q111" s="57"/>
      <c r="R111" s="57"/>
      <c r="S111" s="57"/>
      <c r="T111" s="137">
        <v>0.007760833171201369</v>
      </c>
      <c r="U111" s="57"/>
      <c r="V111" s="57"/>
      <c r="W111" s="57"/>
      <c r="X111" s="57"/>
      <c r="Y111" s="57"/>
      <c r="Z111" s="57"/>
      <c r="AA111" s="56">
        <v>1508</v>
      </c>
      <c r="AB111" s="57"/>
      <c r="AC111" s="57"/>
      <c r="AD111" s="57"/>
      <c r="AE111" s="57"/>
      <c r="AF111" s="137">
        <v>0.013229578811618868</v>
      </c>
      <c r="AG111" s="57"/>
      <c r="AH111" s="57"/>
      <c r="AI111" s="57"/>
    </row>
    <row r="112" spans="2:35" ht="10.5" customHeight="1">
      <c r="B112" s="59" t="s">
        <v>1181</v>
      </c>
      <c r="C112" s="57"/>
      <c r="D112" s="57"/>
      <c r="E112" s="57"/>
      <c r="F112" s="57"/>
      <c r="G112" s="57"/>
      <c r="H112" s="57"/>
      <c r="I112" s="139">
        <v>690522737.8800017</v>
      </c>
      <c r="J112" s="57"/>
      <c r="K112" s="57"/>
      <c r="L112" s="57"/>
      <c r="M112" s="57"/>
      <c r="N112" s="57"/>
      <c r="O112" s="57"/>
      <c r="P112" s="57"/>
      <c r="Q112" s="57"/>
      <c r="R112" s="57"/>
      <c r="S112" s="57"/>
      <c r="T112" s="137">
        <v>0.10051018857963528</v>
      </c>
      <c r="U112" s="57"/>
      <c r="V112" s="57"/>
      <c r="W112" s="57"/>
      <c r="X112" s="57"/>
      <c r="Y112" s="57"/>
      <c r="Z112" s="57"/>
      <c r="AA112" s="56">
        <v>18322</v>
      </c>
      <c r="AB112" s="57"/>
      <c r="AC112" s="57"/>
      <c r="AD112" s="57"/>
      <c r="AE112" s="57"/>
      <c r="AF112" s="137">
        <v>0.16073762797511998</v>
      </c>
      <c r="AG112" s="57"/>
      <c r="AH112" s="57"/>
      <c r="AI112" s="57"/>
    </row>
    <row r="113" spans="2:35" ht="10.5" customHeight="1">
      <c r="B113" s="59" t="s">
        <v>1182</v>
      </c>
      <c r="C113" s="57"/>
      <c r="D113" s="57"/>
      <c r="E113" s="57"/>
      <c r="F113" s="57"/>
      <c r="G113" s="57"/>
      <c r="H113" s="57"/>
      <c r="I113" s="139">
        <v>110404521.60999969</v>
      </c>
      <c r="J113" s="57"/>
      <c r="K113" s="57"/>
      <c r="L113" s="57"/>
      <c r="M113" s="57"/>
      <c r="N113" s="57"/>
      <c r="O113" s="57"/>
      <c r="P113" s="57"/>
      <c r="Q113" s="57"/>
      <c r="R113" s="57"/>
      <c r="S113" s="57"/>
      <c r="T113" s="137">
        <v>0.016070114245816298</v>
      </c>
      <c r="U113" s="57"/>
      <c r="V113" s="57"/>
      <c r="W113" s="57"/>
      <c r="X113" s="57"/>
      <c r="Y113" s="57"/>
      <c r="Z113" s="57"/>
      <c r="AA113" s="56">
        <v>8572</v>
      </c>
      <c r="AB113" s="57"/>
      <c r="AC113" s="57"/>
      <c r="AD113" s="57"/>
      <c r="AE113" s="57"/>
      <c r="AF113" s="137">
        <v>0.07520155807241177</v>
      </c>
      <c r="AG113" s="57"/>
      <c r="AH113" s="57"/>
      <c r="AI113" s="57"/>
    </row>
    <row r="114" spans="2:35" ht="10.5" customHeight="1">
      <c r="B114" s="59" t="s">
        <v>1183</v>
      </c>
      <c r="C114" s="57"/>
      <c r="D114" s="57"/>
      <c r="E114" s="57"/>
      <c r="F114" s="57"/>
      <c r="G114" s="57"/>
      <c r="H114" s="57"/>
      <c r="I114" s="139">
        <v>121896945.16999991</v>
      </c>
      <c r="J114" s="57"/>
      <c r="K114" s="57"/>
      <c r="L114" s="57"/>
      <c r="M114" s="57"/>
      <c r="N114" s="57"/>
      <c r="O114" s="57"/>
      <c r="P114" s="57"/>
      <c r="Q114" s="57"/>
      <c r="R114" s="57"/>
      <c r="S114" s="57"/>
      <c r="T114" s="137">
        <v>0.017742913121055363</v>
      </c>
      <c r="U114" s="57"/>
      <c r="V114" s="57"/>
      <c r="W114" s="57"/>
      <c r="X114" s="57"/>
      <c r="Y114" s="57"/>
      <c r="Z114" s="57"/>
      <c r="AA114" s="56">
        <v>2372</v>
      </c>
      <c r="AB114" s="57"/>
      <c r="AC114" s="57"/>
      <c r="AD114" s="57"/>
      <c r="AE114" s="57"/>
      <c r="AF114" s="137">
        <v>0.02080939054453578</v>
      </c>
      <c r="AG114" s="57"/>
      <c r="AH114" s="57"/>
      <c r="AI114" s="57"/>
    </row>
    <row r="115" spans="2:35" ht="10.5" customHeight="1">
      <c r="B115" s="59" t="s">
        <v>1184</v>
      </c>
      <c r="C115" s="57"/>
      <c r="D115" s="57"/>
      <c r="E115" s="57"/>
      <c r="F115" s="57"/>
      <c r="G115" s="57"/>
      <c r="H115" s="57"/>
      <c r="I115" s="139">
        <v>410534470.9300016</v>
      </c>
      <c r="J115" s="57"/>
      <c r="K115" s="57"/>
      <c r="L115" s="57"/>
      <c r="M115" s="57"/>
      <c r="N115" s="57"/>
      <c r="O115" s="57"/>
      <c r="P115" s="57"/>
      <c r="Q115" s="57"/>
      <c r="R115" s="57"/>
      <c r="S115" s="57"/>
      <c r="T115" s="137">
        <v>0.05975602949484031</v>
      </c>
      <c r="U115" s="57"/>
      <c r="V115" s="57"/>
      <c r="W115" s="57"/>
      <c r="X115" s="57"/>
      <c r="Y115" s="57"/>
      <c r="Z115" s="57"/>
      <c r="AA115" s="56">
        <v>7561</v>
      </c>
      <c r="AB115" s="57"/>
      <c r="AC115" s="57"/>
      <c r="AD115" s="57"/>
      <c r="AE115" s="57"/>
      <c r="AF115" s="137">
        <v>0.06633212559326941</v>
      </c>
      <c r="AG115" s="57"/>
      <c r="AH115" s="57"/>
      <c r="AI115" s="57"/>
    </row>
    <row r="116" spans="2:35" ht="10.5" customHeight="1">
      <c r="B116" s="59" t="s">
        <v>1185</v>
      </c>
      <c r="C116" s="57"/>
      <c r="D116" s="57"/>
      <c r="E116" s="57"/>
      <c r="F116" s="57"/>
      <c r="G116" s="57"/>
      <c r="H116" s="57"/>
      <c r="I116" s="139">
        <v>39147770.63999997</v>
      </c>
      <c r="J116" s="57"/>
      <c r="K116" s="57"/>
      <c r="L116" s="57"/>
      <c r="M116" s="57"/>
      <c r="N116" s="57"/>
      <c r="O116" s="57"/>
      <c r="P116" s="57"/>
      <c r="Q116" s="57"/>
      <c r="R116" s="57"/>
      <c r="S116" s="57"/>
      <c r="T116" s="137">
        <v>0.0056982190355945725</v>
      </c>
      <c r="U116" s="57"/>
      <c r="V116" s="57"/>
      <c r="W116" s="57"/>
      <c r="X116" s="57"/>
      <c r="Y116" s="57"/>
      <c r="Z116" s="57"/>
      <c r="AA116" s="56">
        <v>723</v>
      </c>
      <c r="AB116" s="57"/>
      <c r="AC116" s="57"/>
      <c r="AD116" s="57"/>
      <c r="AE116" s="57"/>
      <c r="AF116" s="137">
        <v>0.006342828568170054</v>
      </c>
      <c r="AG116" s="57"/>
      <c r="AH116" s="57"/>
      <c r="AI116" s="57"/>
    </row>
    <row r="117" spans="2:35" ht="10.5" customHeight="1">
      <c r="B117" s="59" t="s">
        <v>1186</v>
      </c>
      <c r="C117" s="57"/>
      <c r="D117" s="57"/>
      <c r="E117" s="57"/>
      <c r="F117" s="57"/>
      <c r="G117" s="57"/>
      <c r="H117" s="57"/>
      <c r="I117" s="139">
        <v>916856561.1100006</v>
      </c>
      <c r="J117" s="57"/>
      <c r="K117" s="57"/>
      <c r="L117" s="57"/>
      <c r="M117" s="57"/>
      <c r="N117" s="57"/>
      <c r="O117" s="57"/>
      <c r="P117" s="57"/>
      <c r="Q117" s="57"/>
      <c r="R117" s="57"/>
      <c r="S117" s="57"/>
      <c r="T117" s="137">
        <v>0.13345458563836082</v>
      </c>
      <c r="U117" s="57"/>
      <c r="V117" s="57"/>
      <c r="W117" s="57"/>
      <c r="X117" s="57"/>
      <c r="Y117" s="57"/>
      <c r="Z117" s="57"/>
      <c r="AA117" s="56">
        <v>15510</v>
      </c>
      <c r="AB117" s="57"/>
      <c r="AC117" s="57"/>
      <c r="AD117" s="57"/>
      <c r="AE117" s="57"/>
      <c r="AF117" s="137">
        <v>0.1360681481221543</v>
      </c>
      <c r="AG117" s="57"/>
      <c r="AH117" s="57"/>
      <c r="AI117" s="57"/>
    </row>
    <row r="118" spans="2:35" ht="10.5" customHeight="1">
      <c r="B118" s="59" t="s">
        <v>1187</v>
      </c>
      <c r="C118" s="57"/>
      <c r="D118" s="57"/>
      <c r="E118" s="57"/>
      <c r="F118" s="57"/>
      <c r="G118" s="57"/>
      <c r="H118" s="57"/>
      <c r="I118" s="139">
        <v>39836336.8</v>
      </c>
      <c r="J118" s="57"/>
      <c r="K118" s="57"/>
      <c r="L118" s="57"/>
      <c r="M118" s="57"/>
      <c r="N118" s="57"/>
      <c r="O118" s="57"/>
      <c r="P118" s="57"/>
      <c r="Q118" s="57"/>
      <c r="R118" s="57"/>
      <c r="S118" s="57"/>
      <c r="T118" s="137">
        <v>0.005798444431218235</v>
      </c>
      <c r="U118" s="57"/>
      <c r="V118" s="57"/>
      <c r="W118" s="57"/>
      <c r="X118" s="57"/>
      <c r="Y118" s="57"/>
      <c r="Z118" s="57"/>
      <c r="AA118" s="56">
        <v>688</v>
      </c>
      <c r="AB118" s="57"/>
      <c r="AC118" s="57"/>
      <c r="AD118" s="57"/>
      <c r="AE118" s="57"/>
      <c r="AF118" s="137">
        <v>0.006035776009544948</v>
      </c>
      <c r="AG118" s="57"/>
      <c r="AH118" s="57"/>
      <c r="AI118" s="57"/>
    </row>
    <row r="119" spans="2:35" ht="10.5" customHeight="1">
      <c r="B119" s="59" t="s">
        <v>1188</v>
      </c>
      <c r="C119" s="57"/>
      <c r="D119" s="57"/>
      <c r="E119" s="57"/>
      <c r="F119" s="57"/>
      <c r="G119" s="57"/>
      <c r="H119" s="57"/>
      <c r="I119" s="139">
        <v>105256381.26000004</v>
      </c>
      <c r="J119" s="57"/>
      <c r="K119" s="57"/>
      <c r="L119" s="57"/>
      <c r="M119" s="57"/>
      <c r="N119" s="57"/>
      <c r="O119" s="57"/>
      <c r="P119" s="57"/>
      <c r="Q119" s="57"/>
      <c r="R119" s="57"/>
      <c r="S119" s="57"/>
      <c r="T119" s="137">
        <v>0.015320768092492647</v>
      </c>
      <c r="U119" s="57"/>
      <c r="V119" s="57"/>
      <c r="W119" s="57"/>
      <c r="X119" s="57"/>
      <c r="Y119" s="57"/>
      <c r="Z119" s="57"/>
      <c r="AA119" s="56">
        <v>1562</v>
      </c>
      <c r="AB119" s="57"/>
      <c r="AC119" s="57"/>
      <c r="AD119" s="57"/>
      <c r="AE119" s="57"/>
      <c r="AF119" s="137">
        <v>0.013703317044926175</v>
      </c>
      <c r="AG119" s="57"/>
      <c r="AH119" s="57"/>
      <c r="AI119" s="57"/>
    </row>
    <row r="120" spans="2:35" ht="10.5" customHeight="1">
      <c r="B120" s="59" t="s">
        <v>1189</v>
      </c>
      <c r="C120" s="57"/>
      <c r="D120" s="57"/>
      <c r="E120" s="57"/>
      <c r="F120" s="57"/>
      <c r="G120" s="57"/>
      <c r="H120" s="57"/>
      <c r="I120" s="139">
        <v>480794226.8299991</v>
      </c>
      <c r="J120" s="57"/>
      <c r="K120" s="57"/>
      <c r="L120" s="57"/>
      <c r="M120" s="57"/>
      <c r="N120" s="57"/>
      <c r="O120" s="57"/>
      <c r="P120" s="57"/>
      <c r="Q120" s="57"/>
      <c r="R120" s="57"/>
      <c r="S120" s="57"/>
      <c r="T120" s="137">
        <v>0.06998280542512848</v>
      </c>
      <c r="U120" s="57"/>
      <c r="V120" s="57"/>
      <c r="W120" s="57"/>
      <c r="X120" s="57"/>
      <c r="Y120" s="57"/>
      <c r="Z120" s="57"/>
      <c r="AA120" s="56">
        <v>6677</v>
      </c>
      <c r="AB120" s="57"/>
      <c r="AC120" s="57"/>
      <c r="AD120" s="57"/>
      <c r="AE120" s="57"/>
      <c r="AF120" s="137">
        <v>0.05857685525542387</v>
      </c>
      <c r="AG120" s="57"/>
      <c r="AH120" s="57"/>
      <c r="AI120" s="57"/>
    </row>
    <row r="121" spans="2:35" ht="10.5" customHeight="1">
      <c r="B121" s="59" t="s">
        <v>1190</v>
      </c>
      <c r="C121" s="57"/>
      <c r="D121" s="57"/>
      <c r="E121" s="57"/>
      <c r="F121" s="57"/>
      <c r="G121" s="57"/>
      <c r="H121" s="57"/>
      <c r="I121" s="139">
        <v>59283398.88999997</v>
      </c>
      <c r="J121" s="57"/>
      <c r="K121" s="57"/>
      <c r="L121" s="57"/>
      <c r="M121" s="57"/>
      <c r="N121" s="57"/>
      <c r="O121" s="57"/>
      <c r="P121" s="57"/>
      <c r="Q121" s="57"/>
      <c r="R121" s="57"/>
      <c r="S121" s="57"/>
      <c r="T121" s="137">
        <v>0.008629093982291305</v>
      </c>
      <c r="U121" s="57"/>
      <c r="V121" s="57"/>
      <c r="W121" s="57"/>
      <c r="X121" s="57"/>
      <c r="Y121" s="57"/>
      <c r="Z121" s="57"/>
      <c r="AA121" s="56">
        <v>1240</v>
      </c>
      <c r="AB121" s="57"/>
      <c r="AC121" s="57"/>
      <c r="AD121" s="57"/>
      <c r="AE121" s="57"/>
      <c r="AF121" s="137">
        <v>0.010878433505575198</v>
      </c>
      <c r="AG121" s="57"/>
      <c r="AH121" s="57"/>
      <c r="AI121" s="57"/>
    </row>
    <row r="122" spans="2:35" ht="10.5" customHeight="1">
      <c r="B122" s="59" t="s">
        <v>1191</v>
      </c>
      <c r="C122" s="57"/>
      <c r="D122" s="57"/>
      <c r="E122" s="57"/>
      <c r="F122" s="57"/>
      <c r="G122" s="57"/>
      <c r="H122" s="57"/>
      <c r="I122" s="139">
        <v>1613753796.4500034</v>
      </c>
      <c r="J122" s="57"/>
      <c r="K122" s="57"/>
      <c r="L122" s="57"/>
      <c r="M122" s="57"/>
      <c r="N122" s="57"/>
      <c r="O122" s="57"/>
      <c r="P122" s="57"/>
      <c r="Q122" s="57"/>
      <c r="R122" s="57"/>
      <c r="S122" s="57"/>
      <c r="T122" s="137">
        <v>0.23489262482545353</v>
      </c>
      <c r="U122" s="57"/>
      <c r="V122" s="57"/>
      <c r="W122" s="57"/>
      <c r="X122" s="57"/>
      <c r="Y122" s="57"/>
      <c r="Z122" s="57"/>
      <c r="AA122" s="56">
        <v>21682</v>
      </c>
      <c r="AB122" s="57"/>
      <c r="AC122" s="57"/>
      <c r="AD122" s="57"/>
      <c r="AE122" s="57"/>
      <c r="AF122" s="137">
        <v>0.19021467360313019</v>
      </c>
      <c r="AG122" s="57"/>
      <c r="AH122" s="57"/>
      <c r="AI122" s="57"/>
    </row>
    <row r="123" spans="2:35" ht="10.5" customHeight="1">
      <c r="B123" s="59" t="s">
        <v>1192</v>
      </c>
      <c r="C123" s="57"/>
      <c r="D123" s="57"/>
      <c r="E123" s="57"/>
      <c r="F123" s="57"/>
      <c r="G123" s="57"/>
      <c r="H123" s="57"/>
      <c r="I123" s="139">
        <v>56280088.73999998</v>
      </c>
      <c r="J123" s="57"/>
      <c r="K123" s="57"/>
      <c r="L123" s="57"/>
      <c r="M123" s="57"/>
      <c r="N123" s="57"/>
      <c r="O123" s="57"/>
      <c r="P123" s="57"/>
      <c r="Q123" s="57"/>
      <c r="R123" s="57"/>
      <c r="S123" s="57"/>
      <c r="T123" s="137">
        <v>0.008191942165297714</v>
      </c>
      <c r="U123" s="57"/>
      <c r="V123" s="57"/>
      <c r="W123" s="57"/>
      <c r="X123" s="57"/>
      <c r="Y123" s="57"/>
      <c r="Z123" s="57"/>
      <c r="AA123" s="56">
        <v>826</v>
      </c>
      <c r="AB123" s="57"/>
      <c r="AC123" s="57"/>
      <c r="AD123" s="57"/>
      <c r="AE123" s="57"/>
      <c r="AF123" s="137">
        <v>0.007246440383552511</v>
      </c>
      <c r="AG123" s="57"/>
      <c r="AH123" s="57"/>
      <c r="AI123" s="57"/>
    </row>
    <row r="124" spans="2:35" ht="10.5" customHeight="1">
      <c r="B124" s="59" t="s">
        <v>1193</v>
      </c>
      <c r="C124" s="57"/>
      <c r="D124" s="57"/>
      <c r="E124" s="57"/>
      <c r="F124" s="57"/>
      <c r="G124" s="57"/>
      <c r="H124" s="57"/>
      <c r="I124" s="139">
        <v>63826418.54000002</v>
      </c>
      <c r="J124" s="57"/>
      <c r="K124" s="57"/>
      <c r="L124" s="57"/>
      <c r="M124" s="57"/>
      <c r="N124" s="57"/>
      <c r="O124" s="57"/>
      <c r="P124" s="57"/>
      <c r="Q124" s="57"/>
      <c r="R124" s="57"/>
      <c r="S124" s="57"/>
      <c r="T124" s="137">
        <v>0.009290360783069478</v>
      </c>
      <c r="U124" s="57"/>
      <c r="V124" s="57"/>
      <c r="W124" s="57"/>
      <c r="X124" s="57"/>
      <c r="Y124" s="57"/>
      <c r="Z124" s="57"/>
      <c r="AA124" s="56">
        <v>905</v>
      </c>
      <c r="AB124" s="57"/>
      <c r="AC124" s="57"/>
      <c r="AD124" s="57"/>
      <c r="AE124" s="57"/>
      <c r="AF124" s="137">
        <v>0.007939501873020607</v>
      </c>
      <c r="AG124" s="57"/>
      <c r="AH124" s="57"/>
      <c r="AI124" s="57"/>
    </row>
    <row r="125" spans="2:35" ht="10.5" customHeight="1">
      <c r="B125" s="59" t="s">
        <v>1194</v>
      </c>
      <c r="C125" s="57"/>
      <c r="D125" s="57"/>
      <c r="E125" s="57"/>
      <c r="F125" s="57"/>
      <c r="G125" s="57"/>
      <c r="H125" s="57"/>
      <c r="I125" s="139">
        <v>103498707.94999988</v>
      </c>
      <c r="J125" s="57"/>
      <c r="K125" s="57"/>
      <c r="L125" s="57"/>
      <c r="M125" s="57"/>
      <c r="N125" s="57"/>
      <c r="O125" s="57"/>
      <c r="P125" s="57"/>
      <c r="Q125" s="57"/>
      <c r="R125" s="57"/>
      <c r="S125" s="57"/>
      <c r="T125" s="137">
        <v>0.015064927022882268</v>
      </c>
      <c r="U125" s="57"/>
      <c r="V125" s="57"/>
      <c r="W125" s="57"/>
      <c r="X125" s="57"/>
      <c r="Y125" s="57"/>
      <c r="Z125" s="57"/>
      <c r="AA125" s="56">
        <v>1393</v>
      </c>
      <c r="AB125" s="57"/>
      <c r="AC125" s="57"/>
      <c r="AD125" s="57"/>
      <c r="AE125" s="57"/>
      <c r="AF125" s="137">
        <v>0.012220691833279234</v>
      </c>
      <c r="AG125" s="57"/>
      <c r="AH125" s="57"/>
      <c r="AI125" s="57"/>
    </row>
    <row r="126" spans="2:35" ht="10.5" customHeight="1">
      <c r="B126" s="59" t="s">
        <v>1195</v>
      </c>
      <c r="C126" s="57"/>
      <c r="D126" s="57"/>
      <c r="E126" s="57"/>
      <c r="F126" s="57"/>
      <c r="G126" s="57"/>
      <c r="H126" s="57"/>
      <c r="I126" s="139">
        <v>84792203.05000003</v>
      </c>
      <c r="J126" s="57"/>
      <c r="K126" s="57"/>
      <c r="L126" s="57"/>
      <c r="M126" s="57"/>
      <c r="N126" s="57"/>
      <c r="O126" s="57"/>
      <c r="P126" s="57"/>
      <c r="Q126" s="57"/>
      <c r="R126" s="57"/>
      <c r="S126" s="57"/>
      <c r="T126" s="137">
        <v>0.012342070508501137</v>
      </c>
      <c r="U126" s="57"/>
      <c r="V126" s="57"/>
      <c r="W126" s="57"/>
      <c r="X126" s="57"/>
      <c r="Y126" s="57"/>
      <c r="Z126" s="57"/>
      <c r="AA126" s="56">
        <v>1071</v>
      </c>
      <c r="AB126" s="57"/>
      <c r="AC126" s="57"/>
      <c r="AD126" s="57"/>
      <c r="AE126" s="57"/>
      <c r="AF126" s="137">
        <v>0.009395808293928255</v>
      </c>
      <c r="AG126" s="57"/>
      <c r="AH126" s="57"/>
      <c r="AI126" s="57"/>
    </row>
    <row r="127" spans="2:35" ht="10.5" customHeight="1">
      <c r="B127" s="59" t="s">
        <v>1196</v>
      </c>
      <c r="C127" s="57"/>
      <c r="D127" s="57"/>
      <c r="E127" s="57"/>
      <c r="F127" s="57"/>
      <c r="G127" s="57"/>
      <c r="H127" s="57"/>
      <c r="I127" s="139">
        <v>1558199566.440003</v>
      </c>
      <c r="J127" s="57"/>
      <c r="K127" s="57"/>
      <c r="L127" s="57"/>
      <c r="M127" s="57"/>
      <c r="N127" s="57"/>
      <c r="O127" s="57"/>
      <c r="P127" s="57"/>
      <c r="Q127" s="57"/>
      <c r="R127" s="57"/>
      <c r="S127" s="57"/>
      <c r="T127" s="137">
        <v>0.22680633623799223</v>
      </c>
      <c r="U127" s="57"/>
      <c r="V127" s="57"/>
      <c r="W127" s="57"/>
      <c r="X127" s="57"/>
      <c r="Y127" s="57"/>
      <c r="Z127" s="57"/>
      <c r="AA127" s="56">
        <v>16636</v>
      </c>
      <c r="AB127" s="57"/>
      <c r="AC127" s="57"/>
      <c r="AD127" s="57"/>
      <c r="AE127" s="57"/>
      <c r="AF127" s="137">
        <v>0.14594646757963628</v>
      </c>
      <c r="AG127" s="57"/>
      <c r="AH127" s="57"/>
      <c r="AI127" s="57"/>
    </row>
    <row r="128" spans="2:35" ht="10.5" customHeight="1">
      <c r="B128" s="59" t="s">
        <v>1200</v>
      </c>
      <c r="C128" s="57"/>
      <c r="D128" s="57"/>
      <c r="E128" s="57"/>
      <c r="F128" s="57"/>
      <c r="G128" s="57"/>
      <c r="H128" s="57"/>
      <c r="I128" s="139">
        <v>40202588.510000035</v>
      </c>
      <c r="J128" s="57"/>
      <c r="K128" s="57"/>
      <c r="L128" s="57"/>
      <c r="M128" s="57"/>
      <c r="N128" s="57"/>
      <c r="O128" s="57"/>
      <c r="P128" s="57"/>
      <c r="Q128" s="57"/>
      <c r="R128" s="57"/>
      <c r="S128" s="57"/>
      <c r="T128" s="137">
        <v>0.005851754809603074</v>
      </c>
      <c r="U128" s="57"/>
      <c r="V128" s="57"/>
      <c r="W128" s="57"/>
      <c r="X128" s="57"/>
      <c r="Y128" s="57"/>
      <c r="Z128" s="57"/>
      <c r="AA128" s="56">
        <v>470</v>
      </c>
      <c r="AB128" s="57"/>
      <c r="AC128" s="57"/>
      <c r="AD128" s="57"/>
      <c r="AE128" s="57"/>
      <c r="AF128" s="137">
        <v>0.004123277215822857</v>
      </c>
      <c r="AG128" s="57"/>
      <c r="AH128" s="57"/>
      <c r="AI128" s="57"/>
    </row>
    <row r="129" spans="2:35" ht="10.5" customHeight="1">
      <c r="B129" s="59" t="s">
        <v>1202</v>
      </c>
      <c r="C129" s="57"/>
      <c r="D129" s="57"/>
      <c r="E129" s="57"/>
      <c r="F129" s="57"/>
      <c r="G129" s="57"/>
      <c r="H129" s="57"/>
      <c r="I129" s="139">
        <v>6932364.159999998</v>
      </c>
      <c r="J129" s="57"/>
      <c r="K129" s="57"/>
      <c r="L129" s="57"/>
      <c r="M129" s="57"/>
      <c r="N129" s="57"/>
      <c r="O129" s="57"/>
      <c r="P129" s="57"/>
      <c r="Q129" s="57"/>
      <c r="R129" s="57"/>
      <c r="S129" s="57"/>
      <c r="T129" s="137">
        <v>0.0010090518252353182</v>
      </c>
      <c r="U129" s="57"/>
      <c r="V129" s="57"/>
      <c r="W129" s="57"/>
      <c r="X129" s="57"/>
      <c r="Y129" s="57"/>
      <c r="Z129" s="57"/>
      <c r="AA129" s="56">
        <v>82</v>
      </c>
      <c r="AB129" s="57"/>
      <c r="AC129" s="57"/>
      <c r="AD129" s="57"/>
      <c r="AE129" s="57"/>
      <c r="AF129" s="137">
        <v>0.000719380280207392</v>
      </c>
      <c r="AG129" s="57"/>
      <c r="AH129" s="57"/>
      <c r="AI129" s="57"/>
    </row>
    <row r="130" spans="2:35" ht="10.5" customHeight="1">
      <c r="B130" s="59" t="s">
        <v>1198</v>
      </c>
      <c r="C130" s="57"/>
      <c r="D130" s="57"/>
      <c r="E130" s="57"/>
      <c r="F130" s="57"/>
      <c r="G130" s="57"/>
      <c r="H130" s="57"/>
      <c r="I130" s="139">
        <v>5190382.03</v>
      </c>
      <c r="J130" s="57"/>
      <c r="K130" s="57"/>
      <c r="L130" s="57"/>
      <c r="M130" s="57"/>
      <c r="N130" s="57"/>
      <c r="O130" s="57"/>
      <c r="P130" s="57"/>
      <c r="Q130" s="57"/>
      <c r="R130" s="57"/>
      <c r="S130" s="57"/>
      <c r="T130" s="137">
        <v>0.0007554947114953778</v>
      </c>
      <c r="U130" s="57"/>
      <c r="V130" s="57"/>
      <c r="W130" s="57"/>
      <c r="X130" s="57"/>
      <c r="Y130" s="57"/>
      <c r="Z130" s="57"/>
      <c r="AA130" s="56">
        <v>63</v>
      </c>
      <c r="AB130" s="57"/>
      <c r="AC130" s="57"/>
      <c r="AD130" s="57"/>
      <c r="AE130" s="57"/>
      <c r="AF130" s="137">
        <v>0.0005526946055251915</v>
      </c>
      <c r="AG130" s="57"/>
      <c r="AH130" s="57"/>
      <c r="AI130" s="57"/>
    </row>
    <row r="131" spans="2:35" ht="10.5" customHeight="1">
      <c r="B131" s="59" t="s">
        <v>1201</v>
      </c>
      <c r="C131" s="57"/>
      <c r="D131" s="57"/>
      <c r="E131" s="57"/>
      <c r="F131" s="57"/>
      <c r="G131" s="57"/>
      <c r="H131" s="57"/>
      <c r="I131" s="139">
        <v>4329910.530000001</v>
      </c>
      <c r="J131" s="57"/>
      <c r="K131" s="57"/>
      <c r="L131" s="57"/>
      <c r="M131" s="57"/>
      <c r="N131" s="57"/>
      <c r="O131" s="57"/>
      <c r="P131" s="57"/>
      <c r="Q131" s="57"/>
      <c r="R131" s="57"/>
      <c r="S131" s="57"/>
      <c r="T131" s="137">
        <v>0.0006302473474506749</v>
      </c>
      <c r="U131" s="57"/>
      <c r="V131" s="57"/>
      <c r="W131" s="57"/>
      <c r="X131" s="57"/>
      <c r="Y131" s="57"/>
      <c r="Z131" s="57"/>
      <c r="AA131" s="56">
        <v>53</v>
      </c>
      <c r="AB131" s="57"/>
      <c r="AC131" s="57"/>
      <c r="AD131" s="57"/>
      <c r="AE131" s="57"/>
      <c r="AF131" s="137">
        <v>0.00046496530306087535</v>
      </c>
      <c r="AG131" s="57"/>
      <c r="AH131" s="57"/>
      <c r="AI131" s="57"/>
    </row>
    <row r="132" spans="2:35" ht="10.5" customHeight="1">
      <c r="B132" s="59" t="s">
        <v>1197</v>
      </c>
      <c r="C132" s="57"/>
      <c r="D132" s="57"/>
      <c r="E132" s="57"/>
      <c r="F132" s="57"/>
      <c r="G132" s="57"/>
      <c r="H132" s="57"/>
      <c r="I132" s="139">
        <v>114871963.04999995</v>
      </c>
      <c r="J132" s="57"/>
      <c r="K132" s="57"/>
      <c r="L132" s="57"/>
      <c r="M132" s="57"/>
      <c r="N132" s="57"/>
      <c r="O132" s="57"/>
      <c r="P132" s="57"/>
      <c r="Q132" s="57"/>
      <c r="R132" s="57"/>
      <c r="S132" s="57"/>
      <c r="T132" s="137">
        <v>0.016720380134209005</v>
      </c>
      <c r="U132" s="57"/>
      <c r="V132" s="57"/>
      <c r="W132" s="57"/>
      <c r="X132" s="57"/>
      <c r="Y132" s="57"/>
      <c r="Z132" s="57"/>
      <c r="AA132" s="56">
        <v>1534</v>
      </c>
      <c r="AB132" s="57"/>
      <c r="AC132" s="57"/>
      <c r="AD132" s="57"/>
      <c r="AE132" s="57"/>
      <c r="AF132" s="137">
        <v>0.01345767499802609</v>
      </c>
      <c r="AG132" s="57"/>
      <c r="AH132" s="57"/>
      <c r="AI132" s="57"/>
    </row>
    <row r="133" spans="2:35" ht="10.5" customHeight="1">
      <c r="B133" s="59" t="s">
        <v>1199</v>
      </c>
      <c r="C133" s="57"/>
      <c r="D133" s="57"/>
      <c r="E133" s="57"/>
      <c r="F133" s="57"/>
      <c r="G133" s="57"/>
      <c r="H133" s="57"/>
      <c r="I133" s="139">
        <v>4720945.649999999</v>
      </c>
      <c r="J133" s="57"/>
      <c r="K133" s="57"/>
      <c r="L133" s="57"/>
      <c r="M133" s="57"/>
      <c r="N133" s="57"/>
      <c r="O133" s="57"/>
      <c r="P133" s="57"/>
      <c r="Q133" s="57"/>
      <c r="R133" s="57"/>
      <c r="S133" s="57"/>
      <c r="T133" s="137">
        <v>0.0006871651164051421</v>
      </c>
      <c r="U133" s="57"/>
      <c r="V133" s="57"/>
      <c r="W133" s="57"/>
      <c r="X133" s="57"/>
      <c r="Y133" s="57"/>
      <c r="Z133" s="57"/>
      <c r="AA133" s="56">
        <v>65</v>
      </c>
      <c r="AB133" s="57"/>
      <c r="AC133" s="57"/>
      <c r="AD133" s="57"/>
      <c r="AE133" s="57"/>
      <c r="AF133" s="137">
        <v>0.0005702404660180547</v>
      </c>
      <c r="AG133" s="57"/>
      <c r="AH133" s="57"/>
      <c r="AI133" s="57"/>
    </row>
    <row r="134" spans="2:35" ht="10.5" customHeight="1">
      <c r="B134" s="59" t="s">
        <v>1205</v>
      </c>
      <c r="C134" s="57"/>
      <c r="D134" s="57"/>
      <c r="E134" s="57"/>
      <c r="F134" s="57"/>
      <c r="G134" s="57"/>
      <c r="H134" s="57"/>
      <c r="I134" s="139">
        <v>25086.82</v>
      </c>
      <c r="J134" s="57"/>
      <c r="K134" s="57"/>
      <c r="L134" s="57"/>
      <c r="M134" s="57"/>
      <c r="N134" s="57"/>
      <c r="O134" s="57"/>
      <c r="P134" s="57"/>
      <c r="Q134" s="57"/>
      <c r="R134" s="57"/>
      <c r="S134" s="57"/>
      <c r="T134" s="137">
        <v>3.6515539181296975E-06</v>
      </c>
      <c r="U134" s="57"/>
      <c r="V134" s="57"/>
      <c r="W134" s="57"/>
      <c r="X134" s="57"/>
      <c r="Y134" s="57"/>
      <c r="Z134" s="57"/>
      <c r="AA134" s="56">
        <v>1</v>
      </c>
      <c r="AB134" s="57"/>
      <c r="AC134" s="57"/>
      <c r="AD134" s="57"/>
      <c r="AE134" s="57"/>
      <c r="AF134" s="137">
        <v>8.772930246431611E-06</v>
      </c>
      <c r="AG134" s="57"/>
      <c r="AH134" s="57"/>
      <c r="AI134" s="57"/>
    </row>
    <row r="135" spans="2:35" ht="10.5" customHeight="1">
      <c r="B135" s="59" t="s">
        <v>1206</v>
      </c>
      <c r="C135" s="57"/>
      <c r="D135" s="57"/>
      <c r="E135" s="57"/>
      <c r="F135" s="57"/>
      <c r="G135" s="57"/>
      <c r="H135" s="57"/>
      <c r="I135" s="139">
        <v>176195.17</v>
      </c>
      <c r="J135" s="57"/>
      <c r="K135" s="57"/>
      <c r="L135" s="57"/>
      <c r="M135" s="57"/>
      <c r="N135" s="57"/>
      <c r="O135" s="57"/>
      <c r="P135" s="57"/>
      <c r="Q135" s="57"/>
      <c r="R135" s="57"/>
      <c r="S135" s="57"/>
      <c r="T135" s="137">
        <v>2.564638178011514E-05</v>
      </c>
      <c r="U135" s="57"/>
      <c r="V135" s="57"/>
      <c r="W135" s="57"/>
      <c r="X135" s="57"/>
      <c r="Y135" s="57"/>
      <c r="Z135" s="57"/>
      <c r="AA135" s="56">
        <v>2</v>
      </c>
      <c r="AB135" s="57"/>
      <c r="AC135" s="57"/>
      <c r="AD135" s="57"/>
      <c r="AE135" s="57"/>
      <c r="AF135" s="137">
        <v>1.7545860492863222E-05</v>
      </c>
      <c r="AG135" s="57"/>
      <c r="AH135" s="57"/>
      <c r="AI135" s="57"/>
    </row>
    <row r="136" spans="2:35" ht="10.5" customHeight="1">
      <c r="B136" s="59" t="s">
        <v>1207</v>
      </c>
      <c r="C136" s="57"/>
      <c r="D136" s="57"/>
      <c r="E136" s="57"/>
      <c r="F136" s="57"/>
      <c r="G136" s="57"/>
      <c r="H136" s="57"/>
      <c r="I136" s="139">
        <v>14873.61</v>
      </c>
      <c r="J136" s="57"/>
      <c r="K136" s="57"/>
      <c r="L136" s="57"/>
      <c r="M136" s="57"/>
      <c r="N136" s="57"/>
      <c r="O136" s="57"/>
      <c r="P136" s="57"/>
      <c r="Q136" s="57"/>
      <c r="R136" s="57"/>
      <c r="S136" s="57"/>
      <c r="T136" s="137">
        <v>2.1649531057436954E-06</v>
      </c>
      <c r="U136" s="57"/>
      <c r="V136" s="57"/>
      <c r="W136" s="57"/>
      <c r="X136" s="57"/>
      <c r="Y136" s="57"/>
      <c r="Z136" s="57"/>
      <c r="AA136" s="56">
        <v>1</v>
      </c>
      <c r="AB136" s="57"/>
      <c r="AC136" s="57"/>
      <c r="AD136" s="57"/>
      <c r="AE136" s="57"/>
      <c r="AF136" s="137">
        <v>8.772930246431611E-06</v>
      </c>
      <c r="AG136" s="57"/>
      <c r="AH136" s="57"/>
      <c r="AI136" s="57"/>
    </row>
    <row r="137" spans="2:35" ht="10.5" customHeight="1">
      <c r="B137" s="59" t="s">
        <v>1208</v>
      </c>
      <c r="C137" s="57"/>
      <c r="D137" s="57"/>
      <c r="E137" s="57"/>
      <c r="F137" s="57"/>
      <c r="G137" s="57"/>
      <c r="H137" s="57"/>
      <c r="I137" s="139">
        <v>119160.89</v>
      </c>
      <c r="J137" s="57"/>
      <c r="K137" s="57"/>
      <c r="L137" s="57"/>
      <c r="M137" s="57"/>
      <c r="N137" s="57"/>
      <c r="O137" s="57"/>
      <c r="P137" s="57"/>
      <c r="Q137" s="57"/>
      <c r="R137" s="57"/>
      <c r="S137" s="57"/>
      <c r="T137" s="137">
        <v>1.734466204833143E-05</v>
      </c>
      <c r="U137" s="57"/>
      <c r="V137" s="57"/>
      <c r="W137" s="57"/>
      <c r="X137" s="57"/>
      <c r="Y137" s="57"/>
      <c r="Z137" s="57"/>
      <c r="AA137" s="56">
        <v>1</v>
      </c>
      <c r="AB137" s="57"/>
      <c r="AC137" s="57"/>
      <c r="AD137" s="57"/>
      <c r="AE137" s="57"/>
      <c r="AF137" s="137">
        <v>8.772930246431611E-06</v>
      </c>
      <c r="AG137" s="57"/>
      <c r="AH137" s="57"/>
      <c r="AI137" s="57"/>
    </row>
    <row r="138" spans="2:35" ht="10.5" customHeight="1">
      <c r="B138" s="59" t="s">
        <v>1209</v>
      </c>
      <c r="C138" s="57"/>
      <c r="D138" s="57"/>
      <c r="E138" s="57"/>
      <c r="F138" s="57"/>
      <c r="G138" s="57"/>
      <c r="H138" s="57"/>
      <c r="I138" s="139">
        <v>700962.71</v>
      </c>
      <c r="J138" s="57"/>
      <c r="K138" s="57"/>
      <c r="L138" s="57"/>
      <c r="M138" s="57"/>
      <c r="N138" s="57"/>
      <c r="O138" s="57"/>
      <c r="P138" s="57"/>
      <c r="Q138" s="57"/>
      <c r="R138" s="57"/>
      <c r="S138" s="57"/>
      <c r="T138" s="137">
        <v>0.00010202979613053032</v>
      </c>
      <c r="U138" s="57"/>
      <c r="V138" s="57"/>
      <c r="W138" s="57"/>
      <c r="X138" s="57"/>
      <c r="Y138" s="57"/>
      <c r="Z138" s="57"/>
      <c r="AA138" s="56">
        <v>11</v>
      </c>
      <c r="AB138" s="57"/>
      <c r="AC138" s="57"/>
      <c r="AD138" s="57"/>
      <c r="AE138" s="57"/>
      <c r="AF138" s="137">
        <v>9.650223271074772E-05</v>
      </c>
      <c r="AG138" s="57"/>
      <c r="AH138" s="57"/>
      <c r="AI138" s="57"/>
    </row>
    <row r="139" spans="2:35" ht="10.5" customHeight="1">
      <c r="B139" s="59" t="s">
        <v>1210</v>
      </c>
      <c r="C139" s="57"/>
      <c r="D139" s="57"/>
      <c r="E139" s="57"/>
      <c r="F139" s="57"/>
      <c r="G139" s="57"/>
      <c r="H139" s="57"/>
      <c r="I139" s="139">
        <v>277373.39</v>
      </c>
      <c r="J139" s="57"/>
      <c r="K139" s="57"/>
      <c r="L139" s="57"/>
      <c r="M139" s="57"/>
      <c r="N139" s="57"/>
      <c r="O139" s="57"/>
      <c r="P139" s="57"/>
      <c r="Q139" s="57"/>
      <c r="R139" s="57"/>
      <c r="S139" s="57"/>
      <c r="T139" s="137">
        <v>4.037354630995147E-05</v>
      </c>
      <c r="U139" s="57"/>
      <c r="V139" s="57"/>
      <c r="W139" s="57"/>
      <c r="X139" s="57"/>
      <c r="Y139" s="57"/>
      <c r="Z139" s="57"/>
      <c r="AA139" s="56">
        <v>3</v>
      </c>
      <c r="AB139" s="57"/>
      <c r="AC139" s="57"/>
      <c r="AD139" s="57"/>
      <c r="AE139" s="57"/>
      <c r="AF139" s="137">
        <v>2.631879073929483E-05</v>
      </c>
      <c r="AG139" s="57"/>
      <c r="AH139" s="57"/>
      <c r="AI139" s="57"/>
    </row>
    <row r="140" spans="2:35" ht="10.5" customHeight="1">
      <c r="B140" s="59" t="s">
        <v>1204</v>
      </c>
      <c r="C140" s="57"/>
      <c r="D140" s="57"/>
      <c r="E140" s="57"/>
      <c r="F140" s="57"/>
      <c r="G140" s="57"/>
      <c r="H140" s="57"/>
      <c r="I140" s="139">
        <v>304823.21</v>
      </c>
      <c r="J140" s="57"/>
      <c r="K140" s="57"/>
      <c r="L140" s="57"/>
      <c r="M140" s="57"/>
      <c r="N140" s="57"/>
      <c r="O140" s="57"/>
      <c r="P140" s="57"/>
      <c r="Q140" s="57"/>
      <c r="R140" s="57"/>
      <c r="S140" s="57"/>
      <c r="T140" s="137">
        <v>4.4369050633455004E-05</v>
      </c>
      <c r="U140" s="57"/>
      <c r="V140" s="57"/>
      <c r="W140" s="57"/>
      <c r="X140" s="57"/>
      <c r="Y140" s="57"/>
      <c r="Z140" s="57"/>
      <c r="AA140" s="56">
        <v>6</v>
      </c>
      <c r="AB140" s="57"/>
      <c r="AC140" s="57"/>
      <c r="AD140" s="57"/>
      <c r="AE140" s="57"/>
      <c r="AF140" s="137">
        <v>5.263758147858966E-05</v>
      </c>
      <c r="AG140" s="57"/>
      <c r="AH140" s="57"/>
      <c r="AI140" s="57"/>
    </row>
    <row r="141" spans="2:35" ht="10.5" customHeight="1">
      <c r="B141" s="59" t="s">
        <v>1211</v>
      </c>
      <c r="C141" s="57"/>
      <c r="D141" s="57"/>
      <c r="E141" s="57"/>
      <c r="F141" s="57"/>
      <c r="G141" s="57"/>
      <c r="H141" s="57"/>
      <c r="I141" s="139">
        <v>3774.43</v>
      </c>
      <c r="J141" s="57"/>
      <c r="K141" s="57"/>
      <c r="L141" s="57"/>
      <c r="M141" s="57"/>
      <c r="N141" s="57"/>
      <c r="O141" s="57"/>
      <c r="P141" s="57"/>
      <c r="Q141" s="57"/>
      <c r="R141" s="57"/>
      <c r="S141" s="57"/>
      <c r="T141" s="137">
        <v>5.493934526259715E-07</v>
      </c>
      <c r="U141" s="57"/>
      <c r="V141" s="57"/>
      <c r="W141" s="57"/>
      <c r="X141" s="57"/>
      <c r="Y141" s="57"/>
      <c r="Z141" s="57"/>
      <c r="AA141" s="56">
        <v>1</v>
      </c>
      <c r="AB141" s="57"/>
      <c r="AC141" s="57"/>
      <c r="AD141" s="57"/>
      <c r="AE141" s="57"/>
      <c r="AF141" s="137">
        <v>8.772930246431611E-06</v>
      </c>
      <c r="AG141" s="57"/>
      <c r="AH141" s="57"/>
      <c r="AI141" s="57"/>
    </row>
    <row r="142" spans="2:35" ht="12.75" customHeight="1">
      <c r="B142" s="145"/>
      <c r="C142" s="141"/>
      <c r="D142" s="141"/>
      <c r="E142" s="141"/>
      <c r="F142" s="141"/>
      <c r="G142" s="141"/>
      <c r="H142" s="141"/>
      <c r="I142" s="142">
        <v>6870176522.780008</v>
      </c>
      <c r="J142" s="141"/>
      <c r="K142" s="141"/>
      <c r="L142" s="141"/>
      <c r="M142" s="141"/>
      <c r="N142" s="141"/>
      <c r="O142" s="141"/>
      <c r="P142" s="141"/>
      <c r="Q142" s="141"/>
      <c r="R142" s="141"/>
      <c r="S142" s="141"/>
      <c r="T142" s="143">
        <v>1.0000000000000024</v>
      </c>
      <c r="U142" s="141"/>
      <c r="V142" s="141"/>
      <c r="W142" s="141"/>
      <c r="X142" s="141"/>
      <c r="Y142" s="141"/>
      <c r="Z142" s="141"/>
      <c r="AA142" s="144">
        <v>113987</v>
      </c>
      <c r="AB142" s="141"/>
      <c r="AC142" s="141"/>
      <c r="AD142" s="141"/>
      <c r="AE142" s="141"/>
      <c r="AF142" s="143">
        <v>1</v>
      </c>
      <c r="AG142" s="141"/>
      <c r="AH142" s="141"/>
      <c r="AI142" s="141"/>
    </row>
    <row r="143" spans="2:35" ht="9"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8.75" customHeight="1">
      <c r="B144" s="66" t="s">
        <v>1157</v>
      </c>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8"/>
    </row>
    <row r="145" spans="2:35" ht="8.2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2:35" ht="12.75" customHeight="1">
      <c r="B146" s="53" t="s">
        <v>1212</v>
      </c>
      <c r="C146" s="54"/>
      <c r="D146" s="54"/>
      <c r="E146" s="54"/>
      <c r="F146" s="54"/>
      <c r="G146" s="54"/>
      <c r="H146" s="54"/>
      <c r="I146" s="53" t="s">
        <v>1168</v>
      </c>
      <c r="J146" s="54"/>
      <c r="K146" s="54"/>
      <c r="L146" s="54"/>
      <c r="M146" s="54"/>
      <c r="N146" s="54"/>
      <c r="O146" s="54"/>
      <c r="P146" s="54"/>
      <c r="Q146" s="54"/>
      <c r="R146" s="53" t="s">
        <v>1169</v>
      </c>
      <c r="S146" s="54"/>
      <c r="T146" s="54"/>
      <c r="U146" s="54"/>
      <c r="V146" s="54"/>
      <c r="W146" s="54"/>
      <c r="X146" s="54"/>
      <c r="Y146" s="54"/>
      <c r="Z146" s="53" t="s">
        <v>1170</v>
      </c>
      <c r="AA146" s="54"/>
      <c r="AB146" s="54"/>
      <c r="AC146" s="54"/>
      <c r="AD146" s="54"/>
      <c r="AE146" s="53" t="s">
        <v>1169</v>
      </c>
      <c r="AF146" s="54"/>
      <c r="AG146" s="54"/>
      <c r="AH146" s="54"/>
      <c r="AI146" s="54"/>
    </row>
    <row r="147" spans="2:35" ht="12" customHeight="1">
      <c r="B147" s="146">
        <v>1990</v>
      </c>
      <c r="C147" s="57"/>
      <c r="D147" s="57"/>
      <c r="E147" s="57"/>
      <c r="F147" s="57"/>
      <c r="G147" s="57"/>
      <c r="H147" s="57"/>
      <c r="I147" s="139">
        <v>143332.03999999998</v>
      </c>
      <c r="J147" s="57"/>
      <c r="K147" s="57"/>
      <c r="L147" s="57"/>
      <c r="M147" s="57"/>
      <c r="N147" s="57"/>
      <c r="O147" s="57"/>
      <c r="P147" s="57"/>
      <c r="Q147" s="57"/>
      <c r="R147" s="137">
        <v>2.0862934092703747E-05</v>
      </c>
      <c r="S147" s="57"/>
      <c r="T147" s="57"/>
      <c r="U147" s="57"/>
      <c r="V147" s="57"/>
      <c r="W147" s="57"/>
      <c r="X147" s="57"/>
      <c r="Y147" s="57"/>
      <c r="Z147" s="56">
        <v>9</v>
      </c>
      <c r="AA147" s="57"/>
      <c r="AB147" s="57"/>
      <c r="AC147" s="57"/>
      <c r="AD147" s="57"/>
      <c r="AE147" s="137">
        <v>7.895637221788449E-05</v>
      </c>
      <c r="AF147" s="57"/>
      <c r="AG147" s="57"/>
      <c r="AH147" s="57"/>
      <c r="AI147" s="57"/>
    </row>
    <row r="148" spans="2:35" ht="12" customHeight="1">
      <c r="B148" s="146">
        <v>1991</v>
      </c>
      <c r="C148" s="57"/>
      <c r="D148" s="57"/>
      <c r="E148" s="57"/>
      <c r="F148" s="57"/>
      <c r="G148" s="57"/>
      <c r="H148" s="57"/>
      <c r="I148" s="139">
        <v>22310.42</v>
      </c>
      <c r="J148" s="57"/>
      <c r="K148" s="57"/>
      <c r="L148" s="57"/>
      <c r="M148" s="57"/>
      <c r="N148" s="57"/>
      <c r="O148" s="57"/>
      <c r="P148" s="57"/>
      <c r="Q148" s="57"/>
      <c r="R148" s="137">
        <v>3.2474303863988788E-06</v>
      </c>
      <c r="S148" s="57"/>
      <c r="T148" s="57"/>
      <c r="U148" s="57"/>
      <c r="V148" s="57"/>
      <c r="W148" s="57"/>
      <c r="X148" s="57"/>
      <c r="Y148" s="57"/>
      <c r="Z148" s="56">
        <v>1</v>
      </c>
      <c r="AA148" s="57"/>
      <c r="AB148" s="57"/>
      <c r="AC148" s="57"/>
      <c r="AD148" s="57"/>
      <c r="AE148" s="137">
        <v>8.772930246431611E-06</v>
      </c>
      <c r="AF148" s="57"/>
      <c r="AG148" s="57"/>
      <c r="AH148" s="57"/>
      <c r="AI148" s="57"/>
    </row>
    <row r="149" spans="2:35" ht="12" customHeight="1">
      <c r="B149" s="146">
        <v>1992</v>
      </c>
      <c r="C149" s="57"/>
      <c r="D149" s="57"/>
      <c r="E149" s="57"/>
      <c r="F149" s="57"/>
      <c r="G149" s="57"/>
      <c r="H149" s="57"/>
      <c r="I149" s="139">
        <v>18901.79</v>
      </c>
      <c r="J149" s="57"/>
      <c r="K149" s="57"/>
      <c r="L149" s="57"/>
      <c r="M149" s="57"/>
      <c r="N149" s="57"/>
      <c r="O149" s="57"/>
      <c r="P149" s="57"/>
      <c r="Q149" s="57"/>
      <c r="R149" s="137">
        <v>2.7512815627554514E-06</v>
      </c>
      <c r="S149" s="57"/>
      <c r="T149" s="57"/>
      <c r="U149" s="57"/>
      <c r="V149" s="57"/>
      <c r="W149" s="57"/>
      <c r="X149" s="57"/>
      <c r="Y149" s="57"/>
      <c r="Z149" s="56">
        <v>3</v>
      </c>
      <c r="AA149" s="57"/>
      <c r="AB149" s="57"/>
      <c r="AC149" s="57"/>
      <c r="AD149" s="57"/>
      <c r="AE149" s="137">
        <v>2.631879073929483E-05</v>
      </c>
      <c r="AF149" s="57"/>
      <c r="AG149" s="57"/>
      <c r="AH149" s="57"/>
      <c r="AI149" s="57"/>
    </row>
    <row r="150" spans="2:35" ht="12" customHeight="1">
      <c r="B150" s="146">
        <v>1993</v>
      </c>
      <c r="C150" s="57"/>
      <c r="D150" s="57"/>
      <c r="E150" s="57"/>
      <c r="F150" s="57"/>
      <c r="G150" s="57"/>
      <c r="H150" s="57"/>
      <c r="I150" s="139">
        <v>47078.84</v>
      </c>
      <c r="J150" s="57"/>
      <c r="K150" s="57"/>
      <c r="L150" s="57"/>
      <c r="M150" s="57"/>
      <c r="N150" s="57"/>
      <c r="O150" s="57"/>
      <c r="P150" s="57"/>
      <c r="Q150" s="57"/>
      <c r="R150" s="137">
        <v>6.852639061586964E-06</v>
      </c>
      <c r="S150" s="57"/>
      <c r="T150" s="57"/>
      <c r="U150" s="57"/>
      <c r="V150" s="57"/>
      <c r="W150" s="57"/>
      <c r="X150" s="57"/>
      <c r="Y150" s="57"/>
      <c r="Z150" s="56">
        <v>5</v>
      </c>
      <c r="AA150" s="57"/>
      <c r="AB150" s="57"/>
      <c r="AC150" s="57"/>
      <c r="AD150" s="57"/>
      <c r="AE150" s="137">
        <v>4.3864651232158056E-05</v>
      </c>
      <c r="AF150" s="57"/>
      <c r="AG150" s="57"/>
      <c r="AH150" s="57"/>
      <c r="AI150" s="57"/>
    </row>
    <row r="151" spans="2:35" ht="12" customHeight="1">
      <c r="B151" s="146">
        <v>1994</v>
      </c>
      <c r="C151" s="57"/>
      <c r="D151" s="57"/>
      <c r="E151" s="57"/>
      <c r="F151" s="57"/>
      <c r="G151" s="57"/>
      <c r="H151" s="57"/>
      <c r="I151" s="139">
        <v>898.01</v>
      </c>
      <c r="J151" s="57"/>
      <c r="K151" s="57"/>
      <c r="L151" s="57"/>
      <c r="M151" s="57"/>
      <c r="N151" s="57"/>
      <c r="O151" s="57"/>
      <c r="P151" s="57"/>
      <c r="Q151" s="57"/>
      <c r="R151" s="137">
        <v>1.3071134300878501E-07</v>
      </c>
      <c r="S151" s="57"/>
      <c r="T151" s="57"/>
      <c r="U151" s="57"/>
      <c r="V151" s="57"/>
      <c r="W151" s="57"/>
      <c r="X151" s="57"/>
      <c r="Y151" s="57"/>
      <c r="Z151" s="56">
        <v>1</v>
      </c>
      <c r="AA151" s="57"/>
      <c r="AB151" s="57"/>
      <c r="AC151" s="57"/>
      <c r="AD151" s="57"/>
      <c r="AE151" s="137">
        <v>8.772930246431611E-06</v>
      </c>
      <c r="AF151" s="57"/>
      <c r="AG151" s="57"/>
      <c r="AH151" s="57"/>
      <c r="AI151" s="57"/>
    </row>
    <row r="152" spans="2:35" ht="12" customHeight="1">
      <c r="B152" s="146">
        <v>1995</v>
      </c>
      <c r="C152" s="57"/>
      <c r="D152" s="57"/>
      <c r="E152" s="57"/>
      <c r="F152" s="57"/>
      <c r="G152" s="57"/>
      <c r="H152" s="57"/>
      <c r="I152" s="139">
        <v>7126.390000000001</v>
      </c>
      <c r="J152" s="57"/>
      <c r="K152" s="57"/>
      <c r="L152" s="57"/>
      <c r="M152" s="57"/>
      <c r="N152" s="57"/>
      <c r="O152" s="57"/>
      <c r="P152" s="57"/>
      <c r="Q152" s="57"/>
      <c r="R152" s="137">
        <v>1.0372935799204638E-06</v>
      </c>
      <c r="S152" s="57"/>
      <c r="T152" s="57"/>
      <c r="U152" s="57"/>
      <c r="V152" s="57"/>
      <c r="W152" s="57"/>
      <c r="X152" s="57"/>
      <c r="Y152" s="57"/>
      <c r="Z152" s="56">
        <v>3</v>
      </c>
      <c r="AA152" s="57"/>
      <c r="AB152" s="57"/>
      <c r="AC152" s="57"/>
      <c r="AD152" s="57"/>
      <c r="AE152" s="137">
        <v>2.631879073929483E-05</v>
      </c>
      <c r="AF152" s="57"/>
      <c r="AG152" s="57"/>
      <c r="AH152" s="57"/>
      <c r="AI152" s="57"/>
    </row>
    <row r="153" spans="2:35" ht="12" customHeight="1">
      <c r="B153" s="146">
        <v>1996</v>
      </c>
      <c r="C153" s="57"/>
      <c r="D153" s="57"/>
      <c r="E153" s="57"/>
      <c r="F153" s="57"/>
      <c r="G153" s="57"/>
      <c r="H153" s="57"/>
      <c r="I153" s="139">
        <v>89241.25000000001</v>
      </c>
      <c r="J153" s="57"/>
      <c r="K153" s="57"/>
      <c r="L153" s="57"/>
      <c r="M153" s="57"/>
      <c r="N153" s="57"/>
      <c r="O153" s="57"/>
      <c r="P153" s="57"/>
      <c r="Q153" s="57"/>
      <c r="R153" s="137">
        <v>1.2989658956228481E-05</v>
      </c>
      <c r="S153" s="57"/>
      <c r="T153" s="57"/>
      <c r="U153" s="57"/>
      <c r="V153" s="57"/>
      <c r="W153" s="57"/>
      <c r="X153" s="57"/>
      <c r="Y153" s="57"/>
      <c r="Z153" s="56">
        <v>10</v>
      </c>
      <c r="AA153" s="57"/>
      <c r="AB153" s="57"/>
      <c r="AC153" s="57"/>
      <c r="AD153" s="57"/>
      <c r="AE153" s="137">
        <v>8.772930246431611E-05</v>
      </c>
      <c r="AF153" s="57"/>
      <c r="AG153" s="57"/>
      <c r="AH153" s="57"/>
      <c r="AI153" s="57"/>
    </row>
    <row r="154" spans="2:35" ht="12" customHeight="1">
      <c r="B154" s="146">
        <v>1997</v>
      </c>
      <c r="C154" s="57"/>
      <c r="D154" s="57"/>
      <c r="E154" s="57"/>
      <c r="F154" s="57"/>
      <c r="G154" s="57"/>
      <c r="H154" s="57"/>
      <c r="I154" s="139">
        <v>77703.64</v>
      </c>
      <c r="J154" s="57"/>
      <c r="K154" s="57"/>
      <c r="L154" s="57"/>
      <c r="M154" s="57"/>
      <c r="N154" s="57"/>
      <c r="O154" s="57"/>
      <c r="P154" s="57"/>
      <c r="Q154" s="57"/>
      <c r="R154" s="137">
        <v>1.1310282893365495E-05</v>
      </c>
      <c r="S154" s="57"/>
      <c r="T154" s="57"/>
      <c r="U154" s="57"/>
      <c r="V154" s="57"/>
      <c r="W154" s="57"/>
      <c r="X154" s="57"/>
      <c r="Y154" s="57"/>
      <c r="Z154" s="56">
        <v>11</v>
      </c>
      <c r="AA154" s="57"/>
      <c r="AB154" s="57"/>
      <c r="AC154" s="57"/>
      <c r="AD154" s="57"/>
      <c r="AE154" s="137">
        <v>9.650223271074772E-05</v>
      </c>
      <c r="AF154" s="57"/>
      <c r="AG154" s="57"/>
      <c r="AH154" s="57"/>
      <c r="AI154" s="57"/>
    </row>
    <row r="155" spans="2:35" ht="12" customHeight="1">
      <c r="B155" s="146">
        <v>1998</v>
      </c>
      <c r="C155" s="57"/>
      <c r="D155" s="57"/>
      <c r="E155" s="57"/>
      <c r="F155" s="57"/>
      <c r="G155" s="57"/>
      <c r="H155" s="57"/>
      <c r="I155" s="139">
        <v>100744.19</v>
      </c>
      <c r="J155" s="57"/>
      <c r="K155" s="57"/>
      <c r="L155" s="57"/>
      <c r="M155" s="57"/>
      <c r="N155" s="57"/>
      <c r="O155" s="57"/>
      <c r="P155" s="57"/>
      <c r="Q155" s="57"/>
      <c r="R155" s="137">
        <v>1.4663988569428191E-05</v>
      </c>
      <c r="S155" s="57"/>
      <c r="T155" s="57"/>
      <c r="U155" s="57"/>
      <c r="V155" s="57"/>
      <c r="W155" s="57"/>
      <c r="X155" s="57"/>
      <c r="Y155" s="57"/>
      <c r="Z155" s="56">
        <v>17</v>
      </c>
      <c r="AA155" s="57"/>
      <c r="AB155" s="57"/>
      <c r="AC155" s="57"/>
      <c r="AD155" s="57"/>
      <c r="AE155" s="137">
        <v>0.00014913981418933738</v>
      </c>
      <c r="AF155" s="57"/>
      <c r="AG155" s="57"/>
      <c r="AH155" s="57"/>
      <c r="AI155" s="57"/>
    </row>
    <row r="156" spans="2:35" ht="12" customHeight="1">
      <c r="B156" s="146">
        <v>1999</v>
      </c>
      <c r="C156" s="57"/>
      <c r="D156" s="57"/>
      <c r="E156" s="57"/>
      <c r="F156" s="57"/>
      <c r="G156" s="57"/>
      <c r="H156" s="57"/>
      <c r="I156" s="139">
        <v>362008.79999999993</v>
      </c>
      <c r="J156" s="57"/>
      <c r="K156" s="57"/>
      <c r="L156" s="57"/>
      <c r="M156" s="57"/>
      <c r="N156" s="57"/>
      <c r="O156" s="57"/>
      <c r="P156" s="57"/>
      <c r="Q156" s="57"/>
      <c r="R156" s="137">
        <v>5.2692794544602674E-05</v>
      </c>
      <c r="S156" s="57"/>
      <c r="T156" s="57"/>
      <c r="U156" s="57"/>
      <c r="V156" s="57"/>
      <c r="W156" s="57"/>
      <c r="X156" s="57"/>
      <c r="Y156" s="57"/>
      <c r="Z156" s="56">
        <v>18</v>
      </c>
      <c r="AA156" s="57"/>
      <c r="AB156" s="57"/>
      <c r="AC156" s="57"/>
      <c r="AD156" s="57"/>
      <c r="AE156" s="137">
        <v>0.00015791274443576899</v>
      </c>
      <c r="AF156" s="57"/>
      <c r="AG156" s="57"/>
      <c r="AH156" s="57"/>
      <c r="AI156" s="57"/>
    </row>
    <row r="157" spans="2:35" ht="12" customHeight="1">
      <c r="B157" s="146">
        <v>2000</v>
      </c>
      <c r="C157" s="57"/>
      <c r="D157" s="57"/>
      <c r="E157" s="57"/>
      <c r="F157" s="57"/>
      <c r="G157" s="57"/>
      <c r="H157" s="57"/>
      <c r="I157" s="139">
        <v>346919.93000000005</v>
      </c>
      <c r="J157" s="57"/>
      <c r="K157" s="57"/>
      <c r="L157" s="57"/>
      <c r="M157" s="57"/>
      <c r="N157" s="57"/>
      <c r="O157" s="57"/>
      <c r="P157" s="57"/>
      <c r="Q157" s="57"/>
      <c r="R157" s="137">
        <v>5.0496508910606445E-05</v>
      </c>
      <c r="S157" s="57"/>
      <c r="T157" s="57"/>
      <c r="U157" s="57"/>
      <c r="V157" s="57"/>
      <c r="W157" s="57"/>
      <c r="X157" s="57"/>
      <c r="Y157" s="57"/>
      <c r="Z157" s="56">
        <v>39</v>
      </c>
      <c r="AA157" s="57"/>
      <c r="AB157" s="57"/>
      <c r="AC157" s="57"/>
      <c r="AD157" s="57"/>
      <c r="AE157" s="137">
        <v>0.0003421442796108328</v>
      </c>
      <c r="AF157" s="57"/>
      <c r="AG157" s="57"/>
      <c r="AH157" s="57"/>
      <c r="AI157" s="57"/>
    </row>
    <row r="158" spans="2:35" ht="12" customHeight="1">
      <c r="B158" s="146">
        <v>2001</v>
      </c>
      <c r="C158" s="57"/>
      <c r="D158" s="57"/>
      <c r="E158" s="57"/>
      <c r="F158" s="57"/>
      <c r="G158" s="57"/>
      <c r="H158" s="57"/>
      <c r="I158" s="139">
        <v>468775.6400000002</v>
      </c>
      <c r="J158" s="57"/>
      <c r="K158" s="57"/>
      <c r="L158" s="57"/>
      <c r="M158" s="57"/>
      <c r="N158" s="57"/>
      <c r="O158" s="57"/>
      <c r="P158" s="57"/>
      <c r="Q158" s="57"/>
      <c r="R158" s="137">
        <v>6.82334199777316E-05</v>
      </c>
      <c r="S158" s="57"/>
      <c r="T158" s="57"/>
      <c r="U158" s="57"/>
      <c r="V158" s="57"/>
      <c r="W158" s="57"/>
      <c r="X158" s="57"/>
      <c r="Y158" s="57"/>
      <c r="Z158" s="56">
        <v>35</v>
      </c>
      <c r="AA158" s="57"/>
      <c r="AB158" s="57"/>
      <c r="AC158" s="57"/>
      <c r="AD158" s="57"/>
      <c r="AE158" s="137">
        <v>0.0003070525586251064</v>
      </c>
      <c r="AF158" s="57"/>
      <c r="AG158" s="57"/>
      <c r="AH158" s="57"/>
      <c r="AI158" s="57"/>
    </row>
    <row r="159" spans="2:35" ht="12" customHeight="1">
      <c r="B159" s="146">
        <v>2002</v>
      </c>
      <c r="C159" s="57"/>
      <c r="D159" s="57"/>
      <c r="E159" s="57"/>
      <c r="F159" s="57"/>
      <c r="G159" s="57"/>
      <c r="H159" s="57"/>
      <c r="I159" s="139">
        <v>1533505.7600000002</v>
      </c>
      <c r="J159" s="57"/>
      <c r="K159" s="57"/>
      <c r="L159" s="57"/>
      <c r="M159" s="57"/>
      <c r="N159" s="57"/>
      <c r="O159" s="57"/>
      <c r="P159" s="57"/>
      <c r="Q159" s="57"/>
      <c r="R159" s="137">
        <v>0.00022321198806394985</v>
      </c>
      <c r="S159" s="57"/>
      <c r="T159" s="57"/>
      <c r="U159" s="57"/>
      <c r="V159" s="57"/>
      <c r="W159" s="57"/>
      <c r="X159" s="57"/>
      <c r="Y159" s="57"/>
      <c r="Z159" s="56">
        <v>59</v>
      </c>
      <c r="AA159" s="57"/>
      <c r="AB159" s="57"/>
      <c r="AC159" s="57"/>
      <c r="AD159" s="57"/>
      <c r="AE159" s="137">
        <v>0.000517602884539465</v>
      </c>
      <c r="AF159" s="57"/>
      <c r="AG159" s="57"/>
      <c r="AH159" s="57"/>
      <c r="AI159" s="57"/>
    </row>
    <row r="160" spans="2:35" ht="12" customHeight="1">
      <c r="B160" s="146">
        <v>2003</v>
      </c>
      <c r="C160" s="57"/>
      <c r="D160" s="57"/>
      <c r="E160" s="57"/>
      <c r="F160" s="57"/>
      <c r="G160" s="57"/>
      <c r="H160" s="57"/>
      <c r="I160" s="139">
        <v>4231087.400000001</v>
      </c>
      <c r="J160" s="57"/>
      <c r="K160" s="57"/>
      <c r="L160" s="57"/>
      <c r="M160" s="57"/>
      <c r="N160" s="57"/>
      <c r="O160" s="57"/>
      <c r="P160" s="57"/>
      <c r="Q160" s="57"/>
      <c r="R160" s="137">
        <v>0.000615862981972972</v>
      </c>
      <c r="S160" s="57"/>
      <c r="T160" s="57"/>
      <c r="U160" s="57"/>
      <c r="V160" s="57"/>
      <c r="W160" s="57"/>
      <c r="X160" s="57"/>
      <c r="Y160" s="57"/>
      <c r="Z160" s="56">
        <v>202</v>
      </c>
      <c r="AA160" s="57"/>
      <c r="AB160" s="57"/>
      <c r="AC160" s="57"/>
      <c r="AD160" s="57"/>
      <c r="AE160" s="137">
        <v>0.0017721319097791853</v>
      </c>
      <c r="AF160" s="57"/>
      <c r="AG160" s="57"/>
      <c r="AH160" s="57"/>
      <c r="AI160" s="57"/>
    </row>
    <row r="161" spans="2:35" ht="12" customHeight="1">
      <c r="B161" s="146">
        <v>2004</v>
      </c>
      <c r="C161" s="57"/>
      <c r="D161" s="57"/>
      <c r="E161" s="57"/>
      <c r="F161" s="57"/>
      <c r="G161" s="57"/>
      <c r="H161" s="57"/>
      <c r="I161" s="139">
        <v>9381040.849999998</v>
      </c>
      <c r="J161" s="57"/>
      <c r="K161" s="57"/>
      <c r="L161" s="57"/>
      <c r="M161" s="57"/>
      <c r="N161" s="57"/>
      <c r="O161" s="57"/>
      <c r="P161" s="57"/>
      <c r="Q161" s="57"/>
      <c r="R161" s="137">
        <v>0.0013654730440905713</v>
      </c>
      <c r="S161" s="57"/>
      <c r="T161" s="57"/>
      <c r="U161" s="57"/>
      <c r="V161" s="57"/>
      <c r="W161" s="57"/>
      <c r="X161" s="57"/>
      <c r="Y161" s="57"/>
      <c r="Z161" s="56">
        <v>358</v>
      </c>
      <c r="AA161" s="57"/>
      <c r="AB161" s="57"/>
      <c r="AC161" s="57"/>
      <c r="AD161" s="57"/>
      <c r="AE161" s="137">
        <v>0.0031407090282225165</v>
      </c>
      <c r="AF161" s="57"/>
      <c r="AG161" s="57"/>
      <c r="AH161" s="57"/>
      <c r="AI161" s="57"/>
    </row>
    <row r="162" spans="2:35" ht="12" customHeight="1">
      <c r="B162" s="146">
        <v>2005</v>
      </c>
      <c r="C162" s="57"/>
      <c r="D162" s="57"/>
      <c r="E162" s="57"/>
      <c r="F162" s="57"/>
      <c r="G162" s="57"/>
      <c r="H162" s="57"/>
      <c r="I162" s="139">
        <v>24663236.530000016</v>
      </c>
      <c r="J162" s="57"/>
      <c r="K162" s="57"/>
      <c r="L162" s="57"/>
      <c r="M162" s="57"/>
      <c r="N162" s="57"/>
      <c r="O162" s="57"/>
      <c r="P162" s="57"/>
      <c r="Q162" s="57"/>
      <c r="R162" s="137">
        <v>0.0035898985198156244</v>
      </c>
      <c r="S162" s="57"/>
      <c r="T162" s="57"/>
      <c r="U162" s="57"/>
      <c r="V162" s="57"/>
      <c r="W162" s="57"/>
      <c r="X162" s="57"/>
      <c r="Y162" s="57"/>
      <c r="Z162" s="56">
        <v>802</v>
      </c>
      <c r="AA162" s="57"/>
      <c r="AB162" s="57"/>
      <c r="AC162" s="57"/>
      <c r="AD162" s="57"/>
      <c r="AE162" s="137">
        <v>0.007035890057638152</v>
      </c>
      <c r="AF162" s="57"/>
      <c r="AG162" s="57"/>
      <c r="AH162" s="57"/>
      <c r="AI162" s="57"/>
    </row>
    <row r="163" spans="2:35" ht="12" customHeight="1">
      <c r="B163" s="146">
        <v>2006</v>
      </c>
      <c r="C163" s="57"/>
      <c r="D163" s="57"/>
      <c r="E163" s="57"/>
      <c r="F163" s="57"/>
      <c r="G163" s="57"/>
      <c r="H163" s="57"/>
      <c r="I163" s="139">
        <v>12877373.020000003</v>
      </c>
      <c r="J163" s="57"/>
      <c r="K163" s="57"/>
      <c r="L163" s="57"/>
      <c r="M163" s="57"/>
      <c r="N163" s="57"/>
      <c r="O163" s="57"/>
      <c r="P163" s="57"/>
      <c r="Q163" s="57"/>
      <c r="R163" s="137">
        <v>0.0018743875033343663</v>
      </c>
      <c r="S163" s="57"/>
      <c r="T163" s="57"/>
      <c r="U163" s="57"/>
      <c r="V163" s="57"/>
      <c r="W163" s="57"/>
      <c r="X163" s="57"/>
      <c r="Y163" s="57"/>
      <c r="Z163" s="56">
        <v>369</v>
      </c>
      <c r="AA163" s="57"/>
      <c r="AB163" s="57"/>
      <c r="AC163" s="57"/>
      <c r="AD163" s="57"/>
      <c r="AE163" s="137">
        <v>0.0032372112609332644</v>
      </c>
      <c r="AF163" s="57"/>
      <c r="AG163" s="57"/>
      <c r="AH163" s="57"/>
      <c r="AI163" s="57"/>
    </row>
    <row r="164" spans="2:35" ht="12" customHeight="1">
      <c r="B164" s="146">
        <v>2007</v>
      </c>
      <c r="C164" s="57"/>
      <c r="D164" s="57"/>
      <c r="E164" s="57"/>
      <c r="F164" s="57"/>
      <c r="G164" s="57"/>
      <c r="H164" s="57"/>
      <c r="I164" s="139">
        <v>8685739.280000007</v>
      </c>
      <c r="J164" s="57"/>
      <c r="K164" s="57"/>
      <c r="L164" s="57"/>
      <c r="M164" s="57"/>
      <c r="N164" s="57"/>
      <c r="O164" s="57"/>
      <c r="P164" s="57"/>
      <c r="Q164" s="57"/>
      <c r="R164" s="137">
        <v>0.0012642672646328641</v>
      </c>
      <c r="S164" s="57"/>
      <c r="T164" s="57"/>
      <c r="U164" s="57"/>
      <c r="V164" s="57"/>
      <c r="W164" s="57"/>
      <c r="X164" s="57"/>
      <c r="Y164" s="57"/>
      <c r="Z164" s="56">
        <v>236</v>
      </c>
      <c r="AA164" s="57"/>
      <c r="AB164" s="57"/>
      <c r="AC164" s="57"/>
      <c r="AD164" s="57"/>
      <c r="AE164" s="137">
        <v>0.00207041153815786</v>
      </c>
      <c r="AF164" s="57"/>
      <c r="AG164" s="57"/>
      <c r="AH164" s="57"/>
      <c r="AI164" s="57"/>
    </row>
    <row r="165" spans="2:35" ht="12" customHeight="1">
      <c r="B165" s="146">
        <v>2008</v>
      </c>
      <c r="C165" s="57"/>
      <c r="D165" s="57"/>
      <c r="E165" s="57"/>
      <c r="F165" s="57"/>
      <c r="G165" s="57"/>
      <c r="H165" s="57"/>
      <c r="I165" s="139">
        <v>13003981.769999985</v>
      </c>
      <c r="J165" s="57"/>
      <c r="K165" s="57"/>
      <c r="L165" s="57"/>
      <c r="M165" s="57"/>
      <c r="N165" s="57"/>
      <c r="O165" s="57"/>
      <c r="P165" s="57"/>
      <c r="Q165" s="57"/>
      <c r="R165" s="137">
        <v>0.0018928162510645264</v>
      </c>
      <c r="S165" s="57"/>
      <c r="T165" s="57"/>
      <c r="U165" s="57"/>
      <c r="V165" s="57"/>
      <c r="W165" s="57"/>
      <c r="X165" s="57"/>
      <c r="Y165" s="57"/>
      <c r="Z165" s="56">
        <v>320</v>
      </c>
      <c r="AA165" s="57"/>
      <c r="AB165" s="57"/>
      <c r="AC165" s="57"/>
      <c r="AD165" s="57"/>
      <c r="AE165" s="137">
        <v>0.0028073376788581156</v>
      </c>
      <c r="AF165" s="57"/>
      <c r="AG165" s="57"/>
      <c r="AH165" s="57"/>
      <c r="AI165" s="57"/>
    </row>
    <row r="166" spans="2:35" ht="12" customHeight="1">
      <c r="B166" s="146">
        <v>2009</v>
      </c>
      <c r="C166" s="57"/>
      <c r="D166" s="57"/>
      <c r="E166" s="57"/>
      <c r="F166" s="57"/>
      <c r="G166" s="57"/>
      <c r="H166" s="57"/>
      <c r="I166" s="139">
        <v>73698057.50999995</v>
      </c>
      <c r="J166" s="57"/>
      <c r="K166" s="57"/>
      <c r="L166" s="57"/>
      <c r="M166" s="57"/>
      <c r="N166" s="57"/>
      <c r="O166" s="57"/>
      <c r="P166" s="57"/>
      <c r="Q166" s="57"/>
      <c r="R166" s="137">
        <v>0.010727243654603811</v>
      </c>
      <c r="S166" s="57"/>
      <c r="T166" s="57"/>
      <c r="U166" s="57"/>
      <c r="V166" s="57"/>
      <c r="W166" s="57"/>
      <c r="X166" s="57"/>
      <c r="Y166" s="57"/>
      <c r="Z166" s="56">
        <v>1451</v>
      </c>
      <c r="AA166" s="57"/>
      <c r="AB166" s="57"/>
      <c r="AC166" s="57"/>
      <c r="AD166" s="57"/>
      <c r="AE166" s="137">
        <v>0.012729521787572267</v>
      </c>
      <c r="AF166" s="57"/>
      <c r="AG166" s="57"/>
      <c r="AH166" s="57"/>
      <c r="AI166" s="57"/>
    </row>
    <row r="167" spans="2:35" ht="12" customHeight="1">
      <c r="B167" s="146">
        <v>2010</v>
      </c>
      <c r="C167" s="57"/>
      <c r="D167" s="57"/>
      <c r="E167" s="57"/>
      <c r="F167" s="57"/>
      <c r="G167" s="57"/>
      <c r="H167" s="57"/>
      <c r="I167" s="139">
        <v>133001150.01999988</v>
      </c>
      <c r="J167" s="57"/>
      <c r="K167" s="57"/>
      <c r="L167" s="57"/>
      <c r="M167" s="57"/>
      <c r="N167" s="57"/>
      <c r="O167" s="57"/>
      <c r="P167" s="57"/>
      <c r="Q167" s="57"/>
      <c r="R167" s="137">
        <v>0.01935920417459391</v>
      </c>
      <c r="S167" s="57"/>
      <c r="T167" s="57"/>
      <c r="U167" s="57"/>
      <c r="V167" s="57"/>
      <c r="W167" s="57"/>
      <c r="X167" s="57"/>
      <c r="Y167" s="57"/>
      <c r="Z167" s="56">
        <v>4696</v>
      </c>
      <c r="AA167" s="57"/>
      <c r="AB167" s="57"/>
      <c r="AC167" s="57"/>
      <c r="AD167" s="57"/>
      <c r="AE167" s="137">
        <v>0.041197680437242847</v>
      </c>
      <c r="AF167" s="57"/>
      <c r="AG167" s="57"/>
      <c r="AH167" s="57"/>
      <c r="AI167" s="57"/>
    </row>
    <row r="168" spans="2:35" ht="12" customHeight="1">
      <c r="B168" s="146">
        <v>2011</v>
      </c>
      <c r="C168" s="57"/>
      <c r="D168" s="57"/>
      <c r="E168" s="57"/>
      <c r="F168" s="57"/>
      <c r="G168" s="57"/>
      <c r="H168" s="57"/>
      <c r="I168" s="139">
        <v>107211185.490001</v>
      </c>
      <c r="J168" s="57"/>
      <c r="K168" s="57"/>
      <c r="L168" s="57"/>
      <c r="M168" s="57"/>
      <c r="N168" s="57"/>
      <c r="O168" s="57"/>
      <c r="P168" s="57"/>
      <c r="Q168" s="57"/>
      <c r="R168" s="137">
        <v>0.015605302881885497</v>
      </c>
      <c r="S168" s="57"/>
      <c r="T168" s="57"/>
      <c r="U168" s="57"/>
      <c r="V168" s="57"/>
      <c r="W168" s="57"/>
      <c r="X168" s="57"/>
      <c r="Y168" s="57"/>
      <c r="Z168" s="56">
        <v>8494</v>
      </c>
      <c r="AA168" s="57"/>
      <c r="AB168" s="57"/>
      <c r="AC168" s="57"/>
      <c r="AD168" s="57"/>
      <c r="AE168" s="137">
        <v>0.0745172695131901</v>
      </c>
      <c r="AF168" s="57"/>
      <c r="AG168" s="57"/>
      <c r="AH168" s="57"/>
      <c r="AI168" s="57"/>
    </row>
    <row r="169" spans="2:35" ht="12" customHeight="1">
      <c r="B169" s="146">
        <v>2012</v>
      </c>
      <c r="C169" s="57"/>
      <c r="D169" s="57"/>
      <c r="E169" s="57"/>
      <c r="F169" s="57"/>
      <c r="G169" s="57"/>
      <c r="H169" s="57"/>
      <c r="I169" s="139">
        <v>33402159.3</v>
      </c>
      <c r="J169" s="57"/>
      <c r="K169" s="57"/>
      <c r="L169" s="57"/>
      <c r="M169" s="57"/>
      <c r="N169" s="57"/>
      <c r="O169" s="57"/>
      <c r="P169" s="57"/>
      <c r="Q169" s="57"/>
      <c r="R169" s="137">
        <v>0.004861906996020511</v>
      </c>
      <c r="S169" s="57"/>
      <c r="T169" s="57"/>
      <c r="U169" s="57"/>
      <c r="V169" s="57"/>
      <c r="W169" s="57"/>
      <c r="X169" s="57"/>
      <c r="Y169" s="57"/>
      <c r="Z169" s="56">
        <v>972</v>
      </c>
      <c r="AA169" s="57"/>
      <c r="AB169" s="57"/>
      <c r="AC169" s="57"/>
      <c r="AD169" s="57"/>
      <c r="AE169" s="137">
        <v>0.008527288199531526</v>
      </c>
      <c r="AF169" s="57"/>
      <c r="AG169" s="57"/>
      <c r="AH169" s="57"/>
      <c r="AI169" s="57"/>
    </row>
    <row r="170" spans="2:35" ht="12" customHeight="1">
      <c r="B170" s="146">
        <v>2013</v>
      </c>
      <c r="C170" s="57"/>
      <c r="D170" s="57"/>
      <c r="E170" s="57"/>
      <c r="F170" s="57"/>
      <c r="G170" s="57"/>
      <c r="H170" s="57"/>
      <c r="I170" s="139">
        <v>57009979.78000004</v>
      </c>
      <c r="J170" s="57"/>
      <c r="K170" s="57"/>
      <c r="L170" s="57"/>
      <c r="M170" s="57"/>
      <c r="N170" s="57"/>
      <c r="O170" s="57"/>
      <c r="P170" s="57"/>
      <c r="Q170" s="57"/>
      <c r="R170" s="137">
        <v>0.008298182672740262</v>
      </c>
      <c r="S170" s="57"/>
      <c r="T170" s="57"/>
      <c r="U170" s="57"/>
      <c r="V170" s="57"/>
      <c r="W170" s="57"/>
      <c r="X170" s="57"/>
      <c r="Y170" s="57"/>
      <c r="Z170" s="56">
        <v>1244</v>
      </c>
      <c r="AA170" s="57"/>
      <c r="AB170" s="57"/>
      <c r="AC170" s="57"/>
      <c r="AD170" s="57"/>
      <c r="AE170" s="137">
        <v>0.010913525226560923</v>
      </c>
      <c r="AF170" s="57"/>
      <c r="AG170" s="57"/>
      <c r="AH170" s="57"/>
      <c r="AI170" s="57"/>
    </row>
    <row r="171" spans="2:35" ht="12" customHeight="1">
      <c r="B171" s="146">
        <v>2014</v>
      </c>
      <c r="C171" s="57"/>
      <c r="D171" s="57"/>
      <c r="E171" s="57"/>
      <c r="F171" s="57"/>
      <c r="G171" s="57"/>
      <c r="H171" s="57"/>
      <c r="I171" s="139">
        <v>191126016.85999978</v>
      </c>
      <c r="J171" s="57"/>
      <c r="K171" s="57"/>
      <c r="L171" s="57"/>
      <c r="M171" s="57"/>
      <c r="N171" s="57"/>
      <c r="O171" s="57"/>
      <c r="P171" s="57"/>
      <c r="Q171" s="57"/>
      <c r="R171" s="137">
        <v>0.027819666092460286</v>
      </c>
      <c r="S171" s="57"/>
      <c r="T171" s="57"/>
      <c r="U171" s="57"/>
      <c r="V171" s="57"/>
      <c r="W171" s="57"/>
      <c r="X171" s="57"/>
      <c r="Y171" s="57"/>
      <c r="Z171" s="56">
        <v>3692</v>
      </c>
      <c r="AA171" s="57"/>
      <c r="AB171" s="57"/>
      <c r="AC171" s="57"/>
      <c r="AD171" s="57"/>
      <c r="AE171" s="137">
        <v>0.03238965846982551</v>
      </c>
      <c r="AF171" s="57"/>
      <c r="AG171" s="57"/>
      <c r="AH171" s="57"/>
      <c r="AI171" s="57"/>
    </row>
    <row r="172" spans="2:35" ht="12" customHeight="1">
      <c r="B172" s="146">
        <v>2015</v>
      </c>
      <c r="C172" s="57"/>
      <c r="D172" s="57"/>
      <c r="E172" s="57"/>
      <c r="F172" s="57"/>
      <c r="G172" s="57"/>
      <c r="H172" s="57"/>
      <c r="I172" s="139">
        <v>934095230.3200004</v>
      </c>
      <c r="J172" s="57"/>
      <c r="K172" s="57"/>
      <c r="L172" s="57"/>
      <c r="M172" s="57"/>
      <c r="N172" s="57"/>
      <c r="O172" s="57"/>
      <c r="P172" s="57"/>
      <c r="Q172" s="57"/>
      <c r="R172" s="137">
        <v>0.13596378888122362</v>
      </c>
      <c r="S172" s="57"/>
      <c r="T172" s="57"/>
      <c r="U172" s="57"/>
      <c r="V172" s="57"/>
      <c r="W172" s="57"/>
      <c r="X172" s="57"/>
      <c r="Y172" s="57"/>
      <c r="Z172" s="56">
        <v>16229</v>
      </c>
      <c r="AA172" s="57"/>
      <c r="AB172" s="57"/>
      <c r="AC172" s="57"/>
      <c r="AD172" s="57"/>
      <c r="AE172" s="137">
        <v>0.14237588496933862</v>
      </c>
      <c r="AF172" s="57"/>
      <c r="AG172" s="57"/>
      <c r="AH172" s="57"/>
      <c r="AI172" s="57"/>
    </row>
    <row r="173" spans="2:35" ht="12" customHeight="1">
      <c r="B173" s="146">
        <v>2016</v>
      </c>
      <c r="C173" s="57"/>
      <c r="D173" s="57"/>
      <c r="E173" s="57"/>
      <c r="F173" s="57"/>
      <c r="G173" s="57"/>
      <c r="H173" s="57"/>
      <c r="I173" s="139">
        <v>1832715856.4300113</v>
      </c>
      <c r="J173" s="57"/>
      <c r="K173" s="57"/>
      <c r="L173" s="57"/>
      <c r="M173" s="57"/>
      <c r="N173" s="57"/>
      <c r="O173" s="57"/>
      <c r="P173" s="57"/>
      <c r="Q173" s="57"/>
      <c r="R173" s="137">
        <v>0.26676401259168875</v>
      </c>
      <c r="S173" s="57"/>
      <c r="T173" s="57"/>
      <c r="U173" s="57"/>
      <c r="V173" s="57"/>
      <c r="W173" s="57"/>
      <c r="X173" s="57"/>
      <c r="Y173" s="57"/>
      <c r="Z173" s="56">
        <v>29180</v>
      </c>
      <c r="AA173" s="57"/>
      <c r="AB173" s="57"/>
      <c r="AC173" s="57"/>
      <c r="AD173" s="57"/>
      <c r="AE173" s="137">
        <v>0.2559941045908744</v>
      </c>
      <c r="AF173" s="57"/>
      <c r="AG173" s="57"/>
      <c r="AH173" s="57"/>
      <c r="AI173" s="57"/>
    </row>
    <row r="174" spans="2:35" ht="12" customHeight="1">
      <c r="B174" s="146">
        <v>2017</v>
      </c>
      <c r="C174" s="57"/>
      <c r="D174" s="57"/>
      <c r="E174" s="57"/>
      <c r="F174" s="57"/>
      <c r="G174" s="57"/>
      <c r="H174" s="57"/>
      <c r="I174" s="139">
        <v>1170375754.2999969</v>
      </c>
      <c r="J174" s="57"/>
      <c r="K174" s="57"/>
      <c r="L174" s="57"/>
      <c r="M174" s="57"/>
      <c r="N174" s="57"/>
      <c r="O174" s="57"/>
      <c r="P174" s="57"/>
      <c r="Q174" s="57"/>
      <c r="R174" s="137">
        <v>0.1703559945540388</v>
      </c>
      <c r="S174" s="57"/>
      <c r="T174" s="57"/>
      <c r="U174" s="57"/>
      <c r="V174" s="57"/>
      <c r="W174" s="57"/>
      <c r="X174" s="57"/>
      <c r="Y174" s="57"/>
      <c r="Z174" s="56">
        <v>16455</v>
      </c>
      <c r="AA174" s="57"/>
      <c r="AB174" s="57"/>
      <c r="AC174" s="57"/>
      <c r="AD174" s="57"/>
      <c r="AE174" s="137">
        <v>0.14435856720503215</v>
      </c>
      <c r="AF174" s="57"/>
      <c r="AG174" s="57"/>
      <c r="AH174" s="57"/>
      <c r="AI174" s="57"/>
    </row>
    <row r="175" spans="2:35" ht="12" customHeight="1">
      <c r="B175" s="146">
        <v>2018</v>
      </c>
      <c r="C175" s="57"/>
      <c r="D175" s="57"/>
      <c r="E175" s="57"/>
      <c r="F175" s="57"/>
      <c r="G175" s="57"/>
      <c r="H175" s="57"/>
      <c r="I175" s="139">
        <v>1796800423.3900003</v>
      </c>
      <c r="J175" s="57"/>
      <c r="K175" s="57"/>
      <c r="L175" s="57"/>
      <c r="M175" s="57"/>
      <c r="N175" s="57"/>
      <c r="O175" s="57"/>
      <c r="P175" s="57"/>
      <c r="Q175" s="57"/>
      <c r="R175" s="137">
        <v>0.2615362818454811</v>
      </c>
      <c r="S175" s="57"/>
      <c r="T175" s="57"/>
      <c r="U175" s="57"/>
      <c r="V175" s="57"/>
      <c r="W175" s="57"/>
      <c r="X175" s="57"/>
      <c r="Y175" s="57"/>
      <c r="Z175" s="56">
        <v>23425</v>
      </c>
      <c r="AA175" s="57"/>
      <c r="AB175" s="57"/>
      <c r="AC175" s="57"/>
      <c r="AD175" s="57"/>
      <c r="AE175" s="137">
        <v>0.20550589102266048</v>
      </c>
      <c r="AF175" s="57"/>
      <c r="AG175" s="57"/>
      <c r="AH175" s="57"/>
      <c r="AI175" s="57"/>
    </row>
    <row r="176" spans="2:35" ht="12" customHeight="1">
      <c r="B176" s="146">
        <v>2019</v>
      </c>
      <c r="C176" s="57"/>
      <c r="D176" s="57"/>
      <c r="E176" s="57"/>
      <c r="F176" s="57"/>
      <c r="G176" s="57"/>
      <c r="H176" s="57"/>
      <c r="I176" s="139">
        <v>464679703.83000195</v>
      </c>
      <c r="J176" s="57"/>
      <c r="K176" s="57"/>
      <c r="L176" s="57"/>
      <c r="M176" s="57"/>
      <c r="N176" s="57"/>
      <c r="O176" s="57"/>
      <c r="P176" s="57"/>
      <c r="Q176" s="57"/>
      <c r="R176" s="137">
        <v>0.06763722915841028</v>
      </c>
      <c r="S176" s="57"/>
      <c r="T176" s="57"/>
      <c r="U176" s="57"/>
      <c r="V176" s="57"/>
      <c r="W176" s="57"/>
      <c r="X176" s="57"/>
      <c r="Y176" s="57"/>
      <c r="Z176" s="56">
        <v>5651</v>
      </c>
      <c r="AA176" s="57"/>
      <c r="AB176" s="57"/>
      <c r="AC176" s="57"/>
      <c r="AD176" s="57"/>
      <c r="AE176" s="137">
        <v>0.04957582882258503</v>
      </c>
      <c r="AF176" s="57"/>
      <c r="AG176" s="57"/>
      <c r="AH176" s="57"/>
      <c r="AI176" s="57"/>
    </row>
    <row r="177" spans="2:35" ht="12" customHeight="1">
      <c r="B177" s="145"/>
      <c r="C177" s="141"/>
      <c r="D177" s="141"/>
      <c r="E177" s="141"/>
      <c r="F177" s="141"/>
      <c r="G177" s="141"/>
      <c r="H177" s="141"/>
      <c r="I177" s="142">
        <v>6870176522.780011</v>
      </c>
      <c r="J177" s="141"/>
      <c r="K177" s="141"/>
      <c r="L177" s="141"/>
      <c r="M177" s="141"/>
      <c r="N177" s="141"/>
      <c r="O177" s="141"/>
      <c r="P177" s="141"/>
      <c r="Q177" s="141"/>
      <c r="R177" s="143">
        <v>1.000000000000002</v>
      </c>
      <c r="S177" s="141"/>
      <c r="T177" s="141"/>
      <c r="U177" s="141"/>
      <c r="V177" s="141"/>
      <c r="W177" s="141"/>
      <c r="X177" s="141"/>
      <c r="Y177" s="141"/>
      <c r="Z177" s="144">
        <v>113987</v>
      </c>
      <c r="AA177" s="141"/>
      <c r="AB177" s="141"/>
      <c r="AC177" s="141"/>
      <c r="AD177" s="141"/>
      <c r="AE177" s="143">
        <v>1</v>
      </c>
      <c r="AF177" s="141"/>
      <c r="AG177" s="141"/>
      <c r="AH177" s="141"/>
      <c r="AI177" s="141"/>
    </row>
    <row r="178" spans="2:35"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8.75" customHeight="1">
      <c r="B179" s="66" t="s">
        <v>1158</v>
      </c>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8"/>
    </row>
    <row r="180" spans="2:35"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2:35" ht="11.25" customHeight="1">
      <c r="B181" s="53" t="s">
        <v>1213</v>
      </c>
      <c r="C181" s="54"/>
      <c r="D181" s="54"/>
      <c r="E181" s="54"/>
      <c r="F181" s="54"/>
      <c r="G181" s="54"/>
      <c r="H181" s="53" t="s">
        <v>1168</v>
      </c>
      <c r="I181" s="54"/>
      <c r="J181" s="54"/>
      <c r="K181" s="54"/>
      <c r="L181" s="54"/>
      <c r="M181" s="54"/>
      <c r="N181" s="54"/>
      <c r="O181" s="54"/>
      <c r="P181" s="54"/>
      <c r="Q181" s="54"/>
      <c r="R181" s="54"/>
      <c r="S181" s="53" t="s">
        <v>1169</v>
      </c>
      <c r="T181" s="54"/>
      <c r="U181" s="54"/>
      <c r="V181" s="54"/>
      <c r="W181" s="54"/>
      <c r="X181" s="54"/>
      <c r="Y181" s="54"/>
      <c r="Z181" s="53" t="s">
        <v>1214</v>
      </c>
      <c r="AA181" s="54"/>
      <c r="AB181" s="54"/>
      <c r="AC181" s="54"/>
      <c r="AD181" s="54"/>
      <c r="AE181" s="54"/>
      <c r="AF181" s="53" t="s">
        <v>1169</v>
      </c>
      <c r="AG181" s="54"/>
      <c r="AH181" s="54"/>
      <c r="AI181" s="54"/>
    </row>
    <row r="182" spans="2:35" ht="10.5" customHeight="1">
      <c r="B182" s="59" t="s">
        <v>1215</v>
      </c>
      <c r="C182" s="57"/>
      <c r="D182" s="57"/>
      <c r="E182" s="57"/>
      <c r="F182" s="57"/>
      <c r="G182" s="57"/>
      <c r="H182" s="139">
        <v>1297501617.6600003</v>
      </c>
      <c r="I182" s="57"/>
      <c r="J182" s="57"/>
      <c r="K182" s="57"/>
      <c r="L182" s="57"/>
      <c r="M182" s="57"/>
      <c r="N182" s="57"/>
      <c r="O182" s="57"/>
      <c r="P182" s="57"/>
      <c r="Q182" s="57"/>
      <c r="R182" s="57"/>
      <c r="S182" s="137">
        <v>0.1888600115816193</v>
      </c>
      <c r="T182" s="57"/>
      <c r="U182" s="57"/>
      <c r="V182" s="57"/>
      <c r="W182" s="57"/>
      <c r="X182" s="57"/>
      <c r="Y182" s="57"/>
      <c r="Z182" s="56">
        <v>33298</v>
      </c>
      <c r="AA182" s="57"/>
      <c r="AB182" s="57"/>
      <c r="AC182" s="57"/>
      <c r="AD182" s="57"/>
      <c r="AE182" s="57"/>
      <c r="AF182" s="137">
        <v>0.5443518064410658</v>
      </c>
      <c r="AG182" s="57"/>
      <c r="AH182" s="57"/>
      <c r="AI182" s="57"/>
    </row>
    <row r="183" spans="2:35" ht="10.5" customHeight="1">
      <c r="B183" s="59" t="s">
        <v>1216</v>
      </c>
      <c r="C183" s="57"/>
      <c r="D183" s="57"/>
      <c r="E183" s="57"/>
      <c r="F183" s="57"/>
      <c r="G183" s="57"/>
      <c r="H183" s="139">
        <v>2562421897.580008</v>
      </c>
      <c r="I183" s="57"/>
      <c r="J183" s="57"/>
      <c r="K183" s="57"/>
      <c r="L183" s="57"/>
      <c r="M183" s="57"/>
      <c r="N183" s="57"/>
      <c r="O183" s="57"/>
      <c r="P183" s="57"/>
      <c r="Q183" s="57"/>
      <c r="R183" s="57"/>
      <c r="S183" s="137">
        <v>0.3729775922181297</v>
      </c>
      <c r="T183" s="57"/>
      <c r="U183" s="57"/>
      <c r="V183" s="57"/>
      <c r="W183" s="57"/>
      <c r="X183" s="57"/>
      <c r="Y183" s="57"/>
      <c r="Z183" s="56">
        <v>17533</v>
      </c>
      <c r="AA183" s="57"/>
      <c r="AB183" s="57"/>
      <c r="AC183" s="57"/>
      <c r="AD183" s="57"/>
      <c r="AE183" s="57"/>
      <c r="AF183" s="137">
        <v>0.2866274317475887</v>
      </c>
      <c r="AG183" s="57"/>
      <c r="AH183" s="57"/>
      <c r="AI183" s="57"/>
    </row>
    <row r="184" spans="2:35" ht="10.5" customHeight="1">
      <c r="B184" s="59" t="s">
        <v>1217</v>
      </c>
      <c r="C184" s="57"/>
      <c r="D184" s="57"/>
      <c r="E184" s="57"/>
      <c r="F184" s="57"/>
      <c r="G184" s="57"/>
      <c r="H184" s="139">
        <v>1824712066.949994</v>
      </c>
      <c r="I184" s="57"/>
      <c r="J184" s="57"/>
      <c r="K184" s="57"/>
      <c r="L184" s="57"/>
      <c r="M184" s="57"/>
      <c r="N184" s="57"/>
      <c r="O184" s="57"/>
      <c r="P184" s="57"/>
      <c r="Q184" s="57"/>
      <c r="R184" s="57"/>
      <c r="S184" s="137">
        <v>0.2655990076673646</v>
      </c>
      <c r="T184" s="57"/>
      <c r="U184" s="57"/>
      <c r="V184" s="57"/>
      <c r="W184" s="57"/>
      <c r="X184" s="57"/>
      <c r="Y184" s="57"/>
      <c r="Z184" s="56">
        <v>7588</v>
      </c>
      <c r="AA184" s="57"/>
      <c r="AB184" s="57"/>
      <c r="AC184" s="57"/>
      <c r="AD184" s="57"/>
      <c r="AE184" s="57"/>
      <c r="AF184" s="137">
        <v>0.12404773581821155</v>
      </c>
      <c r="AG184" s="57"/>
      <c r="AH184" s="57"/>
      <c r="AI184" s="57"/>
    </row>
    <row r="185" spans="2:35" ht="10.5" customHeight="1">
      <c r="B185" s="59" t="s">
        <v>1218</v>
      </c>
      <c r="C185" s="57"/>
      <c r="D185" s="57"/>
      <c r="E185" s="57"/>
      <c r="F185" s="57"/>
      <c r="G185" s="57"/>
      <c r="H185" s="139">
        <v>604213769.6499995</v>
      </c>
      <c r="I185" s="57"/>
      <c r="J185" s="57"/>
      <c r="K185" s="57"/>
      <c r="L185" s="57"/>
      <c r="M185" s="57"/>
      <c r="N185" s="57"/>
      <c r="O185" s="57"/>
      <c r="P185" s="57"/>
      <c r="Q185" s="57"/>
      <c r="R185" s="57"/>
      <c r="S185" s="137">
        <v>0.08794734278610729</v>
      </c>
      <c r="T185" s="57"/>
      <c r="U185" s="57"/>
      <c r="V185" s="57"/>
      <c r="W185" s="57"/>
      <c r="X185" s="57"/>
      <c r="Y185" s="57"/>
      <c r="Z185" s="56">
        <v>1785</v>
      </c>
      <c r="AA185" s="57"/>
      <c r="AB185" s="57"/>
      <c r="AC185" s="57"/>
      <c r="AD185" s="57"/>
      <c r="AE185" s="57"/>
      <c r="AF185" s="137">
        <v>0.02918097106424718</v>
      </c>
      <c r="AG185" s="57"/>
      <c r="AH185" s="57"/>
      <c r="AI185" s="57"/>
    </row>
    <row r="186" spans="2:35" ht="10.5" customHeight="1">
      <c r="B186" s="59" t="s">
        <v>1219</v>
      </c>
      <c r="C186" s="57"/>
      <c r="D186" s="57"/>
      <c r="E186" s="57"/>
      <c r="F186" s="57"/>
      <c r="G186" s="57"/>
      <c r="H186" s="139">
        <v>581327170.94</v>
      </c>
      <c r="I186" s="57"/>
      <c r="J186" s="57"/>
      <c r="K186" s="57"/>
      <c r="L186" s="57"/>
      <c r="M186" s="57"/>
      <c r="N186" s="57"/>
      <c r="O186" s="57"/>
      <c r="P186" s="57"/>
      <c r="Q186" s="57"/>
      <c r="R186" s="57"/>
      <c r="S186" s="137">
        <v>0.08461604574677904</v>
      </c>
      <c r="T186" s="57"/>
      <c r="U186" s="57"/>
      <c r="V186" s="57"/>
      <c r="W186" s="57"/>
      <c r="X186" s="57"/>
      <c r="Y186" s="57"/>
      <c r="Z186" s="56">
        <v>966</v>
      </c>
      <c r="AA186" s="57"/>
      <c r="AB186" s="57"/>
      <c r="AC186" s="57"/>
      <c r="AD186" s="57"/>
      <c r="AE186" s="57"/>
      <c r="AF186" s="137">
        <v>0.01579205492888671</v>
      </c>
      <c r="AG186" s="57"/>
      <c r="AH186" s="57"/>
      <c r="AI186" s="57"/>
    </row>
    <row r="187" spans="2:35" ht="12" customHeight="1">
      <c r="B187" s="145"/>
      <c r="C187" s="141"/>
      <c r="D187" s="141"/>
      <c r="E187" s="141"/>
      <c r="F187" s="141"/>
      <c r="G187" s="141"/>
      <c r="H187" s="142">
        <v>6870176522.780003</v>
      </c>
      <c r="I187" s="141"/>
      <c r="J187" s="141"/>
      <c r="K187" s="141"/>
      <c r="L187" s="141"/>
      <c r="M187" s="141"/>
      <c r="N187" s="141"/>
      <c r="O187" s="141"/>
      <c r="P187" s="141"/>
      <c r="Q187" s="141"/>
      <c r="R187" s="141"/>
      <c r="S187" s="143">
        <v>0.9999999999999922</v>
      </c>
      <c r="T187" s="141"/>
      <c r="U187" s="141"/>
      <c r="V187" s="141"/>
      <c r="W187" s="141"/>
      <c r="X187" s="141"/>
      <c r="Y187" s="141"/>
      <c r="Z187" s="144">
        <v>61170</v>
      </c>
      <c r="AA187" s="141"/>
      <c r="AB187" s="141"/>
      <c r="AC187" s="141"/>
      <c r="AD187" s="141"/>
      <c r="AE187" s="141"/>
      <c r="AF187" s="143">
        <v>1</v>
      </c>
      <c r="AG187" s="141"/>
      <c r="AH187" s="141"/>
      <c r="AI187" s="141"/>
    </row>
    <row r="188" spans="2:35"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8.75" customHeight="1">
      <c r="B189" s="66" t="s">
        <v>1159</v>
      </c>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8"/>
    </row>
    <row r="190" spans="2:35"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2:35" ht="11.25" customHeight="1">
      <c r="B191" s="53"/>
      <c r="C191" s="54"/>
      <c r="D191" s="54"/>
      <c r="E191" s="54"/>
      <c r="F191" s="54"/>
      <c r="G191" s="53" t="s">
        <v>1168</v>
      </c>
      <c r="H191" s="54"/>
      <c r="I191" s="54"/>
      <c r="J191" s="54"/>
      <c r="K191" s="54"/>
      <c r="L191" s="54"/>
      <c r="M191" s="54"/>
      <c r="N191" s="54"/>
      <c r="O191" s="54"/>
      <c r="P191" s="54"/>
      <c r="Q191" s="54"/>
      <c r="R191" s="53" t="s">
        <v>1169</v>
      </c>
      <c r="S191" s="54"/>
      <c r="T191" s="54"/>
      <c r="U191" s="54"/>
      <c r="V191" s="54"/>
      <c r="W191" s="54"/>
      <c r="X191" s="54"/>
      <c r="Y191" s="53" t="s">
        <v>1170</v>
      </c>
      <c r="Z191" s="54"/>
      <c r="AA191" s="54"/>
      <c r="AB191" s="54"/>
      <c r="AC191" s="54"/>
      <c r="AD191" s="54"/>
      <c r="AE191" s="54"/>
      <c r="AF191" s="53" t="s">
        <v>1169</v>
      </c>
      <c r="AG191" s="54"/>
      <c r="AH191" s="54"/>
      <c r="AI191" s="1"/>
    </row>
    <row r="192" spans="2:35" ht="11.25" customHeight="1">
      <c r="B192" s="59" t="s">
        <v>1220</v>
      </c>
      <c r="C192" s="57"/>
      <c r="D192" s="57"/>
      <c r="E192" s="57"/>
      <c r="F192" s="57"/>
      <c r="G192" s="139">
        <v>24540557.139999993</v>
      </c>
      <c r="H192" s="57"/>
      <c r="I192" s="57"/>
      <c r="J192" s="57"/>
      <c r="K192" s="57"/>
      <c r="L192" s="57"/>
      <c r="M192" s="57"/>
      <c r="N192" s="57"/>
      <c r="O192" s="57"/>
      <c r="P192" s="57"/>
      <c r="Q192" s="57"/>
      <c r="R192" s="137">
        <v>0.003572041716632583</v>
      </c>
      <c r="S192" s="57"/>
      <c r="T192" s="57"/>
      <c r="U192" s="57"/>
      <c r="V192" s="57"/>
      <c r="W192" s="57"/>
      <c r="X192" s="57"/>
      <c r="Y192" s="56">
        <v>484</v>
      </c>
      <c r="Z192" s="57"/>
      <c r="AA192" s="57"/>
      <c r="AB192" s="57"/>
      <c r="AC192" s="57"/>
      <c r="AD192" s="57"/>
      <c r="AE192" s="57"/>
      <c r="AF192" s="137">
        <v>0.0042460982392728995</v>
      </c>
      <c r="AG192" s="57"/>
      <c r="AH192" s="57"/>
      <c r="AI192" s="1"/>
    </row>
    <row r="193" spans="2:35" ht="11.25" customHeight="1">
      <c r="B193" s="59" t="s">
        <v>1221</v>
      </c>
      <c r="C193" s="57"/>
      <c r="D193" s="57"/>
      <c r="E193" s="57"/>
      <c r="F193" s="57"/>
      <c r="G193" s="139">
        <v>135332931.35000002</v>
      </c>
      <c r="H193" s="57"/>
      <c r="I193" s="57"/>
      <c r="J193" s="57"/>
      <c r="K193" s="57"/>
      <c r="L193" s="57"/>
      <c r="M193" s="57"/>
      <c r="N193" s="57"/>
      <c r="O193" s="57"/>
      <c r="P193" s="57"/>
      <c r="Q193" s="57"/>
      <c r="R193" s="137">
        <v>0.019698610494397834</v>
      </c>
      <c r="S193" s="57"/>
      <c r="T193" s="57"/>
      <c r="U193" s="57"/>
      <c r="V193" s="57"/>
      <c r="W193" s="57"/>
      <c r="X193" s="57"/>
      <c r="Y193" s="56">
        <v>2250</v>
      </c>
      <c r="Z193" s="57"/>
      <c r="AA193" s="57"/>
      <c r="AB193" s="57"/>
      <c r="AC193" s="57"/>
      <c r="AD193" s="57"/>
      <c r="AE193" s="57"/>
      <c r="AF193" s="137">
        <v>0.019739093054471125</v>
      </c>
      <c r="AG193" s="57"/>
      <c r="AH193" s="57"/>
      <c r="AI193" s="1"/>
    </row>
    <row r="194" spans="2:35" ht="11.25" customHeight="1">
      <c r="B194" s="59" t="s">
        <v>1222</v>
      </c>
      <c r="C194" s="57"/>
      <c r="D194" s="57"/>
      <c r="E194" s="57"/>
      <c r="F194" s="57"/>
      <c r="G194" s="139">
        <v>1009504047.130004</v>
      </c>
      <c r="H194" s="57"/>
      <c r="I194" s="57"/>
      <c r="J194" s="57"/>
      <c r="K194" s="57"/>
      <c r="L194" s="57"/>
      <c r="M194" s="57"/>
      <c r="N194" s="57"/>
      <c r="O194" s="57"/>
      <c r="P194" s="57"/>
      <c r="Q194" s="57"/>
      <c r="R194" s="137">
        <v>0.14694004495848217</v>
      </c>
      <c r="S194" s="57"/>
      <c r="T194" s="57"/>
      <c r="U194" s="57"/>
      <c r="V194" s="57"/>
      <c r="W194" s="57"/>
      <c r="X194" s="57"/>
      <c r="Y194" s="56">
        <v>15348</v>
      </c>
      <c r="Z194" s="57"/>
      <c r="AA194" s="57"/>
      <c r="AB194" s="57"/>
      <c r="AC194" s="57"/>
      <c r="AD194" s="57"/>
      <c r="AE194" s="57"/>
      <c r="AF194" s="137">
        <v>0.13464693342223236</v>
      </c>
      <c r="AG194" s="57"/>
      <c r="AH194" s="57"/>
      <c r="AI194" s="1"/>
    </row>
    <row r="195" spans="2:35" ht="11.25" customHeight="1">
      <c r="B195" s="59" t="s">
        <v>1223</v>
      </c>
      <c r="C195" s="57"/>
      <c r="D195" s="57"/>
      <c r="E195" s="57"/>
      <c r="F195" s="57"/>
      <c r="G195" s="139">
        <v>3606889782.130015</v>
      </c>
      <c r="H195" s="57"/>
      <c r="I195" s="57"/>
      <c r="J195" s="57"/>
      <c r="K195" s="57"/>
      <c r="L195" s="57"/>
      <c r="M195" s="57"/>
      <c r="N195" s="57"/>
      <c r="O195" s="57"/>
      <c r="P195" s="57"/>
      <c r="Q195" s="57"/>
      <c r="R195" s="137">
        <v>0.5250068568355342</v>
      </c>
      <c r="S195" s="57"/>
      <c r="T195" s="57"/>
      <c r="U195" s="57"/>
      <c r="V195" s="57"/>
      <c r="W195" s="57"/>
      <c r="X195" s="57"/>
      <c r="Y195" s="56">
        <v>51911</v>
      </c>
      <c r="Z195" s="57"/>
      <c r="AA195" s="57"/>
      <c r="AB195" s="57"/>
      <c r="AC195" s="57"/>
      <c r="AD195" s="57"/>
      <c r="AE195" s="57"/>
      <c r="AF195" s="137">
        <v>0.45541158202251136</v>
      </c>
      <c r="AG195" s="57"/>
      <c r="AH195" s="57"/>
      <c r="AI195" s="1"/>
    </row>
    <row r="196" spans="2:35" ht="11.25" customHeight="1">
      <c r="B196" s="59" t="s">
        <v>1224</v>
      </c>
      <c r="C196" s="57"/>
      <c r="D196" s="57"/>
      <c r="E196" s="57"/>
      <c r="F196" s="57"/>
      <c r="G196" s="139">
        <v>1204938594.5999947</v>
      </c>
      <c r="H196" s="57"/>
      <c r="I196" s="57"/>
      <c r="J196" s="57"/>
      <c r="K196" s="57"/>
      <c r="L196" s="57"/>
      <c r="M196" s="57"/>
      <c r="N196" s="57"/>
      <c r="O196" s="57"/>
      <c r="P196" s="57"/>
      <c r="Q196" s="57"/>
      <c r="R196" s="137">
        <v>0.1753868464084845</v>
      </c>
      <c r="S196" s="57"/>
      <c r="T196" s="57"/>
      <c r="U196" s="57"/>
      <c r="V196" s="57"/>
      <c r="W196" s="57"/>
      <c r="X196" s="57"/>
      <c r="Y196" s="56">
        <v>21232</v>
      </c>
      <c r="Z196" s="57"/>
      <c r="AA196" s="57"/>
      <c r="AB196" s="57"/>
      <c r="AC196" s="57"/>
      <c r="AD196" s="57"/>
      <c r="AE196" s="57"/>
      <c r="AF196" s="137">
        <v>0.18626685499223597</v>
      </c>
      <c r="AG196" s="57"/>
      <c r="AH196" s="57"/>
      <c r="AI196" s="1"/>
    </row>
    <row r="197" spans="2:35" ht="11.25" customHeight="1">
      <c r="B197" s="59" t="s">
        <v>1225</v>
      </c>
      <c r="C197" s="57"/>
      <c r="D197" s="57"/>
      <c r="E197" s="57"/>
      <c r="F197" s="57"/>
      <c r="G197" s="139">
        <v>644855364.6700029</v>
      </c>
      <c r="H197" s="57"/>
      <c r="I197" s="57"/>
      <c r="J197" s="57"/>
      <c r="K197" s="57"/>
      <c r="L197" s="57"/>
      <c r="M197" s="57"/>
      <c r="N197" s="57"/>
      <c r="O197" s="57"/>
      <c r="P197" s="57"/>
      <c r="Q197" s="57"/>
      <c r="R197" s="137">
        <v>0.09386299792033034</v>
      </c>
      <c r="S197" s="57"/>
      <c r="T197" s="57"/>
      <c r="U197" s="57"/>
      <c r="V197" s="57"/>
      <c r="W197" s="57"/>
      <c r="X197" s="57"/>
      <c r="Y197" s="56">
        <v>14481</v>
      </c>
      <c r="Z197" s="57"/>
      <c r="AA197" s="57"/>
      <c r="AB197" s="57"/>
      <c r="AC197" s="57"/>
      <c r="AD197" s="57"/>
      <c r="AE197" s="57"/>
      <c r="AF197" s="137">
        <v>0.12704080289857617</v>
      </c>
      <c r="AG197" s="57"/>
      <c r="AH197" s="57"/>
      <c r="AI197" s="1"/>
    </row>
    <row r="198" spans="2:35" ht="11.25" customHeight="1">
      <c r="B198" s="59" t="s">
        <v>1226</v>
      </c>
      <c r="C198" s="57"/>
      <c r="D198" s="57"/>
      <c r="E198" s="57"/>
      <c r="F198" s="57"/>
      <c r="G198" s="139">
        <v>151777358.22999993</v>
      </c>
      <c r="H198" s="57"/>
      <c r="I198" s="57"/>
      <c r="J198" s="57"/>
      <c r="K198" s="57"/>
      <c r="L198" s="57"/>
      <c r="M198" s="57"/>
      <c r="N198" s="57"/>
      <c r="O198" s="57"/>
      <c r="P198" s="57"/>
      <c r="Q198" s="57"/>
      <c r="R198" s="137">
        <v>0.022092206470494483</v>
      </c>
      <c r="S198" s="57"/>
      <c r="T198" s="57"/>
      <c r="U198" s="57"/>
      <c r="V198" s="57"/>
      <c r="W198" s="57"/>
      <c r="X198" s="57"/>
      <c r="Y198" s="56">
        <v>4870</v>
      </c>
      <c r="Z198" s="57"/>
      <c r="AA198" s="57"/>
      <c r="AB198" s="57"/>
      <c r="AC198" s="57"/>
      <c r="AD198" s="57"/>
      <c r="AE198" s="57"/>
      <c r="AF198" s="137">
        <v>0.04272417030012195</v>
      </c>
      <c r="AG198" s="57"/>
      <c r="AH198" s="57"/>
      <c r="AI198" s="1"/>
    </row>
    <row r="199" spans="2:35" ht="11.25" customHeight="1">
      <c r="B199" s="59" t="s">
        <v>1227</v>
      </c>
      <c r="C199" s="57"/>
      <c r="D199" s="57"/>
      <c r="E199" s="57"/>
      <c r="F199" s="57"/>
      <c r="G199" s="139">
        <v>56781372.52</v>
      </c>
      <c r="H199" s="57"/>
      <c r="I199" s="57"/>
      <c r="J199" s="57"/>
      <c r="K199" s="57"/>
      <c r="L199" s="57"/>
      <c r="M199" s="57"/>
      <c r="N199" s="57"/>
      <c r="O199" s="57"/>
      <c r="P199" s="57"/>
      <c r="Q199" s="57"/>
      <c r="R199" s="137">
        <v>0.008264907361801445</v>
      </c>
      <c r="S199" s="57"/>
      <c r="T199" s="57"/>
      <c r="U199" s="57"/>
      <c r="V199" s="57"/>
      <c r="W199" s="57"/>
      <c r="X199" s="57"/>
      <c r="Y199" s="56">
        <v>1977</v>
      </c>
      <c r="Z199" s="57"/>
      <c r="AA199" s="57"/>
      <c r="AB199" s="57"/>
      <c r="AC199" s="57"/>
      <c r="AD199" s="57"/>
      <c r="AE199" s="57"/>
      <c r="AF199" s="137">
        <v>0.017344083097195293</v>
      </c>
      <c r="AG199" s="57"/>
      <c r="AH199" s="57"/>
      <c r="AI199" s="1"/>
    </row>
    <row r="200" spans="2:35" ht="11.25" customHeight="1">
      <c r="B200" s="59" t="s">
        <v>1228</v>
      </c>
      <c r="C200" s="57"/>
      <c r="D200" s="57"/>
      <c r="E200" s="57"/>
      <c r="F200" s="57"/>
      <c r="G200" s="139">
        <v>20537637.529999997</v>
      </c>
      <c r="H200" s="57"/>
      <c r="I200" s="57"/>
      <c r="J200" s="57"/>
      <c r="K200" s="57"/>
      <c r="L200" s="57"/>
      <c r="M200" s="57"/>
      <c r="N200" s="57"/>
      <c r="O200" s="57"/>
      <c r="P200" s="57"/>
      <c r="Q200" s="57"/>
      <c r="R200" s="137">
        <v>0.0029893900778097397</v>
      </c>
      <c r="S200" s="57"/>
      <c r="T200" s="57"/>
      <c r="U200" s="57"/>
      <c r="V200" s="57"/>
      <c r="W200" s="57"/>
      <c r="X200" s="57"/>
      <c r="Y200" s="56">
        <v>781</v>
      </c>
      <c r="Z200" s="57"/>
      <c r="AA200" s="57"/>
      <c r="AB200" s="57"/>
      <c r="AC200" s="57"/>
      <c r="AD200" s="57"/>
      <c r="AE200" s="57"/>
      <c r="AF200" s="137">
        <v>0.006851658522463088</v>
      </c>
      <c r="AG200" s="57"/>
      <c r="AH200" s="57"/>
      <c r="AI200" s="1"/>
    </row>
    <row r="201" spans="2:35" ht="11.25" customHeight="1">
      <c r="B201" s="59" t="s">
        <v>1229</v>
      </c>
      <c r="C201" s="57"/>
      <c r="D201" s="57"/>
      <c r="E201" s="57"/>
      <c r="F201" s="57"/>
      <c r="G201" s="139">
        <v>10341111.410000004</v>
      </c>
      <c r="H201" s="57"/>
      <c r="I201" s="57"/>
      <c r="J201" s="57"/>
      <c r="K201" s="57"/>
      <c r="L201" s="57"/>
      <c r="M201" s="57"/>
      <c r="N201" s="57"/>
      <c r="O201" s="57"/>
      <c r="P201" s="57"/>
      <c r="Q201" s="57"/>
      <c r="R201" s="137">
        <v>0.0015052177153980137</v>
      </c>
      <c r="S201" s="57"/>
      <c r="T201" s="57"/>
      <c r="U201" s="57"/>
      <c r="V201" s="57"/>
      <c r="W201" s="57"/>
      <c r="X201" s="57"/>
      <c r="Y201" s="56">
        <v>408</v>
      </c>
      <c r="Z201" s="57"/>
      <c r="AA201" s="57"/>
      <c r="AB201" s="57"/>
      <c r="AC201" s="57"/>
      <c r="AD201" s="57"/>
      <c r="AE201" s="57"/>
      <c r="AF201" s="137">
        <v>0.003579355540544097</v>
      </c>
      <c r="AG201" s="57"/>
      <c r="AH201" s="57"/>
      <c r="AI201" s="1"/>
    </row>
    <row r="202" spans="2:35" ht="11.25" customHeight="1">
      <c r="B202" s="59" t="s">
        <v>1230</v>
      </c>
      <c r="C202" s="57"/>
      <c r="D202" s="57"/>
      <c r="E202" s="57"/>
      <c r="F202" s="57"/>
      <c r="G202" s="139">
        <v>3595871.78</v>
      </c>
      <c r="H202" s="57"/>
      <c r="I202" s="57"/>
      <c r="J202" s="57"/>
      <c r="K202" s="57"/>
      <c r="L202" s="57"/>
      <c r="M202" s="57"/>
      <c r="N202" s="57"/>
      <c r="O202" s="57"/>
      <c r="P202" s="57"/>
      <c r="Q202" s="57"/>
      <c r="R202" s="137">
        <v>0.0005234031131626486</v>
      </c>
      <c r="S202" s="57"/>
      <c r="T202" s="57"/>
      <c r="U202" s="57"/>
      <c r="V202" s="57"/>
      <c r="W202" s="57"/>
      <c r="X202" s="57"/>
      <c r="Y202" s="56">
        <v>153</v>
      </c>
      <c r="Z202" s="57"/>
      <c r="AA202" s="57"/>
      <c r="AB202" s="57"/>
      <c r="AC202" s="57"/>
      <c r="AD202" s="57"/>
      <c r="AE202" s="57"/>
      <c r="AF202" s="137">
        <v>0.0013422583277040365</v>
      </c>
      <c r="AG202" s="57"/>
      <c r="AH202" s="57"/>
      <c r="AI202" s="1"/>
    </row>
    <row r="203" spans="2:35" ht="11.25" customHeight="1">
      <c r="B203" s="59" t="s">
        <v>1231</v>
      </c>
      <c r="C203" s="57"/>
      <c r="D203" s="57"/>
      <c r="E203" s="57"/>
      <c r="F203" s="57"/>
      <c r="G203" s="139">
        <v>626428.0100000001</v>
      </c>
      <c r="H203" s="57"/>
      <c r="I203" s="57"/>
      <c r="J203" s="57"/>
      <c r="K203" s="57"/>
      <c r="L203" s="57"/>
      <c r="M203" s="57"/>
      <c r="N203" s="57"/>
      <c r="O203" s="57"/>
      <c r="P203" s="57"/>
      <c r="Q203" s="57"/>
      <c r="R203" s="137">
        <v>9.118077358316788E-05</v>
      </c>
      <c r="S203" s="57"/>
      <c r="T203" s="57"/>
      <c r="U203" s="57"/>
      <c r="V203" s="57"/>
      <c r="W203" s="57"/>
      <c r="X203" s="57"/>
      <c r="Y203" s="56">
        <v>48</v>
      </c>
      <c r="Z203" s="57"/>
      <c r="AA203" s="57"/>
      <c r="AB203" s="57"/>
      <c r="AC203" s="57"/>
      <c r="AD203" s="57"/>
      <c r="AE203" s="57"/>
      <c r="AF203" s="137">
        <v>0.0004211006518287173</v>
      </c>
      <c r="AG203" s="57"/>
      <c r="AH203" s="57"/>
      <c r="AI203" s="1"/>
    </row>
    <row r="204" spans="2:35" ht="11.25" customHeight="1">
      <c r="B204" s="59" t="s">
        <v>1232</v>
      </c>
      <c r="C204" s="57"/>
      <c r="D204" s="57"/>
      <c r="E204" s="57"/>
      <c r="F204" s="57"/>
      <c r="G204" s="139">
        <v>154872.44999999998</v>
      </c>
      <c r="H204" s="57"/>
      <c r="I204" s="57"/>
      <c r="J204" s="57"/>
      <c r="K204" s="57"/>
      <c r="L204" s="57"/>
      <c r="M204" s="57"/>
      <c r="N204" s="57"/>
      <c r="O204" s="57"/>
      <c r="P204" s="57"/>
      <c r="Q204" s="57"/>
      <c r="R204" s="137">
        <v>2.2542717714235803E-05</v>
      </c>
      <c r="S204" s="57"/>
      <c r="T204" s="57"/>
      <c r="U204" s="57"/>
      <c r="V204" s="57"/>
      <c r="W204" s="57"/>
      <c r="X204" s="57"/>
      <c r="Y204" s="56">
        <v>25</v>
      </c>
      <c r="Z204" s="57"/>
      <c r="AA204" s="57"/>
      <c r="AB204" s="57"/>
      <c r="AC204" s="57"/>
      <c r="AD204" s="57"/>
      <c r="AE204" s="57"/>
      <c r="AF204" s="137">
        <v>0.00021932325616079025</v>
      </c>
      <c r="AG204" s="57"/>
      <c r="AH204" s="57"/>
      <c r="AI204" s="1"/>
    </row>
    <row r="205" spans="2:35" ht="11.25" customHeight="1">
      <c r="B205" s="59" t="s">
        <v>1233</v>
      </c>
      <c r="C205" s="57"/>
      <c r="D205" s="57"/>
      <c r="E205" s="57"/>
      <c r="F205" s="57"/>
      <c r="G205" s="139">
        <v>169490.92</v>
      </c>
      <c r="H205" s="57"/>
      <c r="I205" s="57"/>
      <c r="J205" s="57"/>
      <c r="K205" s="57"/>
      <c r="L205" s="57"/>
      <c r="M205" s="57"/>
      <c r="N205" s="57"/>
      <c r="O205" s="57"/>
      <c r="P205" s="57"/>
      <c r="Q205" s="57"/>
      <c r="R205" s="137">
        <v>2.467053349182585E-05</v>
      </c>
      <c r="S205" s="57"/>
      <c r="T205" s="57"/>
      <c r="U205" s="57"/>
      <c r="V205" s="57"/>
      <c r="W205" s="57"/>
      <c r="X205" s="57"/>
      <c r="Y205" s="56">
        <v>11</v>
      </c>
      <c r="Z205" s="57"/>
      <c r="AA205" s="57"/>
      <c r="AB205" s="57"/>
      <c r="AC205" s="57"/>
      <c r="AD205" s="57"/>
      <c r="AE205" s="57"/>
      <c r="AF205" s="137">
        <v>9.650223271074772E-05</v>
      </c>
      <c r="AG205" s="57"/>
      <c r="AH205" s="57"/>
      <c r="AI205" s="1"/>
    </row>
    <row r="206" spans="2:35" ht="11.25" customHeight="1">
      <c r="B206" s="59" t="s">
        <v>1234</v>
      </c>
      <c r="C206" s="57"/>
      <c r="D206" s="57"/>
      <c r="E206" s="57"/>
      <c r="F206" s="57"/>
      <c r="G206" s="139">
        <v>40406.649999999994</v>
      </c>
      <c r="H206" s="57"/>
      <c r="I206" s="57"/>
      <c r="J206" s="57"/>
      <c r="K206" s="57"/>
      <c r="L206" s="57"/>
      <c r="M206" s="57"/>
      <c r="N206" s="57"/>
      <c r="O206" s="57"/>
      <c r="P206" s="57"/>
      <c r="Q206" s="57"/>
      <c r="R206" s="137">
        <v>5.881457320058707E-06</v>
      </c>
      <c r="S206" s="57"/>
      <c r="T206" s="57"/>
      <c r="U206" s="57"/>
      <c r="V206" s="57"/>
      <c r="W206" s="57"/>
      <c r="X206" s="57"/>
      <c r="Y206" s="56">
        <v>2</v>
      </c>
      <c r="Z206" s="57"/>
      <c r="AA206" s="57"/>
      <c r="AB206" s="57"/>
      <c r="AC206" s="57"/>
      <c r="AD206" s="57"/>
      <c r="AE206" s="57"/>
      <c r="AF206" s="137">
        <v>1.7545860492863222E-05</v>
      </c>
      <c r="AG206" s="57"/>
      <c r="AH206" s="57"/>
      <c r="AI206" s="1"/>
    </row>
    <row r="207" spans="2:35" ht="11.25" customHeight="1">
      <c r="B207" s="59" t="s">
        <v>1235</v>
      </c>
      <c r="C207" s="57"/>
      <c r="D207" s="57"/>
      <c r="E207" s="57"/>
      <c r="F207" s="57"/>
      <c r="G207" s="139">
        <v>43460.15000000001</v>
      </c>
      <c r="H207" s="57"/>
      <c r="I207" s="57"/>
      <c r="J207" s="57"/>
      <c r="K207" s="57"/>
      <c r="L207" s="57"/>
      <c r="M207" s="57"/>
      <c r="N207" s="57"/>
      <c r="O207" s="57"/>
      <c r="P207" s="57"/>
      <c r="Q207" s="57"/>
      <c r="R207" s="137">
        <v>6.325914604362141E-06</v>
      </c>
      <c r="S207" s="57"/>
      <c r="T207" s="57"/>
      <c r="U207" s="57"/>
      <c r="V207" s="57"/>
      <c r="W207" s="57"/>
      <c r="X207" s="57"/>
      <c r="Y207" s="56">
        <v>3</v>
      </c>
      <c r="Z207" s="57"/>
      <c r="AA207" s="57"/>
      <c r="AB207" s="57"/>
      <c r="AC207" s="57"/>
      <c r="AD207" s="57"/>
      <c r="AE207" s="57"/>
      <c r="AF207" s="137">
        <v>2.631879073929483E-05</v>
      </c>
      <c r="AG207" s="57"/>
      <c r="AH207" s="57"/>
      <c r="AI207" s="1"/>
    </row>
    <row r="208" spans="2:35" ht="11.25" customHeight="1">
      <c r="B208" s="59" t="s">
        <v>1236</v>
      </c>
      <c r="C208" s="57"/>
      <c r="D208" s="57"/>
      <c r="E208" s="57"/>
      <c r="F208" s="57"/>
      <c r="G208" s="139">
        <v>29139.88</v>
      </c>
      <c r="H208" s="57"/>
      <c r="I208" s="57"/>
      <c r="J208" s="57"/>
      <c r="K208" s="57"/>
      <c r="L208" s="57"/>
      <c r="M208" s="57"/>
      <c r="N208" s="57"/>
      <c r="O208" s="57"/>
      <c r="P208" s="57"/>
      <c r="Q208" s="57"/>
      <c r="R208" s="137">
        <v>4.241503825029602E-06</v>
      </c>
      <c r="S208" s="57"/>
      <c r="T208" s="57"/>
      <c r="U208" s="57"/>
      <c r="V208" s="57"/>
      <c r="W208" s="57"/>
      <c r="X208" s="57"/>
      <c r="Y208" s="56">
        <v>2</v>
      </c>
      <c r="Z208" s="57"/>
      <c r="AA208" s="57"/>
      <c r="AB208" s="57"/>
      <c r="AC208" s="57"/>
      <c r="AD208" s="57"/>
      <c r="AE208" s="57"/>
      <c r="AF208" s="137">
        <v>1.7545860492863222E-05</v>
      </c>
      <c r="AG208" s="57"/>
      <c r="AH208" s="57"/>
      <c r="AI208" s="1"/>
    </row>
    <row r="209" spans="2:35" ht="11.25" customHeight="1">
      <c r="B209" s="59" t="s">
        <v>1237</v>
      </c>
      <c r="C209" s="57"/>
      <c r="D209" s="57"/>
      <c r="E209" s="57"/>
      <c r="F209" s="57"/>
      <c r="G209" s="139">
        <v>18096.23</v>
      </c>
      <c r="H209" s="57"/>
      <c r="I209" s="57"/>
      <c r="J209" s="57"/>
      <c r="K209" s="57"/>
      <c r="L209" s="57"/>
      <c r="M209" s="57"/>
      <c r="N209" s="57"/>
      <c r="O209" s="57"/>
      <c r="P209" s="57"/>
      <c r="Q209" s="57"/>
      <c r="R209" s="137">
        <v>2.6340269336598305E-06</v>
      </c>
      <c r="S209" s="57"/>
      <c r="T209" s="57"/>
      <c r="U209" s="57"/>
      <c r="V209" s="57"/>
      <c r="W209" s="57"/>
      <c r="X209" s="57"/>
      <c r="Y209" s="56">
        <v>1</v>
      </c>
      <c r="Z209" s="57"/>
      <c r="AA209" s="57"/>
      <c r="AB209" s="57"/>
      <c r="AC209" s="57"/>
      <c r="AD209" s="57"/>
      <c r="AE209" s="57"/>
      <c r="AF209" s="137">
        <v>8.772930246431611E-06</v>
      </c>
      <c r="AG209" s="57"/>
      <c r="AH209" s="57"/>
      <c r="AI209" s="1"/>
    </row>
    <row r="210" spans="2:35" ht="11.25" customHeight="1">
      <c r="B210" s="145"/>
      <c r="C210" s="141"/>
      <c r="D210" s="141"/>
      <c r="E210" s="141"/>
      <c r="F210" s="141"/>
      <c r="G210" s="142">
        <v>6870176522.780015</v>
      </c>
      <c r="H210" s="141"/>
      <c r="I210" s="141"/>
      <c r="J210" s="141"/>
      <c r="K210" s="141"/>
      <c r="L210" s="141"/>
      <c r="M210" s="141"/>
      <c r="N210" s="141"/>
      <c r="O210" s="141"/>
      <c r="P210" s="141"/>
      <c r="Q210" s="141"/>
      <c r="R210" s="143">
        <v>1.0000000000000016</v>
      </c>
      <c r="S210" s="141"/>
      <c r="T210" s="141"/>
      <c r="U210" s="141"/>
      <c r="V210" s="141"/>
      <c r="W210" s="141"/>
      <c r="X210" s="141"/>
      <c r="Y210" s="144">
        <v>113987</v>
      </c>
      <c r="Z210" s="141"/>
      <c r="AA210" s="141"/>
      <c r="AB210" s="141"/>
      <c r="AC210" s="141"/>
      <c r="AD210" s="141"/>
      <c r="AE210" s="141"/>
      <c r="AF210" s="143">
        <v>1</v>
      </c>
      <c r="AG210" s="141"/>
      <c r="AH210" s="141"/>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66" t="s">
        <v>1160</v>
      </c>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8"/>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53"/>
      <c r="C214" s="54"/>
      <c r="D214" s="54"/>
      <c r="E214" s="54"/>
      <c r="F214" s="53" t="s">
        <v>1168</v>
      </c>
      <c r="G214" s="54"/>
      <c r="H214" s="54"/>
      <c r="I214" s="54"/>
      <c r="J214" s="54"/>
      <c r="K214" s="54"/>
      <c r="L214" s="54"/>
      <c r="M214" s="54"/>
      <c r="N214" s="54"/>
      <c r="O214" s="54"/>
      <c r="P214" s="54"/>
      <c r="Q214" s="53" t="s">
        <v>1169</v>
      </c>
      <c r="R214" s="54"/>
      <c r="S214" s="54"/>
      <c r="T214" s="54"/>
      <c r="U214" s="54"/>
      <c r="V214" s="54"/>
      <c r="W214" s="54"/>
      <c r="X214" s="53" t="s">
        <v>1170</v>
      </c>
      <c r="Y214" s="54"/>
      <c r="Z214" s="54"/>
      <c r="AA214" s="54"/>
      <c r="AB214" s="54"/>
      <c r="AC214" s="54"/>
      <c r="AD214" s="54"/>
      <c r="AE214" s="54"/>
      <c r="AF214" s="53" t="s">
        <v>1169</v>
      </c>
      <c r="AG214" s="54"/>
      <c r="AH214" s="54"/>
      <c r="AI214" s="54"/>
    </row>
    <row r="215" spans="2:35" ht="11.25" customHeight="1">
      <c r="B215" s="59" t="s">
        <v>1027</v>
      </c>
      <c r="C215" s="57"/>
      <c r="D215" s="57"/>
      <c r="E215" s="57"/>
      <c r="F215" s="139">
        <v>5964804374.08003</v>
      </c>
      <c r="G215" s="57"/>
      <c r="H215" s="57"/>
      <c r="I215" s="57"/>
      <c r="J215" s="57"/>
      <c r="K215" s="57"/>
      <c r="L215" s="57"/>
      <c r="M215" s="57"/>
      <c r="N215" s="57"/>
      <c r="O215" s="57"/>
      <c r="P215" s="57"/>
      <c r="Q215" s="137">
        <v>0.8682170471605817</v>
      </c>
      <c r="R215" s="57"/>
      <c r="S215" s="57"/>
      <c r="T215" s="57"/>
      <c r="U215" s="57"/>
      <c r="V215" s="57"/>
      <c r="W215" s="57"/>
      <c r="X215" s="56">
        <v>100860</v>
      </c>
      <c r="Y215" s="57"/>
      <c r="Z215" s="57"/>
      <c r="AA215" s="57"/>
      <c r="AB215" s="57"/>
      <c r="AC215" s="57"/>
      <c r="AD215" s="57"/>
      <c r="AE215" s="57"/>
      <c r="AF215" s="137">
        <v>0.8848377446550922</v>
      </c>
      <c r="AG215" s="57"/>
      <c r="AH215" s="57"/>
      <c r="AI215" s="57"/>
    </row>
    <row r="216" spans="2:35" ht="11.25" customHeight="1">
      <c r="B216" s="59" t="s">
        <v>1238</v>
      </c>
      <c r="C216" s="57"/>
      <c r="D216" s="57"/>
      <c r="E216" s="57"/>
      <c r="F216" s="139">
        <v>5725679.050000001</v>
      </c>
      <c r="G216" s="57"/>
      <c r="H216" s="57"/>
      <c r="I216" s="57"/>
      <c r="J216" s="57"/>
      <c r="K216" s="57"/>
      <c r="L216" s="57"/>
      <c r="M216" s="57"/>
      <c r="N216" s="57"/>
      <c r="O216" s="57"/>
      <c r="P216" s="57"/>
      <c r="Q216" s="137">
        <v>0.0008334107618654162</v>
      </c>
      <c r="R216" s="57"/>
      <c r="S216" s="57"/>
      <c r="T216" s="57"/>
      <c r="U216" s="57"/>
      <c r="V216" s="57"/>
      <c r="W216" s="57"/>
      <c r="X216" s="56">
        <v>249</v>
      </c>
      <c r="Y216" s="57"/>
      <c r="Z216" s="57"/>
      <c r="AA216" s="57"/>
      <c r="AB216" s="57"/>
      <c r="AC216" s="57"/>
      <c r="AD216" s="57"/>
      <c r="AE216" s="57"/>
      <c r="AF216" s="137">
        <v>0.002184459631361471</v>
      </c>
      <c r="AG216" s="57"/>
      <c r="AH216" s="57"/>
      <c r="AI216" s="57"/>
    </row>
    <row r="217" spans="2:35" ht="11.25" customHeight="1">
      <c r="B217" s="59" t="s">
        <v>1239</v>
      </c>
      <c r="C217" s="57"/>
      <c r="D217" s="57"/>
      <c r="E217" s="57"/>
      <c r="F217" s="139">
        <v>899646469.6499993</v>
      </c>
      <c r="G217" s="57"/>
      <c r="H217" s="57"/>
      <c r="I217" s="57"/>
      <c r="J217" s="57"/>
      <c r="K217" s="57"/>
      <c r="L217" s="57"/>
      <c r="M217" s="57"/>
      <c r="N217" s="57"/>
      <c r="O217" s="57"/>
      <c r="P217" s="57"/>
      <c r="Q217" s="137">
        <v>0.13094954207755286</v>
      </c>
      <c r="R217" s="57"/>
      <c r="S217" s="57"/>
      <c r="T217" s="57"/>
      <c r="U217" s="57"/>
      <c r="V217" s="57"/>
      <c r="W217" s="57"/>
      <c r="X217" s="56">
        <v>12878</v>
      </c>
      <c r="Y217" s="57"/>
      <c r="Z217" s="57"/>
      <c r="AA217" s="57"/>
      <c r="AB217" s="57"/>
      <c r="AC217" s="57"/>
      <c r="AD217" s="57"/>
      <c r="AE217" s="57"/>
      <c r="AF217" s="137">
        <v>0.11297779571354628</v>
      </c>
      <c r="AG217" s="57"/>
      <c r="AH217" s="57"/>
      <c r="AI217" s="57"/>
    </row>
    <row r="218" spans="2:35" ht="12.75" customHeight="1">
      <c r="B218" s="145"/>
      <c r="C218" s="141"/>
      <c r="D218" s="141"/>
      <c r="E218" s="141"/>
      <c r="F218" s="142">
        <v>6870176522.78003</v>
      </c>
      <c r="G218" s="141"/>
      <c r="H218" s="141"/>
      <c r="I218" s="141"/>
      <c r="J218" s="141"/>
      <c r="K218" s="141"/>
      <c r="L218" s="141"/>
      <c r="M218" s="141"/>
      <c r="N218" s="141"/>
      <c r="O218" s="141"/>
      <c r="P218" s="141"/>
      <c r="Q218" s="143">
        <v>0.9999999999999993</v>
      </c>
      <c r="R218" s="141"/>
      <c r="S218" s="141"/>
      <c r="T218" s="141"/>
      <c r="U218" s="141"/>
      <c r="V218" s="141"/>
      <c r="W218" s="141"/>
      <c r="X218" s="144">
        <v>113987</v>
      </c>
      <c r="Y218" s="141"/>
      <c r="Z218" s="141"/>
      <c r="AA218" s="141"/>
      <c r="AB218" s="141"/>
      <c r="AC218" s="141"/>
      <c r="AD218" s="141"/>
      <c r="AE218" s="141"/>
      <c r="AF218" s="143">
        <v>1</v>
      </c>
      <c r="AG218" s="141"/>
      <c r="AH218" s="141"/>
      <c r="AI218" s="141"/>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66" t="s">
        <v>1161</v>
      </c>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8"/>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53"/>
      <c r="C222" s="54"/>
      <c r="D222" s="54"/>
      <c r="E222" s="54"/>
      <c r="F222" s="53" t="s">
        <v>1168</v>
      </c>
      <c r="G222" s="54"/>
      <c r="H222" s="54"/>
      <c r="I222" s="54"/>
      <c r="J222" s="54"/>
      <c r="K222" s="54"/>
      <c r="L222" s="54"/>
      <c r="M222" s="54"/>
      <c r="N222" s="54"/>
      <c r="O222" s="54"/>
      <c r="P222" s="54"/>
      <c r="Q222" s="53" t="s">
        <v>1169</v>
      </c>
      <c r="R222" s="54"/>
      <c r="S222" s="54"/>
      <c r="T222" s="54"/>
      <c r="U222" s="54"/>
      <c r="V222" s="54"/>
      <c r="W222" s="54"/>
      <c r="X222" s="53" t="s">
        <v>1170</v>
      </c>
      <c r="Y222" s="54"/>
      <c r="Z222" s="54"/>
      <c r="AA222" s="54"/>
      <c r="AB222" s="54"/>
      <c r="AC222" s="54"/>
      <c r="AD222" s="54"/>
      <c r="AE222" s="54"/>
      <c r="AF222" s="53" t="s">
        <v>1169</v>
      </c>
      <c r="AG222" s="54"/>
      <c r="AH222" s="54"/>
      <c r="AI222" s="54"/>
    </row>
    <row r="223" spans="2:35" ht="12" customHeight="1">
      <c r="B223" s="59" t="s">
        <v>1240</v>
      </c>
      <c r="C223" s="57"/>
      <c r="D223" s="57"/>
      <c r="E223" s="57"/>
      <c r="F223" s="139">
        <v>316182965.8099992</v>
      </c>
      <c r="G223" s="57"/>
      <c r="H223" s="57"/>
      <c r="I223" s="57"/>
      <c r="J223" s="57"/>
      <c r="K223" s="57"/>
      <c r="L223" s="57"/>
      <c r="M223" s="57"/>
      <c r="N223" s="57"/>
      <c r="O223" s="57"/>
      <c r="P223" s="57"/>
      <c r="Q223" s="137">
        <v>0.04602253883311501</v>
      </c>
      <c r="R223" s="57"/>
      <c r="S223" s="57"/>
      <c r="T223" s="57"/>
      <c r="U223" s="57"/>
      <c r="V223" s="57"/>
      <c r="W223" s="57"/>
      <c r="X223" s="56">
        <v>5635</v>
      </c>
      <c r="Y223" s="57"/>
      <c r="Z223" s="57"/>
      <c r="AA223" s="57"/>
      <c r="AB223" s="57"/>
      <c r="AC223" s="57"/>
      <c r="AD223" s="57"/>
      <c r="AE223" s="57"/>
      <c r="AF223" s="137">
        <v>0.04943546193864213</v>
      </c>
      <c r="AG223" s="57"/>
      <c r="AH223" s="57"/>
      <c r="AI223" s="57"/>
    </row>
    <row r="224" spans="2:35" ht="12" customHeight="1">
      <c r="B224" s="59" t="s">
        <v>1241</v>
      </c>
      <c r="C224" s="57"/>
      <c r="D224" s="57"/>
      <c r="E224" s="57"/>
      <c r="F224" s="139">
        <v>95717844.01999985</v>
      </c>
      <c r="G224" s="57"/>
      <c r="H224" s="57"/>
      <c r="I224" s="57"/>
      <c r="J224" s="57"/>
      <c r="K224" s="57"/>
      <c r="L224" s="57"/>
      <c r="M224" s="57"/>
      <c r="N224" s="57"/>
      <c r="O224" s="57"/>
      <c r="P224" s="57"/>
      <c r="Q224" s="137">
        <v>0.013932370398725557</v>
      </c>
      <c r="R224" s="57"/>
      <c r="S224" s="57"/>
      <c r="T224" s="57"/>
      <c r="U224" s="57"/>
      <c r="V224" s="57"/>
      <c r="W224" s="57"/>
      <c r="X224" s="56">
        <v>1532</v>
      </c>
      <c r="Y224" s="57"/>
      <c r="Z224" s="57"/>
      <c r="AA224" s="57"/>
      <c r="AB224" s="57"/>
      <c r="AC224" s="57"/>
      <c r="AD224" s="57"/>
      <c r="AE224" s="57"/>
      <c r="AF224" s="137">
        <v>0.013440129137533228</v>
      </c>
      <c r="AG224" s="57"/>
      <c r="AH224" s="57"/>
      <c r="AI224" s="57"/>
    </row>
    <row r="225" spans="2:35" ht="12" customHeight="1">
      <c r="B225" s="59" t="s">
        <v>1242</v>
      </c>
      <c r="C225" s="57"/>
      <c r="D225" s="57"/>
      <c r="E225" s="57"/>
      <c r="F225" s="139">
        <v>56204268.96999995</v>
      </c>
      <c r="G225" s="57"/>
      <c r="H225" s="57"/>
      <c r="I225" s="57"/>
      <c r="J225" s="57"/>
      <c r="K225" s="57"/>
      <c r="L225" s="57"/>
      <c r="M225" s="57"/>
      <c r="N225" s="57"/>
      <c r="O225" s="57"/>
      <c r="P225" s="57"/>
      <c r="Q225" s="137">
        <v>0.00818090609224357</v>
      </c>
      <c r="R225" s="57"/>
      <c r="S225" s="57"/>
      <c r="T225" s="57"/>
      <c r="U225" s="57"/>
      <c r="V225" s="57"/>
      <c r="W225" s="57"/>
      <c r="X225" s="56">
        <v>694</v>
      </c>
      <c r="Y225" s="57"/>
      <c r="Z225" s="57"/>
      <c r="AA225" s="57"/>
      <c r="AB225" s="57"/>
      <c r="AC225" s="57"/>
      <c r="AD225" s="57"/>
      <c r="AE225" s="57"/>
      <c r="AF225" s="137">
        <v>0.006088413591023537</v>
      </c>
      <c r="AG225" s="57"/>
      <c r="AH225" s="57"/>
      <c r="AI225" s="57"/>
    </row>
    <row r="226" spans="2:35" ht="12" customHeight="1">
      <c r="B226" s="59" t="s">
        <v>1243</v>
      </c>
      <c r="C226" s="57"/>
      <c r="D226" s="57"/>
      <c r="E226" s="57"/>
      <c r="F226" s="139">
        <v>146877365.83000007</v>
      </c>
      <c r="G226" s="57"/>
      <c r="H226" s="57"/>
      <c r="I226" s="57"/>
      <c r="J226" s="57"/>
      <c r="K226" s="57"/>
      <c r="L226" s="57"/>
      <c r="M226" s="57"/>
      <c r="N226" s="57"/>
      <c r="O226" s="57"/>
      <c r="P226" s="57"/>
      <c r="Q226" s="137">
        <v>0.021378979905827187</v>
      </c>
      <c r="R226" s="57"/>
      <c r="S226" s="57"/>
      <c r="T226" s="57"/>
      <c r="U226" s="57"/>
      <c r="V226" s="57"/>
      <c r="W226" s="57"/>
      <c r="X226" s="56">
        <v>1587</v>
      </c>
      <c r="Y226" s="57"/>
      <c r="Z226" s="57"/>
      <c r="AA226" s="57"/>
      <c r="AB226" s="57"/>
      <c r="AC226" s="57"/>
      <c r="AD226" s="57"/>
      <c r="AE226" s="57"/>
      <c r="AF226" s="137">
        <v>0.013922640301086966</v>
      </c>
      <c r="AG226" s="57"/>
      <c r="AH226" s="57"/>
      <c r="AI226" s="57"/>
    </row>
    <row r="227" spans="2:35" ht="12" customHeight="1">
      <c r="B227" s="59" t="s">
        <v>1244</v>
      </c>
      <c r="C227" s="57"/>
      <c r="D227" s="57"/>
      <c r="E227" s="57"/>
      <c r="F227" s="139">
        <v>78305635.82999997</v>
      </c>
      <c r="G227" s="57"/>
      <c r="H227" s="57"/>
      <c r="I227" s="57"/>
      <c r="J227" s="57"/>
      <c r="K227" s="57"/>
      <c r="L227" s="57"/>
      <c r="M227" s="57"/>
      <c r="N227" s="57"/>
      <c r="O227" s="57"/>
      <c r="P227" s="57"/>
      <c r="Q227" s="137">
        <v>0.01139790740024732</v>
      </c>
      <c r="R227" s="57"/>
      <c r="S227" s="57"/>
      <c r="T227" s="57"/>
      <c r="U227" s="57"/>
      <c r="V227" s="57"/>
      <c r="W227" s="57"/>
      <c r="X227" s="56">
        <v>899</v>
      </c>
      <c r="Y227" s="57"/>
      <c r="Z227" s="57"/>
      <c r="AA227" s="57"/>
      <c r="AB227" s="57"/>
      <c r="AC227" s="57"/>
      <c r="AD227" s="57"/>
      <c r="AE227" s="57"/>
      <c r="AF227" s="137">
        <v>0.007886864291542018</v>
      </c>
      <c r="AG227" s="57"/>
      <c r="AH227" s="57"/>
      <c r="AI227" s="57"/>
    </row>
    <row r="228" spans="2:35" ht="12" customHeight="1">
      <c r="B228" s="59" t="s">
        <v>1245</v>
      </c>
      <c r="C228" s="57"/>
      <c r="D228" s="57"/>
      <c r="E228" s="57"/>
      <c r="F228" s="139">
        <v>17181783.76</v>
      </c>
      <c r="G228" s="57"/>
      <c r="H228" s="57"/>
      <c r="I228" s="57"/>
      <c r="J228" s="57"/>
      <c r="K228" s="57"/>
      <c r="L228" s="57"/>
      <c r="M228" s="57"/>
      <c r="N228" s="57"/>
      <c r="O228" s="57"/>
      <c r="P228" s="57"/>
      <c r="Q228" s="137">
        <v>0.002500923186329912</v>
      </c>
      <c r="R228" s="57"/>
      <c r="S228" s="57"/>
      <c r="T228" s="57"/>
      <c r="U228" s="57"/>
      <c r="V228" s="57"/>
      <c r="W228" s="57"/>
      <c r="X228" s="56">
        <v>243</v>
      </c>
      <c r="Y228" s="57"/>
      <c r="Z228" s="57"/>
      <c r="AA228" s="57"/>
      <c r="AB228" s="57"/>
      <c r="AC228" s="57"/>
      <c r="AD228" s="57"/>
      <c r="AE228" s="57"/>
      <c r="AF228" s="137">
        <v>0.0021318220498828815</v>
      </c>
      <c r="AG228" s="57"/>
      <c r="AH228" s="57"/>
      <c r="AI228" s="57"/>
    </row>
    <row r="229" spans="2:35" ht="12" customHeight="1">
      <c r="B229" s="59" t="s">
        <v>1246</v>
      </c>
      <c r="C229" s="57"/>
      <c r="D229" s="57"/>
      <c r="E229" s="57"/>
      <c r="F229" s="139">
        <v>35171521.53</v>
      </c>
      <c r="G229" s="57"/>
      <c r="H229" s="57"/>
      <c r="I229" s="57"/>
      <c r="J229" s="57"/>
      <c r="K229" s="57"/>
      <c r="L229" s="57"/>
      <c r="M229" s="57"/>
      <c r="N229" s="57"/>
      <c r="O229" s="57"/>
      <c r="P229" s="57"/>
      <c r="Q229" s="137">
        <v>0.005119449465873076</v>
      </c>
      <c r="R229" s="57"/>
      <c r="S229" s="57"/>
      <c r="T229" s="57"/>
      <c r="U229" s="57"/>
      <c r="V229" s="57"/>
      <c r="W229" s="57"/>
      <c r="X229" s="56">
        <v>427</v>
      </c>
      <c r="Y229" s="57"/>
      <c r="Z229" s="57"/>
      <c r="AA229" s="57"/>
      <c r="AB229" s="57"/>
      <c r="AC229" s="57"/>
      <c r="AD229" s="57"/>
      <c r="AE229" s="57"/>
      <c r="AF229" s="137">
        <v>0.0037460412152262976</v>
      </c>
      <c r="AG229" s="57"/>
      <c r="AH229" s="57"/>
      <c r="AI229" s="57"/>
    </row>
    <row r="230" spans="2:35" ht="12" customHeight="1">
      <c r="B230" s="59" t="s">
        <v>1247</v>
      </c>
      <c r="C230" s="57"/>
      <c r="D230" s="57"/>
      <c r="E230" s="57"/>
      <c r="F230" s="139">
        <v>33925420.67</v>
      </c>
      <c r="G230" s="57"/>
      <c r="H230" s="57"/>
      <c r="I230" s="57"/>
      <c r="J230" s="57"/>
      <c r="K230" s="57"/>
      <c r="L230" s="57"/>
      <c r="M230" s="57"/>
      <c r="N230" s="57"/>
      <c r="O230" s="57"/>
      <c r="P230" s="57"/>
      <c r="Q230" s="137">
        <v>0.0049380711772849745</v>
      </c>
      <c r="R230" s="57"/>
      <c r="S230" s="57"/>
      <c r="T230" s="57"/>
      <c r="U230" s="57"/>
      <c r="V230" s="57"/>
      <c r="W230" s="57"/>
      <c r="X230" s="56">
        <v>392</v>
      </c>
      <c r="Y230" s="57"/>
      <c r="Z230" s="57"/>
      <c r="AA230" s="57"/>
      <c r="AB230" s="57"/>
      <c r="AC230" s="57"/>
      <c r="AD230" s="57"/>
      <c r="AE230" s="57"/>
      <c r="AF230" s="137">
        <v>0.0034389886566011914</v>
      </c>
      <c r="AG230" s="57"/>
      <c r="AH230" s="57"/>
      <c r="AI230" s="57"/>
    </row>
    <row r="231" spans="2:35" ht="12" customHeight="1">
      <c r="B231" s="59" t="s">
        <v>1248</v>
      </c>
      <c r="C231" s="57"/>
      <c r="D231" s="57"/>
      <c r="E231" s="57"/>
      <c r="F231" s="139">
        <v>26329571.03</v>
      </c>
      <c r="G231" s="57"/>
      <c r="H231" s="57"/>
      <c r="I231" s="57"/>
      <c r="J231" s="57"/>
      <c r="K231" s="57"/>
      <c r="L231" s="57"/>
      <c r="M231" s="57"/>
      <c r="N231" s="57"/>
      <c r="O231" s="57"/>
      <c r="P231" s="57"/>
      <c r="Q231" s="137">
        <v>0.0038324446166261923</v>
      </c>
      <c r="R231" s="57"/>
      <c r="S231" s="57"/>
      <c r="T231" s="57"/>
      <c r="U231" s="57"/>
      <c r="V231" s="57"/>
      <c r="W231" s="57"/>
      <c r="X231" s="56">
        <v>290</v>
      </c>
      <c r="Y231" s="57"/>
      <c r="Z231" s="57"/>
      <c r="AA231" s="57"/>
      <c r="AB231" s="57"/>
      <c r="AC231" s="57"/>
      <c r="AD231" s="57"/>
      <c r="AE231" s="57"/>
      <c r="AF231" s="137">
        <v>0.0025441497714651672</v>
      </c>
      <c r="AG231" s="57"/>
      <c r="AH231" s="57"/>
      <c r="AI231" s="57"/>
    </row>
    <row r="232" spans="2:35" ht="12" customHeight="1">
      <c r="B232" s="59" t="s">
        <v>1249</v>
      </c>
      <c r="C232" s="57"/>
      <c r="D232" s="57"/>
      <c r="E232" s="57"/>
      <c r="F232" s="139">
        <v>10666549.01</v>
      </c>
      <c r="G232" s="57"/>
      <c r="H232" s="57"/>
      <c r="I232" s="57"/>
      <c r="J232" s="57"/>
      <c r="K232" s="57"/>
      <c r="L232" s="57"/>
      <c r="M232" s="57"/>
      <c r="N232" s="57"/>
      <c r="O232" s="57"/>
      <c r="P232" s="57"/>
      <c r="Q232" s="137">
        <v>0.001552587327943031</v>
      </c>
      <c r="R232" s="57"/>
      <c r="S232" s="57"/>
      <c r="T232" s="57"/>
      <c r="U232" s="57"/>
      <c r="V232" s="57"/>
      <c r="W232" s="57"/>
      <c r="X232" s="56">
        <v>110</v>
      </c>
      <c r="Y232" s="57"/>
      <c r="Z232" s="57"/>
      <c r="AA232" s="57"/>
      <c r="AB232" s="57"/>
      <c r="AC232" s="57"/>
      <c r="AD232" s="57"/>
      <c r="AE232" s="57"/>
      <c r="AF232" s="137">
        <v>0.0009650223271074771</v>
      </c>
      <c r="AG232" s="57"/>
      <c r="AH232" s="57"/>
      <c r="AI232" s="57"/>
    </row>
    <row r="233" spans="2:35" ht="12" customHeight="1">
      <c r="B233" s="59" t="s">
        <v>1250</v>
      </c>
      <c r="C233" s="57"/>
      <c r="D233" s="57"/>
      <c r="E233" s="57"/>
      <c r="F233" s="139">
        <v>31320781.999999996</v>
      </c>
      <c r="G233" s="57"/>
      <c r="H233" s="57"/>
      <c r="I233" s="57"/>
      <c r="J233" s="57"/>
      <c r="K233" s="57"/>
      <c r="L233" s="57"/>
      <c r="M233" s="57"/>
      <c r="N233" s="57"/>
      <c r="O233" s="57"/>
      <c r="P233" s="57"/>
      <c r="Q233" s="137">
        <v>0.004558948652359511</v>
      </c>
      <c r="R233" s="57"/>
      <c r="S233" s="57"/>
      <c r="T233" s="57"/>
      <c r="U233" s="57"/>
      <c r="V233" s="57"/>
      <c r="W233" s="57"/>
      <c r="X233" s="56">
        <v>423</v>
      </c>
      <c r="Y233" s="57"/>
      <c r="Z233" s="57"/>
      <c r="AA233" s="57"/>
      <c r="AB233" s="57"/>
      <c r="AC233" s="57"/>
      <c r="AD233" s="57"/>
      <c r="AE233" s="57"/>
      <c r="AF233" s="137">
        <v>0.0037109494942405715</v>
      </c>
      <c r="AG233" s="57"/>
      <c r="AH233" s="57"/>
      <c r="AI233" s="57"/>
    </row>
    <row r="234" spans="2:35" ht="12" customHeight="1">
      <c r="B234" s="59" t="s">
        <v>1251</v>
      </c>
      <c r="C234" s="57"/>
      <c r="D234" s="57"/>
      <c r="E234" s="57"/>
      <c r="F234" s="139">
        <v>42501315.84000005</v>
      </c>
      <c r="G234" s="57"/>
      <c r="H234" s="57"/>
      <c r="I234" s="57"/>
      <c r="J234" s="57"/>
      <c r="K234" s="57"/>
      <c r="L234" s="57"/>
      <c r="M234" s="57"/>
      <c r="N234" s="57"/>
      <c r="O234" s="57"/>
      <c r="P234" s="57"/>
      <c r="Q234" s="137">
        <v>0.00618634989931842</v>
      </c>
      <c r="R234" s="57"/>
      <c r="S234" s="57"/>
      <c r="T234" s="57"/>
      <c r="U234" s="57"/>
      <c r="V234" s="57"/>
      <c r="W234" s="57"/>
      <c r="X234" s="56">
        <v>463</v>
      </c>
      <c r="Y234" s="57"/>
      <c r="Z234" s="57"/>
      <c r="AA234" s="57"/>
      <c r="AB234" s="57"/>
      <c r="AC234" s="57"/>
      <c r="AD234" s="57"/>
      <c r="AE234" s="57"/>
      <c r="AF234" s="137">
        <v>0.0040618667040978355</v>
      </c>
      <c r="AG234" s="57"/>
      <c r="AH234" s="57"/>
      <c r="AI234" s="57"/>
    </row>
    <row r="235" spans="2:35" ht="12" customHeight="1">
      <c r="B235" s="59" t="s">
        <v>1252</v>
      </c>
      <c r="C235" s="57"/>
      <c r="D235" s="57"/>
      <c r="E235" s="57"/>
      <c r="F235" s="139">
        <v>5979791498.480037</v>
      </c>
      <c r="G235" s="57"/>
      <c r="H235" s="57"/>
      <c r="I235" s="57"/>
      <c r="J235" s="57"/>
      <c r="K235" s="57"/>
      <c r="L235" s="57"/>
      <c r="M235" s="57"/>
      <c r="N235" s="57"/>
      <c r="O235" s="57"/>
      <c r="P235" s="57"/>
      <c r="Q235" s="137">
        <v>0.8703985230441063</v>
      </c>
      <c r="R235" s="57"/>
      <c r="S235" s="57"/>
      <c r="T235" s="57"/>
      <c r="U235" s="57"/>
      <c r="V235" s="57"/>
      <c r="W235" s="57"/>
      <c r="X235" s="56">
        <v>101292</v>
      </c>
      <c r="Y235" s="57"/>
      <c r="Z235" s="57"/>
      <c r="AA235" s="57"/>
      <c r="AB235" s="57"/>
      <c r="AC235" s="57"/>
      <c r="AD235" s="57"/>
      <c r="AE235" s="57"/>
      <c r="AF235" s="137">
        <v>0.8886276505215507</v>
      </c>
      <c r="AG235" s="57"/>
      <c r="AH235" s="57"/>
      <c r="AI235" s="57"/>
    </row>
    <row r="236" spans="2:35" ht="12.75" customHeight="1">
      <c r="B236" s="145"/>
      <c r="C236" s="141"/>
      <c r="D236" s="141"/>
      <c r="E236" s="141"/>
      <c r="F236" s="142">
        <v>6870176522.780036</v>
      </c>
      <c r="G236" s="141"/>
      <c r="H236" s="141"/>
      <c r="I236" s="141"/>
      <c r="J236" s="141"/>
      <c r="K236" s="141"/>
      <c r="L236" s="141"/>
      <c r="M236" s="141"/>
      <c r="N236" s="141"/>
      <c r="O236" s="141"/>
      <c r="P236" s="141"/>
      <c r="Q236" s="143">
        <v>0.9999999999999984</v>
      </c>
      <c r="R236" s="141"/>
      <c r="S236" s="141"/>
      <c r="T236" s="141"/>
      <c r="U236" s="141"/>
      <c r="V236" s="141"/>
      <c r="W236" s="141"/>
      <c r="X236" s="144">
        <v>113987</v>
      </c>
      <c r="Y236" s="141"/>
      <c r="Z236" s="141"/>
      <c r="AA236" s="141"/>
      <c r="AB236" s="141"/>
      <c r="AC236" s="141"/>
      <c r="AD236" s="141"/>
      <c r="AE236" s="141"/>
      <c r="AF236" s="143">
        <v>1</v>
      </c>
      <c r="AG236" s="141"/>
      <c r="AH236" s="141"/>
      <c r="AI236" s="141"/>
    </row>
    <row r="237" spans="2:35"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2:35" ht="18.75" customHeight="1">
      <c r="B238" s="66" t="s">
        <v>1162</v>
      </c>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8"/>
    </row>
    <row r="239" spans="2:35"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2" customHeight="1">
      <c r="B240" s="53"/>
      <c r="C240" s="54"/>
      <c r="D240" s="54"/>
      <c r="E240" s="53" t="s">
        <v>1168</v>
      </c>
      <c r="F240" s="54"/>
      <c r="G240" s="54"/>
      <c r="H240" s="54"/>
      <c r="I240" s="54"/>
      <c r="J240" s="54"/>
      <c r="K240" s="54"/>
      <c r="L240" s="54"/>
      <c r="M240" s="54"/>
      <c r="N240" s="54"/>
      <c r="O240" s="54"/>
      <c r="P240" s="53" t="s">
        <v>1169</v>
      </c>
      <c r="Q240" s="54"/>
      <c r="R240" s="54"/>
      <c r="S240" s="54"/>
      <c r="T240" s="54"/>
      <c r="U240" s="54"/>
      <c r="V240" s="54"/>
      <c r="W240" s="53" t="s">
        <v>1170</v>
      </c>
      <c r="X240" s="54"/>
      <c r="Y240" s="54"/>
      <c r="Z240" s="54"/>
      <c r="AA240" s="54"/>
      <c r="AB240" s="54"/>
      <c r="AC240" s="54"/>
      <c r="AD240" s="54"/>
      <c r="AE240" s="53" t="s">
        <v>1169</v>
      </c>
      <c r="AF240" s="54"/>
      <c r="AG240" s="54"/>
      <c r="AH240" s="54"/>
      <c r="AI240" s="1"/>
    </row>
    <row r="241" spans="2:35" ht="12" customHeight="1">
      <c r="B241" s="59" t="s">
        <v>1253</v>
      </c>
      <c r="C241" s="57"/>
      <c r="D241" s="57"/>
      <c r="E241" s="139">
        <v>6869966776.229998</v>
      </c>
      <c r="F241" s="57"/>
      <c r="G241" s="57"/>
      <c r="H241" s="57"/>
      <c r="I241" s="57"/>
      <c r="J241" s="57"/>
      <c r="K241" s="57"/>
      <c r="L241" s="57"/>
      <c r="M241" s="57"/>
      <c r="N241" s="57"/>
      <c r="O241" s="57"/>
      <c r="P241" s="137">
        <v>0.999969469991156</v>
      </c>
      <c r="Q241" s="57"/>
      <c r="R241" s="57"/>
      <c r="S241" s="57"/>
      <c r="T241" s="57"/>
      <c r="U241" s="57"/>
      <c r="V241" s="57"/>
      <c r="W241" s="56">
        <v>113970</v>
      </c>
      <c r="X241" s="57"/>
      <c r="Y241" s="57"/>
      <c r="Z241" s="57"/>
      <c r="AA241" s="57"/>
      <c r="AB241" s="57"/>
      <c r="AC241" s="57"/>
      <c r="AD241" s="57"/>
      <c r="AE241" s="137">
        <v>0.9998508601858107</v>
      </c>
      <c r="AF241" s="57"/>
      <c r="AG241" s="57"/>
      <c r="AH241" s="57"/>
      <c r="AI241" s="1"/>
    </row>
    <row r="242" spans="2:35" ht="12" customHeight="1">
      <c r="B242" s="59" t="s">
        <v>1254</v>
      </c>
      <c r="C242" s="57"/>
      <c r="D242" s="57"/>
      <c r="E242" s="139">
        <v>209746.55</v>
      </c>
      <c r="F242" s="57"/>
      <c r="G242" s="57"/>
      <c r="H242" s="57"/>
      <c r="I242" s="57"/>
      <c r="J242" s="57"/>
      <c r="K242" s="57"/>
      <c r="L242" s="57"/>
      <c r="M242" s="57"/>
      <c r="N242" s="57"/>
      <c r="O242" s="57"/>
      <c r="P242" s="137">
        <v>3.053000884395422E-05</v>
      </c>
      <c r="Q242" s="57"/>
      <c r="R242" s="57"/>
      <c r="S242" s="57"/>
      <c r="T242" s="57"/>
      <c r="U242" s="57"/>
      <c r="V242" s="57"/>
      <c r="W242" s="56">
        <v>17</v>
      </c>
      <c r="X242" s="57"/>
      <c r="Y242" s="57"/>
      <c r="Z242" s="57"/>
      <c r="AA242" s="57"/>
      <c r="AB242" s="57"/>
      <c r="AC242" s="57"/>
      <c r="AD242" s="57"/>
      <c r="AE242" s="137">
        <v>0.00014913981418933738</v>
      </c>
      <c r="AF242" s="57"/>
      <c r="AG242" s="57"/>
      <c r="AH242" s="57"/>
      <c r="AI242" s="1"/>
    </row>
    <row r="243" spans="2:35" ht="12" customHeight="1">
      <c r="B243" s="145"/>
      <c r="C243" s="141"/>
      <c r="D243" s="141"/>
      <c r="E243" s="142">
        <v>6870176522.779998</v>
      </c>
      <c r="F243" s="141"/>
      <c r="G243" s="141"/>
      <c r="H243" s="141"/>
      <c r="I243" s="141"/>
      <c r="J243" s="141"/>
      <c r="K243" s="141"/>
      <c r="L243" s="141"/>
      <c r="M243" s="141"/>
      <c r="N243" s="141"/>
      <c r="O243" s="141"/>
      <c r="P243" s="143">
        <v>1.000000000000004</v>
      </c>
      <c r="Q243" s="141"/>
      <c r="R243" s="141"/>
      <c r="S243" s="141"/>
      <c r="T243" s="141"/>
      <c r="U243" s="141"/>
      <c r="V243" s="141"/>
      <c r="W243" s="144">
        <v>113987</v>
      </c>
      <c r="X243" s="141"/>
      <c r="Y243" s="141"/>
      <c r="Z243" s="141"/>
      <c r="AA243" s="141"/>
      <c r="AB243" s="141"/>
      <c r="AC243" s="141"/>
      <c r="AD243" s="141"/>
      <c r="AE243" s="143">
        <v>1</v>
      </c>
      <c r="AF243" s="141"/>
      <c r="AG243" s="141"/>
      <c r="AH243" s="141"/>
      <c r="AI243" s="1"/>
    </row>
    <row r="244" spans="2:35" ht="16.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8.75" customHeight="1">
      <c r="B245" s="66" t="s">
        <v>1163</v>
      </c>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8"/>
    </row>
    <row r="246" spans="2:35" ht="6.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3.5" customHeight="1">
      <c r="B247" s="53"/>
      <c r="C247" s="54"/>
      <c r="D247" s="53" t="s">
        <v>1168</v>
      </c>
      <c r="E247" s="54"/>
      <c r="F247" s="54"/>
      <c r="G247" s="54"/>
      <c r="H247" s="54"/>
      <c r="I247" s="54"/>
      <c r="J247" s="54"/>
      <c r="K247" s="54"/>
      <c r="L247" s="54"/>
      <c r="M247" s="54"/>
      <c r="N247" s="54"/>
      <c r="O247" s="53" t="s">
        <v>1169</v>
      </c>
      <c r="P247" s="54"/>
      <c r="Q247" s="54"/>
      <c r="R247" s="54"/>
      <c r="S247" s="54"/>
      <c r="T247" s="54"/>
      <c r="U247" s="54"/>
      <c r="V247" s="53" t="s">
        <v>1170</v>
      </c>
      <c r="W247" s="54"/>
      <c r="X247" s="54"/>
      <c r="Y247" s="54"/>
      <c r="Z247" s="54"/>
      <c r="AA247" s="54"/>
      <c r="AB247" s="54"/>
      <c r="AC247" s="54"/>
      <c r="AD247" s="53" t="s">
        <v>1169</v>
      </c>
      <c r="AE247" s="54"/>
      <c r="AF247" s="54"/>
      <c r="AG247" s="54"/>
      <c r="AH247" s="54"/>
      <c r="AI247" s="1"/>
    </row>
    <row r="248" spans="2:35" ht="12" customHeight="1">
      <c r="B248" s="59" t="s">
        <v>1255</v>
      </c>
      <c r="C248" s="57"/>
      <c r="D248" s="139">
        <v>6578476207.770009</v>
      </c>
      <c r="E248" s="57"/>
      <c r="F248" s="57"/>
      <c r="G248" s="57"/>
      <c r="H248" s="57"/>
      <c r="I248" s="57"/>
      <c r="J248" s="57"/>
      <c r="K248" s="57"/>
      <c r="L248" s="57"/>
      <c r="M248" s="57"/>
      <c r="N248" s="57"/>
      <c r="O248" s="137">
        <v>0.957541074229638</v>
      </c>
      <c r="P248" s="57"/>
      <c r="Q248" s="57"/>
      <c r="R248" s="57"/>
      <c r="S248" s="57"/>
      <c r="T248" s="57"/>
      <c r="U248" s="57"/>
      <c r="V248" s="56">
        <v>110102</v>
      </c>
      <c r="W248" s="57"/>
      <c r="X248" s="57"/>
      <c r="Y248" s="57"/>
      <c r="Z248" s="57"/>
      <c r="AA248" s="57"/>
      <c r="AB248" s="57"/>
      <c r="AC248" s="57"/>
      <c r="AD248" s="137">
        <v>0.9659171659926132</v>
      </c>
      <c r="AE248" s="57"/>
      <c r="AF248" s="57"/>
      <c r="AG248" s="57"/>
      <c r="AH248" s="57"/>
      <c r="AI248" s="1"/>
    </row>
    <row r="249" spans="2:35" ht="12" customHeight="1">
      <c r="B249" s="59" t="s">
        <v>1256</v>
      </c>
      <c r="C249" s="57"/>
      <c r="D249" s="139">
        <v>200351522.43</v>
      </c>
      <c r="E249" s="57"/>
      <c r="F249" s="57"/>
      <c r="G249" s="57"/>
      <c r="H249" s="57"/>
      <c r="I249" s="57"/>
      <c r="J249" s="57"/>
      <c r="K249" s="57"/>
      <c r="L249" s="57"/>
      <c r="M249" s="57"/>
      <c r="N249" s="57"/>
      <c r="O249" s="137">
        <v>0.029162499939510724</v>
      </c>
      <c r="P249" s="57"/>
      <c r="Q249" s="57"/>
      <c r="R249" s="57"/>
      <c r="S249" s="57"/>
      <c r="T249" s="57"/>
      <c r="U249" s="57"/>
      <c r="V249" s="56">
        <v>1615</v>
      </c>
      <c r="W249" s="57"/>
      <c r="X249" s="57"/>
      <c r="Y249" s="57"/>
      <c r="Z249" s="57"/>
      <c r="AA249" s="57"/>
      <c r="AB249" s="57"/>
      <c r="AC249" s="57"/>
      <c r="AD249" s="137">
        <v>0.014168282347987051</v>
      </c>
      <c r="AE249" s="57"/>
      <c r="AF249" s="57"/>
      <c r="AG249" s="57"/>
      <c r="AH249" s="57"/>
      <c r="AI249" s="1"/>
    </row>
    <row r="250" spans="2:35" ht="12" customHeight="1">
      <c r="B250" s="59" t="s">
        <v>1257</v>
      </c>
      <c r="C250" s="57"/>
      <c r="D250" s="139">
        <v>91348792.58000006</v>
      </c>
      <c r="E250" s="57"/>
      <c r="F250" s="57"/>
      <c r="G250" s="57"/>
      <c r="H250" s="57"/>
      <c r="I250" s="57"/>
      <c r="J250" s="57"/>
      <c r="K250" s="57"/>
      <c r="L250" s="57"/>
      <c r="M250" s="57"/>
      <c r="N250" s="57"/>
      <c r="O250" s="137">
        <v>0.013296425830851267</v>
      </c>
      <c r="P250" s="57"/>
      <c r="Q250" s="57"/>
      <c r="R250" s="57"/>
      <c r="S250" s="57"/>
      <c r="T250" s="57"/>
      <c r="U250" s="57"/>
      <c r="V250" s="56">
        <v>2270</v>
      </c>
      <c r="W250" s="57"/>
      <c r="X250" s="57"/>
      <c r="Y250" s="57"/>
      <c r="Z250" s="57"/>
      <c r="AA250" s="57"/>
      <c r="AB250" s="57"/>
      <c r="AC250" s="57"/>
      <c r="AD250" s="137">
        <v>0.019914551659399756</v>
      </c>
      <c r="AE250" s="57"/>
      <c r="AF250" s="57"/>
      <c r="AG250" s="57"/>
      <c r="AH250" s="57"/>
      <c r="AI250" s="1"/>
    </row>
    <row r="251" spans="2:35" ht="12" customHeight="1">
      <c r="B251" s="145"/>
      <c r="C251" s="141"/>
      <c r="D251" s="142">
        <v>6870176522.780009</v>
      </c>
      <c r="E251" s="141"/>
      <c r="F251" s="141"/>
      <c r="G251" s="141"/>
      <c r="H251" s="141"/>
      <c r="I251" s="141"/>
      <c r="J251" s="141"/>
      <c r="K251" s="141"/>
      <c r="L251" s="141"/>
      <c r="M251" s="141"/>
      <c r="N251" s="141"/>
      <c r="O251" s="143">
        <v>1.0000000000000024</v>
      </c>
      <c r="P251" s="141"/>
      <c r="Q251" s="141"/>
      <c r="R251" s="141"/>
      <c r="S251" s="141"/>
      <c r="T251" s="141"/>
      <c r="U251" s="141"/>
      <c r="V251" s="144">
        <v>113987</v>
      </c>
      <c r="W251" s="141"/>
      <c r="X251" s="141"/>
      <c r="Y251" s="141"/>
      <c r="Z251" s="141"/>
      <c r="AA251" s="141"/>
      <c r="AB251" s="141"/>
      <c r="AC251" s="141"/>
      <c r="AD251" s="143">
        <v>1</v>
      </c>
      <c r="AE251" s="141"/>
      <c r="AF251" s="141"/>
      <c r="AG251" s="141"/>
      <c r="AH251" s="141"/>
      <c r="AI251" s="1"/>
    </row>
    <row r="252" spans="2:35" ht="9"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2:35" ht="18.75" customHeight="1">
      <c r="B253" s="66" t="s">
        <v>1164</v>
      </c>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8"/>
    </row>
    <row r="254" spans="2:35" ht="8.2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2:35" ht="12.75" customHeight="1">
      <c r="B255" s="6"/>
      <c r="C255" s="53" t="s">
        <v>1168</v>
      </c>
      <c r="D255" s="54"/>
      <c r="E255" s="54"/>
      <c r="F255" s="54"/>
      <c r="G255" s="54"/>
      <c r="H255" s="54"/>
      <c r="I255" s="54"/>
      <c r="J255" s="54"/>
      <c r="K255" s="54"/>
      <c r="L255" s="54"/>
      <c r="M255" s="54"/>
      <c r="N255" s="53" t="s">
        <v>1169</v>
      </c>
      <c r="O255" s="54"/>
      <c r="P255" s="54"/>
      <c r="Q255" s="54"/>
      <c r="R255" s="54"/>
      <c r="S255" s="54"/>
      <c r="T255" s="54"/>
      <c r="U255" s="53" t="s">
        <v>1170</v>
      </c>
      <c r="V255" s="54"/>
      <c r="W255" s="54"/>
      <c r="X255" s="54"/>
      <c r="Y255" s="54"/>
      <c r="Z255" s="54"/>
      <c r="AA255" s="54"/>
      <c r="AB255" s="54"/>
      <c r="AC255" s="53" t="s">
        <v>1169</v>
      </c>
      <c r="AD255" s="54"/>
      <c r="AE255" s="54"/>
      <c r="AF255" s="54"/>
      <c r="AG255" s="54"/>
      <c r="AH255" s="54"/>
      <c r="AI255" s="1"/>
    </row>
    <row r="256" spans="2:35" ht="12" customHeight="1">
      <c r="B256" s="9" t="s">
        <v>86</v>
      </c>
      <c r="C256" s="139">
        <v>115054839.55</v>
      </c>
      <c r="D256" s="57"/>
      <c r="E256" s="57"/>
      <c r="F256" s="57"/>
      <c r="G256" s="57"/>
      <c r="H256" s="57"/>
      <c r="I256" s="57"/>
      <c r="J256" s="57"/>
      <c r="K256" s="57"/>
      <c r="L256" s="57"/>
      <c r="M256" s="57"/>
      <c r="N256" s="137">
        <v>0.0167469990281186</v>
      </c>
      <c r="O256" s="57"/>
      <c r="P256" s="57"/>
      <c r="Q256" s="57"/>
      <c r="R256" s="57"/>
      <c r="S256" s="57"/>
      <c r="T256" s="57"/>
      <c r="U256" s="56">
        <v>2368</v>
      </c>
      <c r="V256" s="57"/>
      <c r="W256" s="57"/>
      <c r="X256" s="57"/>
      <c r="Y256" s="57"/>
      <c r="Z256" s="57"/>
      <c r="AA256" s="57"/>
      <c r="AB256" s="57"/>
      <c r="AC256" s="137">
        <v>0.020774298823550055</v>
      </c>
      <c r="AD256" s="57"/>
      <c r="AE256" s="57"/>
      <c r="AF256" s="57"/>
      <c r="AG256" s="57"/>
      <c r="AH256" s="57"/>
      <c r="AI256" s="1"/>
    </row>
    <row r="257" spans="2:35" ht="12" customHeight="1">
      <c r="B257" s="9" t="s">
        <v>1258</v>
      </c>
      <c r="C257" s="139">
        <v>210028783.96999985</v>
      </c>
      <c r="D257" s="57"/>
      <c r="E257" s="57"/>
      <c r="F257" s="57"/>
      <c r="G257" s="57"/>
      <c r="H257" s="57"/>
      <c r="I257" s="57"/>
      <c r="J257" s="57"/>
      <c r="K257" s="57"/>
      <c r="L257" s="57"/>
      <c r="M257" s="57"/>
      <c r="N257" s="137">
        <v>0.030571089880091173</v>
      </c>
      <c r="O257" s="57"/>
      <c r="P257" s="57"/>
      <c r="Q257" s="57"/>
      <c r="R257" s="57"/>
      <c r="S257" s="57"/>
      <c r="T257" s="57"/>
      <c r="U257" s="56">
        <v>9044</v>
      </c>
      <c r="V257" s="57"/>
      <c r="W257" s="57"/>
      <c r="X257" s="57"/>
      <c r="Y257" s="57"/>
      <c r="Z257" s="57"/>
      <c r="AA257" s="57"/>
      <c r="AB257" s="57"/>
      <c r="AC257" s="137">
        <v>0.07934238114872749</v>
      </c>
      <c r="AD257" s="57"/>
      <c r="AE257" s="57"/>
      <c r="AF257" s="57"/>
      <c r="AG257" s="57"/>
      <c r="AH257" s="57"/>
      <c r="AI257" s="1"/>
    </row>
    <row r="258" spans="2:35" ht="12" customHeight="1">
      <c r="B258" s="9" t="s">
        <v>1259</v>
      </c>
      <c r="C258" s="139">
        <v>318581356.5100002</v>
      </c>
      <c r="D258" s="57"/>
      <c r="E258" s="57"/>
      <c r="F258" s="57"/>
      <c r="G258" s="57"/>
      <c r="H258" s="57"/>
      <c r="I258" s="57"/>
      <c r="J258" s="57"/>
      <c r="K258" s="57"/>
      <c r="L258" s="57"/>
      <c r="M258" s="57"/>
      <c r="N258" s="137">
        <v>0.04637164059084274</v>
      </c>
      <c r="O258" s="57"/>
      <c r="P258" s="57"/>
      <c r="Q258" s="57"/>
      <c r="R258" s="57"/>
      <c r="S258" s="57"/>
      <c r="T258" s="57"/>
      <c r="U258" s="56">
        <v>8856</v>
      </c>
      <c r="V258" s="57"/>
      <c r="W258" s="57"/>
      <c r="X258" s="57"/>
      <c r="Y258" s="57"/>
      <c r="Z258" s="57"/>
      <c r="AA258" s="57"/>
      <c r="AB258" s="57"/>
      <c r="AC258" s="137">
        <v>0.07769307026239834</v>
      </c>
      <c r="AD258" s="57"/>
      <c r="AE258" s="57"/>
      <c r="AF258" s="57"/>
      <c r="AG258" s="57"/>
      <c r="AH258" s="57"/>
      <c r="AI258" s="1"/>
    </row>
    <row r="259" spans="2:35" ht="12" customHeight="1">
      <c r="B259" s="9" t="s">
        <v>1260</v>
      </c>
      <c r="C259" s="139">
        <v>487916150.90000194</v>
      </c>
      <c r="D259" s="57"/>
      <c r="E259" s="57"/>
      <c r="F259" s="57"/>
      <c r="G259" s="57"/>
      <c r="H259" s="57"/>
      <c r="I259" s="57"/>
      <c r="J259" s="57"/>
      <c r="K259" s="57"/>
      <c r="L259" s="57"/>
      <c r="M259" s="57"/>
      <c r="N259" s="137">
        <v>0.07101944895916115</v>
      </c>
      <c r="O259" s="57"/>
      <c r="P259" s="57"/>
      <c r="Q259" s="57"/>
      <c r="R259" s="57"/>
      <c r="S259" s="57"/>
      <c r="T259" s="57"/>
      <c r="U259" s="56">
        <v>10764</v>
      </c>
      <c r="V259" s="57"/>
      <c r="W259" s="57"/>
      <c r="X259" s="57"/>
      <c r="Y259" s="57"/>
      <c r="Z259" s="57"/>
      <c r="AA259" s="57"/>
      <c r="AB259" s="57"/>
      <c r="AC259" s="137">
        <v>0.09443182117258986</v>
      </c>
      <c r="AD259" s="57"/>
      <c r="AE259" s="57"/>
      <c r="AF259" s="57"/>
      <c r="AG259" s="57"/>
      <c r="AH259" s="57"/>
      <c r="AI259" s="1"/>
    </row>
    <row r="260" spans="2:35" ht="12" customHeight="1">
      <c r="B260" s="9" t="s">
        <v>1261</v>
      </c>
      <c r="C260" s="139">
        <v>639834469.2100005</v>
      </c>
      <c r="D260" s="57"/>
      <c r="E260" s="57"/>
      <c r="F260" s="57"/>
      <c r="G260" s="57"/>
      <c r="H260" s="57"/>
      <c r="I260" s="57"/>
      <c r="J260" s="57"/>
      <c r="K260" s="57"/>
      <c r="L260" s="57"/>
      <c r="M260" s="57"/>
      <c r="N260" s="137">
        <v>0.09313217310915504</v>
      </c>
      <c r="O260" s="57"/>
      <c r="P260" s="57"/>
      <c r="Q260" s="57"/>
      <c r="R260" s="57"/>
      <c r="S260" s="57"/>
      <c r="T260" s="57"/>
      <c r="U260" s="56">
        <v>12058</v>
      </c>
      <c r="V260" s="57"/>
      <c r="W260" s="57"/>
      <c r="X260" s="57"/>
      <c r="Y260" s="57"/>
      <c r="Z260" s="57"/>
      <c r="AA260" s="57"/>
      <c r="AB260" s="57"/>
      <c r="AC260" s="137">
        <v>0.10578399291147236</v>
      </c>
      <c r="AD260" s="57"/>
      <c r="AE260" s="57"/>
      <c r="AF260" s="57"/>
      <c r="AG260" s="57"/>
      <c r="AH260" s="57"/>
      <c r="AI260" s="1"/>
    </row>
    <row r="261" spans="2:35" ht="12" customHeight="1">
      <c r="B261" s="9" t="s">
        <v>1262</v>
      </c>
      <c r="C261" s="139">
        <v>742238885.849999</v>
      </c>
      <c r="D261" s="57"/>
      <c r="E261" s="57"/>
      <c r="F261" s="57"/>
      <c r="G261" s="57"/>
      <c r="H261" s="57"/>
      <c r="I261" s="57"/>
      <c r="J261" s="57"/>
      <c r="K261" s="57"/>
      <c r="L261" s="57"/>
      <c r="M261" s="57"/>
      <c r="N261" s="137">
        <v>0.10803781873564626</v>
      </c>
      <c r="O261" s="57"/>
      <c r="P261" s="57"/>
      <c r="Q261" s="57"/>
      <c r="R261" s="57"/>
      <c r="S261" s="57"/>
      <c r="T261" s="57"/>
      <c r="U261" s="56">
        <v>12435</v>
      </c>
      <c r="V261" s="57"/>
      <c r="W261" s="57"/>
      <c r="X261" s="57"/>
      <c r="Y261" s="57"/>
      <c r="Z261" s="57"/>
      <c r="AA261" s="57"/>
      <c r="AB261" s="57"/>
      <c r="AC261" s="137">
        <v>0.10909138761437707</v>
      </c>
      <c r="AD261" s="57"/>
      <c r="AE261" s="57"/>
      <c r="AF261" s="57"/>
      <c r="AG261" s="57"/>
      <c r="AH261" s="57"/>
      <c r="AI261" s="1"/>
    </row>
    <row r="262" spans="2:35" ht="12" customHeight="1">
      <c r="B262" s="9" t="s">
        <v>1263</v>
      </c>
      <c r="C262" s="139">
        <v>766471351.5300016</v>
      </c>
      <c r="D262" s="57"/>
      <c r="E262" s="57"/>
      <c r="F262" s="57"/>
      <c r="G262" s="57"/>
      <c r="H262" s="57"/>
      <c r="I262" s="57"/>
      <c r="J262" s="57"/>
      <c r="K262" s="57"/>
      <c r="L262" s="57"/>
      <c r="M262" s="57"/>
      <c r="N262" s="137">
        <v>0.11156501568606712</v>
      </c>
      <c r="O262" s="57"/>
      <c r="P262" s="57"/>
      <c r="Q262" s="57"/>
      <c r="R262" s="57"/>
      <c r="S262" s="57"/>
      <c r="T262" s="57"/>
      <c r="U262" s="56">
        <v>11967</v>
      </c>
      <c r="V262" s="57"/>
      <c r="W262" s="57"/>
      <c r="X262" s="57"/>
      <c r="Y262" s="57"/>
      <c r="Z262" s="57"/>
      <c r="AA262" s="57"/>
      <c r="AB262" s="57"/>
      <c r="AC262" s="137">
        <v>0.10498565625904709</v>
      </c>
      <c r="AD262" s="57"/>
      <c r="AE262" s="57"/>
      <c r="AF262" s="57"/>
      <c r="AG262" s="57"/>
      <c r="AH262" s="57"/>
      <c r="AI262" s="1"/>
    </row>
    <row r="263" spans="2:35" ht="12" customHeight="1">
      <c r="B263" s="9" t="s">
        <v>1264</v>
      </c>
      <c r="C263" s="139">
        <v>848530688.5599986</v>
      </c>
      <c r="D263" s="57"/>
      <c r="E263" s="57"/>
      <c r="F263" s="57"/>
      <c r="G263" s="57"/>
      <c r="H263" s="57"/>
      <c r="I263" s="57"/>
      <c r="J263" s="57"/>
      <c r="K263" s="57"/>
      <c r="L263" s="57"/>
      <c r="M263" s="57"/>
      <c r="N263" s="137">
        <v>0.12350929932389014</v>
      </c>
      <c r="O263" s="57"/>
      <c r="P263" s="57"/>
      <c r="Q263" s="57"/>
      <c r="R263" s="57"/>
      <c r="S263" s="57"/>
      <c r="T263" s="57"/>
      <c r="U263" s="56">
        <v>12208</v>
      </c>
      <c r="V263" s="57"/>
      <c r="W263" s="57"/>
      <c r="X263" s="57"/>
      <c r="Y263" s="57"/>
      <c r="Z263" s="57"/>
      <c r="AA263" s="57"/>
      <c r="AB263" s="57"/>
      <c r="AC263" s="137">
        <v>0.1070999324484371</v>
      </c>
      <c r="AD263" s="57"/>
      <c r="AE263" s="57"/>
      <c r="AF263" s="57"/>
      <c r="AG263" s="57"/>
      <c r="AH263" s="57"/>
      <c r="AI263" s="1"/>
    </row>
    <row r="264" spans="2:35" ht="12" customHeight="1">
      <c r="B264" s="9" t="s">
        <v>1265</v>
      </c>
      <c r="C264" s="139">
        <v>900449499.6300032</v>
      </c>
      <c r="D264" s="57"/>
      <c r="E264" s="57"/>
      <c r="F264" s="57"/>
      <c r="G264" s="57"/>
      <c r="H264" s="57"/>
      <c r="I264" s="57"/>
      <c r="J264" s="57"/>
      <c r="K264" s="57"/>
      <c r="L264" s="57"/>
      <c r="M264" s="57"/>
      <c r="N264" s="137">
        <v>0.1310664284453695</v>
      </c>
      <c r="O264" s="57"/>
      <c r="P264" s="57"/>
      <c r="Q264" s="57"/>
      <c r="R264" s="57"/>
      <c r="S264" s="57"/>
      <c r="T264" s="57"/>
      <c r="U264" s="56">
        <v>11984</v>
      </c>
      <c r="V264" s="57"/>
      <c r="W264" s="57"/>
      <c r="X264" s="57"/>
      <c r="Y264" s="57"/>
      <c r="Z264" s="57"/>
      <c r="AA264" s="57"/>
      <c r="AB264" s="57"/>
      <c r="AC264" s="137">
        <v>0.10513479607323642</v>
      </c>
      <c r="AD264" s="57"/>
      <c r="AE264" s="57"/>
      <c r="AF264" s="57"/>
      <c r="AG264" s="57"/>
      <c r="AH264" s="57"/>
      <c r="AI264" s="1"/>
    </row>
    <row r="265" spans="2:35" ht="12" customHeight="1">
      <c r="B265" s="9" t="s">
        <v>1266</v>
      </c>
      <c r="C265" s="139">
        <v>891155606.4700037</v>
      </c>
      <c r="D265" s="57"/>
      <c r="E265" s="57"/>
      <c r="F265" s="57"/>
      <c r="G265" s="57"/>
      <c r="H265" s="57"/>
      <c r="I265" s="57"/>
      <c r="J265" s="57"/>
      <c r="K265" s="57"/>
      <c r="L265" s="57"/>
      <c r="M265" s="57"/>
      <c r="N265" s="137">
        <v>0.12971364032861835</v>
      </c>
      <c r="O265" s="57"/>
      <c r="P265" s="57"/>
      <c r="Q265" s="57"/>
      <c r="R265" s="57"/>
      <c r="S265" s="57"/>
      <c r="T265" s="57"/>
      <c r="U265" s="56">
        <v>10603</v>
      </c>
      <c r="V265" s="57"/>
      <c r="W265" s="57"/>
      <c r="X265" s="57"/>
      <c r="Y265" s="57"/>
      <c r="Z265" s="57"/>
      <c r="AA265" s="57"/>
      <c r="AB265" s="57"/>
      <c r="AC265" s="137">
        <v>0.09301937940291437</v>
      </c>
      <c r="AD265" s="57"/>
      <c r="AE265" s="57"/>
      <c r="AF265" s="57"/>
      <c r="AG265" s="57"/>
      <c r="AH265" s="57"/>
      <c r="AI265" s="1"/>
    </row>
    <row r="266" spans="2:35" ht="12" customHeight="1">
      <c r="B266" s="9" t="s">
        <v>1267</v>
      </c>
      <c r="C266" s="139">
        <v>584889310.1899987</v>
      </c>
      <c r="D266" s="57"/>
      <c r="E266" s="57"/>
      <c r="F266" s="57"/>
      <c r="G266" s="57"/>
      <c r="H266" s="57"/>
      <c r="I266" s="57"/>
      <c r="J266" s="57"/>
      <c r="K266" s="57"/>
      <c r="L266" s="57"/>
      <c r="M266" s="57"/>
      <c r="N266" s="137">
        <v>0.08513453886528728</v>
      </c>
      <c r="O266" s="57"/>
      <c r="P266" s="57"/>
      <c r="Q266" s="57"/>
      <c r="R266" s="57"/>
      <c r="S266" s="57"/>
      <c r="T266" s="57"/>
      <c r="U266" s="56">
        <v>6212</v>
      </c>
      <c r="V266" s="57"/>
      <c r="W266" s="57"/>
      <c r="X266" s="57"/>
      <c r="Y266" s="57"/>
      <c r="Z266" s="57"/>
      <c r="AA266" s="57"/>
      <c r="AB266" s="57"/>
      <c r="AC266" s="137">
        <v>0.05449744269083317</v>
      </c>
      <c r="AD266" s="57"/>
      <c r="AE266" s="57"/>
      <c r="AF266" s="57"/>
      <c r="AG266" s="57"/>
      <c r="AH266" s="57"/>
      <c r="AI266" s="1"/>
    </row>
    <row r="267" spans="2:35" ht="12" customHeight="1">
      <c r="B267" s="9" t="s">
        <v>1268</v>
      </c>
      <c r="C267" s="139">
        <v>111609309.70999993</v>
      </c>
      <c r="D267" s="57"/>
      <c r="E267" s="57"/>
      <c r="F267" s="57"/>
      <c r="G267" s="57"/>
      <c r="H267" s="57"/>
      <c r="I267" s="57"/>
      <c r="J267" s="57"/>
      <c r="K267" s="57"/>
      <c r="L267" s="57"/>
      <c r="M267" s="57"/>
      <c r="N267" s="137">
        <v>0.016245479186732362</v>
      </c>
      <c r="O267" s="57"/>
      <c r="P267" s="57"/>
      <c r="Q267" s="57"/>
      <c r="R267" s="57"/>
      <c r="S267" s="57"/>
      <c r="T267" s="57"/>
      <c r="U267" s="56">
        <v>1750</v>
      </c>
      <c r="V267" s="57"/>
      <c r="W267" s="57"/>
      <c r="X267" s="57"/>
      <c r="Y267" s="57"/>
      <c r="Z267" s="57"/>
      <c r="AA267" s="57"/>
      <c r="AB267" s="57"/>
      <c r="AC267" s="137">
        <v>0.015352627931255318</v>
      </c>
      <c r="AD267" s="57"/>
      <c r="AE267" s="57"/>
      <c r="AF267" s="57"/>
      <c r="AG267" s="57"/>
      <c r="AH267" s="57"/>
      <c r="AI267" s="1"/>
    </row>
    <row r="268" spans="2:35" ht="12" customHeight="1">
      <c r="B268" s="9" t="s">
        <v>1269</v>
      </c>
      <c r="C268" s="139">
        <v>60903079.07999997</v>
      </c>
      <c r="D268" s="57"/>
      <c r="E268" s="57"/>
      <c r="F268" s="57"/>
      <c r="G268" s="57"/>
      <c r="H268" s="57"/>
      <c r="I268" s="57"/>
      <c r="J268" s="57"/>
      <c r="K268" s="57"/>
      <c r="L268" s="57"/>
      <c r="M268" s="57"/>
      <c r="N268" s="137">
        <v>0.008864849233212369</v>
      </c>
      <c r="O268" s="57"/>
      <c r="P268" s="57"/>
      <c r="Q268" s="57"/>
      <c r="R268" s="57"/>
      <c r="S268" s="57"/>
      <c r="T268" s="57"/>
      <c r="U268" s="56">
        <v>903</v>
      </c>
      <c r="V268" s="57"/>
      <c r="W268" s="57"/>
      <c r="X268" s="57"/>
      <c r="Y268" s="57"/>
      <c r="Z268" s="57"/>
      <c r="AA268" s="57"/>
      <c r="AB268" s="57"/>
      <c r="AC268" s="137">
        <v>0.007921956012527744</v>
      </c>
      <c r="AD268" s="57"/>
      <c r="AE268" s="57"/>
      <c r="AF268" s="57"/>
      <c r="AG268" s="57"/>
      <c r="AH268" s="57"/>
      <c r="AI268" s="1"/>
    </row>
    <row r="269" spans="2:35" ht="12" customHeight="1">
      <c r="B269" s="9" t="s">
        <v>1270</v>
      </c>
      <c r="C269" s="139">
        <v>192513191.62000003</v>
      </c>
      <c r="D269" s="57"/>
      <c r="E269" s="57"/>
      <c r="F269" s="57"/>
      <c r="G269" s="57"/>
      <c r="H269" s="57"/>
      <c r="I269" s="57"/>
      <c r="J269" s="57"/>
      <c r="K269" s="57"/>
      <c r="L269" s="57"/>
      <c r="M269" s="57"/>
      <c r="N269" s="137">
        <v>0.028021578627807926</v>
      </c>
      <c r="O269" s="57"/>
      <c r="P269" s="57"/>
      <c r="Q269" s="57"/>
      <c r="R269" s="57"/>
      <c r="S269" s="57"/>
      <c r="T269" s="57"/>
      <c r="U269" s="56">
        <v>2835</v>
      </c>
      <c r="V269" s="57"/>
      <c r="W269" s="57"/>
      <c r="X269" s="57"/>
      <c r="Y269" s="57"/>
      <c r="Z269" s="57"/>
      <c r="AA269" s="57"/>
      <c r="AB269" s="57"/>
      <c r="AC269" s="137">
        <v>0.024871257248633614</v>
      </c>
      <c r="AD269" s="57"/>
      <c r="AE269" s="57"/>
      <c r="AF269" s="57"/>
      <c r="AG269" s="57"/>
      <c r="AH269" s="57"/>
      <c r="AI269" s="1"/>
    </row>
    <row r="270" spans="2:35" ht="12.75" customHeight="1">
      <c r="B270" s="20"/>
      <c r="C270" s="142">
        <v>6870176522.780007</v>
      </c>
      <c r="D270" s="141"/>
      <c r="E270" s="141"/>
      <c r="F270" s="141"/>
      <c r="G270" s="141"/>
      <c r="H270" s="141"/>
      <c r="I270" s="141"/>
      <c r="J270" s="141"/>
      <c r="K270" s="141"/>
      <c r="L270" s="141"/>
      <c r="M270" s="141"/>
      <c r="N270" s="143">
        <v>1.0000000000000027</v>
      </c>
      <c r="O270" s="141"/>
      <c r="P270" s="141"/>
      <c r="Q270" s="141"/>
      <c r="R270" s="141"/>
      <c r="S270" s="141"/>
      <c r="T270" s="141"/>
      <c r="U270" s="144">
        <v>113987</v>
      </c>
      <c r="V270" s="141"/>
      <c r="W270" s="141"/>
      <c r="X270" s="141"/>
      <c r="Y270" s="141"/>
      <c r="Z270" s="141"/>
      <c r="AA270" s="141"/>
      <c r="AB270" s="141"/>
      <c r="AC270" s="143">
        <v>1</v>
      </c>
      <c r="AD270" s="141"/>
      <c r="AE270" s="141"/>
      <c r="AF270" s="141"/>
      <c r="AG270" s="141"/>
      <c r="AH270" s="141"/>
      <c r="AI270" s="1"/>
    </row>
    <row r="271" spans="2:35"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2:35" ht="18.75" customHeight="1">
      <c r="B272" s="66" t="s">
        <v>1165</v>
      </c>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8"/>
    </row>
    <row r="273" spans="2:35"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2:35" ht="13.5" customHeight="1">
      <c r="B274" s="53"/>
      <c r="C274" s="54"/>
      <c r="D274" s="53" t="s">
        <v>1168</v>
      </c>
      <c r="E274" s="54"/>
      <c r="F274" s="54"/>
      <c r="G274" s="54"/>
      <c r="H274" s="54"/>
      <c r="I274" s="54"/>
      <c r="J274" s="54"/>
      <c r="K274" s="54"/>
      <c r="L274" s="54"/>
      <c r="M274" s="54"/>
      <c r="N274" s="54"/>
      <c r="O274" s="53" t="s">
        <v>1169</v>
      </c>
      <c r="P274" s="54"/>
      <c r="Q274" s="54"/>
      <c r="R274" s="54"/>
      <c r="S274" s="54"/>
      <c r="T274" s="54"/>
      <c r="U274" s="54"/>
      <c r="V274" s="53" t="s">
        <v>1170</v>
      </c>
      <c r="W274" s="54"/>
      <c r="X274" s="54"/>
      <c r="Y274" s="54"/>
      <c r="Z274" s="54"/>
      <c r="AA274" s="54"/>
      <c r="AB274" s="54"/>
      <c r="AC274" s="54"/>
      <c r="AD274" s="53" t="s">
        <v>1169</v>
      </c>
      <c r="AE274" s="54"/>
      <c r="AF274" s="54"/>
      <c r="AG274" s="54"/>
      <c r="AH274" s="54"/>
      <c r="AI274" s="1"/>
    </row>
    <row r="275" spans="2:35" ht="11.25" customHeight="1">
      <c r="B275" s="59" t="s">
        <v>1271</v>
      </c>
      <c r="C275" s="57"/>
      <c r="D275" s="139">
        <v>114547504.99000004</v>
      </c>
      <c r="E275" s="57"/>
      <c r="F275" s="57"/>
      <c r="G275" s="57"/>
      <c r="H275" s="57"/>
      <c r="I275" s="57"/>
      <c r="J275" s="57"/>
      <c r="K275" s="57"/>
      <c r="L275" s="57"/>
      <c r="M275" s="57"/>
      <c r="N275" s="57"/>
      <c r="O275" s="137">
        <v>0.01667315310024213</v>
      </c>
      <c r="P275" s="57"/>
      <c r="Q275" s="57"/>
      <c r="R275" s="57"/>
      <c r="S275" s="57"/>
      <c r="T275" s="57"/>
      <c r="U275" s="57"/>
      <c r="V275" s="56">
        <v>13402</v>
      </c>
      <c r="W275" s="57"/>
      <c r="X275" s="57"/>
      <c r="Y275" s="57"/>
      <c r="Z275" s="57"/>
      <c r="AA275" s="57"/>
      <c r="AB275" s="57"/>
      <c r="AC275" s="57"/>
      <c r="AD275" s="137">
        <v>0.11757481116267644</v>
      </c>
      <c r="AE275" s="57"/>
      <c r="AF275" s="57"/>
      <c r="AG275" s="57"/>
      <c r="AH275" s="57"/>
      <c r="AI275" s="1"/>
    </row>
    <row r="276" spans="2:35" ht="11.25" customHeight="1">
      <c r="B276" s="59" t="s">
        <v>1272</v>
      </c>
      <c r="C276" s="57"/>
      <c r="D276" s="139">
        <v>192649000.67000046</v>
      </c>
      <c r="E276" s="57"/>
      <c r="F276" s="57"/>
      <c r="G276" s="57"/>
      <c r="H276" s="57"/>
      <c r="I276" s="57"/>
      <c r="J276" s="57"/>
      <c r="K276" s="57"/>
      <c r="L276" s="57"/>
      <c r="M276" s="57"/>
      <c r="N276" s="57"/>
      <c r="O276" s="137">
        <v>0.02804134654054646</v>
      </c>
      <c r="P276" s="57"/>
      <c r="Q276" s="57"/>
      <c r="R276" s="57"/>
      <c r="S276" s="57"/>
      <c r="T276" s="57"/>
      <c r="U276" s="57"/>
      <c r="V276" s="56">
        <v>6651</v>
      </c>
      <c r="W276" s="57"/>
      <c r="X276" s="57"/>
      <c r="Y276" s="57"/>
      <c r="Z276" s="57"/>
      <c r="AA276" s="57"/>
      <c r="AB276" s="57"/>
      <c r="AC276" s="57"/>
      <c r="AD276" s="137">
        <v>0.05834875906901664</v>
      </c>
      <c r="AE276" s="57"/>
      <c r="AF276" s="57"/>
      <c r="AG276" s="57"/>
      <c r="AH276" s="57"/>
      <c r="AI276" s="1"/>
    </row>
    <row r="277" spans="2:35" ht="11.25" customHeight="1">
      <c r="B277" s="59" t="s">
        <v>1273</v>
      </c>
      <c r="C277" s="57"/>
      <c r="D277" s="139">
        <v>302961418.24000067</v>
      </c>
      <c r="E277" s="57"/>
      <c r="F277" s="57"/>
      <c r="G277" s="57"/>
      <c r="H277" s="57"/>
      <c r="I277" s="57"/>
      <c r="J277" s="57"/>
      <c r="K277" s="57"/>
      <c r="L277" s="57"/>
      <c r="M277" s="57"/>
      <c r="N277" s="57"/>
      <c r="O277" s="137">
        <v>0.04409805442923439</v>
      </c>
      <c r="P277" s="57"/>
      <c r="Q277" s="57"/>
      <c r="R277" s="57"/>
      <c r="S277" s="57"/>
      <c r="T277" s="57"/>
      <c r="U277" s="57"/>
      <c r="V277" s="56">
        <v>6892</v>
      </c>
      <c r="W277" s="57"/>
      <c r="X277" s="57"/>
      <c r="Y277" s="57"/>
      <c r="Z277" s="57"/>
      <c r="AA277" s="57"/>
      <c r="AB277" s="57"/>
      <c r="AC277" s="57"/>
      <c r="AD277" s="137">
        <v>0.06046303525840666</v>
      </c>
      <c r="AE277" s="57"/>
      <c r="AF277" s="57"/>
      <c r="AG277" s="57"/>
      <c r="AH277" s="57"/>
      <c r="AI277" s="1"/>
    </row>
    <row r="278" spans="2:35" ht="11.25" customHeight="1">
      <c r="B278" s="59" t="s">
        <v>1274</v>
      </c>
      <c r="C278" s="57"/>
      <c r="D278" s="139">
        <v>581478642.4199984</v>
      </c>
      <c r="E278" s="57"/>
      <c r="F278" s="57"/>
      <c r="G278" s="57"/>
      <c r="H278" s="57"/>
      <c r="I278" s="57"/>
      <c r="J278" s="57"/>
      <c r="K278" s="57"/>
      <c r="L278" s="57"/>
      <c r="M278" s="57"/>
      <c r="N278" s="57"/>
      <c r="O278" s="137">
        <v>0.0846380934306335</v>
      </c>
      <c r="P278" s="57"/>
      <c r="Q278" s="57"/>
      <c r="R278" s="57"/>
      <c r="S278" s="57"/>
      <c r="T278" s="57"/>
      <c r="U278" s="57"/>
      <c r="V278" s="56">
        <v>10340</v>
      </c>
      <c r="W278" s="57"/>
      <c r="X278" s="57"/>
      <c r="Y278" s="57"/>
      <c r="Z278" s="57"/>
      <c r="AA278" s="57"/>
      <c r="AB278" s="57"/>
      <c r="AC278" s="57"/>
      <c r="AD278" s="137">
        <v>0.09071209874810285</v>
      </c>
      <c r="AE278" s="57"/>
      <c r="AF278" s="57"/>
      <c r="AG278" s="57"/>
      <c r="AH278" s="57"/>
      <c r="AI278" s="1"/>
    </row>
    <row r="279" spans="2:35" ht="11.25" customHeight="1">
      <c r="B279" s="59" t="s">
        <v>1275</v>
      </c>
      <c r="C279" s="57"/>
      <c r="D279" s="139">
        <v>1338309594.4200022</v>
      </c>
      <c r="E279" s="57"/>
      <c r="F279" s="57"/>
      <c r="G279" s="57"/>
      <c r="H279" s="57"/>
      <c r="I279" s="57"/>
      <c r="J279" s="57"/>
      <c r="K279" s="57"/>
      <c r="L279" s="57"/>
      <c r="M279" s="57"/>
      <c r="N279" s="57"/>
      <c r="O279" s="137">
        <v>0.19479988468745466</v>
      </c>
      <c r="P279" s="57"/>
      <c r="Q279" s="57"/>
      <c r="R279" s="57"/>
      <c r="S279" s="57"/>
      <c r="T279" s="57"/>
      <c r="U279" s="57"/>
      <c r="V279" s="56">
        <v>17450</v>
      </c>
      <c r="W279" s="57"/>
      <c r="X279" s="57"/>
      <c r="Y279" s="57"/>
      <c r="Z279" s="57"/>
      <c r="AA279" s="57"/>
      <c r="AB279" s="57"/>
      <c r="AC279" s="57"/>
      <c r="AD279" s="137">
        <v>0.1530876328002316</v>
      </c>
      <c r="AE279" s="57"/>
      <c r="AF279" s="57"/>
      <c r="AG279" s="57"/>
      <c r="AH279" s="57"/>
      <c r="AI279" s="1"/>
    </row>
    <row r="280" spans="2:35" ht="11.25" customHeight="1">
      <c r="B280" s="59" t="s">
        <v>1276</v>
      </c>
      <c r="C280" s="57"/>
      <c r="D280" s="139">
        <v>477605084.84999955</v>
      </c>
      <c r="E280" s="57"/>
      <c r="F280" s="57"/>
      <c r="G280" s="57"/>
      <c r="H280" s="57"/>
      <c r="I280" s="57"/>
      <c r="J280" s="57"/>
      <c r="K280" s="57"/>
      <c r="L280" s="57"/>
      <c r="M280" s="57"/>
      <c r="N280" s="57"/>
      <c r="O280" s="137">
        <v>0.0695186045462392</v>
      </c>
      <c r="P280" s="57"/>
      <c r="Q280" s="57"/>
      <c r="R280" s="57"/>
      <c r="S280" s="57"/>
      <c r="T280" s="57"/>
      <c r="U280" s="57"/>
      <c r="V280" s="56">
        <v>9396</v>
      </c>
      <c r="W280" s="57"/>
      <c r="X280" s="57"/>
      <c r="Y280" s="57"/>
      <c r="Z280" s="57"/>
      <c r="AA280" s="57"/>
      <c r="AB280" s="57"/>
      <c r="AC280" s="57"/>
      <c r="AD280" s="137">
        <v>0.08243045259547141</v>
      </c>
      <c r="AE280" s="57"/>
      <c r="AF280" s="57"/>
      <c r="AG280" s="57"/>
      <c r="AH280" s="57"/>
      <c r="AI280" s="1"/>
    </row>
    <row r="281" spans="2:35" ht="11.25" customHeight="1">
      <c r="B281" s="59" t="s">
        <v>1277</v>
      </c>
      <c r="C281" s="57"/>
      <c r="D281" s="139">
        <v>453308557.58999985</v>
      </c>
      <c r="E281" s="57"/>
      <c r="F281" s="57"/>
      <c r="G281" s="57"/>
      <c r="H281" s="57"/>
      <c r="I281" s="57"/>
      <c r="J281" s="57"/>
      <c r="K281" s="57"/>
      <c r="L281" s="57"/>
      <c r="M281" s="57"/>
      <c r="N281" s="57"/>
      <c r="O281" s="137">
        <v>0.06598208300571726</v>
      </c>
      <c r="P281" s="57"/>
      <c r="Q281" s="57"/>
      <c r="R281" s="57"/>
      <c r="S281" s="57"/>
      <c r="T281" s="57"/>
      <c r="U281" s="57"/>
      <c r="V281" s="56">
        <v>7893</v>
      </c>
      <c r="W281" s="57"/>
      <c r="X281" s="57"/>
      <c r="Y281" s="57"/>
      <c r="Z281" s="57"/>
      <c r="AA281" s="57"/>
      <c r="AB281" s="57"/>
      <c r="AC281" s="57"/>
      <c r="AD281" s="137">
        <v>0.0692447384350847</v>
      </c>
      <c r="AE281" s="57"/>
      <c r="AF281" s="57"/>
      <c r="AG281" s="57"/>
      <c r="AH281" s="57"/>
      <c r="AI281" s="1"/>
    </row>
    <row r="282" spans="2:35" ht="11.25" customHeight="1">
      <c r="B282" s="59" t="s">
        <v>1278</v>
      </c>
      <c r="C282" s="57"/>
      <c r="D282" s="139">
        <v>513909459.52999955</v>
      </c>
      <c r="E282" s="57"/>
      <c r="F282" s="57"/>
      <c r="G282" s="57"/>
      <c r="H282" s="57"/>
      <c r="I282" s="57"/>
      <c r="J282" s="57"/>
      <c r="K282" s="57"/>
      <c r="L282" s="57"/>
      <c r="M282" s="57"/>
      <c r="N282" s="57"/>
      <c r="O282" s="137">
        <v>0.07480294834142738</v>
      </c>
      <c r="P282" s="57"/>
      <c r="Q282" s="57"/>
      <c r="R282" s="57"/>
      <c r="S282" s="57"/>
      <c r="T282" s="57"/>
      <c r="U282" s="57"/>
      <c r="V282" s="56">
        <v>8001</v>
      </c>
      <c r="W282" s="57"/>
      <c r="X282" s="57"/>
      <c r="Y282" s="57"/>
      <c r="Z282" s="57"/>
      <c r="AA282" s="57"/>
      <c r="AB282" s="57"/>
      <c r="AC282" s="57"/>
      <c r="AD282" s="137">
        <v>0.07019221490169932</v>
      </c>
      <c r="AE282" s="57"/>
      <c r="AF282" s="57"/>
      <c r="AG282" s="57"/>
      <c r="AH282" s="57"/>
      <c r="AI282" s="1"/>
    </row>
    <row r="283" spans="2:35" ht="11.25" customHeight="1">
      <c r="B283" s="59" t="s">
        <v>1279</v>
      </c>
      <c r="C283" s="57"/>
      <c r="D283" s="139">
        <v>599186530.4400007</v>
      </c>
      <c r="E283" s="57"/>
      <c r="F283" s="57"/>
      <c r="G283" s="57"/>
      <c r="H283" s="57"/>
      <c r="I283" s="57"/>
      <c r="J283" s="57"/>
      <c r="K283" s="57"/>
      <c r="L283" s="57"/>
      <c r="M283" s="57"/>
      <c r="N283" s="57"/>
      <c r="O283" s="137">
        <v>0.0872155945998228</v>
      </c>
      <c r="P283" s="57"/>
      <c r="Q283" s="57"/>
      <c r="R283" s="57"/>
      <c r="S283" s="57"/>
      <c r="T283" s="57"/>
      <c r="U283" s="57"/>
      <c r="V283" s="56">
        <v>8324</v>
      </c>
      <c r="W283" s="57"/>
      <c r="X283" s="57"/>
      <c r="Y283" s="57"/>
      <c r="Z283" s="57"/>
      <c r="AA283" s="57"/>
      <c r="AB283" s="57"/>
      <c r="AC283" s="57"/>
      <c r="AD283" s="137">
        <v>0.07302587137129672</v>
      </c>
      <c r="AE283" s="57"/>
      <c r="AF283" s="57"/>
      <c r="AG283" s="57"/>
      <c r="AH283" s="57"/>
      <c r="AI283" s="1"/>
    </row>
    <row r="284" spans="2:35" ht="11.25" customHeight="1">
      <c r="B284" s="59" t="s">
        <v>1280</v>
      </c>
      <c r="C284" s="57"/>
      <c r="D284" s="139">
        <v>570998079.6400002</v>
      </c>
      <c r="E284" s="57"/>
      <c r="F284" s="57"/>
      <c r="G284" s="57"/>
      <c r="H284" s="57"/>
      <c r="I284" s="57"/>
      <c r="J284" s="57"/>
      <c r="K284" s="57"/>
      <c r="L284" s="57"/>
      <c r="M284" s="57"/>
      <c r="N284" s="57"/>
      <c r="O284" s="137">
        <v>0.08311257763853604</v>
      </c>
      <c r="P284" s="57"/>
      <c r="Q284" s="57"/>
      <c r="R284" s="57"/>
      <c r="S284" s="57"/>
      <c r="T284" s="57"/>
      <c r="U284" s="57"/>
      <c r="V284" s="56">
        <v>7184</v>
      </c>
      <c r="W284" s="57"/>
      <c r="X284" s="57"/>
      <c r="Y284" s="57"/>
      <c r="Z284" s="57"/>
      <c r="AA284" s="57"/>
      <c r="AB284" s="57"/>
      <c r="AC284" s="57"/>
      <c r="AD284" s="137">
        <v>0.06302473089036469</v>
      </c>
      <c r="AE284" s="57"/>
      <c r="AF284" s="57"/>
      <c r="AG284" s="57"/>
      <c r="AH284" s="57"/>
      <c r="AI284" s="1"/>
    </row>
    <row r="285" spans="2:35" ht="11.25" customHeight="1">
      <c r="B285" s="59" t="s">
        <v>1281</v>
      </c>
      <c r="C285" s="57"/>
      <c r="D285" s="139">
        <v>1083747977.1699984</v>
      </c>
      <c r="E285" s="57"/>
      <c r="F285" s="57"/>
      <c r="G285" s="57"/>
      <c r="H285" s="57"/>
      <c r="I285" s="57"/>
      <c r="J285" s="57"/>
      <c r="K285" s="57"/>
      <c r="L285" s="57"/>
      <c r="M285" s="57"/>
      <c r="N285" s="57"/>
      <c r="O285" s="137">
        <v>0.15774674399944857</v>
      </c>
      <c r="P285" s="57"/>
      <c r="Q285" s="57"/>
      <c r="R285" s="57"/>
      <c r="S285" s="57"/>
      <c r="T285" s="57"/>
      <c r="U285" s="57"/>
      <c r="V285" s="56">
        <v>12659</v>
      </c>
      <c r="W285" s="57"/>
      <c r="X285" s="57"/>
      <c r="Y285" s="57"/>
      <c r="Z285" s="57"/>
      <c r="AA285" s="57"/>
      <c r="AB285" s="57"/>
      <c r="AC285" s="57"/>
      <c r="AD285" s="137">
        <v>0.11105652398957776</v>
      </c>
      <c r="AE285" s="57"/>
      <c r="AF285" s="57"/>
      <c r="AG285" s="57"/>
      <c r="AH285" s="57"/>
      <c r="AI285" s="1"/>
    </row>
    <row r="286" spans="2:35" ht="11.25" customHeight="1">
      <c r="B286" s="59" t="s">
        <v>1282</v>
      </c>
      <c r="C286" s="57"/>
      <c r="D286" s="139">
        <v>320480134.53000003</v>
      </c>
      <c r="E286" s="57"/>
      <c r="F286" s="57"/>
      <c r="G286" s="57"/>
      <c r="H286" s="57"/>
      <c r="I286" s="57"/>
      <c r="J286" s="57"/>
      <c r="K286" s="57"/>
      <c r="L286" s="57"/>
      <c r="M286" s="57"/>
      <c r="N286" s="57"/>
      <c r="O286" s="137">
        <v>0.04664802039181353</v>
      </c>
      <c r="P286" s="57"/>
      <c r="Q286" s="57"/>
      <c r="R286" s="57"/>
      <c r="S286" s="57"/>
      <c r="T286" s="57"/>
      <c r="U286" s="57"/>
      <c r="V286" s="56">
        <v>3222</v>
      </c>
      <c r="W286" s="57"/>
      <c r="X286" s="57"/>
      <c r="Y286" s="57"/>
      <c r="Z286" s="57"/>
      <c r="AA286" s="57"/>
      <c r="AB286" s="57"/>
      <c r="AC286" s="57"/>
      <c r="AD286" s="137">
        <v>0.02826638125400265</v>
      </c>
      <c r="AE286" s="57"/>
      <c r="AF286" s="57"/>
      <c r="AG286" s="57"/>
      <c r="AH286" s="57"/>
      <c r="AI286" s="1"/>
    </row>
    <row r="287" spans="2:35" ht="11.25" customHeight="1">
      <c r="B287" s="59" t="s">
        <v>1283</v>
      </c>
      <c r="C287" s="57"/>
      <c r="D287" s="139">
        <v>95964249.21999997</v>
      </c>
      <c r="E287" s="57"/>
      <c r="F287" s="57"/>
      <c r="G287" s="57"/>
      <c r="H287" s="57"/>
      <c r="I287" s="57"/>
      <c r="J287" s="57"/>
      <c r="K287" s="57"/>
      <c r="L287" s="57"/>
      <c r="M287" s="57"/>
      <c r="N287" s="57"/>
      <c r="O287" s="137">
        <v>0.013968236318499758</v>
      </c>
      <c r="P287" s="57"/>
      <c r="Q287" s="57"/>
      <c r="R287" s="57"/>
      <c r="S287" s="57"/>
      <c r="T287" s="57"/>
      <c r="U287" s="57"/>
      <c r="V287" s="56">
        <v>908</v>
      </c>
      <c r="W287" s="57"/>
      <c r="X287" s="57"/>
      <c r="Y287" s="57"/>
      <c r="Z287" s="57"/>
      <c r="AA287" s="57"/>
      <c r="AB287" s="57"/>
      <c r="AC287" s="57"/>
      <c r="AD287" s="137">
        <v>0.007965820663759903</v>
      </c>
      <c r="AE287" s="57"/>
      <c r="AF287" s="57"/>
      <c r="AG287" s="57"/>
      <c r="AH287" s="57"/>
      <c r="AI287" s="1"/>
    </row>
    <row r="288" spans="2:35" ht="11.25" customHeight="1">
      <c r="B288" s="59" t="s">
        <v>1284</v>
      </c>
      <c r="C288" s="57"/>
      <c r="D288" s="139">
        <v>225030289.06999978</v>
      </c>
      <c r="E288" s="57"/>
      <c r="F288" s="57"/>
      <c r="G288" s="57"/>
      <c r="H288" s="57"/>
      <c r="I288" s="57"/>
      <c r="J288" s="57"/>
      <c r="K288" s="57"/>
      <c r="L288" s="57"/>
      <c r="M288" s="57"/>
      <c r="N288" s="57"/>
      <c r="O288" s="137">
        <v>0.032754658970384334</v>
      </c>
      <c r="P288" s="57"/>
      <c r="Q288" s="57"/>
      <c r="R288" s="57"/>
      <c r="S288" s="57"/>
      <c r="T288" s="57"/>
      <c r="U288" s="57"/>
      <c r="V288" s="56">
        <v>1665</v>
      </c>
      <c r="W288" s="57"/>
      <c r="X288" s="57"/>
      <c r="Y288" s="57"/>
      <c r="Z288" s="57"/>
      <c r="AA288" s="57"/>
      <c r="AB288" s="57"/>
      <c r="AC288" s="57"/>
      <c r="AD288" s="137">
        <v>0.014606928860308632</v>
      </c>
      <c r="AE288" s="57"/>
      <c r="AF288" s="57"/>
      <c r="AG288" s="57"/>
      <c r="AH288" s="57"/>
      <c r="AI288" s="1"/>
    </row>
    <row r="289" spans="2:35" ht="11.25" customHeight="1">
      <c r="B289" s="145"/>
      <c r="C289" s="141"/>
      <c r="D289" s="142">
        <v>6870176522.78</v>
      </c>
      <c r="E289" s="141"/>
      <c r="F289" s="141"/>
      <c r="G289" s="141"/>
      <c r="H289" s="141"/>
      <c r="I289" s="141"/>
      <c r="J289" s="141"/>
      <c r="K289" s="141"/>
      <c r="L289" s="141"/>
      <c r="M289" s="141"/>
      <c r="N289" s="141"/>
      <c r="O289" s="143">
        <v>0.9999999999999927</v>
      </c>
      <c r="P289" s="141"/>
      <c r="Q289" s="141"/>
      <c r="R289" s="141"/>
      <c r="S289" s="141"/>
      <c r="T289" s="141"/>
      <c r="U289" s="141"/>
      <c r="V289" s="144">
        <v>113987</v>
      </c>
      <c r="W289" s="141"/>
      <c r="X289" s="141"/>
      <c r="Y289" s="141"/>
      <c r="Z289" s="141"/>
      <c r="AA289" s="141"/>
      <c r="AB289" s="141"/>
      <c r="AC289" s="141"/>
      <c r="AD289" s="143">
        <v>1</v>
      </c>
      <c r="AE289" s="141"/>
      <c r="AF289" s="141"/>
      <c r="AG289" s="141"/>
      <c r="AH289" s="141"/>
      <c r="AI289" s="1"/>
    </row>
    <row r="290" spans="2:35" ht="9"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8.75" customHeight="1">
      <c r="B291" s="66" t="s">
        <v>1166</v>
      </c>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8"/>
    </row>
    <row r="292" spans="2:35" ht="8.2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0.5" customHeight="1">
      <c r="B293" s="53" t="s">
        <v>1171</v>
      </c>
      <c r="C293" s="54"/>
      <c r="D293" s="53" t="s">
        <v>1168</v>
      </c>
      <c r="E293" s="54"/>
      <c r="F293" s="54"/>
      <c r="G293" s="54"/>
      <c r="H293" s="54"/>
      <c r="I293" s="54"/>
      <c r="J293" s="54"/>
      <c r="K293" s="54"/>
      <c r="L293" s="54"/>
      <c r="M293" s="54"/>
      <c r="N293" s="54"/>
      <c r="O293" s="53" t="s">
        <v>1169</v>
      </c>
      <c r="P293" s="54"/>
      <c r="Q293" s="54"/>
      <c r="R293" s="54"/>
      <c r="S293" s="54"/>
      <c r="T293" s="54"/>
      <c r="U293" s="54"/>
      <c r="V293" s="53" t="s">
        <v>1170</v>
      </c>
      <c r="W293" s="54"/>
      <c r="X293" s="54"/>
      <c r="Y293" s="54"/>
      <c r="Z293" s="54"/>
      <c r="AA293" s="54"/>
      <c r="AB293" s="54"/>
      <c r="AC293" s="54"/>
      <c r="AD293" s="53" t="s">
        <v>1169</v>
      </c>
      <c r="AE293" s="54"/>
      <c r="AF293" s="54"/>
      <c r="AG293" s="54"/>
      <c r="AH293" s="54"/>
      <c r="AI293" s="1"/>
    </row>
    <row r="294" spans="2:35" ht="10.5" customHeight="1">
      <c r="B294" s="59" t="s">
        <v>1285</v>
      </c>
      <c r="C294" s="57"/>
      <c r="D294" s="139">
        <v>106647181.33000012</v>
      </c>
      <c r="E294" s="57"/>
      <c r="F294" s="57"/>
      <c r="G294" s="57"/>
      <c r="H294" s="57"/>
      <c r="I294" s="57"/>
      <c r="J294" s="57"/>
      <c r="K294" s="57"/>
      <c r="L294" s="57"/>
      <c r="M294" s="57"/>
      <c r="N294" s="57"/>
      <c r="O294" s="137">
        <v>0.01552320831588262</v>
      </c>
      <c r="P294" s="57"/>
      <c r="Q294" s="57"/>
      <c r="R294" s="57"/>
      <c r="S294" s="57"/>
      <c r="T294" s="57"/>
      <c r="U294" s="57"/>
      <c r="V294" s="56">
        <v>9636</v>
      </c>
      <c r="W294" s="57"/>
      <c r="X294" s="57"/>
      <c r="Y294" s="57"/>
      <c r="Z294" s="57"/>
      <c r="AA294" s="57"/>
      <c r="AB294" s="57"/>
      <c r="AC294" s="57"/>
      <c r="AD294" s="137">
        <v>0.084535955854615</v>
      </c>
      <c r="AE294" s="57"/>
      <c r="AF294" s="57"/>
      <c r="AG294" s="57"/>
      <c r="AH294" s="57"/>
      <c r="AI294" s="1"/>
    </row>
    <row r="295" spans="2:35" ht="10.5" customHeight="1">
      <c r="B295" s="59" t="s">
        <v>1173</v>
      </c>
      <c r="C295" s="57"/>
      <c r="D295" s="139">
        <v>103490646.27999997</v>
      </c>
      <c r="E295" s="57"/>
      <c r="F295" s="57"/>
      <c r="G295" s="57"/>
      <c r="H295" s="57"/>
      <c r="I295" s="57"/>
      <c r="J295" s="57"/>
      <c r="K295" s="57"/>
      <c r="L295" s="57"/>
      <c r="M295" s="57"/>
      <c r="N295" s="57"/>
      <c r="O295" s="137">
        <v>0.01506375359306236</v>
      </c>
      <c r="P295" s="57"/>
      <c r="Q295" s="57"/>
      <c r="R295" s="57"/>
      <c r="S295" s="57"/>
      <c r="T295" s="57"/>
      <c r="U295" s="57"/>
      <c r="V295" s="56">
        <v>3129</v>
      </c>
      <c r="W295" s="57"/>
      <c r="X295" s="57"/>
      <c r="Y295" s="57"/>
      <c r="Z295" s="57"/>
      <c r="AA295" s="57"/>
      <c r="AB295" s="57"/>
      <c r="AC295" s="57"/>
      <c r="AD295" s="137">
        <v>0.02745049874108451</v>
      </c>
      <c r="AE295" s="57"/>
      <c r="AF295" s="57"/>
      <c r="AG295" s="57"/>
      <c r="AH295" s="57"/>
      <c r="AI295" s="1"/>
    </row>
    <row r="296" spans="2:35" ht="10.5" customHeight="1">
      <c r="B296" s="59" t="s">
        <v>1174</v>
      </c>
      <c r="C296" s="57"/>
      <c r="D296" s="139">
        <v>252575019.5100005</v>
      </c>
      <c r="E296" s="57"/>
      <c r="F296" s="57"/>
      <c r="G296" s="57"/>
      <c r="H296" s="57"/>
      <c r="I296" s="57"/>
      <c r="J296" s="57"/>
      <c r="K296" s="57"/>
      <c r="L296" s="57"/>
      <c r="M296" s="57"/>
      <c r="N296" s="57"/>
      <c r="O296" s="137">
        <v>0.036763978141248176</v>
      </c>
      <c r="P296" s="57"/>
      <c r="Q296" s="57"/>
      <c r="R296" s="57"/>
      <c r="S296" s="57"/>
      <c r="T296" s="57"/>
      <c r="U296" s="57"/>
      <c r="V296" s="56">
        <v>7879</v>
      </c>
      <c r="W296" s="57"/>
      <c r="X296" s="57"/>
      <c r="Y296" s="57"/>
      <c r="Z296" s="57"/>
      <c r="AA296" s="57"/>
      <c r="AB296" s="57"/>
      <c r="AC296" s="57"/>
      <c r="AD296" s="137">
        <v>0.06912191741163466</v>
      </c>
      <c r="AE296" s="57"/>
      <c r="AF296" s="57"/>
      <c r="AG296" s="57"/>
      <c r="AH296" s="57"/>
      <c r="AI296" s="1"/>
    </row>
    <row r="297" spans="2:35" ht="10.5" customHeight="1">
      <c r="B297" s="59" t="s">
        <v>1175</v>
      </c>
      <c r="C297" s="57"/>
      <c r="D297" s="139">
        <v>465382820.6500018</v>
      </c>
      <c r="E297" s="57"/>
      <c r="F297" s="57"/>
      <c r="G297" s="57"/>
      <c r="H297" s="57"/>
      <c r="I297" s="57"/>
      <c r="J297" s="57"/>
      <c r="K297" s="57"/>
      <c r="L297" s="57"/>
      <c r="M297" s="57"/>
      <c r="N297" s="57"/>
      <c r="O297" s="137">
        <v>0.06773957249961396</v>
      </c>
      <c r="P297" s="57"/>
      <c r="Q297" s="57"/>
      <c r="R297" s="57"/>
      <c r="S297" s="57"/>
      <c r="T297" s="57"/>
      <c r="U297" s="57"/>
      <c r="V297" s="56">
        <v>12371</v>
      </c>
      <c r="W297" s="57"/>
      <c r="X297" s="57"/>
      <c r="Y297" s="57"/>
      <c r="Z297" s="57"/>
      <c r="AA297" s="57"/>
      <c r="AB297" s="57"/>
      <c r="AC297" s="57"/>
      <c r="AD297" s="137">
        <v>0.10852992007860546</v>
      </c>
      <c r="AE297" s="57"/>
      <c r="AF297" s="57"/>
      <c r="AG297" s="57"/>
      <c r="AH297" s="57"/>
      <c r="AI297" s="1"/>
    </row>
    <row r="298" spans="2:35" ht="10.5" customHeight="1">
      <c r="B298" s="59" t="s">
        <v>1176</v>
      </c>
      <c r="C298" s="57"/>
      <c r="D298" s="139">
        <v>587239096.6900045</v>
      </c>
      <c r="E298" s="57"/>
      <c r="F298" s="57"/>
      <c r="G298" s="57"/>
      <c r="H298" s="57"/>
      <c r="I298" s="57"/>
      <c r="J298" s="57"/>
      <c r="K298" s="57"/>
      <c r="L298" s="57"/>
      <c r="M298" s="57"/>
      <c r="N298" s="57"/>
      <c r="O298" s="137">
        <v>0.08547656595763557</v>
      </c>
      <c r="P298" s="57"/>
      <c r="Q298" s="57"/>
      <c r="R298" s="57"/>
      <c r="S298" s="57"/>
      <c r="T298" s="57"/>
      <c r="U298" s="57"/>
      <c r="V298" s="56">
        <v>11967</v>
      </c>
      <c r="W298" s="57"/>
      <c r="X298" s="57"/>
      <c r="Y298" s="57"/>
      <c r="Z298" s="57"/>
      <c r="AA298" s="57"/>
      <c r="AB298" s="57"/>
      <c r="AC298" s="57"/>
      <c r="AD298" s="137">
        <v>0.10498565625904709</v>
      </c>
      <c r="AE298" s="57"/>
      <c r="AF298" s="57"/>
      <c r="AG298" s="57"/>
      <c r="AH298" s="57"/>
      <c r="AI298" s="1"/>
    </row>
    <row r="299" spans="2:35" ht="10.5" customHeight="1">
      <c r="B299" s="59" t="s">
        <v>1177</v>
      </c>
      <c r="C299" s="57"/>
      <c r="D299" s="139">
        <v>588419721.2599984</v>
      </c>
      <c r="E299" s="57"/>
      <c r="F299" s="57"/>
      <c r="G299" s="57"/>
      <c r="H299" s="57"/>
      <c r="I299" s="57"/>
      <c r="J299" s="57"/>
      <c r="K299" s="57"/>
      <c r="L299" s="57"/>
      <c r="M299" s="57"/>
      <c r="N299" s="57"/>
      <c r="O299" s="137">
        <v>0.08564841373564816</v>
      </c>
      <c r="P299" s="57"/>
      <c r="Q299" s="57"/>
      <c r="R299" s="57"/>
      <c r="S299" s="57"/>
      <c r="T299" s="57"/>
      <c r="U299" s="57"/>
      <c r="V299" s="56">
        <v>10914</v>
      </c>
      <c r="W299" s="57"/>
      <c r="X299" s="57"/>
      <c r="Y299" s="57"/>
      <c r="Z299" s="57"/>
      <c r="AA299" s="57"/>
      <c r="AB299" s="57"/>
      <c r="AC299" s="57"/>
      <c r="AD299" s="137">
        <v>0.0957477607095546</v>
      </c>
      <c r="AE299" s="57"/>
      <c r="AF299" s="57"/>
      <c r="AG299" s="57"/>
      <c r="AH299" s="57"/>
      <c r="AI299" s="1"/>
    </row>
    <row r="300" spans="2:35" ht="10.5" customHeight="1">
      <c r="B300" s="59" t="s">
        <v>1178</v>
      </c>
      <c r="C300" s="57"/>
      <c r="D300" s="139">
        <v>634184738.1600007</v>
      </c>
      <c r="E300" s="57"/>
      <c r="F300" s="57"/>
      <c r="G300" s="57"/>
      <c r="H300" s="57"/>
      <c r="I300" s="57"/>
      <c r="J300" s="57"/>
      <c r="K300" s="57"/>
      <c r="L300" s="57"/>
      <c r="M300" s="57"/>
      <c r="N300" s="57"/>
      <c r="O300" s="137">
        <v>0.09230981708507527</v>
      </c>
      <c r="P300" s="57"/>
      <c r="Q300" s="57"/>
      <c r="R300" s="57"/>
      <c r="S300" s="57"/>
      <c r="T300" s="57"/>
      <c r="U300" s="57"/>
      <c r="V300" s="56">
        <v>9891</v>
      </c>
      <c r="W300" s="57"/>
      <c r="X300" s="57"/>
      <c r="Y300" s="57"/>
      <c r="Z300" s="57"/>
      <c r="AA300" s="57"/>
      <c r="AB300" s="57"/>
      <c r="AC300" s="57"/>
      <c r="AD300" s="137">
        <v>0.08677305306745506</v>
      </c>
      <c r="AE300" s="57"/>
      <c r="AF300" s="57"/>
      <c r="AG300" s="57"/>
      <c r="AH300" s="57"/>
      <c r="AI300" s="1"/>
    </row>
    <row r="301" spans="2:35" ht="10.5" customHeight="1">
      <c r="B301" s="59" t="s">
        <v>1179</v>
      </c>
      <c r="C301" s="57"/>
      <c r="D301" s="139">
        <v>609859149.3499993</v>
      </c>
      <c r="E301" s="57"/>
      <c r="F301" s="57"/>
      <c r="G301" s="57"/>
      <c r="H301" s="57"/>
      <c r="I301" s="57"/>
      <c r="J301" s="57"/>
      <c r="K301" s="57"/>
      <c r="L301" s="57"/>
      <c r="M301" s="57"/>
      <c r="N301" s="57"/>
      <c r="O301" s="137">
        <v>0.08876906544218181</v>
      </c>
      <c r="P301" s="57"/>
      <c r="Q301" s="57"/>
      <c r="R301" s="57"/>
      <c r="S301" s="57"/>
      <c r="T301" s="57"/>
      <c r="U301" s="57"/>
      <c r="V301" s="56">
        <v>8472</v>
      </c>
      <c r="W301" s="57"/>
      <c r="X301" s="57"/>
      <c r="Y301" s="57"/>
      <c r="Z301" s="57"/>
      <c r="AA301" s="57"/>
      <c r="AB301" s="57"/>
      <c r="AC301" s="57"/>
      <c r="AD301" s="137">
        <v>0.07432426504776861</v>
      </c>
      <c r="AE301" s="57"/>
      <c r="AF301" s="57"/>
      <c r="AG301" s="57"/>
      <c r="AH301" s="57"/>
      <c r="AI301" s="1"/>
    </row>
    <row r="302" spans="2:35" ht="10.5" customHeight="1">
      <c r="B302" s="59" t="s">
        <v>1180</v>
      </c>
      <c r="C302" s="57"/>
      <c r="D302" s="139">
        <v>822354264.2300026</v>
      </c>
      <c r="E302" s="57"/>
      <c r="F302" s="57"/>
      <c r="G302" s="57"/>
      <c r="H302" s="57"/>
      <c r="I302" s="57"/>
      <c r="J302" s="57"/>
      <c r="K302" s="57"/>
      <c r="L302" s="57"/>
      <c r="M302" s="57"/>
      <c r="N302" s="57"/>
      <c r="O302" s="137">
        <v>0.1196991462305598</v>
      </c>
      <c r="P302" s="57"/>
      <c r="Q302" s="57"/>
      <c r="R302" s="57"/>
      <c r="S302" s="57"/>
      <c r="T302" s="57"/>
      <c r="U302" s="57"/>
      <c r="V302" s="56">
        <v>10253</v>
      </c>
      <c r="W302" s="57"/>
      <c r="X302" s="57"/>
      <c r="Y302" s="57"/>
      <c r="Z302" s="57"/>
      <c r="AA302" s="57"/>
      <c r="AB302" s="57"/>
      <c r="AC302" s="57"/>
      <c r="AD302" s="137">
        <v>0.0899488538166633</v>
      </c>
      <c r="AE302" s="57"/>
      <c r="AF302" s="57"/>
      <c r="AG302" s="57"/>
      <c r="AH302" s="57"/>
      <c r="AI302" s="1"/>
    </row>
    <row r="303" spans="2:35" ht="10.5" customHeight="1">
      <c r="B303" s="59" t="s">
        <v>1181</v>
      </c>
      <c r="C303" s="57"/>
      <c r="D303" s="139">
        <v>856999470.5199991</v>
      </c>
      <c r="E303" s="57"/>
      <c r="F303" s="57"/>
      <c r="G303" s="57"/>
      <c r="H303" s="57"/>
      <c r="I303" s="57"/>
      <c r="J303" s="57"/>
      <c r="K303" s="57"/>
      <c r="L303" s="57"/>
      <c r="M303" s="57"/>
      <c r="N303" s="57"/>
      <c r="O303" s="137">
        <v>0.12474198700402764</v>
      </c>
      <c r="P303" s="57"/>
      <c r="Q303" s="57"/>
      <c r="R303" s="57"/>
      <c r="S303" s="57"/>
      <c r="T303" s="57"/>
      <c r="U303" s="57"/>
      <c r="V303" s="56">
        <v>9936</v>
      </c>
      <c r="W303" s="57"/>
      <c r="X303" s="57"/>
      <c r="Y303" s="57"/>
      <c r="Z303" s="57"/>
      <c r="AA303" s="57"/>
      <c r="AB303" s="57"/>
      <c r="AC303" s="57"/>
      <c r="AD303" s="137">
        <v>0.08716783492854448</v>
      </c>
      <c r="AE303" s="57"/>
      <c r="AF303" s="57"/>
      <c r="AG303" s="57"/>
      <c r="AH303" s="57"/>
      <c r="AI303" s="1"/>
    </row>
    <row r="304" spans="2:35" ht="10.5" customHeight="1">
      <c r="B304" s="59" t="s">
        <v>1182</v>
      </c>
      <c r="C304" s="57"/>
      <c r="D304" s="139">
        <v>472260838.2900002</v>
      </c>
      <c r="E304" s="57"/>
      <c r="F304" s="57"/>
      <c r="G304" s="57"/>
      <c r="H304" s="57"/>
      <c r="I304" s="57"/>
      <c r="J304" s="57"/>
      <c r="K304" s="57"/>
      <c r="L304" s="57"/>
      <c r="M304" s="57"/>
      <c r="N304" s="57"/>
      <c r="O304" s="137">
        <v>0.06874071382650597</v>
      </c>
      <c r="P304" s="57"/>
      <c r="Q304" s="57"/>
      <c r="R304" s="57"/>
      <c r="S304" s="57"/>
      <c r="T304" s="57"/>
      <c r="U304" s="57"/>
      <c r="V304" s="56">
        <v>5709</v>
      </c>
      <c r="W304" s="57"/>
      <c r="X304" s="57"/>
      <c r="Y304" s="57"/>
      <c r="Z304" s="57"/>
      <c r="AA304" s="57"/>
      <c r="AB304" s="57"/>
      <c r="AC304" s="57"/>
      <c r="AD304" s="137">
        <v>0.050084658776878066</v>
      </c>
      <c r="AE304" s="57"/>
      <c r="AF304" s="57"/>
      <c r="AG304" s="57"/>
      <c r="AH304" s="57"/>
      <c r="AI304" s="1"/>
    </row>
    <row r="305" spans="2:35" ht="10.5" customHeight="1">
      <c r="B305" s="59" t="s">
        <v>1183</v>
      </c>
      <c r="C305" s="57"/>
      <c r="D305" s="139">
        <v>710482328.1799977</v>
      </c>
      <c r="E305" s="57"/>
      <c r="F305" s="57"/>
      <c r="G305" s="57"/>
      <c r="H305" s="57"/>
      <c r="I305" s="57"/>
      <c r="J305" s="57"/>
      <c r="K305" s="57"/>
      <c r="L305" s="57"/>
      <c r="M305" s="57"/>
      <c r="N305" s="57"/>
      <c r="O305" s="137">
        <v>0.10341544002897066</v>
      </c>
      <c r="P305" s="57"/>
      <c r="Q305" s="57"/>
      <c r="R305" s="57"/>
      <c r="S305" s="57"/>
      <c r="T305" s="57"/>
      <c r="U305" s="57"/>
      <c r="V305" s="56">
        <v>7469</v>
      </c>
      <c r="W305" s="57"/>
      <c r="X305" s="57"/>
      <c r="Y305" s="57"/>
      <c r="Z305" s="57"/>
      <c r="AA305" s="57"/>
      <c r="AB305" s="57"/>
      <c r="AC305" s="57"/>
      <c r="AD305" s="137">
        <v>0.0655250160105977</v>
      </c>
      <c r="AE305" s="57"/>
      <c r="AF305" s="57"/>
      <c r="AG305" s="57"/>
      <c r="AH305" s="57"/>
      <c r="AI305" s="1"/>
    </row>
    <row r="306" spans="2:35" ht="10.5" customHeight="1">
      <c r="B306" s="59" t="s">
        <v>1184</v>
      </c>
      <c r="C306" s="57"/>
      <c r="D306" s="139">
        <v>602609964.8299992</v>
      </c>
      <c r="E306" s="57"/>
      <c r="F306" s="57"/>
      <c r="G306" s="57"/>
      <c r="H306" s="57"/>
      <c r="I306" s="57"/>
      <c r="J306" s="57"/>
      <c r="K306" s="57"/>
      <c r="L306" s="57"/>
      <c r="M306" s="57"/>
      <c r="N306" s="57"/>
      <c r="O306" s="137">
        <v>0.08771389830113917</v>
      </c>
      <c r="P306" s="57"/>
      <c r="Q306" s="57"/>
      <c r="R306" s="57"/>
      <c r="S306" s="57"/>
      <c r="T306" s="57"/>
      <c r="U306" s="57"/>
      <c r="V306" s="56">
        <v>5800</v>
      </c>
      <c r="W306" s="57"/>
      <c r="X306" s="57"/>
      <c r="Y306" s="57"/>
      <c r="Z306" s="57"/>
      <c r="AA306" s="57"/>
      <c r="AB306" s="57"/>
      <c r="AC306" s="57"/>
      <c r="AD306" s="137">
        <v>0.05088299542930334</v>
      </c>
      <c r="AE306" s="57"/>
      <c r="AF306" s="57"/>
      <c r="AG306" s="57"/>
      <c r="AH306" s="57"/>
      <c r="AI306" s="1"/>
    </row>
    <row r="307" spans="2:35" ht="10.5" customHeight="1">
      <c r="B307" s="59" t="s">
        <v>1185</v>
      </c>
      <c r="C307" s="57"/>
      <c r="D307" s="139">
        <v>35123287.69999997</v>
      </c>
      <c r="E307" s="57"/>
      <c r="F307" s="57"/>
      <c r="G307" s="57"/>
      <c r="H307" s="57"/>
      <c r="I307" s="57"/>
      <c r="J307" s="57"/>
      <c r="K307" s="57"/>
      <c r="L307" s="57"/>
      <c r="M307" s="57"/>
      <c r="N307" s="57"/>
      <c r="O307" s="137">
        <v>0.005112428710316077</v>
      </c>
      <c r="P307" s="57"/>
      <c r="Q307" s="57"/>
      <c r="R307" s="57"/>
      <c r="S307" s="57"/>
      <c r="T307" s="57"/>
      <c r="U307" s="57"/>
      <c r="V307" s="56">
        <v>330</v>
      </c>
      <c r="W307" s="57"/>
      <c r="X307" s="57"/>
      <c r="Y307" s="57"/>
      <c r="Z307" s="57"/>
      <c r="AA307" s="57"/>
      <c r="AB307" s="57"/>
      <c r="AC307" s="57"/>
      <c r="AD307" s="137">
        <v>0.0028950669813224317</v>
      </c>
      <c r="AE307" s="57"/>
      <c r="AF307" s="57"/>
      <c r="AG307" s="57"/>
      <c r="AH307" s="57"/>
      <c r="AI307" s="1"/>
    </row>
    <row r="308" spans="2:35" ht="10.5" customHeight="1">
      <c r="B308" s="59" t="s">
        <v>1186</v>
      </c>
      <c r="C308" s="57"/>
      <c r="D308" s="139">
        <v>14527825.270000005</v>
      </c>
      <c r="E308" s="57"/>
      <c r="F308" s="57"/>
      <c r="G308" s="57"/>
      <c r="H308" s="57"/>
      <c r="I308" s="57"/>
      <c r="J308" s="57"/>
      <c r="K308" s="57"/>
      <c r="L308" s="57"/>
      <c r="M308" s="57"/>
      <c r="N308" s="57"/>
      <c r="O308" s="137">
        <v>0.002114621832762071</v>
      </c>
      <c r="P308" s="57"/>
      <c r="Q308" s="57"/>
      <c r="R308" s="57"/>
      <c r="S308" s="57"/>
      <c r="T308" s="57"/>
      <c r="U308" s="57"/>
      <c r="V308" s="56">
        <v>149</v>
      </c>
      <c r="W308" s="57"/>
      <c r="X308" s="57"/>
      <c r="Y308" s="57"/>
      <c r="Z308" s="57"/>
      <c r="AA308" s="57"/>
      <c r="AB308" s="57"/>
      <c r="AC308" s="57"/>
      <c r="AD308" s="137">
        <v>0.00130716660671831</v>
      </c>
      <c r="AE308" s="57"/>
      <c r="AF308" s="57"/>
      <c r="AG308" s="57"/>
      <c r="AH308" s="57"/>
      <c r="AI308" s="1"/>
    </row>
    <row r="309" spans="2:35" ht="10.5" customHeight="1">
      <c r="B309" s="59" t="s">
        <v>1187</v>
      </c>
      <c r="C309" s="57"/>
      <c r="D309" s="139">
        <v>7280016.210000001</v>
      </c>
      <c r="E309" s="57"/>
      <c r="F309" s="57"/>
      <c r="G309" s="57"/>
      <c r="H309" s="57"/>
      <c r="I309" s="57"/>
      <c r="J309" s="57"/>
      <c r="K309" s="57"/>
      <c r="L309" s="57"/>
      <c r="M309" s="57"/>
      <c r="N309" s="57"/>
      <c r="O309" s="137">
        <v>0.0010596548990933576</v>
      </c>
      <c r="P309" s="57"/>
      <c r="Q309" s="57"/>
      <c r="R309" s="57"/>
      <c r="S309" s="57"/>
      <c r="T309" s="57"/>
      <c r="U309" s="57"/>
      <c r="V309" s="56">
        <v>69</v>
      </c>
      <c r="W309" s="57"/>
      <c r="X309" s="57"/>
      <c r="Y309" s="57"/>
      <c r="Z309" s="57"/>
      <c r="AA309" s="57"/>
      <c r="AB309" s="57"/>
      <c r="AC309" s="57"/>
      <c r="AD309" s="137">
        <v>0.0006053321870037812</v>
      </c>
      <c r="AE309" s="57"/>
      <c r="AF309" s="57"/>
      <c r="AG309" s="57"/>
      <c r="AH309" s="57"/>
      <c r="AI309" s="1"/>
    </row>
    <row r="310" spans="2:35" ht="10.5" customHeight="1">
      <c r="B310" s="59" t="s">
        <v>1188</v>
      </c>
      <c r="C310" s="57"/>
      <c r="D310" s="139">
        <v>288763.06</v>
      </c>
      <c r="E310" s="57"/>
      <c r="F310" s="57"/>
      <c r="G310" s="57"/>
      <c r="H310" s="57"/>
      <c r="I310" s="57"/>
      <c r="J310" s="57"/>
      <c r="K310" s="57"/>
      <c r="L310" s="57"/>
      <c r="M310" s="57"/>
      <c r="N310" s="57"/>
      <c r="O310" s="137">
        <v>4.203138871942006E-05</v>
      </c>
      <c r="P310" s="57"/>
      <c r="Q310" s="57"/>
      <c r="R310" s="57"/>
      <c r="S310" s="57"/>
      <c r="T310" s="57"/>
      <c r="U310" s="57"/>
      <c r="V310" s="56">
        <v>8</v>
      </c>
      <c r="W310" s="57"/>
      <c r="X310" s="57"/>
      <c r="Y310" s="57"/>
      <c r="Z310" s="57"/>
      <c r="AA310" s="57"/>
      <c r="AB310" s="57"/>
      <c r="AC310" s="57"/>
      <c r="AD310" s="137">
        <v>7.018344197145289E-05</v>
      </c>
      <c r="AE310" s="57"/>
      <c r="AF310" s="57"/>
      <c r="AG310" s="57"/>
      <c r="AH310" s="57"/>
      <c r="AI310" s="1"/>
    </row>
    <row r="311" spans="2:35" ht="10.5" customHeight="1">
      <c r="B311" s="59" t="s">
        <v>1190</v>
      </c>
      <c r="C311" s="57"/>
      <c r="D311" s="139">
        <v>451391.26</v>
      </c>
      <c r="E311" s="57"/>
      <c r="F311" s="57"/>
      <c r="G311" s="57"/>
      <c r="H311" s="57"/>
      <c r="I311" s="57"/>
      <c r="J311" s="57"/>
      <c r="K311" s="57"/>
      <c r="L311" s="57"/>
      <c r="M311" s="57"/>
      <c r="N311" s="57"/>
      <c r="O311" s="137">
        <v>6.570300755785316E-05</v>
      </c>
      <c r="P311" s="57"/>
      <c r="Q311" s="57"/>
      <c r="R311" s="57"/>
      <c r="S311" s="57"/>
      <c r="T311" s="57"/>
      <c r="U311" s="57"/>
      <c r="V311" s="56">
        <v>5</v>
      </c>
      <c r="W311" s="57"/>
      <c r="X311" s="57"/>
      <c r="Y311" s="57"/>
      <c r="Z311" s="57"/>
      <c r="AA311" s="57"/>
      <c r="AB311" s="57"/>
      <c r="AC311" s="57"/>
      <c r="AD311" s="137">
        <v>4.3864651232158056E-05</v>
      </c>
      <c r="AE311" s="57"/>
      <c r="AF311" s="57"/>
      <c r="AG311" s="57"/>
      <c r="AH311" s="57"/>
      <c r="AI311" s="1"/>
    </row>
    <row r="312" spans="2:35" ht="9.75" customHeight="1">
      <c r="B312" s="145"/>
      <c r="C312" s="141"/>
      <c r="D312" s="142">
        <v>6870176522.7800045</v>
      </c>
      <c r="E312" s="141"/>
      <c r="F312" s="141"/>
      <c r="G312" s="141"/>
      <c r="H312" s="141"/>
      <c r="I312" s="141"/>
      <c r="J312" s="141"/>
      <c r="K312" s="141"/>
      <c r="L312" s="141"/>
      <c r="M312" s="141"/>
      <c r="N312" s="141"/>
      <c r="O312" s="143">
        <v>1.000000000000003</v>
      </c>
      <c r="P312" s="141"/>
      <c r="Q312" s="141"/>
      <c r="R312" s="141"/>
      <c r="S312" s="141"/>
      <c r="T312" s="141"/>
      <c r="U312" s="141"/>
      <c r="V312" s="144">
        <v>113987</v>
      </c>
      <c r="W312" s="141"/>
      <c r="X312" s="141"/>
      <c r="Y312" s="141"/>
      <c r="Z312" s="141"/>
      <c r="AA312" s="141"/>
      <c r="AB312" s="141"/>
      <c r="AC312" s="141"/>
      <c r="AD312" s="143">
        <v>1</v>
      </c>
      <c r="AE312" s="141"/>
      <c r="AF312" s="141"/>
      <c r="AG312" s="141"/>
      <c r="AH312" s="141"/>
      <c r="AI312" s="1"/>
    </row>
    <row r="313" spans="2:35" ht="9"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18.75" customHeight="1">
      <c r="B314" s="66" t="s">
        <v>1167</v>
      </c>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8"/>
    </row>
    <row r="315" spans="2:35" ht="8.2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2" customHeight="1">
      <c r="B316" s="53" t="s">
        <v>1171</v>
      </c>
      <c r="C316" s="54"/>
      <c r="D316" s="53" t="s">
        <v>1168</v>
      </c>
      <c r="E316" s="54"/>
      <c r="F316" s="54"/>
      <c r="G316" s="54"/>
      <c r="H316" s="54"/>
      <c r="I316" s="54"/>
      <c r="J316" s="54"/>
      <c r="K316" s="54"/>
      <c r="L316" s="54"/>
      <c r="M316" s="54"/>
      <c r="N316" s="54"/>
      <c r="O316" s="53" t="s">
        <v>1169</v>
      </c>
      <c r="P316" s="54"/>
      <c r="Q316" s="54"/>
      <c r="R316" s="54"/>
      <c r="S316" s="54"/>
      <c r="T316" s="54"/>
      <c r="U316" s="54"/>
      <c r="V316" s="53" t="s">
        <v>1170</v>
      </c>
      <c r="W316" s="54"/>
      <c r="X316" s="54"/>
      <c r="Y316" s="54"/>
      <c r="Z316" s="54"/>
      <c r="AA316" s="54"/>
      <c r="AB316" s="54"/>
      <c r="AC316" s="54"/>
      <c r="AD316" s="54"/>
      <c r="AE316" s="53" t="s">
        <v>1169</v>
      </c>
      <c r="AF316" s="54"/>
      <c r="AG316" s="54"/>
      <c r="AH316" s="54"/>
      <c r="AI316" s="1"/>
    </row>
    <row r="317" spans="2:35" ht="12" customHeight="1">
      <c r="B317" s="59" t="s">
        <v>1252</v>
      </c>
      <c r="C317" s="57"/>
      <c r="D317" s="139">
        <v>5979791498.480037</v>
      </c>
      <c r="E317" s="57"/>
      <c r="F317" s="57"/>
      <c r="G317" s="57"/>
      <c r="H317" s="57"/>
      <c r="I317" s="57"/>
      <c r="J317" s="57"/>
      <c r="K317" s="57"/>
      <c r="L317" s="57"/>
      <c r="M317" s="57"/>
      <c r="N317" s="57"/>
      <c r="O317" s="137">
        <v>0.8703985230441063</v>
      </c>
      <c r="P317" s="57"/>
      <c r="Q317" s="57"/>
      <c r="R317" s="57"/>
      <c r="S317" s="57"/>
      <c r="T317" s="57"/>
      <c r="U317" s="57"/>
      <c r="V317" s="56">
        <v>101292</v>
      </c>
      <c r="W317" s="57"/>
      <c r="X317" s="57"/>
      <c r="Y317" s="57"/>
      <c r="Z317" s="57"/>
      <c r="AA317" s="57"/>
      <c r="AB317" s="57"/>
      <c r="AC317" s="57"/>
      <c r="AD317" s="57"/>
      <c r="AE317" s="137">
        <v>0.8886276505215507</v>
      </c>
      <c r="AF317" s="57"/>
      <c r="AG317" s="57"/>
      <c r="AH317" s="57"/>
      <c r="AI317" s="1"/>
    </row>
    <row r="318" spans="2:35" ht="12" customHeight="1">
      <c r="B318" s="59" t="s">
        <v>1285</v>
      </c>
      <c r="C318" s="57"/>
      <c r="D318" s="139">
        <v>422898677.6399997</v>
      </c>
      <c r="E318" s="57"/>
      <c r="F318" s="57"/>
      <c r="G318" s="57"/>
      <c r="H318" s="57"/>
      <c r="I318" s="57"/>
      <c r="J318" s="57"/>
      <c r="K318" s="57"/>
      <c r="L318" s="57"/>
      <c r="M318" s="57"/>
      <c r="N318" s="57"/>
      <c r="O318" s="137">
        <v>0.06155572222020178</v>
      </c>
      <c r="P318" s="57"/>
      <c r="Q318" s="57"/>
      <c r="R318" s="57"/>
      <c r="S318" s="57"/>
      <c r="T318" s="57"/>
      <c r="U318" s="57"/>
      <c r="V318" s="56">
        <v>7315</v>
      </c>
      <c r="W318" s="57"/>
      <c r="X318" s="57"/>
      <c r="Y318" s="57"/>
      <c r="Z318" s="57"/>
      <c r="AA318" s="57"/>
      <c r="AB318" s="57"/>
      <c r="AC318" s="57"/>
      <c r="AD318" s="57"/>
      <c r="AE318" s="137">
        <v>0.06417398475264723</v>
      </c>
      <c r="AF318" s="57"/>
      <c r="AG318" s="57"/>
      <c r="AH318" s="57"/>
      <c r="AI318" s="1"/>
    </row>
    <row r="319" spans="2:35" ht="12" customHeight="1">
      <c r="B319" s="59" t="s">
        <v>1173</v>
      </c>
      <c r="C319" s="57"/>
      <c r="D319" s="139">
        <v>200368287.51000002</v>
      </c>
      <c r="E319" s="57"/>
      <c r="F319" s="57"/>
      <c r="G319" s="57"/>
      <c r="H319" s="57"/>
      <c r="I319" s="57"/>
      <c r="J319" s="57"/>
      <c r="K319" s="57"/>
      <c r="L319" s="57"/>
      <c r="M319" s="57"/>
      <c r="N319" s="57"/>
      <c r="O319" s="137">
        <v>0.029164940208686287</v>
      </c>
      <c r="P319" s="57"/>
      <c r="Q319" s="57"/>
      <c r="R319" s="57"/>
      <c r="S319" s="57"/>
      <c r="T319" s="57"/>
      <c r="U319" s="57"/>
      <c r="V319" s="56">
        <v>2225</v>
      </c>
      <c r="W319" s="57"/>
      <c r="X319" s="57"/>
      <c r="Y319" s="57"/>
      <c r="Z319" s="57"/>
      <c r="AA319" s="57"/>
      <c r="AB319" s="57"/>
      <c r="AC319" s="57"/>
      <c r="AD319" s="57"/>
      <c r="AE319" s="137">
        <v>0.019519769798310334</v>
      </c>
      <c r="AF319" s="57"/>
      <c r="AG319" s="57"/>
      <c r="AH319" s="57"/>
      <c r="AI319" s="1"/>
    </row>
    <row r="320" spans="2:35" ht="12" customHeight="1">
      <c r="B320" s="59" t="s">
        <v>1174</v>
      </c>
      <c r="C320" s="57"/>
      <c r="D320" s="139">
        <v>87202899.07000001</v>
      </c>
      <c r="E320" s="57"/>
      <c r="F320" s="57"/>
      <c r="G320" s="57"/>
      <c r="H320" s="57"/>
      <c r="I320" s="57"/>
      <c r="J320" s="57"/>
      <c r="K320" s="57"/>
      <c r="L320" s="57"/>
      <c r="M320" s="57"/>
      <c r="N320" s="57"/>
      <c r="O320" s="137">
        <v>0.012692963387600573</v>
      </c>
      <c r="P320" s="57"/>
      <c r="Q320" s="57"/>
      <c r="R320" s="57"/>
      <c r="S320" s="57"/>
      <c r="T320" s="57"/>
      <c r="U320" s="57"/>
      <c r="V320" s="56">
        <v>1052</v>
      </c>
      <c r="W320" s="57"/>
      <c r="X320" s="57"/>
      <c r="Y320" s="57"/>
      <c r="Z320" s="57"/>
      <c r="AA320" s="57"/>
      <c r="AB320" s="57"/>
      <c r="AC320" s="57"/>
      <c r="AD320" s="57"/>
      <c r="AE320" s="137">
        <v>0.009229122619246055</v>
      </c>
      <c r="AF320" s="57"/>
      <c r="AG320" s="57"/>
      <c r="AH320" s="57"/>
      <c r="AI320" s="1"/>
    </row>
    <row r="321" spans="2:35" ht="12" customHeight="1">
      <c r="B321" s="59" t="s">
        <v>1175</v>
      </c>
      <c r="C321" s="57"/>
      <c r="D321" s="139">
        <v>69096942.2</v>
      </c>
      <c r="E321" s="57"/>
      <c r="F321" s="57"/>
      <c r="G321" s="57"/>
      <c r="H321" s="57"/>
      <c r="I321" s="57"/>
      <c r="J321" s="57"/>
      <c r="K321" s="57"/>
      <c r="L321" s="57"/>
      <c r="M321" s="57"/>
      <c r="N321" s="57"/>
      <c r="O321" s="137">
        <v>0.01005752064315805</v>
      </c>
      <c r="P321" s="57"/>
      <c r="Q321" s="57"/>
      <c r="R321" s="57"/>
      <c r="S321" s="57"/>
      <c r="T321" s="57"/>
      <c r="U321" s="57"/>
      <c r="V321" s="56">
        <v>817</v>
      </c>
      <c r="W321" s="57"/>
      <c r="X321" s="57"/>
      <c r="Y321" s="57"/>
      <c r="Z321" s="57"/>
      <c r="AA321" s="57"/>
      <c r="AB321" s="57"/>
      <c r="AC321" s="57"/>
      <c r="AD321" s="57"/>
      <c r="AE321" s="137">
        <v>0.007167484011334626</v>
      </c>
      <c r="AF321" s="57"/>
      <c r="AG321" s="57"/>
      <c r="AH321" s="57"/>
      <c r="AI321" s="1"/>
    </row>
    <row r="322" spans="2:35" ht="12" customHeight="1">
      <c r="B322" s="59" t="s">
        <v>1176</v>
      </c>
      <c r="C322" s="57"/>
      <c r="D322" s="139">
        <v>36996120.04</v>
      </c>
      <c r="E322" s="57"/>
      <c r="F322" s="57"/>
      <c r="G322" s="57"/>
      <c r="H322" s="57"/>
      <c r="I322" s="57"/>
      <c r="J322" s="57"/>
      <c r="K322" s="57"/>
      <c r="L322" s="57"/>
      <c r="M322" s="57"/>
      <c r="N322" s="57"/>
      <c r="O322" s="137">
        <v>0.0053850319445692225</v>
      </c>
      <c r="P322" s="57"/>
      <c r="Q322" s="57"/>
      <c r="R322" s="57"/>
      <c r="S322" s="57"/>
      <c r="T322" s="57"/>
      <c r="U322" s="57"/>
      <c r="V322" s="56">
        <v>400</v>
      </c>
      <c r="W322" s="57"/>
      <c r="X322" s="57"/>
      <c r="Y322" s="57"/>
      <c r="Z322" s="57"/>
      <c r="AA322" s="57"/>
      <c r="AB322" s="57"/>
      <c r="AC322" s="57"/>
      <c r="AD322" s="57"/>
      <c r="AE322" s="137">
        <v>0.003509172098572644</v>
      </c>
      <c r="AF322" s="57"/>
      <c r="AG322" s="57"/>
      <c r="AH322" s="57"/>
      <c r="AI322" s="1"/>
    </row>
    <row r="323" spans="2:35" ht="12" customHeight="1">
      <c r="B323" s="59" t="s">
        <v>1179</v>
      </c>
      <c r="C323" s="57"/>
      <c r="D323" s="139">
        <v>69763032.74999996</v>
      </c>
      <c r="E323" s="57"/>
      <c r="F323" s="57"/>
      <c r="G323" s="57"/>
      <c r="H323" s="57"/>
      <c r="I323" s="57"/>
      <c r="J323" s="57"/>
      <c r="K323" s="57"/>
      <c r="L323" s="57"/>
      <c r="M323" s="57"/>
      <c r="N323" s="57"/>
      <c r="O323" s="137">
        <v>0.010154474563889394</v>
      </c>
      <c r="P323" s="57"/>
      <c r="Q323" s="57"/>
      <c r="R323" s="57"/>
      <c r="S323" s="57"/>
      <c r="T323" s="57"/>
      <c r="U323" s="57"/>
      <c r="V323" s="56">
        <v>817</v>
      </c>
      <c r="W323" s="57"/>
      <c r="X323" s="57"/>
      <c r="Y323" s="57"/>
      <c r="Z323" s="57"/>
      <c r="AA323" s="57"/>
      <c r="AB323" s="57"/>
      <c r="AC323" s="57"/>
      <c r="AD323" s="57"/>
      <c r="AE323" s="137">
        <v>0.007167484011334626</v>
      </c>
      <c r="AF323" s="57"/>
      <c r="AG323" s="57"/>
      <c r="AH323" s="57"/>
      <c r="AI323" s="1"/>
    </row>
    <row r="324" spans="2:35" ht="12" customHeight="1">
      <c r="B324" s="59" t="s">
        <v>1178</v>
      </c>
      <c r="C324" s="57"/>
      <c r="D324" s="139">
        <v>4059065.09</v>
      </c>
      <c r="E324" s="57"/>
      <c r="F324" s="57"/>
      <c r="G324" s="57"/>
      <c r="H324" s="57"/>
      <c r="I324" s="57"/>
      <c r="J324" s="57"/>
      <c r="K324" s="57"/>
      <c r="L324" s="57"/>
      <c r="M324" s="57"/>
      <c r="N324" s="57"/>
      <c r="O324" s="137">
        <v>0.0005908239877885246</v>
      </c>
      <c r="P324" s="57"/>
      <c r="Q324" s="57"/>
      <c r="R324" s="57"/>
      <c r="S324" s="57"/>
      <c r="T324" s="57"/>
      <c r="U324" s="57"/>
      <c r="V324" s="56">
        <v>69</v>
      </c>
      <c r="W324" s="57"/>
      <c r="X324" s="57"/>
      <c r="Y324" s="57"/>
      <c r="Z324" s="57"/>
      <c r="AA324" s="57"/>
      <c r="AB324" s="57"/>
      <c r="AC324" s="57"/>
      <c r="AD324" s="57"/>
      <c r="AE324" s="137">
        <v>0.0006053321870037812</v>
      </c>
      <c r="AF324" s="57"/>
      <c r="AG324" s="57"/>
      <c r="AH324" s="57"/>
      <c r="AI324" s="1"/>
    </row>
    <row r="325" spans="2:34" ht="9.75" customHeight="1">
      <c r="B325" s="145"/>
      <c r="C325" s="141"/>
      <c r="D325" s="142">
        <v>6870176522.780036</v>
      </c>
      <c r="E325" s="141"/>
      <c r="F325" s="141"/>
      <c r="G325" s="141"/>
      <c r="H325" s="141"/>
      <c r="I325" s="141"/>
      <c r="J325" s="141"/>
      <c r="K325" s="141"/>
      <c r="L325" s="141"/>
      <c r="M325" s="141"/>
      <c r="N325" s="141"/>
      <c r="O325" s="143">
        <v>0.9999999999999984</v>
      </c>
      <c r="P325" s="141"/>
      <c r="Q325" s="141"/>
      <c r="R325" s="141"/>
      <c r="S325" s="141"/>
      <c r="T325" s="141"/>
      <c r="U325" s="141"/>
      <c r="V325" s="144">
        <v>113987</v>
      </c>
      <c r="W325" s="141"/>
      <c r="X325" s="141"/>
      <c r="Y325" s="141"/>
      <c r="Z325" s="141"/>
      <c r="AA325" s="141"/>
      <c r="AB325" s="141"/>
      <c r="AC325" s="141"/>
      <c r="AD325" s="141"/>
      <c r="AE325" s="143">
        <v>1</v>
      </c>
      <c r="AF325" s="141"/>
      <c r="AG325" s="141"/>
      <c r="AH325" s="141"/>
    </row>
  </sheetData>
  <sheetProtection/>
  <mergeCells count="1368">
    <mergeCell ref="B325:C325"/>
    <mergeCell ref="D325:N325"/>
    <mergeCell ref="O325:U325"/>
    <mergeCell ref="V325:AD325"/>
    <mergeCell ref="AE325:AH325"/>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2:C312"/>
    <mergeCell ref="D312:N312"/>
    <mergeCell ref="O312:U312"/>
    <mergeCell ref="V312:AC312"/>
    <mergeCell ref="AD312:AH312"/>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3:D243"/>
    <mergeCell ref="E243:O243"/>
    <mergeCell ref="P243:V243"/>
    <mergeCell ref="W243:AD243"/>
    <mergeCell ref="AE243:AH243"/>
    <mergeCell ref="AE240:AH240"/>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87:G187"/>
    <mergeCell ref="H187:R187"/>
    <mergeCell ref="S187:Y187"/>
    <mergeCell ref="Z187:AE187"/>
    <mergeCell ref="AF187:AI187"/>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77:H177"/>
    <mergeCell ref="I177:Q177"/>
    <mergeCell ref="R177:Y177"/>
    <mergeCell ref="Z177:AD177"/>
    <mergeCell ref="AE177:AI177"/>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2:H142"/>
    <mergeCell ref="I142:S142"/>
    <mergeCell ref="T142:Z142"/>
    <mergeCell ref="AA142:AE142"/>
    <mergeCell ref="AF142:AI142"/>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98:I98"/>
    <mergeCell ref="J98:S98"/>
    <mergeCell ref="T98:Z98"/>
    <mergeCell ref="AA98:AE98"/>
    <mergeCell ref="AF98:AI98"/>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0:I60"/>
    <mergeCell ref="J60:S60"/>
    <mergeCell ref="T60:Z60"/>
    <mergeCell ref="AA60:AF60"/>
    <mergeCell ref="AG60:AI60"/>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8:AI238"/>
    <mergeCell ref="B245:AI245"/>
    <mergeCell ref="B253:AI253"/>
    <mergeCell ref="B272:AI272"/>
    <mergeCell ref="B291:AI291"/>
    <mergeCell ref="B314:AI314"/>
    <mergeCell ref="B240:D240"/>
    <mergeCell ref="E240:O240"/>
    <mergeCell ref="P240:V240"/>
    <mergeCell ref="W240:AD240"/>
    <mergeCell ref="B100:AI100"/>
    <mergeCell ref="B144:AI144"/>
    <mergeCell ref="B179:AI179"/>
    <mergeCell ref="B189:AI189"/>
    <mergeCell ref="B212:AI212"/>
    <mergeCell ref="B220:AI220"/>
    <mergeCell ref="B102:H102"/>
    <mergeCell ref="I102:S102"/>
    <mergeCell ref="T102:Z102"/>
    <mergeCell ref="AA102:AE102"/>
    <mergeCell ref="Q3:AA3"/>
    <mergeCell ref="B5:AI5"/>
    <mergeCell ref="B7:J8"/>
    <mergeCell ref="B9:AI9"/>
    <mergeCell ref="B26:AI26"/>
    <mergeCell ref="B62:AI62"/>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1" max="255" man="1"/>
    <brk id="99" max="255" man="1"/>
    <brk id="143" max="255" man="1"/>
    <brk id="271"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43890</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2" manualBreakCount="2">
    <brk id="16" max="255"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62</v>
      </c>
      <c r="B2">
        <v>53011266.30000001</v>
      </c>
      <c r="C2">
        <v>920</v>
      </c>
      <c r="D2">
        <v>0.008071095826717082</v>
      </c>
    </row>
    <row r="3" spans="1:4" ht="12.75">
      <c r="A3" t="s">
        <v>532</v>
      </c>
      <c r="B3">
        <v>195220189.1500004</v>
      </c>
      <c r="C3">
        <v>3137</v>
      </c>
      <c r="D3">
        <v>0.027520682183055964</v>
      </c>
    </row>
    <row r="4" spans="1:4" ht="12.75">
      <c r="A4" t="s">
        <v>598</v>
      </c>
      <c r="B4">
        <v>302314447.1000005</v>
      </c>
      <c r="C4">
        <v>5267</v>
      </c>
      <c r="D4">
        <v>0.04620702360795529</v>
      </c>
    </row>
    <row r="5" spans="1:4" ht="12.75">
      <c r="A5" t="s">
        <v>596</v>
      </c>
      <c r="B5">
        <v>328562545.79000086</v>
      </c>
      <c r="C5">
        <v>4400</v>
      </c>
      <c r="D5">
        <v>0.038600893084299086</v>
      </c>
    </row>
    <row r="6" spans="1:4" ht="12.75">
      <c r="A6" t="s">
        <v>594</v>
      </c>
      <c r="B6">
        <v>487346877.9300015</v>
      </c>
      <c r="C6">
        <v>8718</v>
      </c>
      <c r="D6">
        <v>0.07648240588839078</v>
      </c>
    </row>
    <row r="7" spans="1:4" ht="12.75">
      <c r="A7" t="s">
        <v>586</v>
      </c>
      <c r="B7">
        <v>535761899.3800006</v>
      </c>
      <c r="C7">
        <v>5784</v>
      </c>
      <c r="D7">
        <v>0.050742628545360435</v>
      </c>
    </row>
    <row r="8" spans="1:4" ht="12.75">
      <c r="A8" t="s">
        <v>592</v>
      </c>
      <c r="B8">
        <v>546348700.3299994</v>
      </c>
      <c r="C8">
        <v>9352</v>
      </c>
      <c r="D8">
        <v>0.08204444366462842</v>
      </c>
    </row>
    <row r="9" spans="1:4" ht="12.75">
      <c r="A9" t="s">
        <v>590</v>
      </c>
      <c r="B9">
        <v>552663878.5699998</v>
      </c>
      <c r="C9">
        <v>11081</v>
      </c>
      <c r="D9">
        <v>0.09721284006070868</v>
      </c>
    </row>
    <row r="10" spans="1:4" ht="12.75">
      <c r="A10" t="s">
        <v>588</v>
      </c>
      <c r="B10">
        <v>770032067.1300017</v>
      </c>
      <c r="C10">
        <v>14171</v>
      </c>
      <c r="D10">
        <v>0.12432119452218235</v>
      </c>
    </row>
    <row r="11" spans="1:4" ht="12.75">
      <c r="A11" t="s">
        <v>582</v>
      </c>
      <c r="B11">
        <v>927489684.8499992</v>
      </c>
      <c r="C11">
        <v>14836</v>
      </c>
      <c r="D11">
        <v>0.1301551931360594</v>
      </c>
    </row>
    <row r="12" spans="1:4" ht="12.75">
      <c r="A12" t="s">
        <v>580</v>
      </c>
      <c r="B12">
        <v>1041082065.1600018</v>
      </c>
      <c r="C12">
        <v>16961</v>
      </c>
      <c r="D12">
        <v>0.14879766990972654</v>
      </c>
    </row>
    <row r="13" spans="1:4" ht="12.75">
      <c r="A13" t="s">
        <v>584</v>
      </c>
      <c r="B13">
        <v>1130342901.0900033</v>
      </c>
      <c r="C13">
        <v>19360</v>
      </c>
      <c r="D13">
        <v>0.16984392957091599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1172</v>
      </c>
      <c r="B2">
        <v>0.05829845618259756</v>
      </c>
    </row>
    <row r="3" spans="1:2" ht="12.75">
      <c r="A3" t="s">
        <v>1173</v>
      </c>
      <c r="B3">
        <v>0.23675781796387005</v>
      </c>
    </row>
    <row r="4" spans="1:2" ht="12.75">
      <c r="A4" t="s">
        <v>1174</v>
      </c>
      <c r="B4">
        <v>0.16355895513079205</v>
      </c>
    </row>
    <row r="5" spans="1:2" ht="12.75">
      <c r="A5" t="s">
        <v>1175</v>
      </c>
      <c r="B5">
        <v>0.29629323110264316</v>
      </c>
    </row>
    <row r="6" spans="1:2" ht="12.75">
      <c r="A6" t="s">
        <v>1176</v>
      </c>
      <c r="B6">
        <v>0.1326707440948217</v>
      </c>
    </row>
    <row r="7" spans="1:2" ht="12.75">
      <c r="A7" t="s">
        <v>1177</v>
      </c>
      <c r="B7">
        <v>0.0419422340466151</v>
      </c>
    </row>
    <row r="8" spans="1:2" ht="12.75">
      <c r="A8" t="s">
        <v>1178</v>
      </c>
      <c r="B8">
        <v>0.007752499280534923</v>
      </c>
    </row>
    <row r="9" spans="1:2" ht="12.75">
      <c r="A9" t="s">
        <v>1179</v>
      </c>
      <c r="B9">
        <v>0.005064546284164545</v>
      </c>
    </row>
    <row r="10" spans="1:2" ht="12.75">
      <c r="A10" t="s">
        <v>1180</v>
      </c>
      <c r="B10">
        <v>0.01415920995879123</v>
      </c>
    </row>
    <row r="11" spans="1:2" ht="12.75">
      <c r="A11" t="s">
        <v>1181</v>
      </c>
      <c r="B11">
        <v>0.01874543901790272</v>
      </c>
    </row>
    <row r="12" spans="1:2" ht="12.75">
      <c r="A12" t="s">
        <v>1182</v>
      </c>
      <c r="B12">
        <v>0.012871998004239884</v>
      </c>
    </row>
    <row r="13" spans="1:2" ht="12.75">
      <c r="A13" t="s">
        <v>1183</v>
      </c>
      <c r="B13">
        <v>0.002484159887800673</v>
      </c>
    </row>
    <row r="14" spans="1:2" ht="12.75">
      <c r="A14" t="s">
        <v>1184</v>
      </c>
      <c r="B14">
        <v>0.0013797005853591116</v>
      </c>
    </row>
    <row r="15" spans="1:2" ht="12.75">
      <c r="A15" t="s">
        <v>1185</v>
      </c>
      <c r="B15">
        <v>0.001599326878074721</v>
      </c>
    </row>
    <row r="16" spans="1:2" ht="12.75">
      <c r="A16" t="s">
        <v>1186</v>
      </c>
      <c r="B16">
        <v>0.0033763844543274702</v>
      </c>
    </row>
    <row r="17" spans="1:2" ht="12.75">
      <c r="A17" t="s">
        <v>1187</v>
      </c>
      <c r="B17">
        <v>0.0018941831009509703</v>
      </c>
    </row>
    <row r="18" spans="1:2" ht="12.75">
      <c r="A18" t="s">
        <v>1188</v>
      </c>
      <c r="B18">
        <v>0.0006491556228886157</v>
      </c>
    </row>
    <row r="19" spans="1:2" ht="12.75">
      <c r="A19" t="s">
        <v>1189</v>
      </c>
      <c r="B19">
        <v>0.00024741348120589304</v>
      </c>
    </row>
    <row r="20" spans="1:2" ht="12.75">
      <c r="A20" t="s">
        <v>1190</v>
      </c>
      <c r="B20">
        <v>7.446251319798599E-05</v>
      </c>
    </row>
    <row r="21" spans="1:2" ht="12.75">
      <c r="A21" t="s">
        <v>1191</v>
      </c>
      <c r="B21">
        <v>4.225678321909051E-05</v>
      </c>
    </row>
    <row r="22" spans="1:2" ht="12.75">
      <c r="A22" t="s">
        <v>1192</v>
      </c>
      <c r="B22">
        <v>6.150726529352831E-05</v>
      </c>
    </row>
    <row r="23" spans="1:2" ht="12.75">
      <c r="A23" t="s">
        <v>1193</v>
      </c>
      <c r="B23">
        <v>1.254053803629738E-05</v>
      </c>
    </row>
    <row r="24" spans="1:2" ht="12.75">
      <c r="A24" t="s">
        <v>1194</v>
      </c>
      <c r="B24">
        <v>1.590587369009574E-05</v>
      </c>
    </row>
    <row r="25" spans="1:2" ht="12.75">
      <c r="A25" t="s">
        <v>1195</v>
      </c>
      <c r="B25">
        <v>1.255854485163754E-05</v>
      </c>
    </row>
    <row r="26" spans="1:2" ht="12.75">
      <c r="A26" t="s">
        <v>1196</v>
      </c>
      <c r="B26">
        <v>1.4684076845114035E-06</v>
      </c>
    </row>
    <row r="27" spans="1:2" ht="12.75">
      <c r="A27" t="s">
        <v>1197</v>
      </c>
      <c r="B27">
        <v>1.4728899565313278E-05</v>
      </c>
    </row>
    <row r="28" spans="1:2" ht="12.75">
      <c r="A28" t="s">
        <v>1198</v>
      </c>
      <c r="B28">
        <v>2.894369589204328E-06</v>
      </c>
    </row>
    <row r="29" spans="1:2" ht="12.75">
      <c r="A29" t="s">
        <v>1199</v>
      </c>
      <c r="B29">
        <v>6.134034527390472E-06</v>
      </c>
    </row>
    <row r="30" spans="1:2" ht="12.75">
      <c r="A30" t="s">
        <v>1200</v>
      </c>
      <c r="B30">
        <v>1.3071134300878501E-07</v>
      </c>
    </row>
    <row r="31" spans="1:2" ht="12.75">
      <c r="A31" t="s">
        <v>1201</v>
      </c>
      <c r="B31">
        <v>3.2474303863988788E-06</v>
      </c>
    </row>
    <row r="32" spans="1:2" ht="12.75">
      <c r="A32" t="s">
        <v>1202</v>
      </c>
      <c r="B32">
        <v>6.709551035138086E-06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1203</v>
      </c>
      <c r="B2">
        <v>6.215269703539082E-05</v>
      </c>
    </row>
    <row r="3" spans="1:2" ht="12.75">
      <c r="A3" t="s">
        <v>1172</v>
      </c>
      <c r="B3">
        <v>0.005222437870560219</v>
      </c>
    </row>
    <row r="4" spans="1:2" ht="12.75">
      <c r="A4" t="s">
        <v>1173</v>
      </c>
      <c r="B4">
        <v>0.006703583712484279</v>
      </c>
    </row>
    <row r="5" spans="1:2" ht="12.75">
      <c r="A5" t="s">
        <v>1174</v>
      </c>
      <c r="B5">
        <v>0.006274736964481405</v>
      </c>
    </row>
    <row r="6" spans="1:2" ht="12.75">
      <c r="A6" t="s">
        <v>1175</v>
      </c>
      <c r="B6">
        <v>0.009518054709828597</v>
      </c>
    </row>
    <row r="7" spans="1:2" ht="12.75">
      <c r="A7" t="s">
        <v>1176</v>
      </c>
      <c r="B7">
        <v>0.01489183132642426</v>
      </c>
    </row>
    <row r="8" spans="1:2" ht="12.75">
      <c r="A8" t="s">
        <v>1177</v>
      </c>
      <c r="B8">
        <v>0.02349793111497469</v>
      </c>
    </row>
    <row r="9" spans="1:2" ht="12.75">
      <c r="A9" t="s">
        <v>1178</v>
      </c>
      <c r="B9">
        <v>0.041147858536480314</v>
      </c>
    </row>
    <row r="10" spans="1:2" ht="12.75">
      <c r="A10" t="s">
        <v>1179</v>
      </c>
      <c r="B10">
        <v>0.03136360936804709</v>
      </c>
    </row>
    <row r="11" spans="1:2" ht="12.75">
      <c r="A11" t="s">
        <v>1180</v>
      </c>
      <c r="B11">
        <v>0.04725909688978707</v>
      </c>
    </row>
    <row r="12" spans="1:2" ht="12.75">
      <c r="A12" t="s">
        <v>1181</v>
      </c>
      <c r="B12">
        <v>0.041526591016114875</v>
      </c>
    </row>
    <row r="13" spans="1:2" ht="12.75">
      <c r="A13" t="s">
        <v>1182</v>
      </c>
      <c r="B13">
        <v>0.036446713341315815</v>
      </c>
    </row>
    <row r="14" spans="1:2" ht="12.75">
      <c r="A14" t="s">
        <v>1183</v>
      </c>
      <c r="B14">
        <v>0.057772538001598754</v>
      </c>
    </row>
    <row r="15" spans="1:2" ht="12.75">
      <c r="A15" t="s">
        <v>1184</v>
      </c>
      <c r="B15">
        <v>0.04031014277314925</v>
      </c>
    </row>
    <row r="16" spans="1:2" ht="12.75">
      <c r="A16" t="s">
        <v>1185</v>
      </c>
      <c r="B16">
        <v>0.058977206228471704</v>
      </c>
    </row>
    <row r="17" spans="1:2" ht="12.75">
      <c r="A17" t="s">
        <v>1186</v>
      </c>
      <c r="B17">
        <v>0.04865260720473387</v>
      </c>
    </row>
    <row r="18" spans="1:2" ht="12.75">
      <c r="A18" t="s">
        <v>1187</v>
      </c>
      <c r="B18">
        <v>0.046637361795232146</v>
      </c>
    </row>
    <row r="19" spans="1:2" ht="12.75">
      <c r="A19" t="s">
        <v>1188</v>
      </c>
      <c r="B19">
        <v>0.08315955723781249</v>
      </c>
    </row>
    <row r="20" spans="1:2" ht="12.75">
      <c r="A20" t="s">
        <v>1189</v>
      </c>
      <c r="B20">
        <v>0.05314178705153079</v>
      </c>
    </row>
    <row r="21" spans="1:2" ht="12.75">
      <c r="A21" t="s">
        <v>1190</v>
      </c>
      <c r="B21">
        <v>0.07964136983609811</v>
      </c>
    </row>
    <row r="22" spans="1:2" ht="12.75">
      <c r="A22" t="s">
        <v>1191</v>
      </c>
      <c r="B22">
        <v>0.03952708383832242</v>
      </c>
    </row>
    <row r="23" spans="1:2" ht="12.75">
      <c r="A23" t="s">
        <v>1192</v>
      </c>
      <c r="B23">
        <v>0.04179133253243099</v>
      </c>
    </row>
    <row r="24" spans="1:2" ht="12.75">
      <c r="A24" t="s">
        <v>1193</v>
      </c>
      <c r="B24">
        <v>0.0707624039335864</v>
      </c>
    </row>
    <row r="25" spans="1:2" ht="12.75">
      <c r="A25" t="s">
        <v>1194</v>
      </c>
      <c r="B25">
        <v>0.04374117092676968</v>
      </c>
    </row>
    <row r="26" spans="1:2" ht="12.75">
      <c r="A26" t="s">
        <v>1195</v>
      </c>
      <c r="B26">
        <v>0.05446628518485033</v>
      </c>
    </row>
    <row r="27" spans="1:2" ht="12.75">
      <c r="A27" t="s">
        <v>1196</v>
      </c>
      <c r="B27">
        <v>0.013448447250757589</v>
      </c>
    </row>
    <row r="28" spans="1:2" ht="12.75">
      <c r="A28" t="s">
        <v>1200</v>
      </c>
      <c r="B28">
        <v>0.000958428287565393</v>
      </c>
    </row>
    <row r="29" spans="1:2" ht="12.75">
      <c r="A29" t="s">
        <v>1202</v>
      </c>
      <c r="B29">
        <v>0.0012420060214911662</v>
      </c>
    </row>
    <row r="30" spans="1:2" ht="12.75">
      <c r="A30" t="s">
        <v>1198</v>
      </c>
      <c r="B30">
        <v>0.0008842946072572912</v>
      </c>
    </row>
    <row r="31" spans="1:2" ht="12.75">
      <c r="A31" t="s">
        <v>1201</v>
      </c>
      <c r="B31">
        <v>0.0008054670795796091</v>
      </c>
    </row>
    <row r="32" spans="1:2" ht="12.75">
      <c r="A32" t="s">
        <v>1197</v>
      </c>
      <c r="B32">
        <v>0.00010020965367006571</v>
      </c>
    </row>
    <row r="33" spans="1:2" ht="12.75">
      <c r="A33" t="s">
        <v>1199</v>
      </c>
      <c r="B33">
        <v>2.260527651437366E-05</v>
      </c>
    </row>
    <row r="34" spans="1:2" ht="12.75">
      <c r="A34" t="s">
        <v>1204</v>
      </c>
      <c r="B34">
        <v>4.309773104347956E-05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7.714503379100035E-05</v>
      </c>
    </row>
    <row r="3" spans="1:2" ht="12.75">
      <c r="A3" t="s">
        <v>1173</v>
      </c>
      <c r="B3">
        <v>0.0011989569820641092</v>
      </c>
    </row>
    <row r="4" spans="1:2" ht="12.75">
      <c r="A4" t="s">
        <v>1174</v>
      </c>
      <c r="B4">
        <v>0.0017880189045025173</v>
      </c>
    </row>
    <row r="5" spans="1:2" ht="12.75">
      <c r="A5" t="s">
        <v>1175</v>
      </c>
      <c r="B5">
        <v>0.0005405421880626286</v>
      </c>
    </row>
    <row r="6" spans="1:2" ht="12.75">
      <c r="A6" t="s">
        <v>1176</v>
      </c>
      <c r="B6">
        <v>0.01149167027487865</v>
      </c>
    </row>
    <row r="7" spans="1:2" ht="12.75">
      <c r="A7" t="s">
        <v>1177</v>
      </c>
      <c r="B7">
        <v>0.0018823409700056894</v>
      </c>
    </row>
    <row r="8" spans="1:2" ht="12.75">
      <c r="A8" t="s">
        <v>1178</v>
      </c>
      <c r="B8">
        <v>0.003967043682157327</v>
      </c>
    </row>
    <row r="9" spans="1:2" ht="12.75">
      <c r="A9" t="s">
        <v>1179</v>
      </c>
      <c r="B9">
        <v>0.005851801921929656</v>
      </c>
    </row>
    <row r="10" spans="1:2" ht="12.75">
      <c r="A10" t="s">
        <v>1180</v>
      </c>
      <c r="B10">
        <v>0.007760833171201383</v>
      </c>
    </row>
    <row r="11" spans="1:2" ht="12.75">
      <c r="A11" t="s">
        <v>1181</v>
      </c>
      <c r="B11">
        <v>0.10051018857963498</v>
      </c>
    </row>
    <row r="12" spans="1:2" ht="12.75">
      <c r="A12" t="s">
        <v>1182</v>
      </c>
      <c r="B12">
        <v>0.016070114245816423</v>
      </c>
    </row>
    <row r="13" spans="1:2" ht="12.75">
      <c r="A13" t="s">
        <v>1183</v>
      </c>
      <c r="B13">
        <v>0.017742913121055408</v>
      </c>
    </row>
    <row r="14" spans="1:2" ht="12.75">
      <c r="A14" t="s">
        <v>1184</v>
      </c>
      <c r="B14">
        <v>0.059756029494840296</v>
      </c>
    </row>
    <row r="15" spans="1:2" ht="12.75">
      <c r="A15" t="s">
        <v>1185</v>
      </c>
      <c r="B15">
        <v>0.005698219035594591</v>
      </c>
    </row>
    <row r="16" spans="1:2" ht="12.75">
      <c r="A16" t="s">
        <v>1186</v>
      </c>
      <c r="B16">
        <v>0.1334545856383605</v>
      </c>
    </row>
    <row r="17" spans="1:2" ht="12.75">
      <c r="A17" t="s">
        <v>1187</v>
      </c>
      <c r="B17">
        <v>0.005798444431218245</v>
      </c>
    </row>
    <row r="18" spans="1:2" ht="12.75">
      <c r="A18" t="s">
        <v>1188</v>
      </c>
      <c r="B18">
        <v>0.015320768092492677</v>
      </c>
    </row>
    <row r="19" spans="1:2" ht="12.75">
      <c r="A19" t="s">
        <v>1189</v>
      </c>
      <c r="B19">
        <v>0.06998280542512884</v>
      </c>
    </row>
    <row r="20" spans="1:2" ht="12.75">
      <c r="A20" t="s">
        <v>1190</v>
      </c>
      <c r="B20">
        <v>0.008629093982291312</v>
      </c>
    </row>
    <row r="21" spans="1:2" ht="12.75">
      <c r="A21" t="s">
        <v>1191</v>
      </c>
      <c r="B21">
        <v>0.23489262482545312</v>
      </c>
    </row>
    <row r="22" spans="1:2" ht="12.75">
      <c r="A22" t="s">
        <v>1192</v>
      </c>
      <c r="B22">
        <v>0.008191942165297745</v>
      </c>
    </row>
    <row r="23" spans="1:2" ht="12.75">
      <c r="A23" t="s">
        <v>1193</v>
      </c>
      <c r="B23">
        <v>0.009290360783069497</v>
      </c>
    </row>
    <row r="24" spans="1:2" ht="12.75">
      <c r="A24" t="s">
        <v>1194</v>
      </c>
      <c r="B24">
        <v>0.015064927022882316</v>
      </c>
    </row>
    <row r="25" spans="1:2" ht="12.75">
      <c r="A25" t="s">
        <v>1195</v>
      </c>
      <c r="B25">
        <v>0.012342070508501146</v>
      </c>
    </row>
    <row r="26" spans="1:2" ht="12.75">
      <c r="A26" t="s">
        <v>1196</v>
      </c>
      <c r="B26">
        <v>0.22680633623799237</v>
      </c>
    </row>
    <row r="27" spans="1:2" ht="12.75">
      <c r="A27" t="s">
        <v>1200</v>
      </c>
      <c r="B27">
        <v>0.0058517548096030806</v>
      </c>
    </row>
    <row r="28" spans="1:2" ht="12.75">
      <c r="A28" t="s">
        <v>1202</v>
      </c>
      <c r="B28">
        <v>0.0010090518252353201</v>
      </c>
    </row>
    <row r="29" spans="1:2" ht="12.75">
      <c r="A29" t="s">
        <v>1198</v>
      </c>
      <c r="B29">
        <v>0.0007554947114953791</v>
      </c>
    </row>
    <row r="30" spans="1:2" ht="12.75">
      <c r="A30" t="s">
        <v>1201</v>
      </c>
      <c r="B30">
        <v>0.0006302473474506758</v>
      </c>
    </row>
    <row r="31" spans="1:2" ht="12.75">
      <c r="A31" t="s">
        <v>1197</v>
      </c>
      <c r="B31">
        <v>0.016720380134209036</v>
      </c>
    </row>
    <row r="32" spans="1:2" ht="12.75">
      <c r="A32" t="s">
        <v>1199</v>
      </c>
      <c r="B32">
        <v>0.0006871651164051437</v>
      </c>
    </row>
    <row r="33" spans="1:2" ht="12.75">
      <c r="A33" t="s">
        <v>1205</v>
      </c>
      <c r="B33">
        <v>3.6515539181297047E-06</v>
      </c>
    </row>
    <row r="34" spans="1:2" ht="12.75">
      <c r="A34" t="s">
        <v>1206</v>
      </c>
      <c r="B34">
        <v>2.564638178011519E-05</v>
      </c>
    </row>
    <row r="35" spans="1:2" ht="12.75">
      <c r="A35" t="s">
        <v>1207</v>
      </c>
      <c r="B35">
        <v>2.1649531057436996E-06</v>
      </c>
    </row>
    <row r="36" spans="1:2" ht="12.75">
      <c r="A36" t="s">
        <v>1208</v>
      </c>
      <c r="B36">
        <v>1.7344662048331462E-05</v>
      </c>
    </row>
    <row r="37" spans="1:2" ht="12.75">
      <c r="A37" t="s">
        <v>1209</v>
      </c>
      <c r="B37">
        <v>0.00010202979613053053</v>
      </c>
    </row>
    <row r="38" spans="1:2" ht="12.75">
      <c r="A38" t="s">
        <v>1210</v>
      </c>
      <c r="B38">
        <v>4.037354630995155E-05</v>
      </c>
    </row>
    <row r="39" spans="1:2" ht="12.75">
      <c r="A39" t="s">
        <v>1204</v>
      </c>
      <c r="B39">
        <v>4.436905063345508E-05</v>
      </c>
    </row>
    <row r="40" spans="1:2" ht="12.75">
      <c r="A40" t="s">
        <v>1211</v>
      </c>
      <c r="B40">
        <v>5.493934526259725E-07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2.0862934092703747E-05</v>
      </c>
    </row>
    <row r="3" spans="1:2" ht="12.75">
      <c r="A3">
        <v>1991</v>
      </c>
      <c r="B3">
        <v>3.2474303863988788E-06</v>
      </c>
    </row>
    <row r="4" spans="1:2" ht="12.75">
      <c r="A4">
        <v>1992</v>
      </c>
      <c r="B4">
        <v>2.7512815627554514E-06</v>
      </c>
    </row>
    <row r="5" spans="1:2" ht="12.75">
      <c r="A5">
        <v>1993</v>
      </c>
      <c r="B5">
        <v>6.852639061586964E-06</v>
      </c>
    </row>
    <row r="6" spans="1:2" ht="12.75">
      <c r="A6">
        <v>1994</v>
      </c>
      <c r="B6">
        <v>1.3071134300878501E-07</v>
      </c>
    </row>
    <row r="7" spans="1:2" ht="12.75">
      <c r="A7">
        <v>1995</v>
      </c>
      <c r="B7">
        <v>1.0372935799204638E-06</v>
      </c>
    </row>
    <row r="8" spans="1:2" ht="12.75">
      <c r="A8">
        <v>1996</v>
      </c>
      <c r="B8">
        <v>1.2989658956228481E-05</v>
      </c>
    </row>
    <row r="9" spans="1:2" ht="12.75">
      <c r="A9">
        <v>1997</v>
      </c>
      <c r="B9">
        <v>1.1310282893365495E-05</v>
      </c>
    </row>
    <row r="10" spans="1:2" ht="12.75">
      <c r="A10">
        <v>1998</v>
      </c>
      <c r="B10">
        <v>1.4663988569428191E-05</v>
      </c>
    </row>
    <row r="11" spans="1:2" ht="12.75">
      <c r="A11">
        <v>1999</v>
      </c>
      <c r="B11">
        <v>5.2692794544602674E-05</v>
      </c>
    </row>
    <row r="12" spans="1:2" ht="12.75">
      <c r="A12">
        <v>2000</v>
      </c>
      <c r="B12">
        <v>5.0496508910606445E-05</v>
      </c>
    </row>
    <row r="13" spans="1:2" ht="12.75">
      <c r="A13">
        <v>2001</v>
      </c>
      <c r="B13">
        <v>6.82334199777316E-05</v>
      </c>
    </row>
    <row r="14" spans="1:2" ht="12.75">
      <c r="A14">
        <v>2002</v>
      </c>
      <c r="B14">
        <v>0.00022321198806394985</v>
      </c>
    </row>
    <row r="15" spans="1:2" ht="12.75">
      <c r="A15">
        <v>2003</v>
      </c>
      <c r="B15">
        <v>0.000615862981972972</v>
      </c>
    </row>
    <row r="16" spans="1:2" ht="12.75">
      <c r="A16">
        <v>2004</v>
      </c>
      <c r="B16">
        <v>0.0013654730440905713</v>
      </c>
    </row>
    <row r="17" spans="1:2" ht="12.75">
      <c r="A17">
        <v>2005</v>
      </c>
      <c r="B17">
        <v>0.0035898985198156244</v>
      </c>
    </row>
    <row r="18" spans="1:2" ht="12.75">
      <c r="A18">
        <v>2006</v>
      </c>
      <c r="B18">
        <v>0.0018743875033343663</v>
      </c>
    </row>
    <row r="19" spans="1:2" ht="12.75">
      <c r="A19">
        <v>2007</v>
      </c>
      <c r="B19">
        <v>0.0012642672646328641</v>
      </c>
    </row>
    <row r="20" spans="1:2" ht="12.75">
      <c r="A20">
        <v>2008</v>
      </c>
      <c r="B20">
        <v>0.0018928162510645264</v>
      </c>
    </row>
    <row r="21" spans="1:2" ht="12.75">
      <c r="A21">
        <v>2009</v>
      </c>
      <c r="B21">
        <v>0.010727243654603811</v>
      </c>
    </row>
    <row r="22" spans="1:2" ht="12.75">
      <c r="A22">
        <v>2010</v>
      </c>
      <c r="B22">
        <v>0.01935920417459391</v>
      </c>
    </row>
    <row r="23" spans="1:2" ht="12.75">
      <c r="A23">
        <v>2011</v>
      </c>
      <c r="B23">
        <v>0.015605302881885497</v>
      </c>
    </row>
    <row r="24" spans="1:2" ht="12.75">
      <c r="A24">
        <v>2012</v>
      </c>
      <c r="B24">
        <v>0.004861906996020511</v>
      </c>
    </row>
    <row r="25" spans="1:2" ht="12.75">
      <c r="A25">
        <v>2013</v>
      </c>
      <c r="B25">
        <v>0.008298182672740262</v>
      </c>
    </row>
    <row r="26" spans="1:2" ht="12.75">
      <c r="A26">
        <v>2014</v>
      </c>
      <c r="B26">
        <v>0.027819666092460286</v>
      </c>
    </row>
    <row r="27" spans="1:2" ht="12.75">
      <c r="A27">
        <v>2015</v>
      </c>
      <c r="B27">
        <v>0.13596378888122362</v>
      </c>
    </row>
    <row r="28" spans="1:2" ht="12.75">
      <c r="A28">
        <v>2016</v>
      </c>
      <c r="B28">
        <v>0.26676401259168875</v>
      </c>
    </row>
    <row r="29" spans="1:2" ht="12.75">
      <c r="A29">
        <v>2017</v>
      </c>
      <c r="B29">
        <v>0.1703559945540388</v>
      </c>
    </row>
    <row r="30" spans="1:2" ht="12.75">
      <c r="A30">
        <v>2018</v>
      </c>
      <c r="B30">
        <v>0.2615362818454811</v>
      </c>
    </row>
    <row r="31" spans="1:2" ht="12.75">
      <c r="A31">
        <v>2019</v>
      </c>
      <c r="B31">
        <v>0.06763722915841028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1287</v>
      </c>
      <c r="C1" t="s">
        <v>1288</v>
      </c>
    </row>
    <row r="2" spans="1:3" ht="12.75">
      <c r="A2" t="s">
        <v>1215</v>
      </c>
      <c r="B2">
        <v>0.18886001158161955</v>
      </c>
      <c r="C2">
        <v>0.5443518064410658</v>
      </c>
    </row>
    <row r="3" spans="1:3" ht="12.75">
      <c r="A3" t="s">
        <v>1216</v>
      </c>
      <c r="B3">
        <v>0.3729775922181291</v>
      </c>
      <c r="C3">
        <v>0.2866274317475887</v>
      </c>
    </row>
    <row r="4" spans="1:3" ht="12.75">
      <c r="A4" t="s">
        <v>1217</v>
      </c>
      <c r="B4">
        <v>0.2655990076673652</v>
      </c>
      <c r="C4">
        <v>0.12404773581821155</v>
      </c>
    </row>
    <row r="5" spans="1:3" ht="12.75">
      <c r="A5" t="s">
        <v>1218</v>
      </c>
      <c r="B5">
        <v>0.08794734278610726</v>
      </c>
      <c r="C5">
        <v>0.02918097106424718</v>
      </c>
    </row>
    <row r="6" spans="1:3" ht="12.75">
      <c r="A6" t="s">
        <v>1219</v>
      </c>
      <c r="B6">
        <v>0.0846160457467788</v>
      </c>
      <c r="C6">
        <v>0.01579205492888671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1220</v>
      </c>
      <c r="B2">
        <v>0.0035720417166325803</v>
      </c>
    </row>
    <row r="3" spans="1:2" ht="12.75">
      <c r="A3" t="s">
        <v>1221</v>
      </c>
      <c r="B3">
        <v>0.01969861049439778</v>
      </c>
    </row>
    <row r="4" spans="1:2" ht="12.75">
      <c r="A4" t="s">
        <v>1222</v>
      </c>
      <c r="B4">
        <v>0.1469400449584813</v>
      </c>
    </row>
    <row r="5" spans="1:2" ht="12.75">
      <c r="A5" t="s">
        <v>1223</v>
      </c>
      <c r="B5">
        <v>0.5250068568355354</v>
      </c>
    </row>
    <row r="6" spans="1:2" ht="12.75">
      <c r="A6" t="s">
        <v>1224</v>
      </c>
      <c r="B6">
        <v>0.17538684640848481</v>
      </c>
    </row>
    <row r="7" spans="1:2" ht="12.75">
      <c r="A7" t="s">
        <v>1225</v>
      </c>
      <c r="B7">
        <v>0.09386299792033005</v>
      </c>
    </row>
    <row r="8" spans="1:2" ht="12.75">
      <c r="A8" t="s">
        <v>1226</v>
      </c>
      <c r="B8">
        <v>0.022092206470494476</v>
      </c>
    </row>
    <row r="9" spans="1:2" ht="12.75">
      <c r="A9" t="s">
        <v>1227</v>
      </c>
      <c r="B9">
        <v>0.008264907361801415</v>
      </c>
    </row>
    <row r="10" spans="1:2" ht="12.75">
      <c r="A10" t="s">
        <v>1228</v>
      </c>
      <c r="B10">
        <v>0.002989390077809738</v>
      </c>
    </row>
    <row r="11" spans="1:2" ht="12.75">
      <c r="A11" t="s">
        <v>1229</v>
      </c>
      <c r="B11">
        <v>0.0015052177153980105</v>
      </c>
    </row>
    <row r="12" spans="1:2" ht="12.75">
      <c r="A12" t="s">
        <v>1230</v>
      </c>
      <c r="B12">
        <v>0.000523403113162648</v>
      </c>
    </row>
    <row r="13" spans="1:2" ht="12.75">
      <c r="A13" t="s">
        <v>1231</v>
      </c>
      <c r="B13">
        <v>9.118077358316781E-05</v>
      </c>
    </row>
    <row r="14" spans="1:2" ht="12.75">
      <c r="A14" t="s">
        <v>1232</v>
      </c>
      <c r="B14">
        <v>2.254271771423579E-05</v>
      </c>
    </row>
    <row r="15" spans="1:2" ht="12.75">
      <c r="A15" t="s">
        <v>1233</v>
      </c>
      <c r="B15">
        <v>2.467053349182583E-05</v>
      </c>
    </row>
    <row r="16" spans="1:2" ht="12.75">
      <c r="A16" t="s">
        <v>1234</v>
      </c>
      <c r="B16">
        <v>5.8814573200587025E-06</v>
      </c>
    </row>
    <row r="17" spans="1:2" ht="12.75">
      <c r="A17" t="s">
        <v>1235</v>
      </c>
      <c r="B17">
        <v>6.325914604362136E-06</v>
      </c>
    </row>
    <row r="18" spans="1:2" ht="12.75">
      <c r="A18" t="s">
        <v>1236</v>
      </c>
      <c r="B18">
        <v>4.241503825029598E-06</v>
      </c>
    </row>
    <row r="19" spans="1:2" ht="12.75">
      <c r="A19" t="s">
        <v>1237</v>
      </c>
      <c r="B19">
        <v>2.6340269336598284E-06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22">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1857</v>
      </c>
      <c r="G5" s="189"/>
      <c r="H5" s="189"/>
      <c r="I5" s="189"/>
      <c r="J5" s="190"/>
    </row>
    <row r="6" spans="2:10" ht="41.25" customHeight="1">
      <c r="B6" s="188"/>
      <c r="C6" s="189"/>
      <c r="D6" s="189"/>
      <c r="E6" s="193" t="s">
        <v>1858</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1859</v>
      </c>
      <c r="G8" s="189"/>
      <c r="H8" s="189"/>
      <c r="I8" s="189"/>
      <c r="J8" s="190"/>
    </row>
    <row r="9" spans="2:10" ht="21">
      <c r="B9" s="188"/>
      <c r="C9" s="189"/>
      <c r="D9" s="189"/>
      <c r="E9" s="189"/>
      <c r="F9" s="195" t="s">
        <v>1860</v>
      </c>
      <c r="G9" s="189"/>
      <c r="H9" s="189"/>
      <c r="I9" s="189"/>
      <c r="J9" s="190"/>
    </row>
    <row r="10" spans="2:10" ht="21">
      <c r="B10" s="188"/>
      <c r="C10" s="189"/>
      <c r="D10" s="189"/>
      <c r="E10" s="189"/>
      <c r="F10" s="195" t="s">
        <v>1861</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1862</v>
      </c>
      <c r="G22" s="189"/>
      <c r="H22" s="189"/>
      <c r="I22" s="189"/>
      <c r="J22" s="190"/>
    </row>
    <row r="23" spans="2:10" ht="15">
      <c r="B23" s="188"/>
      <c r="C23" s="189"/>
      <c r="I23" s="189"/>
      <c r="J23" s="190"/>
    </row>
    <row r="24" spans="2:10" ht="15">
      <c r="B24" s="188"/>
      <c r="C24" s="189"/>
      <c r="D24" s="197" t="s">
        <v>1863</v>
      </c>
      <c r="E24" s="198" t="s">
        <v>1864</v>
      </c>
      <c r="F24" s="198"/>
      <c r="G24" s="198"/>
      <c r="H24" s="198"/>
      <c r="I24" s="189"/>
      <c r="J24" s="190"/>
    </row>
    <row r="25" spans="2:10" ht="15">
      <c r="B25" s="188"/>
      <c r="C25" s="189"/>
      <c r="I25" s="189"/>
      <c r="J25" s="190"/>
    </row>
    <row r="26" spans="2:10" ht="15">
      <c r="B26" s="188"/>
      <c r="C26" s="189"/>
      <c r="D26" s="197" t="s">
        <v>1865</v>
      </c>
      <c r="E26" s="198" t="s">
        <v>1864</v>
      </c>
      <c r="F26" s="198"/>
      <c r="G26" s="198"/>
      <c r="H26" s="198"/>
      <c r="I26" s="189"/>
      <c r="J26" s="190"/>
    </row>
    <row r="27" spans="2:10" ht="15">
      <c r="B27" s="188"/>
      <c r="C27" s="189"/>
      <c r="D27" s="199"/>
      <c r="E27" s="199"/>
      <c r="F27" s="199"/>
      <c r="G27" s="199"/>
      <c r="H27" s="199"/>
      <c r="I27" s="189"/>
      <c r="J27" s="190"/>
    </row>
    <row r="28" spans="2:10" ht="15">
      <c r="B28" s="188"/>
      <c r="C28" s="189"/>
      <c r="D28" s="197" t="s">
        <v>1866</v>
      </c>
      <c r="E28" s="198"/>
      <c r="F28" s="198"/>
      <c r="G28" s="198"/>
      <c r="H28" s="198"/>
      <c r="I28" s="189"/>
      <c r="J28" s="190"/>
    </row>
    <row r="29" spans="2:10" ht="15">
      <c r="B29" s="188"/>
      <c r="C29" s="189"/>
      <c r="D29" s="200"/>
      <c r="E29" s="200"/>
      <c r="F29" s="200"/>
      <c r="G29" s="200"/>
      <c r="H29" s="200"/>
      <c r="I29" s="189"/>
      <c r="J29" s="190"/>
    </row>
    <row r="30" spans="2:10" ht="15">
      <c r="B30" s="188"/>
      <c r="C30" s="189"/>
      <c r="D30" s="197" t="s">
        <v>1867</v>
      </c>
      <c r="E30" s="198" t="s">
        <v>1864</v>
      </c>
      <c r="F30" s="198"/>
      <c r="G30" s="198"/>
      <c r="H30" s="198"/>
      <c r="I30" s="189"/>
      <c r="J30" s="190"/>
    </row>
    <row r="31" spans="2:10" ht="15">
      <c r="B31" s="188"/>
      <c r="C31" s="189"/>
      <c r="D31" s="201"/>
      <c r="E31" s="201"/>
      <c r="F31" s="201"/>
      <c r="G31" s="201"/>
      <c r="H31" s="201"/>
      <c r="I31" s="189"/>
      <c r="J31" s="190"/>
    </row>
    <row r="32" spans="2:10" ht="15">
      <c r="B32" s="188"/>
      <c r="C32" s="189"/>
      <c r="D32" s="202" t="s">
        <v>1868</v>
      </c>
      <c r="E32" s="198"/>
      <c r="F32" s="198"/>
      <c r="G32" s="198"/>
      <c r="H32" s="198"/>
      <c r="I32" s="189"/>
      <c r="J32" s="190"/>
    </row>
    <row r="33" spans="2:10" ht="15">
      <c r="B33" s="188"/>
      <c r="C33" s="189"/>
      <c r="D33" s="201"/>
      <c r="E33" s="201"/>
      <c r="F33" s="203"/>
      <c r="G33" s="201"/>
      <c r="H33" s="201"/>
      <c r="I33" s="189"/>
      <c r="J33" s="190"/>
    </row>
    <row r="34" spans="2:10" ht="15">
      <c r="B34" s="188"/>
      <c r="C34" s="189"/>
      <c r="D34" s="202" t="s">
        <v>1869</v>
      </c>
      <c r="E34" s="198"/>
      <c r="F34" s="198"/>
      <c r="G34" s="198"/>
      <c r="H34" s="198"/>
      <c r="I34" s="189"/>
      <c r="J34" s="190"/>
    </row>
    <row r="35" spans="2:10" ht="15">
      <c r="B35" s="188"/>
      <c r="C35" s="189"/>
      <c r="D35" s="201"/>
      <c r="E35" s="201"/>
      <c r="F35" s="201"/>
      <c r="G35" s="201"/>
      <c r="H35" s="201"/>
      <c r="I35" s="189"/>
      <c r="J35" s="190"/>
    </row>
    <row r="36" spans="2:10" ht="15">
      <c r="B36" s="188"/>
      <c r="C36" s="189"/>
      <c r="D36" s="202" t="s">
        <v>1870</v>
      </c>
      <c r="E36" s="198"/>
      <c r="F36" s="198"/>
      <c r="G36" s="198"/>
      <c r="H36" s="198"/>
      <c r="I36" s="189"/>
      <c r="J36" s="190"/>
    </row>
    <row r="37" spans="2:10" ht="15">
      <c r="B37" s="188"/>
      <c r="C37" s="189"/>
      <c r="D37" s="204"/>
      <c r="E37" s="204"/>
      <c r="F37" s="204"/>
      <c r="G37" s="204"/>
      <c r="H37" s="204"/>
      <c r="I37" s="189"/>
      <c r="J37" s="190"/>
    </row>
    <row r="38" spans="2:10" ht="15">
      <c r="B38" s="188"/>
      <c r="C38" s="189"/>
      <c r="D38" s="202" t="s">
        <v>1871</v>
      </c>
      <c r="E38" s="198"/>
      <c r="F38" s="198"/>
      <c r="G38" s="198"/>
      <c r="H38" s="198"/>
      <c r="I38" s="189"/>
      <c r="J38" s="190"/>
    </row>
    <row r="39" spans="2:10" ht="15">
      <c r="B39" s="188"/>
      <c r="C39" s="189"/>
      <c r="D39" s="204"/>
      <c r="E39" s="204"/>
      <c r="F39" s="204"/>
      <c r="G39" s="204"/>
      <c r="H39" s="204"/>
      <c r="I39" s="189"/>
      <c r="J39" s="190"/>
    </row>
    <row r="40" spans="2:10" ht="15">
      <c r="B40" s="188"/>
      <c r="C40" s="189"/>
      <c r="D40" s="202" t="s">
        <v>1872</v>
      </c>
      <c r="E40" s="198"/>
      <c r="F40" s="198"/>
      <c r="G40" s="198"/>
      <c r="H40" s="198"/>
      <c r="I40" s="189"/>
      <c r="J40" s="190"/>
    </row>
    <row r="41" spans="2:10" ht="15">
      <c r="B41" s="205"/>
      <c r="C41" s="206"/>
      <c r="D41" s="204"/>
      <c r="E41" s="204"/>
      <c r="F41" s="204"/>
      <c r="G41" s="204"/>
      <c r="H41" s="204"/>
      <c r="I41" s="206"/>
      <c r="J41" s="207"/>
    </row>
    <row r="42" spans="2:10" ht="15">
      <c r="B42" s="205"/>
      <c r="C42" s="206"/>
      <c r="D42" s="202" t="s">
        <v>1873</v>
      </c>
      <c r="E42" s="198"/>
      <c r="F42" s="198"/>
      <c r="G42" s="198"/>
      <c r="H42" s="198"/>
      <c r="I42" s="206"/>
      <c r="J42" s="207"/>
    </row>
    <row r="43" spans="2:10" ht="15">
      <c r="B43" s="205"/>
      <c r="C43" s="206"/>
      <c r="D43" s="204"/>
      <c r="E43" s="204"/>
      <c r="F43" s="204"/>
      <c r="G43" s="204"/>
      <c r="H43" s="204"/>
      <c r="I43" s="206"/>
      <c r="J43" s="207"/>
    </row>
    <row r="44" spans="2:10" ht="15">
      <c r="B44" s="205"/>
      <c r="C44" s="206"/>
      <c r="D44" s="202" t="s">
        <v>1874</v>
      </c>
      <c r="E44" s="198"/>
      <c r="F44" s="198"/>
      <c r="G44" s="198"/>
      <c r="H44" s="198"/>
      <c r="I44" s="206"/>
      <c r="J44" s="207"/>
    </row>
    <row r="45" spans="2:10" ht="15">
      <c r="B45" s="205"/>
      <c r="C45" s="206"/>
      <c r="D45" s="204"/>
      <c r="E45" s="204"/>
      <c r="F45" s="204"/>
      <c r="G45" s="204"/>
      <c r="H45" s="204"/>
      <c r="I45" s="206"/>
      <c r="J45" s="207"/>
    </row>
    <row r="46" spans="2:10" ht="15">
      <c r="B46" s="205"/>
      <c r="C46" s="206"/>
      <c r="D46" s="202" t="s">
        <v>1875</v>
      </c>
      <c r="E46" s="198"/>
      <c r="F46" s="198"/>
      <c r="G46" s="198"/>
      <c r="H46" s="198"/>
      <c r="I46" s="206"/>
      <c r="J46" s="207"/>
    </row>
    <row r="47" spans="2:10" ht="15">
      <c r="B47" s="205"/>
      <c r="C47" s="206"/>
      <c r="D47" s="204"/>
      <c r="E47" s="204"/>
      <c r="F47" s="204"/>
      <c r="G47" s="204"/>
      <c r="H47" s="204"/>
      <c r="I47" s="206"/>
      <c r="J47" s="207"/>
    </row>
    <row r="48" spans="2:10" ht="15">
      <c r="B48" s="205"/>
      <c r="C48" s="206"/>
      <c r="D48" s="202" t="s">
        <v>1876</v>
      </c>
      <c r="E48" s="198"/>
      <c r="F48" s="198"/>
      <c r="G48" s="198"/>
      <c r="H48" s="198"/>
      <c r="I48" s="206"/>
      <c r="J48" s="207"/>
    </row>
    <row r="49" spans="2:10" ht="15">
      <c r="B49" s="205"/>
      <c r="C49" s="206"/>
      <c r="D49" s="204"/>
      <c r="E49" s="204"/>
      <c r="F49" s="204"/>
      <c r="G49" s="204"/>
      <c r="H49" s="204"/>
      <c r="I49" s="206"/>
      <c r="J49" s="207"/>
    </row>
    <row r="50" spans="2:10" ht="15">
      <c r="B50" s="205"/>
      <c r="C50" s="206"/>
      <c r="D50" s="202" t="s">
        <v>1877</v>
      </c>
      <c r="E50" s="198"/>
      <c r="F50" s="198"/>
      <c r="G50" s="198"/>
      <c r="H50" s="198"/>
      <c r="I50" s="206"/>
      <c r="J50" s="207"/>
    </row>
    <row r="51" spans="2:10" ht="15">
      <c r="B51" s="205"/>
      <c r="C51" s="206"/>
      <c r="D51" s="204"/>
      <c r="E51" s="204"/>
      <c r="F51" s="204"/>
      <c r="G51" s="204"/>
      <c r="H51" s="204"/>
      <c r="I51" s="206"/>
      <c r="J51" s="207"/>
    </row>
    <row r="52" spans="2:10" ht="15">
      <c r="B52" s="205"/>
      <c r="C52" s="206"/>
      <c r="D52" s="202" t="s">
        <v>876</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1239</v>
      </c>
      <c r="B2">
        <v>899646469.6499993</v>
      </c>
      <c r="C2">
        <v>12878</v>
      </c>
      <c r="D2">
        <v>0.11297779571354628</v>
      </c>
    </row>
    <row r="3" spans="1:4" ht="12.75">
      <c r="A3" t="s">
        <v>1238</v>
      </c>
      <c r="B3">
        <v>5725679.050000001</v>
      </c>
      <c r="C3">
        <v>249</v>
      </c>
      <c r="D3">
        <v>0.002184459631361471</v>
      </c>
    </row>
    <row r="4" spans="1:4" ht="12.75">
      <c r="A4" t="s">
        <v>1027</v>
      </c>
      <c r="B4">
        <v>5964804374.08003</v>
      </c>
      <c r="C4">
        <v>100860</v>
      </c>
      <c r="D4">
        <v>0.8848377446550922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1240</v>
      </c>
      <c r="B2">
        <v>0.04602253883311501</v>
      </c>
    </row>
    <row r="3" spans="1:2" ht="12.75">
      <c r="A3" t="s">
        <v>1241</v>
      </c>
      <c r="B3">
        <v>0.013932370398725557</v>
      </c>
    </row>
    <row r="4" spans="1:2" ht="12.75">
      <c r="A4" t="s">
        <v>1242</v>
      </c>
      <c r="B4">
        <v>0.00818090609224357</v>
      </c>
    </row>
    <row r="5" spans="1:2" ht="12.75">
      <c r="A5" t="s">
        <v>1243</v>
      </c>
      <c r="B5">
        <v>0.021378979905827187</v>
      </c>
    </row>
    <row r="6" spans="1:2" ht="12.75">
      <c r="A6" t="s">
        <v>1244</v>
      </c>
      <c r="B6">
        <v>0.01139790740024732</v>
      </c>
    </row>
    <row r="7" spans="1:2" ht="12.75">
      <c r="A7" t="s">
        <v>1245</v>
      </c>
      <c r="B7">
        <v>0.002500923186329912</v>
      </c>
    </row>
    <row r="8" spans="1:2" ht="12.75">
      <c r="A8" t="s">
        <v>1246</v>
      </c>
      <c r="B8">
        <v>0.005119449465873076</v>
      </c>
    </row>
    <row r="9" spans="1:2" ht="12.75">
      <c r="A9" t="s">
        <v>1247</v>
      </c>
      <c r="B9">
        <v>0.0049380711772849745</v>
      </c>
    </row>
    <row r="10" spans="1:2" ht="12.75">
      <c r="A10" t="s">
        <v>1248</v>
      </c>
      <c r="B10">
        <v>0.0038324446166261923</v>
      </c>
    </row>
    <row r="11" spans="1:2" ht="12.75">
      <c r="A11" t="s">
        <v>1249</v>
      </c>
      <c r="B11">
        <v>0.001552587327943031</v>
      </c>
    </row>
    <row r="12" spans="1:2" ht="12.75">
      <c r="A12" t="s">
        <v>1250</v>
      </c>
      <c r="B12">
        <v>0.004558948652359511</v>
      </c>
    </row>
    <row r="13" spans="1:2" ht="12.75">
      <c r="A13" t="s">
        <v>1251</v>
      </c>
      <c r="B13">
        <v>0.00618634989931842</v>
      </c>
    </row>
    <row r="14" spans="1:2" ht="12.75">
      <c r="A14" t="s">
        <v>1252</v>
      </c>
      <c r="B14">
        <v>0.8703985230441063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1254</v>
      </c>
      <c r="B2">
        <v>3.053000884395422E-05</v>
      </c>
    </row>
    <row r="3" spans="1:2" ht="12.75">
      <c r="A3" t="s">
        <v>1253</v>
      </c>
      <c r="B3">
        <v>0.999969469991156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1257</v>
      </c>
      <c r="B2">
        <v>91348792.58000006</v>
      </c>
      <c r="C2">
        <v>2270</v>
      </c>
      <c r="D2">
        <v>0.019914551659399756</v>
      </c>
    </row>
    <row r="3" spans="1:4" ht="12.75">
      <c r="A3" t="s">
        <v>1256</v>
      </c>
      <c r="B3">
        <v>200351522.43</v>
      </c>
      <c r="C3">
        <v>1615</v>
      </c>
      <c r="D3">
        <v>0.014168282347987051</v>
      </c>
    </row>
    <row r="4" spans="1:4" ht="12.75">
      <c r="A4" t="s">
        <v>1255</v>
      </c>
      <c r="B4">
        <v>6578476207.770009</v>
      </c>
      <c r="C4">
        <v>110102</v>
      </c>
      <c r="D4">
        <v>0.9659171659926132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0.016746999028118652</v>
      </c>
    </row>
    <row r="3" spans="1:2" ht="12.75">
      <c r="A3" t="s">
        <v>1258</v>
      </c>
      <c r="B3">
        <v>0.030571089880091336</v>
      </c>
    </row>
    <row r="4" spans="1:2" ht="12.75">
      <c r="A4" t="s">
        <v>1259</v>
      </c>
      <c r="B4">
        <v>0.04637164059084275</v>
      </c>
    </row>
    <row r="5" spans="1:2" ht="12.75">
      <c r="A5" t="s">
        <v>1260</v>
      </c>
      <c r="B5">
        <v>0.07101944895916089</v>
      </c>
    </row>
    <row r="6" spans="1:2" ht="12.75">
      <c r="A6" t="s">
        <v>1261</v>
      </c>
      <c r="B6">
        <v>0.09313217310915459</v>
      </c>
    </row>
    <row r="7" spans="1:2" ht="12.75">
      <c r="A7" t="s">
        <v>1262</v>
      </c>
      <c r="B7">
        <v>0.10803781873564713</v>
      </c>
    </row>
    <row r="8" spans="1:2" ht="12.75">
      <c r="A8" t="s">
        <v>1263</v>
      </c>
      <c r="B8">
        <v>0.11156501568606712</v>
      </c>
    </row>
    <row r="9" spans="1:2" ht="12.75">
      <c r="A9" t="s">
        <v>1264</v>
      </c>
      <c r="B9">
        <v>0.1235092993238902</v>
      </c>
    </row>
    <row r="10" spans="1:2" ht="12.75">
      <c r="A10" t="s">
        <v>1265</v>
      </c>
      <c r="B10">
        <v>0.13106642844536923</v>
      </c>
    </row>
    <row r="11" spans="1:2" ht="12.75">
      <c r="A11" t="s">
        <v>1266</v>
      </c>
      <c r="B11">
        <v>0.12971364032861812</v>
      </c>
    </row>
    <row r="12" spans="1:2" ht="12.75">
      <c r="A12" t="s">
        <v>1267</v>
      </c>
      <c r="B12">
        <v>0.08513453886528742</v>
      </c>
    </row>
    <row r="13" spans="1:2" ht="12.75">
      <c r="A13" t="s">
        <v>1268</v>
      </c>
      <c r="B13">
        <v>0.016245479186732394</v>
      </c>
    </row>
    <row r="14" spans="1:2" ht="12.75">
      <c r="A14" t="s">
        <v>1269</v>
      </c>
      <c r="B14">
        <v>0.008864849233212386</v>
      </c>
    </row>
    <row r="15" spans="1:2" ht="12.75">
      <c r="A15" t="s">
        <v>1270</v>
      </c>
      <c r="B15">
        <v>0.02802157862780787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1271</v>
      </c>
      <c r="B2">
        <v>0.01667315310024209</v>
      </c>
    </row>
    <row r="3" spans="1:2" ht="12.75">
      <c r="A3" t="s">
        <v>1272</v>
      </c>
      <c r="B3">
        <v>0.028041346540546356</v>
      </c>
    </row>
    <row r="4" spans="1:2" ht="12.75">
      <c r="A4" t="s">
        <v>1273</v>
      </c>
      <c r="B4">
        <v>0.04409805442923418</v>
      </c>
    </row>
    <row r="5" spans="1:2" ht="12.75">
      <c r="A5" t="s">
        <v>1274</v>
      </c>
      <c r="B5">
        <v>0.08463809343063373</v>
      </c>
    </row>
    <row r="6" spans="1:2" ht="12.75">
      <c r="A6" t="s">
        <v>1275</v>
      </c>
      <c r="B6">
        <v>0.1947998846874552</v>
      </c>
    </row>
    <row r="7" spans="1:2" ht="12.75">
      <c r="A7" t="s">
        <v>1276</v>
      </c>
      <c r="B7">
        <v>0.06951860454623913</v>
      </c>
    </row>
    <row r="8" spans="1:2" ht="12.75">
      <c r="A8" t="s">
        <v>1277</v>
      </c>
      <c r="B8">
        <v>0.06598208300571722</v>
      </c>
    </row>
    <row r="9" spans="1:2" ht="12.75">
      <c r="A9" t="s">
        <v>1278</v>
      </c>
      <c r="B9">
        <v>0.07480294834142742</v>
      </c>
    </row>
    <row r="10" spans="1:2" ht="12.75">
      <c r="A10" t="s">
        <v>1279</v>
      </c>
      <c r="B10">
        <v>0.08721559459982255</v>
      </c>
    </row>
    <row r="11" spans="1:2" ht="12.75">
      <c r="A11" t="s">
        <v>1280</v>
      </c>
      <c r="B11">
        <v>0.0831125776385359</v>
      </c>
    </row>
    <row r="12" spans="1:2" ht="12.75">
      <c r="A12" t="s">
        <v>1281</v>
      </c>
      <c r="B12">
        <v>0.15774674399944874</v>
      </c>
    </row>
    <row r="13" spans="1:2" ht="12.75">
      <c r="A13" t="s">
        <v>1282</v>
      </c>
      <c r="B13">
        <v>0.046648020391813434</v>
      </c>
    </row>
    <row r="14" spans="1:2" ht="12.75">
      <c r="A14" t="s">
        <v>1283</v>
      </c>
      <c r="B14">
        <v>0.013968236318499751</v>
      </c>
    </row>
    <row r="15" spans="1:2" ht="12.75">
      <c r="A15" t="s">
        <v>1284</v>
      </c>
      <c r="B15">
        <v>0.03275465897038434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1285</v>
      </c>
      <c r="B2">
        <v>0.015523208315882655</v>
      </c>
    </row>
    <row r="3" spans="1:2" ht="12.75">
      <c r="A3" t="s">
        <v>1173</v>
      </c>
      <c r="B3">
        <v>0.015063753593062307</v>
      </c>
    </row>
    <row r="4" spans="1:2" ht="12.75">
      <c r="A4" t="s">
        <v>1174</v>
      </c>
      <c r="B4">
        <v>0.036763978141248196</v>
      </c>
    </row>
    <row r="5" spans="1:2" ht="12.75">
      <c r="A5" t="s">
        <v>1175</v>
      </c>
      <c r="B5">
        <v>0.06773957249961393</v>
      </c>
    </row>
    <row r="6" spans="1:2" ht="12.75">
      <c r="A6" t="s">
        <v>1176</v>
      </c>
      <c r="B6">
        <v>0.08547656595763471</v>
      </c>
    </row>
    <row r="7" spans="1:2" ht="12.75">
      <c r="A7" t="s">
        <v>1177</v>
      </c>
      <c r="B7">
        <v>0.08564841373564855</v>
      </c>
    </row>
    <row r="8" spans="1:2" ht="12.75">
      <c r="A8" t="s">
        <v>1178</v>
      </c>
      <c r="B8">
        <v>0.09230981708507498</v>
      </c>
    </row>
    <row r="9" spans="1:2" ht="12.75">
      <c r="A9" t="s">
        <v>1179</v>
      </c>
      <c r="B9">
        <v>0.08876906544218188</v>
      </c>
    </row>
    <row r="10" spans="1:2" ht="12.75">
      <c r="A10" t="s">
        <v>1180</v>
      </c>
      <c r="B10">
        <v>0.11969914623055958</v>
      </c>
    </row>
    <row r="11" spans="1:2" ht="12.75">
      <c r="A11" t="s">
        <v>1181</v>
      </c>
      <c r="B11">
        <v>0.12474198700402722</v>
      </c>
    </row>
    <row r="12" spans="1:2" ht="12.75">
      <c r="A12" t="s">
        <v>1182</v>
      </c>
      <c r="B12">
        <v>0.06874071382650614</v>
      </c>
    </row>
    <row r="13" spans="1:2" ht="12.75">
      <c r="A13" t="s">
        <v>1183</v>
      </c>
      <c r="B13">
        <v>0.10341544002897131</v>
      </c>
    </row>
    <row r="14" spans="1:2" ht="12.75">
      <c r="A14" t="s">
        <v>1184</v>
      </c>
      <c r="B14">
        <v>0.08771389830113946</v>
      </c>
    </row>
    <row r="15" spans="1:2" ht="12.75">
      <c r="A15" t="s">
        <v>1185</v>
      </c>
      <c r="B15">
        <v>0.0051124287103160755</v>
      </c>
    </row>
    <row r="16" spans="1:2" ht="12.75">
      <c r="A16" t="s">
        <v>1186</v>
      </c>
      <c r="B16">
        <v>0.0021146218327620704</v>
      </c>
    </row>
    <row r="17" spans="1:2" ht="12.75">
      <c r="A17" t="s">
        <v>1187</v>
      </c>
      <c r="B17">
        <v>0.0010596548990933572</v>
      </c>
    </row>
    <row r="18" spans="1:2" ht="12.75">
      <c r="A18" t="s">
        <v>1188</v>
      </c>
      <c r="B18">
        <v>4.2031388719420054E-05</v>
      </c>
    </row>
    <row r="19" spans="1:2" ht="12.75">
      <c r="A19" t="s">
        <v>1190</v>
      </c>
      <c r="B19">
        <v>6.570300755785315E-05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1252</v>
      </c>
      <c r="B2">
        <v>0.8703985230441047</v>
      </c>
    </row>
    <row r="3" spans="1:2" ht="12.75">
      <c r="A3" t="s">
        <v>1285</v>
      </c>
      <c r="B3">
        <v>0.06155572222020256</v>
      </c>
    </row>
    <row r="4" spans="1:2" ht="12.75">
      <c r="A4" t="s">
        <v>1173</v>
      </c>
      <c r="B4">
        <v>0.029164940208686582</v>
      </c>
    </row>
    <row r="5" spans="1:2" ht="12.75">
      <c r="A5" t="s">
        <v>1174</v>
      </c>
      <c r="B5">
        <v>0.012692963387600682</v>
      </c>
    </row>
    <row r="6" spans="1:2" ht="12.75">
      <c r="A6" t="s">
        <v>1175</v>
      </c>
      <c r="B6">
        <v>0.010057520643158152</v>
      </c>
    </row>
    <row r="7" spans="1:2" ht="12.75">
      <c r="A7" t="s">
        <v>1176</v>
      </c>
      <c r="B7">
        <v>0.005385031944569277</v>
      </c>
    </row>
    <row r="8" spans="1:2" ht="12.75">
      <c r="A8" t="s">
        <v>1179</v>
      </c>
      <c r="B8">
        <v>0.010154474563889498</v>
      </c>
    </row>
    <row r="9" spans="1:2" ht="12.75">
      <c r="A9" t="s">
        <v>1178</v>
      </c>
      <c r="B9">
        <v>0.00059082398778853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6">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1293</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43890</v>
      </c>
      <c r="F8" s="39"/>
      <c r="G8" s="39"/>
      <c r="H8" s="1"/>
      <c r="I8" s="1"/>
      <c r="J8" s="1"/>
      <c r="K8" s="1"/>
      <c r="L8" s="1"/>
    </row>
    <row r="9" spans="2:12" ht="13.5" customHeight="1">
      <c r="B9" s="1"/>
      <c r="C9" s="1"/>
      <c r="D9" s="1"/>
      <c r="E9" s="1"/>
      <c r="F9" s="1"/>
      <c r="G9" s="1"/>
      <c r="H9" s="1"/>
      <c r="I9" s="1"/>
      <c r="J9" s="1"/>
      <c r="K9" s="1"/>
      <c r="L9" s="1"/>
    </row>
    <row r="10" spans="2:12" ht="18.75" customHeight="1">
      <c r="B10" s="147" t="s">
        <v>1294</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1295</v>
      </c>
      <c r="C13" s="148">
        <v>6859576314.319993</v>
      </c>
      <c r="D13" s="39"/>
      <c r="E13" s="39"/>
      <c r="F13" s="39"/>
      <c r="G13" s="149">
        <v>0.9984570689814372</v>
      </c>
      <c r="H13" s="39"/>
      <c r="I13" s="150">
        <v>113870</v>
      </c>
      <c r="J13" s="39"/>
      <c r="K13" s="149">
        <v>0.9989735671611675</v>
      </c>
      <c r="L13" s="39"/>
    </row>
    <row r="14" spans="2:12" ht="17.25" customHeight="1">
      <c r="B14" s="5" t="s">
        <v>1289</v>
      </c>
      <c r="C14" s="148">
        <v>8339616.989999998</v>
      </c>
      <c r="D14" s="39"/>
      <c r="E14" s="39"/>
      <c r="F14" s="39"/>
      <c r="G14" s="149">
        <v>0.0012138868575425486</v>
      </c>
      <c r="H14" s="39"/>
      <c r="I14" s="150">
        <v>90</v>
      </c>
      <c r="J14" s="39"/>
      <c r="K14" s="149">
        <v>0.000789563722178845</v>
      </c>
      <c r="L14" s="39"/>
    </row>
    <row r="15" spans="2:12" ht="16.5" customHeight="1">
      <c r="B15" s="5" t="s">
        <v>1290</v>
      </c>
      <c r="C15" s="148">
        <v>2084599.5</v>
      </c>
      <c r="D15" s="39"/>
      <c r="E15" s="39"/>
      <c r="F15" s="39"/>
      <c r="G15" s="149">
        <v>0.00030342735635509907</v>
      </c>
      <c r="H15" s="39"/>
      <c r="I15" s="150">
        <v>23</v>
      </c>
      <c r="J15" s="39"/>
      <c r="K15" s="149">
        <v>0.00020177739566792704</v>
      </c>
      <c r="L15" s="39"/>
    </row>
    <row r="16" spans="2:12" ht="16.5" customHeight="1">
      <c r="B16" s="5" t="s">
        <v>1291</v>
      </c>
      <c r="C16" s="148">
        <v>90749.24</v>
      </c>
      <c r="D16" s="39"/>
      <c r="E16" s="39"/>
      <c r="F16" s="39"/>
      <c r="G16" s="149">
        <v>1.3209156955297366E-05</v>
      </c>
      <c r="H16" s="39"/>
      <c r="I16" s="150">
        <v>3</v>
      </c>
      <c r="J16" s="39"/>
      <c r="K16" s="149">
        <v>2.631879073929483E-05</v>
      </c>
      <c r="L16" s="39"/>
    </row>
    <row r="17" spans="2:12" ht="16.5" customHeight="1">
      <c r="B17" s="5" t="s">
        <v>1292</v>
      </c>
      <c r="C17" s="148">
        <v>85242.73</v>
      </c>
      <c r="D17" s="39"/>
      <c r="E17" s="39"/>
      <c r="F17" s="39"/>
      <c r="G17" s="149">
        <v>1.2407647709975701E-05</v>
      </c>
      <c r="H17" s="39"/>
      <c r="I17" s="150">
        <v>1</v>
      </c>
      <c r="J17" s="39"/>
      <c r="K17" s="149">
        <v>8.772930246431611E-06</v>
      </c>
      <c r="L17" s="39"/>
    </row>
    <row r="18" spans="2:12" ht="16.5" customHeight="1">
      <c r="B18" s="21" t="s">
        <v>64</v>
      </c>
      <c r="C18" s="151">
        <v>6870176522.779992</v>
      </c>
      <c r="D18" s="152"/>
      <c r="E18" s="152"/>
      <c r="F18" s="152"/>
      <c r="G18" s="153">
        <v>1.0000000000000049</v>
      </c>
      <c r="H18" s="152"/>
      <c r="I18" s="154">
        <v>113987</v>
      </c>
      <c r="J18" s="152"/>
      <c r="K18" s="153">
        <v>1</v>
      </c>
      <c r="L18" s="152"/>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1286</v>
      </c>
    </row>
    <row r="2" spans="1:3" ht="12.75">
      <c r="A2" t="s">
        <v>1289</v>
      </c>
      <c r="B2">
        <v>8339616.989999997</v>
      </c>
      <c r="C2">
        <v>90</v>
      </c>
    </row>
    <row r="3" spans="1:3" ht="12.75">
      <c r="A3" t="s">
        <v>1290</v>
      </c>
      <c r="B3">
        <v>2084599.5000000002</v>
      </c>
      <c r="C3">
        <v>23</v>
      </c>
    </row>
    <row r="4" spans="1:3" ht="12.75">
      <c r="A4" t="s">
        <v>1291</v>
      </c>
      <c r="B4">
        <v>90749.24</v>
      </c>
      <c r="C4">
        <v>3</v>
      </c>
    </row>
    <row r="5" spans="1:3" ht="12.75">
      <c r="A5" t="s">
        <v>1292</v>
      </c>
      <c r="B5">
        <v>85242.73</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workbookViewId="0" topLeftCell="A1">
      <selection activeCell="A1" sqref="A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1878</v>
      </c>
      <c r="B1" s="212"/>
      <c r="C1" s="213"/>
      <c r="D1" s="213"/>
      <c r="E1" s="213"/>
      <c r="F1" s="214" t="s">
        <v>1879</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1880</v>
      </c>
      <c r="H7" s="213"/>
      <c r="L7" s="213"/>
      <c r="M7" s="213"/>
    </row>
    <row r="8" spans="2:13" ht="15">
      <c r="B8" s="224" t="s">
        <v>4</v>
      </c>
      <c r="F8" s="216" t="s">
        <v>1881</v>
      </c>
      <c r="H8" s="213"/>
      <c r="L8" s="213"/>
      <c r="M8" s="213"/>
    </row>
    <row r="9" spans="2:13" ht="15">
      <c r="B9" s="223" t="s">
        <v>1882</v>
      </c>
      <c r="H9" s="213"/>
      <c r="L9" s="213"/>
      <c r="M9" s="213"/>
    </row>
    <row r="10" spans="2:13" ht="15">
      <c r="B10" s="223" t="s">
        <v>381</v>
      </c>
      <c r="H10" s="213"/>
      <c r="L10" s="213"/>
      <c r="M10" s="213"/>
    </row>
    <row r="11" spans="2:13" ht="15.75" thickBot="1">
      <c r="B11" s="225" t="s">
        <v>390</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1883</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1884</v>
      </c>
      <c r="B16" s="230" t="s">
        <v>11</v>
      </c>
      <c r="C16" s="216" t="s">
        <v>12</v>
      </c>
      <c r="E16" s="222"/>
      <c r="F16" s="222"/>
      <c r="H16" s="213"/>
      <c r="L16" s="213"/>
      <c r="M16" s="213"/>
    </row>
    <row r="17" spans="1:13" ht="15">
      <c r="A17" s="216" t="s">
        <v>13</v>
      </c>
      <c r="B17" s="230" t="s">
        <v>14</v>
      </c>
      <c r="C17" s="231">
        <v>43890</v>
      </c>
      <c r="E17" s="222"/>
      <c r="F17" s="222"/>
      <c r="H17" s="213"/>
      <c r="L17" s="213"/>
      <c r="M17" s="213"/>
    </row>
    <row r="18" spans="1:13" ht="15" hidden="1" outlineLevel="1">
      <c r="A18" s="216" t="s">
        <v>15</v>
      </c>
      <c r="B18" s="232" t="s">
        <v>1885</v>
      </c>
      <c r="C18" s="233">
        <f>IF(AND('[1]B1. HTT Mortgage Assets'!C216&gt;0,'[1]B1. HTT Mortgage Assets'!C238&gt;0,'[1]B1. HTT Mortgage Assets'!C277=1,SUM(C194:C206)=0),"","Let op: volgorde van de rijen vermoedelijk fout. Zet dit juist")</f>
      </c>
      <c r="E18" s="222"/>
      <c r="F18" s="222"/>
      <c r="H18" s="213"/>
      <c r="L18" s="213"/>
      <c r="M18" s="213"/>
    </row>
    <row r="19" spans="1:13" ht="15" hidden="1" outlineLevel="1">
      <c r="A19" s="216" t="s">
        <v>16</v>
      </c>
      <c r="B19" s="232" t="s">
        <v>1886</v>
      </c>
      <c r="E19" s="222"/>
      <c r="F19" s="222"/>
      <c r="H19" s="213"/>
      <c r="L19" s="213"/>
      <c r="M19" s="213"/>
    </row>
    <row r="20" spans="1:13" ht="15" hidden="1" outlineLevel="1">
      <c r="A20" s="216" t="s">
        <v>1887</v>
      </c>
      <c r="B20" s="232"/>
      <c r="E20" s="222"/>
      <c r="F20" s="222"/>
      <c r="H20" s="213"/>
      <c r="L20" s="213"/>
      <c r="M20" s="213"/>
    </row>
    <row r="21" spans="1:13" ht="15" hidden="1" outlineLevel="1">
      <c r="A21" s="216" t="s">
        <v>17</v>
      </c>
      <c r="B21" s="232"/>
      <c r="E21" s="222"/>
      <c r="F21" s="222"/>
      <c r="H21" s="213"/>
      <c r="L21" s="213"/>
      <c r="M21" s="213"/>
    </row>
    <row r="22" spans="1:13" ht="15" hidden="1" outlineLevel="1">
      <c r="A22" s="216" t="s">
        <v>18</v>
      </c>
      <c r="B22" s="232"/>
      <c r="E22" s="222"/>
      <c r="F22" s="222"/>
      <c r="H22" s="213"/>
      <c r="L22" s="213"/>
      <c r="M22" s="213"/>
    </row>
    <row r="23" spans="1:13" ht="15" hidden="1" outlineLevel="1">
      <c r="A23" s="216" t="s">
        <v>1888</v>
      </c>
      <c r="B23" s="232"/>
      <c r="E23" s="222"/>
      <c r="F23" s="222"/>
      <c r="H23" s="213"/>
      <c r="L23" s="213"/>
      <c r="M23" s="213"/>
    </row>
    <row r="24" spans="1:13" ht="15" hidden="1" outlineLevel="1">
      <c r="A24" s="216" t="s">
        <v>1889</v>
      </c>
      <c r="B24" s="232"/>
      <c r="E24" s="222"/>
      <c r="F24" s="222"/>
      <c r="H24" s="213"/>
      <c r="L24" s="213"/>
      <c r="M24" s="213"/>
    </row>
    <row r="25" spans="1:13" ht="15" hidden="1" outlineLevel="1">
      <c r="A25" s="216" t="s">
        <v>1890</v>
      </c>
      <c r="B25" s="232"/>
      <c r="E25" s="222"/>
      <c r="F25" s="222"/>
      <c r="H25" s="213"/>
      <c r="L25" s="213"/>
      <c r="M25" s="213"/>
    </row>
    <row r="26" spans="1:13" ht="18.75" collapsed="1">
      <c r="A26" s="228"/>
      <c r="B26" s="227" t="s">
        <v>1880</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1891</v>
      </c>
      <c r="B29" s="234" t="s">
        <v>24</v>
      </c>
      <c r="C29" s="216" t="s">
        <v>25</v>
      </c>
      <c r="E29" s="235"/>
      <c r="F29" s="235"/>
      <c r="H29" s="213"/>
      <c r="L29" s="213"/>
      <c r="M29" s="213"/>
    </row>
    <row r="30" spans="1:13" ht="15" hidden="1" outlineLevel="1">
      <c r="A30" s="216" t="s">
        <v>26</v>
      </c>
      <c r="B30" s="234"/>
      <c r="E30" s="235"/>
      <c r="F30" s="235"/>
      <c r="H30" s="213"/>
      <c r="L30" s="213"/>
      <c r="M30" s="213"/>
    </row>
    <row r="31" spans="1:13" ht="15" hidden="1" outlineLevel="1">
      <c r="A31" s="216" t="s">
        <v>27</v>
      </c>
      <c r="B31" s="234"/>
      <c r="E31" s="235"/>
      <c r="F31" s="235"/>
      <c r="H31" s="213"/>
      <c r="L31" s="213"/>
      <c r="M31" s="213"/>
    </row>
    <row r="32" spans="1:13" ht="15" hidden="1" outlineLevel="1">
      <c r="A32" s="216" t="s">
        <v>28</v>
      </c>
      <c r="B32" s="234"/>
      <c r="E32" s="235"/>
      <c r="F32" s="235"/>
      <c r="H32" s="213"/>
      <c r="L32" s="213"/>
      <c r="M32" s="213"/>
    </row>
    <row r="33" spans="1:13" ht="15" hidden="1" outlineLevel="1">
      <c r="A33" s="216" t="s">
        <v>29</v>
      </c>
      <c r="B33" s="234"/>
      <c r="E33" s="235"/>
      <c r="F33" s="235"/>
      <c r="H33" s="213"/>
      <c r="L33" s="213"/>
      <c r="M33" s="213"/>
    </row>
    <row r="34" spans="1:13" ht="15" hidden="1" outlineLevel="1">
      <c r="A34" s="216" t="s">
        <v>30</v>
      </c>
      <c r="B34" s="234"/>
      <c r="E34" s="235"/>
      <c r="F34" s="235"/>
      <c r="H34" s="213"/>
      <c r="L34" s="213"/>
      <c r="M34" s="213"/>
    </row>
    <row r="35" spans="1:13" ht="15" hidden="1" outlineLevel="1">
      <c r="A35" s="216" t="s">
        <v>1892</v>
      </c>
      <c r="B35" s="236"/>
      <c r="E35" s="235"/>
      <c r="F35" s="235"/>
      <c r="H35" s="213"/>
      <c r="L35" s="213"/>
      <c r="M35" s="213"/>
    </row>
    <row r="36" spans="1:13" ht="18.75" collapsed="1">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1893</v>
      </c>
      <c r="C38" s="241">
        <v>6870.176522780025</v>
      </c>
      <c r="F38" s="235"/>
      <c r="H38" s="213"/>
      <c r="L38" s="213"/>
      <c r="M38" s="213"/>
    </row>
    <row r="39" spans="1:13" ht="15">
      <c r="A39" s="216" t="s">
        <v>33</v>
      </c>
      <c r="B39" s="235" t="s">
        <v>34</v>
      </c>
      <c r="C39" s="241">
        <v>5000</v>
      </c>
      <c r="F39" s="235"/>
      <c r="H39" s="213"/>
      <c r="L39" s="213"/>
      <c r="M39" s="213"/>
    </row>
    <row r="40" spans="1:13" ht="15" hidden="1" outlineLevel="1">
      <c r="A40" s="216" t="s">
        <v>35</v>
      </c>
      <c r="B40" s="242" t="s">
        <v>36</v>
      </c>
      <c r="C40" s="243">
        <v>8182.19522600762</v>
      </c>
      <c r="F40" s="235"/>
      <c r="H40" s="213"/>
      <c r="L40" s="213"/>
      <c r="M40" s="213"/>
    </row>
    <row r="41" spans="1:13" ht="15" hidden="1" outlineLevel="1">
      <c r="A41" s="216" t="s">
        <v>37</v>
      </c>
      <c r="B41" s="242" t="s">
        <v>38</v>
      </c>
      <c r="C41" s="243">
        <v>5447.575236409904</v>
      </c>
      <c r="F41" s="235"/>
      <c r="H41" s="213"/>
      <c r="L41" s="213"/>
      <c r="M41" s="213"/>
    </row>
    <row r="42" spans="1:13" ht="15" hidden="1" outlineLevel="1">
      <c r="A42" s="216" t="s">
        <v>39</v>
      </c>
      <c r="B42" s="235"/>
      <c r="F42" s="235"/>
      <c r="H42" s="213"/>
      <c r="L42" s="213"/>
      <c r="M42" s="213"/>
    </row>
    <row r="43" spans="1:13" ht="15" hidden="1" outlineLevel="1">
      <c r="A43" s="216" t="s">
        <v>1894</v>
      </c>
      <c r="B43" s="235"/>
      <c r="F43" s="235"/>
      <c r="H43" s="213"/>
      <c r="L43" s="213"/>
      <c r="M43" s="213"/>
    </row>
    <row r="44" spans="1:13" ht="15" customHeight="1" collapsed="1">
      <c r="A44" s="237"/>
      <c r="B44" s="238" t="s">
        <v>1895</v>
      </c>
      <c r="C44" s="244" t="s">
        <v>1896</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0.374035304556005</v>
      </c>
      <c r="E45" s="245"/>
      <c r="F45" s="245">
        <v>0.05</v>
      </c>
      <c r="G45" s="216" t="s">
        <v>45</v>
      </c>
      <c r="H45" s="213"/>
      <c r="L45" s="213"/>
      <c r="M45" s="213"/>
    </row>
    <row r="46" spans="1:13" ht="15" hidden="1" outlineLevel="1">
      <c r="A46" s="216" t="s">
        <v>46</v>
      </c>
      <c r="B46" s="232" t="s">
        <v>1897</v>
      </c>
      <c r="C46" s="245"/>
      <c r="D46" s="245"/>
      <c r="E46" s="245"/>
      <c r="F46" s="245"/>
      <c r="G46" s="245"/>
      <c r="H46" s="213"/>
      <c r="L46" s="213"/>
      <c r="M46" s="213"/>
    </row>
    <row r="47" spans="1:13" ht="15" hidden="1" outlineLevel="1">
      <c r="A47" s="216" t="s">
        <v>47</v>
      </c>
      <c r="B47" s="232" t="s">
        <v>1898</v>
      </c>
      <c r="C47" s="245"/>
      <c r="D47" s="245"/>
      <c r="E47" s="245"/>
      <c r="F47" s="245"/>
      <c r="G47" s="245"/>
      <c r="H47" s="213"/>
      <c r="L47" s="213"/>
      <c r="M47" s="213"/>
    </row>
    <row r="48" spans="1:13" ht="15" hidden="1" outlineLevel="1">
      <c r="A48" s="216" t="s">
        <v>48</v>
      </c>
      <c r="B48" s="232"/>
      <c r="C48" s="245"/>
      <c r="D48" s="245"/>
      <c r="E48" s="245"/>
      <c r="F48" s="245"/>
      <c r="G48" s="245"/>
      <c r="H48" s="213"/>
      <c r="L48" s="213"/>
      <c r="M48" s="213"/>
    </row>
    <row r="49" spans="1:13" ht="15" hidden="1" outlineLevel="1">
      <c r="A49" s="216" t="s">
        <v>49</v>
      </c>
      <c r="B49" s="232"/>
      <c r="C49" s="245"/>
      <c r="D49" s="245"/>
      <c r="E49" s="245"/>
      <c r="F49" s="245"/>
      <c r="G49" s="245"/>
      <c r="H49" s="213"/>
      <c r="L49" s="213"/>
      <c r="M49" s="213"/>
    </row>
    <row r="50" spans="1:13" ht="15" hidden="1" outlineLevel="1">
      <c r="A50" s="216" t="s">
        <v>1899</v>
      </c>
      <c r="B50" s="232"/>
      <c r="C50" s="245"/>
      <c r="D50" s="245"/>
      <c r="E50" s="245"/>
      <c r="F50" s="245"/>
      <c r="G50" s="245"/>
      <c r="H50" s="213"/>
      <c r="L50" s="213"/>
      <c r="M50" s="213"/>
    </row>
    <row r="51" spans="1:13" ht="15" hidden="1" outlineLevel="1">
      <c r="A51" s="216" t="s">
        <v>1900</v>
      </c>
      <c r="B51" s="232"/>
      <c r="C51" s="245"/>
      <c r="D51" s="245"/>
      <c r="E51" s="245"/>
      <c r="F51" s="245"/>
      <c r="G51" s="245"/>
      <c r="H51" s="213"/>
      <c r="L51" s="213"/>
      <c r="M51" s="213"/>
    </row>
    <row r="52" spans="1:13" ht="15" customHeight="1" collapsed="1">
      <c r="A52" s="237"/>
      <c r="B52" s="238" t="s">
        <v>1901</v>
      </c>
      <c r="C52" s="237" t="s">
        <v>50</v>
      </c>
      <c r="D52" s="237"/>
      <c r="E52" s="239"/>
      <c r="F52" s="240" t="s">
        <v>277</v>
      </c>
      <c r="G52" s="240"/>
      <c r="H52" s="213"/>
      <c r="L52" s="213"/>
      <c r="M52" s="213"/>
    </row>
    <row r="53" spans="1:13" ht="15">
      <c r="A53" s="216" t="s">
        <v>51</v>
      </c>
      <c r="B53" s="235" t="s">
        <v>52</v>
      </c>
      <c r="C53" s="241">
        <v>6870.176522780025</v>
      </c>
      <c r="E53" s="246"/>
      <c r="F53" s="247">
        <f>IF($C$58=0,"",IF(C53="[for completion]","",C53/$C$58))</f>
        <v>0.9934925739275403</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45</v>
      </c>
      <c r="E56" s="246"/>
      <c r="F56" s="248">
        <f>IF($C$58=0,"",IF(C56="[for completion]","",C56/$C$58))</f>
        <v>0.006507426072459708</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6915.176522780025</v>
      </c>
      <c r="D58" s="246"/>
      <c r="E58" s="246"/>
      <c r="F58" s="251"/>
      <c r="G58" s="247"/>
      <c r="H58" s="213"/>
      <c r="L58" s="213"/>
      <c r="M58" s="213"/>
    </row>
    <row r="59" spans="1:13" ht="15" hidden="1" outlineLevel="1">
      <c r="A59" s="216" t="s">
        <v>65</v>
      </c>
      <c r="B59" s="252" t="s">
        <v>166</v>
      </c>
      <c r="C59" s="241"/>
      <c r="E59" s="246"/>
      <c r="F59" s="247">
        <f aca="true" t="shared" si="0" ref="F59:F64">IF($C$58=0,"",IF(C59="[for completion]","",C59/$C$58))</f>
        <v>0</v>
      </c>
      <c r="G59" s="247"/>
      <c r="H59" s="213"/>
      <c r="L59" s="213"/>
      <c r="M59" s="213"/>
    </row>
    <row r="60" spans="1:13" ht="15" hidden="1" outlineLevel="1">
      <c r="A60" s="216" t="s">
        <v>66</v>
      </c>
      <c r="B60" s="252" t="s">
        <v>166</v>
      </c>
      <c r="C60" s="241"/>
      <c r="E60" s="246"/>
      <c r="F60" s="247">
        <f t="shared" si="0"/>
        <v>0</v>
      </c>
      <c r="G60" s="247"/>
      <c r="H60" s="213"/>
      <c r="L60" s="213"/>
      <c r="M60" s="213"/>
    </row>
    <row r="61" spans="1:13" ht="15" hidden="1" outlineLevel="1">
      <c r="A61" s="216" t="s">
        <v>67</v>
      </c>
      <c r="B61" s="252" t="s">
        <v>166</v>
      </c>
      <c r="C61" s="241"/>
      <c r="E61" s="246"/>
      <c r="F61" s="247">
        <f t="shared" si="0"/>
        <v>0</v>
      </c>
      <c r="G61" s="247"/>
      <c r="H61" s="213"/>
      <c r="L61" s="213"/>
      <c r="M61" s="213"/>
    </row>
    <row r="62" spans="1:13" ht="15" hidden="1" outlineLevel="1">
      <c r="A62" s="216" t="s">
        <v>68</v>
      </c>
      <c r="B62" s="252" t="s">
        <v>166</v>
      </c>
      <c r="C62" s="241"/>
      <c r="E62" s="246"/>
      <c r="F62" s="247">
        <f t="shared" si="0"/>
        <v>0</v>
      </c>
      <c r="G62" s="247"/>
      <c r="H62" s="213"/>
      <c r="L62" s="213"/>
      <c r="M62" s="213"/>
    </row>
    <row r="63" spans="1:13" ht="15" hidden="1" outlineLevel="1">
      <c r="A63" s="216" t="s">
        <v>69</v>
      </c>
      <c r="B63" s="252" t="s">
        <v>166</v>
      </c>
      <c r="C63" s="241"/>
      <c r="E63" s="246"/>
      <c r="F63" s="247">
        <f t="shared" si="0"/>
        <v>0</v>
      </c>
      <c r="G63" s="247"/>
      <c r="H63" s="213"/>
      <c r="L63" s="213"/>
      <c r="M63" s="213"/>
    </row>
    <row r="64" spans="1:13" ht="15" hidden="1" outlineLevel="1">
      <c r="A64" s="216" t="s">
        <v>70</v>
      </c>
      <c r="B64" s="252" t="s">
        <v>166</v>
      </c>
      <c r="C64" s="253"/>
      <c r="D64" s="254"/>
      <c r="E64" s="254"/>
      <c r="F64" s="247">
        <f t="shared" si="0"/>
        <v>0</v>
      </c>
      <c r="G64" s="251"/>
      <c r="H64" s="213"/>
      <c r="L64" s="213"/>
      <c r="M64" s="213"/>
    </row>
    <row r="65" spans="1:13" ht="15" customHeight="1" collapsed="1">
      <c r="A65" s="237"/>
      <c r="B65" s="238" t="s">
        <v>71</v>
      </c>
      <c r="C65" s="244" t="s">
        <v>1902</v>
      </c>
      <c r="D65" s="244" t="s">
        <v>1903</v>
      </c>
      <c r="E65" s="239"/>
      <c r="F65" s="240" t="s">
        <v>72</v>
      </c>
      <c r="G65" s="255" t="s">
        <v>73</v>
      </c>
      <c r="H65" s="213"/>
      <c r="L65" s="213"/>
      <c r="M65" s="213"/>
    </row>
    <row r="66" spans="1:13" ht="15">
      <c r="A66" s="216" t="s">
        <v>74</v>
      </c>
      <c r="B66" s="235" t="s">
        <v>1904</v>
      </c>
      <c r="C66" s="243">
        <v>7.813907183582918</v>
      </c>
      <c r="D66" s="256" t="s">
        <v>1905</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106.64718133000012</v>
      </c>
      <c r="D70" s="256" t="s">
        <v>1905</v>
      </c>
      <c r="E70" s="259"/>
      <c r="F70" s="247">
        <f aca="true" t="shared" si="1" ref="F70:F76">IF($C$77=0,"",IF(C70="[for completion]","",C70/$C$77))</f>
        <v>0.0155232083158826</v>
      </c>
      <c r="G70" s="247">
        <f>IF($D$77=0,"",IF(D70="[Mark as ND1 if not relevant]","",D70/$D$77))</f>
      </c>
      <c r="H70" s="213"/>
      <c r="L70" s="213"/>
      <c r="M70" s="213"/>
    </row>
    <row r="71" spans="1:13" ht="15">
      <c r="A71" s="216" t="s">
        <v>79</v>
      </c>
      <c r="B71" s="259" t="s">
        <v>108</v>
      </c>
      <c r="C71" s="243">
        <v>103.49064627999996</v>
      </c>
      <c r="D71" s="256" t="s">
        <v>1905</v>
      </c>
      <c r="E71" s="259"/>
      <c r="F71" s="247">
        <f t="shared" si="1"/>
        <v>0.015063753593062338</v>
      </c>
      <c r="G71" s="247">
        <f aca="true" t="shared" si="2" ref="G71:G76">IF($D$77=0,"",IF(D71="[Mark as ND1 if not relevant]","",D71/$D$77))</f>
      </c>
      <c r="H71" s="213"/>
      <c r="L71" s="213"/>
      <c r="M71" s="213"/>
    </row>
    <row r="72" spans="1:13" ht="15">
      <c r="A72" s="216" t="s">
        <v>80</v>
      </c>
      <c r="B72" s="259" t="s">
        <v>110</v>
      </c>
      <c r="C72" s="243">
        <v>252.5750195100005</v>
      </c>
      <c r="D72" s="256" t="s">
        <v>1905</v>
      </c>
      <c r="E72" s="259"/>
      <c r="F72" s="247">
        <f t="shared" si="1"/>
        <v>0.03676397814124813</v>
      </c>
      <c r="G72" s="247">
        <f t="shared" si="2"/>
      </c>
      <c r="H72" s="213"/>
      <c r="L72" s="213"/>
      <c r="M72" s="213"/>
    </row>
    <row r="73" spans="1:13" ht="15">
      <c r="A73" s="216" t="s">
        <v>81</v>
      </c>
      <c r="B73" s="259" t="s">
        <v>112</v>
      </c>
      <c r="C73" s="243">
        <v>465.3828206500018</v>
      </c>
      <c r="D73" s="256" t="s">
        <v>1905</v>
      </c>
      <c r="E73" s="259"/>
      <c r="F73" s="247">
        <f t="shared" si="1"/>
        <v>0.06773957249961386</v>
      </c>
      <c r="G73" s="247">
        <f t="shared" si="2"/>
      </c>
      <c r="H73" s="213"/>
      <c r="L73" s="213"/>
      <c r="M73" s="213"/>
    </row>
    <row r="74" spans="1:13" ht="15">
      <c r="A74" s="216" t="s">
        <v>82</v>
      </c>
      <c r="B74" s="259" t="s">
        <v>114</v>
      </c>
      <c r="C74" s="243">
        <v>587.2390966900044</v>
      </c>
      <c r="D74" s="256" t="s">
        <v>1905</v>
      </c>
      <c r="E74" s="259"/>
      <c r="F74" s="247">
        <f t="shared" si="1"/>
        <v>0.08547656595763545</v>
      </c>
      <c r="G74" s="247">
        <f t="shared" si="2"/>
      </c>
      <c r="H74" s="213"/>
      <c r="L74" s="213"/>
      <c r="M74" s="213"/>
    </row>
    <row r="75" spans="1:13" ht="15">
      <c r="A75" s="216" t="s">
        <v>83</v>
      </c>
      <c r="B75" s="259" t="s">
        <v>116</v>
      </c>
      <c r="C75" s="243">
        <v>3511.8173435200088</v>
      </c>
      <c r="D75" s="256" t="s">
        <v>1905</v>
      </c>
      <c r="E75" s="259"/>
      <c r="F75" s="247">
        <f t="shared" si="1"/>
        <v>0.5111684294974932</v>
      </c>
      <c r="G75" s="247">
        <f t="shared" si="2"/>
      </c>
      <c r="H75" s="213"/>
      <c r="L75" s="213"/>
      <c r="M75" s="213"/>
    </row>
    <row r="76" spans="1:13" ht="15">
      <c r="A76" s="216" t="s">
        <v>84</v>
      </c>
      <c r="B76" s="259" t="s">
        <v>118</v>
      </c>
      <c r="C76" s="243">
        <v>1843.0244147999995</v>
      </c>
      <c r="D76" s="256" t="s">
        <v>1905</v>
      </c>
      <c r="E76" s="259"/>
      <c r="F76" s="247">
        <f t="shared" si="1"/>
        <v>0.2682644919950645</v>
      </c>
      <c r="G76" s="247">
        <f t="shared" si="2"/>
      </c>
      <c r="H76" s="213"/>
      <c r="L76" s="213"/>
      <c r="M76" s="213"/>
    </row>
    <row r="77" spans="1:13" ht="15">
      <c r="A77" s="216" t="s">
        <v>85</v>
      </c>
      <c r="B77" s="260" t="s">
        <v>64</v>
      </c>
      <c r="C77" s="261">
        <f>SUM(C70:C76)</f>
        <v>6870.176522780014</v>
      </c>
      <c r="D77" s="261">
        <f>SUM(D70:D76)</f>
        <v>0</v>
      </c>
      <c r="E77" s="235"/>
      <c r="F77" s="251">
        <f>SUM(F70:F76)</f>
        <v>1</v>
      </c>
      <c r="G77" s="251">
        <f>SUM(G70:G76)</f>
        <v>0</v>
      </c>
      <c r="H77" s="213"/>
      <c r="L77" s="213"/>
      <c r="M77" s="213"/>
    </row>
    <row r="78" spans="1:13" ht="15" hidden="1"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hidden="1" outlineLevel="1">
      <c r="A79" s="216" t="s">
        <v>89</v>
      </c>
      <c r="B79" s="262" t="s">
        <v>90</v>
      </c>
      <c r="C79" s="261"/>
      <c r="D79" s="261"/>
      <c r="E79" s="235"/>
      <c r="F79" s="247">
        <f aca="true" t="shared" si="4" ref="F79:F87">IF($C$77=0,"",IF(C79="[for completion]","",C79/$C$77))</f>
        <v>0</v>
      </c>
      <c r="G79" s="247">
        <f t="shared" si="3"/>
      </c>
      <c r="H79" s="213"/>
      <c r="L79" s="213"/>
      <c r="M79" s="213"/>
    </row>
    <row r="80" spans="1:13" ht="15" hidden="1" outlineLevel="1">
      <c r="A80" s="216" t="s">
        <v>91</v>
      </c>
      <c r="B80" s="262" t="s">
        <v>1906</v>
      </c>
      <c r="C80" s="261"/>
      <c r="D80" s="261"/>
      <c r="E80" s="235"/>
      <c r="F80" s="247">
        <f t="shared" si="4"/>
        <v>0</v>
      </c>
      <c r="G80" s="247">
        <f t="shared" si="3"/>
      </c>
      <c r="H80" s="213"/>
      <c r="L80" s="213"/>
      <c r="M80" s="213"/>
    </row>
    <row r="81" spans="1:13" ht="15" hidden="1" outlineLevel="1">
      <c r="A81" s="216" t="s">
        <v>92</v>
      </c>
      <c r="B81" s="262" t="s">
        <v>93</v>
      </c>
      <c r="C81" s="261"/>
      <c r="D81" s="261"/>
      <c r="E81" s="235"/>
      <c r="F81" s="247">
        <f t="shared" si="4"/>
        <v>0</v>
      </c>
      <c r="G81" s="247">
        <f t="shared" si="3"/>
      </c>
      <c r="H81" s="213"/>
      <c r="L81" s="213"/>
      <c r="M81" s="213"/>
    </row>
    <row r="82" spans="1:13" ht="15" hidden="1" outlineLevel="1">
      <c r="A82" s="216" t="s">
        <v>94</v>
      </c>
      <c r="B82" s="262" t="s">
        <v>1907</v>
      </c>
      <c r="C82" s="261"/>
      <c r="D82" s="261"/>
      <c r="E82" s="235"/>
      <c r="F82" s="247">
        <f t="shared" si="4"/>
        <v>0</v>
      </c>
      <c r="G82" s="247">
        <f t="shared" si="3"/>
      </c>
      <c r="H82" s="213"/>
      <c r="L82" s="213"/>
      <c r="M82" s="213"/>
    </row>
    <row r="83" spans="1:13" ht="15" hidden="1" outlineLevel="1">
      <c r="A83" s="216" t="s">
        <v>95</v>
      </c>
      <c r="B83" s="262"/>
      <c r="C83" s="246"/>
      <c r="D83" s="246"/>
      <c r="E83" s="235"/>
      <c r="F83" s="247"/>
      <c r="G83" s="247"/>
      <c r="H83" s="213"/>
      <c r="L83" s="213"/>
      <c r="M83" s="213"/>
    </row>
    <row r="84" spans="1:13" ht="15" hidden="1" outlineLevel="1">
      <c r="A84" s="216" t="s">
        <v>96</v>
      </c>
      <c r="B84" s="262"/>
      <c r="C84" s="246"/>
      <c r="D84" s="246"/>
      <c r="E84" s="235"/>
      <c r="F84" s="247"/>
      <c r="G84" s="247"/>
      <c r="H84" s="213"/>
      <c r="L84" s="213"/>
      <c r="M84" s="213"/>
    </row>
    <row r="85" spans="1:13" ht="15" hidden="1" outlineLevel="1">
      <c r="A85" s="216" t="s">
        <v>97</v>
      </c>
      <c r="B85" s="262"/>
      <c r="C85" s="246"/>
      <c r="D85" s="246"/>
      <c r="E85" s="235"/>
      <c r="F85" s="247"/>
      <c r="G85" s="247"/>
      <c r="H85" s="213"/>
      <c r="L85" s="213"/>
      <c r="M85" s="213"/>
    </row>
    <row r="86" spans="1:13" ht="15" hidden="1" outlineLevel="1">
      <c r="A86" s="216" t="s">
        <v>98</v>
      </c>
      <c r="B86" s="260"/>
      <c r="C86" s="246"/>
      <c r="D86" s="246"/>
      <c r="E86" s="235"/>
      <c r="F86" s="247">
        <f t="shared" si="4"/>
        <v>0</v>
      </c>
      <c r="G86" s="247">
        <f t="shared" si="3"/>
      </c>
      <c r="H86" s="213"/>
      <c r="L86" s="213"/>
      <c r="M86" s="213"/>
    </row>
    <row r="87" spans="1:13" ht="15" hidden="1" outlineLevel="1">
      <c r="A87" s="216" t="s">
        <v>1908</v>
      </c>
      <c r="B87" s="262"/>
      <c r="C87" s="246"/>
      <c r="D87" s="246"/>
      <c r="E87" s="235"/>
      <c r="F87" s="247">
        <f t="shared" si="4"/>
        <v>0</v>
      </c>
      <c r="G87" s="247">
        <f t="shared" si="3"/>
      </c>
      <c r="H87" s="213"/>
      <c r="L87" s="213"/>
      <c r="M87" s="213"/>
    </row>
    <row r="88" spans="1:13" ht="15" customHeight="1" collapsed="1">
      <c r="A88" s="237"/>
      <c r="B88" s="238" t="s">
        <v>99</v>
      </c>
      <c r="C88" s="244" t="s">
        <v>1909</v>
      </c>
      <c r="D88" s="244" t="s">
        <v>100</v>
      </c>
      <c r="E88" s="239"/>
      <c r="F88" s="240" t="s">
        <v>1910</v>
      </c>
      <c r="G88" s="237" t="s">
        <v>101</v>
      </c>
      <c r="H88" s="213"/>
      <c r="L88" s="213"/>
      <c r="M88" s="213"/>
    </row>
    <row r="89" spans="1:13" ht="15">
      <c r="A89" s="216" t="s">
        <v>102</v>
      </c>
      <c r="B89" s="235" t="s">
        <v>75</v>
      </c>
      <c r="C89" s="243">
        <v>7.4958904109589035</v>
      </c>
      <c r="D89" s="256">
        <v>8.495890410958905</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0</v>
      </c>
      <c r="D96" s="263">
        <v>0</v>
      </c>
      <c r="E96" s="259"/>
      <c r="F96" s="247">
        <f t="shared" si="5"/>
        <v>0</v>
      </c>
      <c r="G96" s="247">
        <f t="shared" si="6"/>
        <v>0</v>
      </c>
      <c r="H96" s="213"/>
      <c r="L96" s="213"/>
      <c r="M96" s="213"/>
    </row>
    <row r="97" spans="1:13" ht="15">
      <c r="A97" s="216" t="s">
        <v>113</v>
      </c>
      <c r="B97" s="259" t="s">
        <v>114</v>
      </c>
      <c r="C97" s="243">
        <v>0</v>
      </c>
      <c r="D97" s="263">
        <v>0</v>
      </c>
      <c r="E97" s="259"/>
      <c r="F97" s="247">
        <f t="shared" si="5"/>
        <v>0</v>
      </c>
      <c r="G97" s="247">
        <f t="shared" si="6"/>
        <v>0</v>
      </c>
      <c r="H97" s="213"/>
      <c r="L97" s="213"/>
      <c r="M97" s="213"/>
    </row>
    <row r="98" spans="1:13" ht="15">
      <c r="A98" s="216" t="s">
        <v>115</v>
      </c>
      <c r="B98" s="259" t="s">
        <v>116</v>
      </c>
      <c r="C98" s="243">
        <v>5000</v>
      </c>
      <c r="D98" s="263">
        <v>5000</v>
      </c>
      <c r="E98" s="259"/>
      <c r="F98" s="247">
        <f t="shared" si="5"/>
        <v>1</v>
      </c>
      <c r="G98" s="247">
        <f t="shared" si="6"/>
        <v>1</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5000</v>
      </c>
      <c r="D100" s="246">
        <f>SUM(D93:D99)</f>
        <v>5000</v>
      </c>
      <c r="E100" s="235"/>
      <c r="F100" s="251">
        <f>SUM(F93:F99)</f>
        <v>1</v>
      </c>
      <c r="G100" s="251">
        <f>SUM(G93:G99)</f>
        <v>1</v>
      </c>
      <c r="H100" s="213"/>
      <c r="L100" s="213"/>
      <c r="M100" s="213"/>
    </row>
    <row r="101" spans="1:13" ht="15" hidden="1"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hidden="1"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hidden="1" outlineLevel="1">
      <c r="A103" s="216" t="s">
        <v>122</v>
      </c>
      <c r="B103" s="262" t="s">
        <v>1906</v>
      </c>
      <c r="C103" s="246"/>
      <c r="D103" s="246"/>
      <c r="E103" s="235"/>
      <c r="F103" s="247">
        <f>IF($C$100=0,"",IF(C103="[for completion]","",C103/$C$100))</f>
        <v>0</v>
      </c>
      <c r="G103" s="247">
        <f>IF($D$100=0,"",IF(D103="[for completion]","",D103/$D$100))</f>
        <v>0</v>
      </c>
      <c r="H103" s="213"/>
      <c r="L103" s="213"/>
      <c r="M103" s="213"/>
    </row>
    <row r="104" spans="1:13" ht="15" hidden="1"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hidden="1" outlineLevel="1">
      <c r="A105" s="216" t="s">
        <v>124</v>
      </c>
      <c r="B105" s="262" t="s">
        <v>1907</v>
      </c>
      <c r="C105" s="246"/>
      <c r="D105" s="246"/>
      <c r="E105" s="235"/>
      <c r="F105" s="247">
        <f>IF($C$100=0,"",IF(C105="[for completion]","",C105/$C$100))</f>
        <v>0</v>
      </c>
      <c r="G105" s="247">
        <f>IF($D$100=0,"",IF(D105="[for completion]","",D105/$D$100))</f>
        <v>0</v>
      </c>
      <c r="H105" s="213"/>
      <c r="L105" s="213"/>
      <c r="M105" s="213"/>
    </row>
    <row r="106" spans="1:13" ht="15" hidden="1" outlineLevel="1">
      <c r="A106" s="216" t="s">
        <v>125</v>
      </c>
      <c r="B106" s="262"/>
      <c r="C106" s="246"/>
      <c r="D106" s="246"/>
      <c r="E106" s="235"/>
      <c r="F106" s="247"/>
      <c r="G106" s="247"/>
      <c r="H106" s="213"/>
      <c r="L106" s="213"/>
      <c r="M106" s="213"/>
    </row>
    <row r="107" spans="1:13" ht="15" hidden="1" outlineLevel="1">
      <c r="A107" s="216" t="s">
        <v>126</v>
      </c>
      <c r="B107" s="262"/>
      <c r="C107" s="246"/>
      <c r="D107" s="246"/>
      <c r="E107" s="235"/>
      <c r="F107" s="247"/>
      <c r="G107" s="247"/>
      <c r="H107" s="213"/>
      <c r="L107" s="213"/>
      <c r="M107" s="213"/>
    </row>
    <row r="108" spans="1:13" ht="15" hidden="1" outlineLevel="1">
      <c r="A108" s="216" t="s">
        <v>127</v>
      </c>
      <c r="B108" s="260"/>
      <c r="C108" s="246"/>
      <c r="D108" s="246"/>
      <c r="E108" s="235"/>
      <c r="F108" s="247"/>
      <c r="G108" s="247"/>
      <c r="H108" s="213"/>
      <c r="L108" s="213"/>
      <c r="M108" s="213"/>
    </row>
    <row r="109" spans="1:13" ht="15" hidden="1" outlineLevel="1">
      <c r="A109" s="216" t="s">
        <v>128</v>
      </c>
      <c r="B109" s="262"/>
      <c r="C109" s="246"/>
      <c r="D109" s="246"/>
      <c r="E109" s="235"/>
      <c r="F109" s="247"/>
      <c r="G109" s="247"/>
      <c r="H109" s="213"/>
      <c r="L109" s="213"/>
      <c r="M109" s="213"/>
    </row>
    <row r="110" spans="1:13" ht="15" hidden="1" outlineLevel="1">
      <c r="A110" s="216" t="s">
        <v>129</v>
      </c>
      <c r="B110" s="262"/>
      <c r="C110" s="246"/>
      <c r="D110" s="246"/>
      <c r="E110" s="235"/>
      <c r="F110" s="247"/>
      <c r="G110" s="247"/>
      <c r="H110" s="213"/>
      <c r="L110" s="213"/>
      <c r="M110" s="213"/>
    </row>
    <row r="111" spans="1:13" ht="15" customHeight="1" collapsed="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6870.176522780025</v>
      </c>
      <c r="D112" s="264">
        <f>C112</f>
        <v>6870.176522780025</v>
      </c>
      <c r="E112" s="247"/>
      <c r="F112" s="247">
        <f>IF($C$129=0,"",IF(C112="[for completion]","",IF(C112="","",C112/$C$129)))</f>
        <v>1</v>
      </c>
      <c r="G112" s="247">
        <f>IF($D$129=0,"",IF(D112="[for completion]","",IF(D112="","",D112/$D$129)))</f>
        <v>1</v>
      </c>
      <c r="I112" s="216"/>
      <c r="J112" s="216"/>
      <c r="K112" s="216"/>
      <c r="L112" s="213" t="s">
        <v>1911</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1912</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1913</v>
      </c>
      <c r="C124" s="266">
        <v>0</v>
      </c>
      <c r="D124" s="266">
        <f t="shared" si="7"/>
        <v>0</v>
      </c>
      <c r="E124" s="235"/>
      <c r="F124" s="247">
        <f t="shared" si="8"/>
        <v>0</v>
      </c>
      <c r="G124" s="247">
        <f t="shared" si="9"/>
        <v>0</v>
      </c>
      <c r="L124" s="259" t="s">
        <v>1913</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1914</v>
      </c>
      <c r="B128" s="235" t="s">
        <v>62</v>
      </c>
      <c r="C128" s="266">
        <v>0</v>
      </c>
      <c r="D128" s="266">
        <f t="shared" si="7"/>
        <v>0</v>
      </c>
      <c r="E128" s="235"/>
      <c r="F128" s="247">
        <f t="shared" si="8"/>
        <v>0</v>
      </c>
      <c r="G128" s="247">
        <f t="shared" si="9"/>
        <v>0</v>
      </c>
      <c r="H128" s="213"/>
      <c r="L128" s="213"/>
      <c r="M128" s="213"/>
    </row>
    <row r="129" spans="1:13" ht="15">
      <c r="A129" s="216" t="s">
        <v>1915</v>
      </c>
      <c r="B129" s="260" t="s">
        <v>64</v>
      </c>
      <c r="C129" s="216">
        <f>SUM(C112:C128)</f>
        <v>6870.176522780025</v>
      </c>
      <c r="D129" s="216">
        <f>SUM(D112:D128)</f>
        <v>6870.176522780025</v>
      </c>
      <c r="E129" s="235"/>
      <c r="F129" s="245">
        <f>SUM(F112:F128)</f>
        <v>1</v>
      </c>
      <c r="G129" s="245">
        <f>SUM(G112:G128)</f>
        <v>1</v>
      </c>
      <c r="H129" s="213"/>
      <c r="L129" s="213"/>
      <c r="M129" s="213"/>
    </row>
    <row r="130" spans="1:13" ht="15" hidden="1" outlineLevel="1">
      <c r="A130" s="216" t="s">
        <v>165</v>
      </c>
      <c r="B130" s="252" t="s">
        <v>166</v>
      </c>
      <c r="E130" s="235"/>
      <c r="F130" s="247">
        <f>IF($C$129=0,"",IF(C130="[for completion]","",IF(C130="","",C130/$C$129)))</f>
      </c>
      <c r="G130" s="247">
        <f>IF($D$129=0,"",IF(D130="[for completion]","",IF(D130="","",D130/$D$129)))</f>
      </c>
      <c r="H130" s="213"/>
      <c r="L130" s="213"/>
      <c r="M130" s="213"/>
    </row>
    <row r="131" spans="1:13" ht="15" hidden="1"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hidden="1" outlineLevel="1">
      <c r="A132" s="216" t="s">
        <v>168</v>
      </c>
      <c r="B132" s="252" t="s">
        <v>166</v>
      </c>
      <c r="E132" s="235"/>
      <c r="F132" s="247">
        <f t="shared" si="10"/>
        <v>0</v>
      </c>
      <c r="G132" s="247">
        <f t="shared" si="11"/>
        <v>0</v>
      </c>
      <c r="H132" s="213"/>
      <c r="L132" s="213"/>
      <c r="M132" s="213"/>
    </row>
    <row r="133" spans="1:13" ht="15" hidden="1" outlineLevel="1">
      <c r="A133" s="216" t="s">
        <v>169</v>
      </c>
      <c r="B133" s="252" t="s">
        <v>166</v>
      </c>
      <c r="E133" s="235"/>
      <c r="F133" s="247">
        <f t="shared" si="10"/>
        <v>0</v>
      </c>
      <c r="G133" s="247">
        <f t="shared" si="11"/>
        <v>0</v>
      </c>
      <c r="H133" s="213"/>
      <c r="L133" s="213"/>
      <c r="M133" s="213"/>
    </row>
    <row r="134" spans="1:13" ht="15" hidden="1" outlineLevel="1">
      <c r="A134" s="216" t="s">
        <v>170</v>
      </c>
      <c r="B134" s="252" t="s">
        <v>166</v>
      </c>
      <c r="E134" s="235"/>
      <c r="F134" s="247">
        <f t="shared" si="10"/>
        <v>0</v>
      </c>
      <c r="G134" s="247">
        <f t="shared" si="11"/>
        <v>0</v>
      </c>
      <c r="H134" s="213"/>
      <c r="L134" s="213"/>
      <c r="M134" s="213"/>
    </row>
    <row r="135" spans="1:13" ht="15" hidden="1" outlineLevel="1">
      <c r="A135" s="216" t="s">
        <v>171</v>
      </c>
      <c r="B135" s="252" t="s">
        <v>166</v>
      </c>
      <c r="E135" s="235"/>
      <c r="F135" s="247">
        <f t="shared" si="10"/>
        <v>0</v>
      </c>
      <c r="G135" s="247">
        <f t="shared" si="11"/>
        <v>0</v>
      </c>
      <c r="H135" s="213"/>
      <c r="L135" s="213"/>
      <c r="M135" s="213"/>
    </row>
    <row r="136" spans="1:13" ht="15" hidden="1" outlineLevel="1">
      <c r="A136" s="216" t="s">
        <v>172</v>
      </c>
      <c r="B136" s="252" t="s">
        <v>166</v>
      </c>
      <c r="E136" s="235"/>
      <c r="F136" s="247">
        <f t="shared" si="10"/>
        <v>0</v>
      </c>
      <c r="G136" s="247">
        <f t="shared" si="11"/>
        <v>0</v>
      </c>
      <c r="H136" s="213"/>
      <c r="L136" s="213"/>
      <c r="M136" s="213"/>
    </row>
    <row r="137" spans="1:13" ht="15" customHeight="1" collapsed="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1912</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1913</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1916</v>
      </c>
      <c r="B154" s="235" t="s">
        <v>62</v>
      </c>
      <c r="C154" s="266">
        <v>0</v>
      </c>
      <c r="D154" s="266">
        <f t="shared" si="12"/>
        <v>0</v>
      </c>
      <c r="E154" s="235"/>
      <c r="F154" s="247">
        <f t="shared" si="15"/>
        <v>0</v>
      </c>
      <c r="G154" s="247">
        <f t="shared" si="16"/>
        <v>0</v>
      </c>
      <c r="H154" s="213"/>
      <c r="L154" s="213"/>
      <c r="M154" s="213"/>
    </row>
    <row r="155" spans="1:13" ht="15">
      <c r="A155" s="216" t="s">
        <v>1917</v>
      </c>
      <c r="B155" s="260" t="s">
        <v>64</v>
      </c>
      <c r="C155" s="216">
        <f>SUM(C138:C154)</f>
        <v>5000</v>
      </c>
      <c r="D155" s="216">
        <f>SUM(D138:D154)</f>
        <v>5000</v>
      </c>
      <c r="E155" s="235"/>
      <c r="F155" s="245">
        <f>SUM(F138:F154)</f>
        <v>1</v>
      </c>
      <c r="G155" s="245">
        <f>SUM(G138:G154)</f>
        <v>1</v>
      </c>
      <c r="H155" s="213"/>
      <c r="L155" s="213"/>
      <c r="M155" s="213"/>
    </row>
    <row r="156" spans="1:13" ht="15" hidden="1" outlineLevel="1">
      <c r="A156" s="216" t="s">
        <v>190</v>
      </c>
      <c r="B156" s="252" t="s">
        <v>166</v>
      </c>
      <c r="E156" s="235"/>
      <c r="F156" s="247">
        <f>IF($C$155=0,"",IF(C156="[for completion]","",IF(C156="","",C156/$C$155)))</f>
      </c>
      <c r="G156" s="247">
        <f>IF($D$155=0,"",IF(D156="[for completion]","",IF(D156="","",D156/$D$155)))</f>
      </c>
      <c r="H156" s="213"/>
      <c r="L156" s="213"/>
      <c r="M156" s="213"/>
    </row>
    <row r="157" spans="1:13" ht="15" hidden="1"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hidden="1" outlineLevel="1">
      <c r="A158" s="216" t="s">
        <v>192</v>
      </c>
      <c r="B158" s="252" t="s">
        <v>166</v>
      </c>
      <c r="E158" s="235"/>
      <c r="F158" s="247">
        <f t="shared" si="17"/>
      </c>
      <c r="G158" s="247">
        <f t="shared" si="18"/>
      </c>
      <c r="H158" s="213"/>
      <c r="L158" s="213"/>
      <c r="M158" s="213"/>
    </row>
    <row r="159" spans="1:13" ht="15" hidden="1" outlineLevel="1">
      <c r="A159" s="216" t="s">
        <v>193</v>
      </c>
      <c r="B159" s="252" t="s">
        <v>166</v>
      </c>
      <c r="E159" s="235"/>
      <c r="F159" s="247">
        <f t="shared" si="17"/>
      </c>
      <c r="G159" s="247">
        <f t="shared" si="18"/>
      </c>
      <c r="H159" s="213"/>
      <c r="L159" s="213"/>
      <c r="M159" s="213"/>
    </row>
    <row r="160" spans="1:13" ht="15" hidden="1" outlineLevel="1">
      <c r="A160" s="216" t="s">
        <v>1918</v>
      </c>
      <c r="B160" s="252" t="s">
        <v>166</v>
      </c>
      <c r="E160" s="235"/>
      <c r="F160" s="247">
        <f t="shared" si="17"/>
      </c>
      <c r="G160" s="247">
        <f t="shared" si="18"/>
      </c>
      <c r="H160" s="213"/>
      <c r="L160" s="213"/>
      <c r="M160" s="213"/>
    </row>
    <row r="161" spans="1:13" ht="15" hidden="1" outlineLevel="1">
      <c r="A161" s="216" t="s">
        <v>194</v>
      </c>
      <c r="B161" s="252" t="s">
        <v>166</v>
      </c>
      <c r="E161" s="235"/>
      <c r="F161" s="247">
        <f t="shared" si="17"/>
      </c>
      <c r="G161" s="247">
        <f t="shared" si="18"/>
      </c>
      <c r="H161" s="213"/>
      <c r="L161" s="213"/>
      <c r="M161" s="213"/>
    </row>
    <row r="162" spans="1:13" ht="15" hidden="1" outlineLevel="1">
      <c r="A162" s="216" t="s">
        <v>195</v>
      </c>
      <c r="B162" s="252" t="s">
        <v>166</v>
      </c>
      <c r="E162" s="235"/>
      <c r="F162" s="247">
        <f t="shared" si="17"/>
      </c>
      <c r="G162" s="247">
        <f t="shared" si="18"/>
      </c>
      <c r="H162" s="213"/>
      <c r="L162" s="213"/>
      <c r="M162" s="213"/>
    </row>
    <row r="163" spans="1:13" ht="15" customHeight="1" collapsed="1">
      <c r="A163" s="237"/>
      <c r="B163" s="238" t="s">
        <v>196</v>
      </c>
      <c r="C163" s="244" t="s">
        <v>131</v>
      </c>
      <c r="D163" s="244" t="s">
        <v>132</v>
      </c>
      <c r="E163" s="239"/>
      <c r="F163" s="244" t="s">
        <v>133</v>
      </c>
      <c r="G163" s="244" t="s">
        <v>134</v>
      </c>
      <c r="H163" s="213"/>
      <c r="L163" s="213"/>
      <c r="M163" s="213"/>
    </row>
    <row r="164" spans="1:13" ht="1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5000</v>
      </c>
      <c r="D167" s="213">
        <f>SUM(D164:D166)</f>
        <v>5000</v>
      </c>
      <c r="E167" s="267"/>
      <c r="F167" s="267">
        <f>SUM(F164:F166)</f>
        <v>1</v>
      </c>
      <c r="G167" s="267">
        <f>SUM(G164:G166)</f>
        <v>1</v>
      </c>
      <c r="H167" s="213"/>
      <c r="L167" s="213"/>
      <c r="M167" s="213"/>
    </row>
    <row r="168" spans="1:13" ht="15" hidden="1" outlineLevel="1">
      <c r="A168" s="216" t="s">
        <v>203</v>
      </c>
      <c r="B168" s="269"/>
      <c r="C168" s="213"/>
      <c r="D168" s="213"/>
      <c r="E168" s="267"/>
      <c r="F168" s="267"/>
      <c r="G168" s="259"/>
      <c r="H168" s="213"/>
      <c r="L168" s="213"/>
      <c r="M168" s="213"/>
    </row>
    <row r="169" spans="1:13" ht="15" hidden="1" outlineLevel="1">
      <c r="A169" s="216" t="s">
        <v>204</v>
      </c>
      <c r="B169" s="269"/>
      <c r="C169" s="213"/>
      <c r="D169" s="213"/>
      <c r="E169" s="267"/>
      <c r="F169" s="267"/>
      <c r="G169" s="259"/>
      <c r="H169" s="213"/>
      <c r="L169" s="213"/>
      <c r="M169" s="213"/>
    </row>
    <row r="170" spans="1:13" ht="15" hidden="1" outlineLevel="1">
      <c r="A170" s="216" t="s">
        <v>205</v>
      </c>
      <c r="B170" s="269"/>
      <c r="C170" s="213"/>
      <c r="D170" s="213"/>
      <c r="E170" s="267"/>
      <c r="F170" s="267"/>
      <c r="G170" s="259"/>
      <c r="H170" s="213"/>
      <c r="L170" s="213"/>
      <c r="M170" s="213"/>
    </row>
    <row r="171" spans="1:13" ht="15" hidden="1" outlineLevel="1">
      <c r="A171" s="216" t="s">
        <v>206</v>
      </c>
      <c r="B171" s="269"/>
      <c r="C171" s="213"/>
      <c r="D171" s="213"/>
      <c r="E171" s="267"/>
      <c r="F171" s="267"/>
      <c r="G171" s="259"/>
      <c r="H171" s="213"/>
      <c r="L171" s="213"/>
      <c r="M171" s="213"/>
    </row>
    <row r="172" spans="1:13" ht="15" hidden="1" outlineLevel="1">
      <c r="A172" s="216" t="s">
        <v>207</v>
      </c>
      <c r="B172" s="269"/>
      <c r="C172" s="213"/>
      <c r="D172" s="213"/>
      <c r="E172" s="267"/>
      <c r="F172" s="267"/>
      <c r="G172" s="259"/>
      <c r="H172" s="213"/>
      <c r="L172" s="213"/>
      <c r="M172" s="213"/>
    </row>
    <row r="173" spans="1:13" ht="15" customHeight="1" collapsed="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45</v>
      </c>
      <c r="E179" s="251"/>
      <c r="F179" s="251">
        <f>SUM(F174:F178)</f>
        <v>1</v>
      </c>
      <c r="G179" s="247"/>
      <c r="H179" s="213"/>
      <c r="L179" s="213"/>
      <c r="M179" s="213"/>
    </row>
    <row r="180" spans="1:13" ht="15" hidden="1" outlineLevel="1">
      <c r="A180" s="216" t="s">
        <v>220</v>
      </c>
      <c r="B180" s="270" t="s">
        <v>221</v>
      </c>
      <c r="E180" s="251"/>
      <c r="F180" s="247">
        <f t="shared" si="19"/>
        <v>0</v>
      </c>
      <c r="G180" s="247"/>
      <c r="H180" s="213"/>
      <c r="L180" s="213"/>
      <c r="M180" s="213"/>
    </row>
    <row r="181" spans="1:6" s="270" customFormat="1" ht="30" hidden="1" outlineLevel="1">
      <c r="A181" s="216" t="s">
        <v>222</v>
      </c>
      <c r="B181" s="270" t="s">
        <v>223</v>
      </c>
      <c r="F181" s="247">
        <f t="shared" si="19"/>
        <v>0</v>
      </c>
    </row>
    <row r="182" spans="1:13" ht="30" hidden="1" outlineLevel="1">
      <c r="A182" s="216" t="s">
        <v>224</v>
      </c>
      <c r="B182" s="270" t="s">
        <v>225</v>
      </c>
      <c r="E182" s="251"/>
      <c r="F182" s="247">
        <f t="shared" si="19"/>
        <v>0</v>
      </c>
      <c r="G182" s="247"/>
      <c r="H182" s="213"/>
      <c r="L182" s="213"/>
      <c r="M182" s="213"/>
    </row>
    <row r="183" spans="1:13" ht="15" hidden="1" outlineLevel="1">
      <c r="A183" s="216" t="s">
        <v>226</v>
      </c>
      <c r="B183" s="270" t="s">
        <v>227</v>
      </c>
      <c r="E183" s="251"/>
      <c r="F183" s="247">
        <f t="shared" si="19"/>
        <v>0</v>
      </c>
      <c r="G183" s="247"/>
      <c r="H183" s="213"/>
      <c r="L183" s="213"/>
      <c r="M183" s="213"/>
    </row>
    <row r="184" spans="1:6" s="270" customFormat="1" ht="30" hidden="1" outlineLevel="1">
      <c r="A184" s="216" t="s">
        <v>228</v>
      </c>
      <c r="B184" s="270" t="s">
        <v>229</v>
      </c>
      <c r="F184" s="247">
        <f t="shared" si="19"/>
        <v>0</v>
      </c>
    </row>
    <row r="185" spans="1:13" ht="30" hidden="1" outlineLevel="1">
      <c r="A185" s="216" t="s">
        <v>230</v>
      </c>
      <c r="B185" s="270" t="s">
        <v>231</v>
      </c>
      <c r="E185" s="251"/>
      <c r="F185" s="247">
        <f t="shared" si="19"/>
        <v>0</v>
      </c>
      <c r="G185" s="247"/>
      <c r="H185" s="213"/>
      <c r="L185" s="213"/>
      <c r="M185" s="213"/>
    </row>
    <row r="186" spans="1:13" ht="15" hidden="1" outlineLevel="1">
      <c r="A186" s="216" t="s">
        <v>232</v>
      </c>
      <c r="B186" s="270" t="s">
        <v>233</v>
      </c>
      <c r="E186" s="251"/>
      <c r="F186" s="247">
        <f t="shared" si="19"/>
        <v>0</v>
      </c>
      <c r="G186" s="247"/>
      <c r="H186" s="213"/>
      <c r="L186" s="213"/>
      <c r="M186" s="213"/>
    </row>
    <row r="187" spans="1:13" ht="15" hidden="1" outlineLevel="1">
      <c r="A187" s="216" t="s">
        <v>234</v>
      </c>
      <c r="B187" s="270" t="s">
        <v>235</v>
      </c>
      <c r="E187" s="251"/>
      <c r="F187" s="247">
        <f t="shared" si="19"/>
        <v>0</v>
      </c>
      <c r="G187" s="247"/>
      <c r="H187" s="213"/>
      <c r="L187" s="213"/>
      <c r="M187" s="213"/>
    </row>
    <row r="188" spans="1:13" ht="15" hidden="1" outlineLevel="1">
      <c r="A188" s="216" t="s">
        <v>236</v>
      </c>
      <c r="B188" s="270"/>
      <c r="E188" s="251"/>
      <c r="F188" s="247"/>
      <c r="G188" s="247"/>
      <c r="H188" s="213"/>
      <c r="L188" s="213"/>
      <c r="M188" s="213"/>
    </row>
    <row r="189" spans="1:13" ht="15" hidden="1" outlineLevel="1">
      <c r="A189" s="216" t="s">
        <v>237</v>
      </c>
      <c r="B189" s="270"/>
      <c r="E189" s="251"/>
      <c r="F189" s="247"/>
      <c r="G189" s="247"/>
      <c r="H189" s="213"/>
      <c r="L189" s="213"/>
      <c r="M189" s="213"/>
    </row>
    <row r="190" spans="1:13" ht="15" hidden="1" outlineLevel="1">
      <c r="A190" s="216" t="s">
        <v>238</v>
      </c>
      <c r="B190" s="270"/>
      <c r="E190" s="251"/>
      <c r="F190" s="247"/>
      <c r="G190" s="247"/>
      <c r="H190" s="213"/>
      <c r="L190" s="213"/>
      <c r="M190" s="213"/>
    </row>
    <row r="191" spans="1:13" ht="15" hidden="1" outlineLevel="1">
      <c r="A191" s="216" t="s">
        <v>239</v>
      </c>
      <c r="B191" s="252"/>
      <c r="E191" s="251"/>
      <c r="F191" s="247"/>
      <c r="G191" s="247"/>
      <c r="H191" s="213"/>
      <c r="L191" s="213"/>
      <c r="M191" s="213"/>
    </row>
    <row r="192" spans="1:13" ht="15" customHeight="1" collapsed="1">
      <c r="A192" s="237"/>
      <c r="B192" s="238" t="s">
        <v>240</v>
      </c>
      <c r="C192" s="237" t="s">
        <v>50</v>
      </c>
      <c r="D192" s="237"/>
      <c r="E192" s="239"/>
      <c r="F192" s="240" t="s">
        <v>209</v>
      </c>
      <c r="G192" s="240"/>
      <c r="H192" s="213"/>
      <c r="L192" s="213"/>
      <c r="M192" s="213"/>
    </row>
    <row r="193" spans="1:13" ht="15">
      <c r="A193" s="216" t="s">
        <v>241</v>
      </c>
      <c r="B193" s="235" t="s">
        <v>242</v>
      </c>
      <c r="C193" s="268">
        <v>45</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45</v>
      </c>
      <c r="E207" s="251"/>
      <c r="F207" s="247"/>
      <c r="G207" s="251"/>
      <c r="H207" s="213"/>
      <c r="L207" s="213"/>
      <c r="M207" s="213"/>
    </row>
    <row r="208" spans="1:13" ht="15">
      <c r="A208" s="216" t="s">
        <v>270</v>
      </c>
      <c r="B208" s="260" t="s">
        <v>64</v>
      </c>
      <c r="C208" s="235">
        <f>SUM(C193:C206)</f>
        <v>45</v>
      </c>
      <c r="D208" s="235"/>
      <c r="E208" s="251"/>
      <c r="F208" s="251">
        <f>SUM(F193:F206)</f>
        <v>1</v>
      </c>
      <c r="G208" s="251"/>
      <c r="H208" s="213"/>
      <c r="L208" s="213"/>
      <c r="M208" s="213"/>
    </row>
    <row r="209" spans="1:13" ht="15" hidden="1" outlineLevel="1">
      <c r="A209" s="216" t="s">
        <v>271</v>
      </c>
      <c r="B209" s="252" t="s">
        <v>166</v>
      </c>
      <c r="E209" s="251"/>
      <c r="F209" s="247">
        <f>IF($C$208=0,"",IF(C209="[for completion]","",C209/$C$208))</f>
        <v>0</v>
      </c>
      <c r="G209" s="251"/>
      <c r="H209" s="213"/>
      <c r="L209" s="213"/>
      <c r="M209" s="213"/>
    </row>
    <row r="210" spans="1:13" ht="15" hidden="1" outlineLevel="1">
      <c r="A210" s="216" t="s">
        <v>1919</v>
      </c>
      <c r="B210" s="252" t="s">
        <v>166</v>
      </c>
      <c r="E210" s="251"/>
      <c r="F210" s="247">
        <f aca="true" t="shared" si="21" ref="F210:F215">IF($C$208=0,"",IF(C210="[for completion]","",C210/$C$208))</f>
        <v>0</v>
      </c>
      <c r="G210" s="251"/>
      <c r="H210" s="213"/>
      <c r="L210" s="213"/>
      <c r="M210" s="213"/>
    </row>
    <row r="211" spans="1:13" ht="15" hidden="1" outlineLevel="1">
      <c r="A211" s="216" t="s">
        <v>272</v>
      </c>
      <c r="B211" s="252" t="s">
        <v>166</v>
      </c>
      <c r="E211" s="251"/>
      <c r="F211" s="247">
        <f t="shared" si="21"/>
        <v>0</v>
      </c>
      <c r="G211" s="251"/>
      <c r="H211" s="213"/>
      <c r="L211" s="213"/>
      <c r="M211" s="213"/>
    </row>
    <row r="212" spans="1:13" ht="15" hidden="1" outlineLevel="1">
      <c r="A212" s="216" t="s">
        <v>273</v>
      </c>
      <c r="B212" s="252" t="s">
        <v>166</v>
      </c>
      <c r="E212" s="251"/>
      <c r="F212" s="247">
        <f t="shared" si="21"/>
        <v>0</v>
      </c>
      <c r="G212" s="251"/>
      <c r="H212" s="213"/>
      <c r="L212" s="213"/>
      <c r="M212" s="213"/>
    </row>
    <row r="213" spans="1:13" ht="15" hidden="1" outlineLevel="1">
      <c r="A213" s="216" t="s">
        <v>274</v>
      </c>
      <c r="B213" s="252" t="s">
        <v>166</v>
      </c>
      <c r="E213" s="251"/>
      <c r="F213" s="247">
        <f t="shared" si="21"/>
        <v>0</v>
      </c>
      <c r="G213" s="251"/>
      <c r="H213" s="213"/>
      <c r="L213" s="213"/>
      <c r="M213" s="213"/>
    </row>
    <row r="214" spans="1:13" ht="15" hidden="1" outlineLevel="1">
      <c r="A214" s="216" t="s">
        <v>275</v>
      </c>
      <c r="B214" s="252" t="s">
        <v>166</v>
      </c>
      <c r="E214" s="251"/>
      <c r="F214" s="247">
        <f t="shared" si="21"/>
        <v>0</v>
      </c>
      <c r="G214" s="251"/>
      <c r="H214" s="213"/>
      <c r="L214" s="213"/>
      <c r="M214" s="213"/>
    </row>
    <row r="215" spans="1:13" ht="15" hidden="1" outlineLevel="1">
      <c r="A215" s="216" t="s">
        <v>276</v>
      </c>
      <c r="B215" s="252" t="s">
        <v>166</v>
      </c>
      <c r="E215" s="251"/>
      <c r="F215" s="247">
        <f t="shared" si="21"/>
        <v>0</v>
      </c>
      <c r="G215" s="251"/>
      <c r="H215" s="213"/>
      <c r="L215" s="213"/>
      <c r="M215" s="213"/>
    </row>
    <row r="216" spans="1:13" ht="15" customHeight="1" collapsed="1">
      <c r="A216" s="237"/>
      <c r="B216" s="238" t="s">
        <v>1920</v>
      </c>
      <c r="C216" s="237" t="s">
        <v>50</v>
      </c>
      <c r="D216" s="237"/>
      <c r="E216" s="239"/>
      <c r="F216" s="240" t="s">
        <v>277</v>
      </c>
      <c r="G216" s="240" t="s">
        <v>278</v>
      </c>
      <c r="H216" s="213"/>
      <c r="L216" s="213"/>
      <c r="M216" s="213"/>
    </row>
    <row r="217" spans="1:13" ht="15">
      <c r="A217" s="216" t="s">
        <v>279</v>
      </c>
      <c r="B217" s="259" t="s">
        <v>280</v>
      </c>
      <c r="C217" s="268">
        <v>45</v>
      </c>
      <c r="E217" s="267"/>
      <c r="F217" s="247">
        <f>IF($C$38=0,"",IF(C217="[for completion]","",IF(C217="","",C217/$C$38)))</f>
        <v>0.006550050038858492</v>
      </c>
      <c r="G217" s="247">
        <f>IF($C$39=0,"",IF(C217="[for completion]","",IF(C217="","",C217/$C$39)))</f>
        <v>0.009</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45</v>
      </c>
      <c r="E220" s="267"/>
      <c r="F220" s="245">
        <f>SUM(F217:F219)</f>
        <v>0.006550050038858492</v>
      </c>
      <c r="G220" s="245">
        <f>SUM(G217:G219)</f>
        <v>0.009</v>
      </c>
      <c r="H220" s="213"/>
      <c r="L220" s="213"/>
      <c r="M220" s="213"/>
    </row>
    <row r="221" spans="1:13" ht="15" hidden="1"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hidden="1" outlineLevel="1">
      <c r="A222" s="216" t="s">
        <v>286</v>
      </c>
      <c r="B222" s="252" t="s">
        <v>166</v>
      </c>
      <c r="E222" s="267"/>
      <c r="F222" s="247">
        <f t="shared" si="22"/>
      </c>
      <c r="G222" s="247">
        <f t="shared" si="23"/>
      </c>
      <c r="H222" s="213"/>
      <c r="L222" s="213"/>
      <c r="M222" s="213"/>
    </row>
    <row r="223" spans="1:13" ht="15" hidden="1" outlineLevel="1">
      <c r="A223" s="216" t="s">
        <v>287</v>
      </c>
      <c r="B223" s="252" t="s">
        <v>166</v>
      </c>
      <c r="E223" s="267"/>
      <c r="F223" s="247">
        <f t="shared" si="22"/>
      </c>
      <c r="G223" s="247">
        <f t="shared" si="23"/>
      </c>
      <c r="H223" s="213"/>
      <c r="L223" s="213"/>
      <c r="M223" s="213"/>
    </row>
    <row r="224" spans="1:13" ht="15" hidden="1" outlineLevel="1">
      <c r="A224" s="216" t="s">
        <v>288</v>
      </c>
      <c r="B224" s="252" t="s">
        <v>166</v>
      </c>
      <c r="E224" s="267"/>
      <c r="F224" s="247">
        <f t="shared" si="22"/>
      </c>
      <c r="G224" s="247">
        <f t="shared" si="23"/>
      </c>
      <c r="H224" s="213"/>
      <c r="L224" s="213"/>
      <c r="M224" s="213"/>
    </row>
    <row r="225" spans="1:13" ht="15" hidden="1" outlineLevel="1">
      <c r="A225" s="216" t="s">
        <v>289</v>
      </c>
      <c r="B225" s="252" t="s">
        <v>166</v>
      </c>
      <c r="E225" s="267"/>
      <c r="F225" s="247">
        <f t="shared" si="22"/>
      </c>
      <c r="G225" s="247">
        <f t="shared" si="23"/>
      </c>
      <c r="H225" s="213"/>
      <c r="L225" s="213"/>
      <c r="M225" s="213"/>
    </row>
    <row r="226" spans="1:13" ht="15" hidden="1" outlineLevel="1">
      <c r="A226" s="216" t="s">
        <v>290</v>
      </c>
      <c r="B226" s="252" t="s">
        <v>166</v>
      </c>
      <c r="E226" s="235"/>
      <c r="F226" s="247">
        <f t="shared" si="22"/>
      </c>
      <c r="G226" s="247">
        <f t="shared" si="23"/>
      </c>
      <c r="H226" s="213"/>
      <c r="L226" s="213"/>
      <c r="M226" s="213"/>
    </row>
    <row r="227" spans="1:13" ht="15" hidden="1" outlineLevel="1">
      <c r="A227" s="216" t="s">
        <v>291</v>
      </c>
      <c r="B227" s="252" t="s">
        <v>166</v>
      </c>
      <c r="E227" s="267"/>
      <c r="F227" s="247">
        <f t="shared" si="22"/>
      </c>
      <c r="G227" s="247">
        <f t="shared" si="23"/>
      </c>
      <c r="H227" s="213"/>
      <c r="L227" s="213"/>
      <c r="M227" s="213"/>
    </row>
    <row r="228" spans="1:13" ht="15" customHeight="1" collapsed="1">
      <c r="A228" s="237"/>
      <c r="B228" s="238" t="s">
        <v>1921</v>
      </c>
      <c r="C228" s="237"/>
      <c r="D228" s="237"/>
      <c r="E228" s="239"/>
      <c r="F228" s="240"/>
      <c r="G228" s="240"/>
      <c r="H228" s="213"/>
      <c r="L228" s="213"/>
      <c r="M228" s="213"/>
    </row>
    <row r="229" spans="1:13" ht="30">
      <c r="A229" s="216" t="s">
        <v>292</v>
      </c>
      <c r="B229" s="235" t="s">
        <v>1922</v>
      </c>
      <c r="C229" s="271" t="s">
        <v>1923</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hidden="1" outlineLevel="1">
      <c r="A234" s="216" t="s">
        <v>300</v>
      </c>
      <c r="B234" s="232" t="s">
        <v>301</v>
      </c>
      <c r="C234" s="235"/>
      <c r="D234" s="235"/>
      <c r="E234" s="235"/>
      <c r="H234" s="213"/>
      <c r="L234" s="213"/>
      <c r="M234" s="213"/>
    </row>
    <row r="235" spans="1:13" ht="15" hidden="1" outlineLevel="1">
      <c r="A235" s="216" t="s">
        <v>302</v>
      </c>
      <c r="B235" s="232" t="s">
        <v>303</v>
      </c>
      <c r="C235" s="235"/>
      <c r="D235" s="235"/>
      <c r="E235" s="235"/>
      <c r="H235" s="213"/>
      <c r="L235" s="213"/>
      <c r="M235" s="213"/>
    </row>
    <row r="236" spans="1:13" ht="15" hidden="1" outlineLevel="1">
      <c r="A236" s="216" t="s">
        <v>304</v>
      </c>
      <c r="B236" s="232" t="s">
        <v>305</v>
      </c>
      <c r="C236" s="235"/>
      <c r="D236" s="235"/>
      <c r="E236" s="235"/>
      <c r="H236" s="213"/>
      <c r="L236" s="213"/>
      <c r="M236" s="213"/>
    </row>
    <row r="237" spans="1:13" ht="15" hidden="1" outlineLevel="1">
      <c r="A237" s="216" t="s">
        <v>306</v>
      </c>
      <c r="C237" s="235"/>
      <c r="D237" s="235"/>
      <c r="E237" s="235"/>
      <c r="H237" s="213"/>
      <c r="L237" s="213"/>
      <c r="M237" s="213"/>
    </row>
    <row r="238" spans="1:13" ht="15" hidden="1" outlineLevel="1">
      <c r="A238" s="216" t="s">
        <v>307</v>
      </c>
      <c r="C238" s="235"/>
      <c r="D238" s="235"/>
      <c r="E238" s="235"/>
      <c r="H238" s="213"/>
      <c r="L238" s="213"/>
      <c r="M238" s="213"/>
    </row>
    <row r="239" spans="1:14" ht="15" hidden="1" outlineLevel="1">
      <c r="A239" s="216" t="s">
        <v>308</v>
      </c>
      <c r="D239" s="211"/>
      <c r="E239" s="211"/>
      <c r="F239" s="211"/>
      <c r="G239" s="211"/>
      <c r="H239" s="213"/>
      <c r="K239" s="273"/>
      <c r="L239" s="273"/>
      <c r="M239" s="273"/>
      <c r="N239" s="273"/>
    </row>
    <row r="240" spans="1:14" ht="15" hidden="1" outlineLevel="1">
      <c r="A240" s="216" t="s">
        <v>309</v>
      </c>
      <c r="D240" s="211"/>
      <c r="E240" s="211"/>
      <c r="F240" s="211"/>
      <c r="G240" s="211"/>
      <c r="H240" s="213"/>
      <c r="K240" s="273"/>
      <c r="L240" s="273"/>
      <c r="M240" s="273"/>
      <c r="N240" s="273"/>
    </row>
    <row r="241" spans="1:14" ht="15" hidden="1" outlineLevel="1">
      <c r="A241" s="216" t="s">
        <v>310</v>
      </c>
      <c r="D241" s="211"/>
      <c r="E241" s="211"/>
      <c r="F241" s="211"/>
      <c r="G241" s="211"/>
      <c r="H241" s="213"/>
      <c r="K241" s="273"/>
      <c r="L241" s="273"/>
      <c r="M241" s="273"/>
      <c r="N241" s="273"/>
    </row>
    <row r="242" spans="1:14" ht="15" hidden="1" outlineLevel="1">
      <c r="A242" s="216" t="s">
        <v>311</v>
      </c>
      <c r="D242" s="211"/>
      <c r="E242" s="211"/>
      <c r="F242" s="211"/>
      <c r="G242" s="211"/>
      <c r="H242" s="213"/>
      <c r="K242" s="273"/>
      <c r="L242" s="273"/>
      <c r="M242" s="273"/>
      <c r="N242" s="273"/>
    </row>
    <row r="243" spans="1:14" ht="15" hidden="1" outlineLevel="1">
      <c r="A243" s="216" t="s">
        <v>312</v>
      </c>
      <c r="D243" s="211"/>
      <c r="E243" s="211"/>
      <c r="F243" s="211"/>
      <c r="G243" s="211"/>
      <c r="H243" s="213"/>
      <c r="K243" s="273"/>
      <c r="L243" s="273"/>
      <c r="M243" s="273"/>
      <c r="N243" s="273"/>
    </row>
    <row r="244" spans="1:14" ht="15" hidden="1" outlineLevel="1">
      <c r="A244" s="216" t="s">
        <v>313</v>
      </c>
      <c r="D244" s="211"/>
      <c r="E244" s="211"/>
      <c r="F244" s="211"/>
      <c r="G244" s="211"/>
      <c r="H244" s="213"/>
      <c r="K244" s="273"/>
      <c r="L244" s="273"/>
      <c r="M244" s="273"/>
      <c r="N244" s="273"/>
    </row>
    <row r="245" spans="1:14" ht="15" hidden="1" outlineLevel="1">
      <c r="A245" s="216" t="s">
        <v>314</v>
      </c>
      <c r="D245" s="211"/>
      <c r="E245" s="211"/>
      <c r="F245" s="211"/>
      <c r="G245" s="211"/>
      <c r="H245" s="213"/>
      <c r="K245" s="273"/>
      <c r="L245" s="273"/>
      <c r="M245" s="273"/>
      <c r="N245" s="273"/>
    </row>
    <row r="246" spans="1:14" ht="15" hidden="1" outlineLevel="1">
      <c r="A246" s="216" t="s">
        <v>315</v>
      </c>
      <c r="D246" s="211"/>
      <c r="E246" s="211"/>
      <c r="F246" s="211"/>
      <c r="G246" s="211"/>
      <c r="H246" s="213"/>
      <c r="K246" s="273"/>
      <c r="L246" s="273"/>
      <c r="M246" s="273"/>
      <c r="N246" s="273"/>
    </row>
    <row r="247" spans="1:14" ht="15" hidden="1" outlineLevel="1">
      <c r="A247" s="216" t="s">
        <v>316</v>
      </c>
      <c r="D247" s="211"/>
      <c r="E247" s="211"/>
      <c r="F247" s="211"/>
      <c r="G247" s="211"/>
      <c r="H247" s="213"/>
      <c r="K247" s="273"/>
      <c r="L247" s="273"/>
      <c r="M247" s="273"/>
      <c r="N247" s="273"/>
    </row>
    <row r="248" spans="1:14" ht="15" hidden="1" outlineLevel="1">
      <c r="A248" s="216" t="s">
        <v>317</v>
      </c>
      <c r="D248" s="211"/>
      <c r="E248" s="211"/>
      <c r="F248" s="211"/>
      <c r="G248" s="211"/>
      <c r="H248" s="213"/>
      <c r="K248" s="273"/>
      <c r="L248" s="273"/>
      <c r="M248" s="273"/>
      <c r="N248" s="273"/>
    </row>
    <row r="249" spans="1:14" ht="15" hidden="1" outlineLevel="1">
      <c r="A249" s="216" t="s">
        <v>318</v>
      </c>
      <c r="D249" s="211"/>
      <c r="E249" s="211"/>
      <c r="F249" s="211"/>
      <c r="G249" s="211"/>
      <c r="H249" s="213"/>
      <c r="K249" s="273"/>
      <c r="L249" s="273"/>
      <c r="M249" s="273"/>
      <c r="N249" s="273"/>
    </row>
    <row r="250" spans="1:14" ht="15" hidden="1" outlineLevel="1">
      <c r="A250" s="216" t="s">
        <v>319</v>
      </c>
      <c r="D250" s="211"/>
      <c r="E250" s="211"/>
      <c r="F250" s="211"/>
      <c r="G250" s="211"/>
      <c r="H250" s="213"/>
      <c r="K250" s="273"/>
      <c r="L250" s="273"/>
      <c r="M250" s="273"/>
      <c r="N250" s="273"/>
    </row>
    <row r="251" spans="1:14" ht="15" hidden="1" outlineLevel="1">
      <c r="A251" s="216" t="s">
        <v>320</v>
      </c>
      <c r="D251" s="211"/>
      <c r="E251" s="211"/>
      <c r="F251" s="211"/>
      <c r="G251" s="211"/>
      <c r="H251" s="213"/>
      <c r="K251" s="273"/>
      <c r="L251" s="273"/>
      <c r="M251" s="273"/>
      <c r="N251" s="273"/>
    </row>
    <row r="252" spans="1:14" ht="15" hidden="1" outlineLevel="1">
      <c r="A252" s="216" t="s">
        <v>321</v>
      </c>
      <c r="D252" s="211"/>
      <c r="E252" s="211"/>
      <c r="F252" s="211"/>
      <c r="G252" s="211"/>
      <c r="H252" s="213"/>
      <c r="K252" s="273"/>
      <c r="L252" s="273"/>
      <c r="M252" s="273"/>
      <c r="N252" s="273"/>
    </row>
    <row r="253" spans="1:14" ht="15" hidden="1" outlineLevel="1">
      <c r="A253" s="216" t="s">
        <v>1924</v>
      </c>
      <c r="D253" s="211"/>
      <c r="E253" s="211"/>
      <c r="F253" s="211"/>
      <c r="G253" s="211"/>
      <c r="H253" s="213"/>
      <c r="K253" s="273"/>
      <c r="L253" s="273"/>
      <c r="M253" s="273"/>
      <c r="N253" s="273"/>
    </row>
    <row r="254" spans="1:14" ht="15" hidden="1" outlineLevel="1">
      <c r="A254" s="216" t="s">
        <v>322</v>
      </c>
      <c r="D254" s="211"/>
      <c r="E254" s="211"/>
      <c r="F254" s="211"/>
      <c r="G254" s="211"/>
      <c r="H254" s="213"/>
      <c r="K254" s="273"/>
      <c r="L254" s="273"/>
      <c r="M254" s="273"/>
      <c r="N254" s="273"/>
    </row>
    <row r="255" spans="1:14" ht="15" hidden="1" outlineLevel="1">
      <c r="A255" s="216" t="s">
        <v>323</v>
      </c>
      <c r="D255" s="211"/>
      <c r="E255" s="211"/>
      <c r="F255" s="211"/>
      <c r="G255" s="211"/>
      <c r="H255" s="213"/>
      <c r="K255" s="273"/>
      <c r="L255" s="273"/>
      <c r="M255" s="273"/>
      <c r="N255" s="273"/>
    </row>
    <row r="256" spans="1:14" ht="15" hidden="1" outlineLevel="1">
      <c r="A256" s="216" t="s">
        <v>324</v>
      </c>
      <c r="D256" s="211"/>
      <c r="E256" s="211"/>
      <c r="F256" s="211"/>
      <c r="G256" s="211"/>
      <c r="H256" s="213"/>
      <c r="K256" s="273"/>
      <c r="L256" s="273"/>
      <c r="M256" s="273"/>
      <c r="N256" s="273"/>
    </row>
    <row r="257" spans="1:14" ht="15" hidden="1" outlineLevel="1">
      <c r="A257" s="216" t="s">
        <v>325</v>
      </c>
      <c r="D257" s="211"/>
      <c r="E257" s="211"/>
      <c r="F257" s="211"/>
      <c r="G257" s="211"/>
      <c r="H257" s="213"/>
      <c r="K257" s="273"/>
      <c r="L257" s="273"/>
      <c r="M257" s="273"/>
      <c r="N257" s="273"/>
    </row>
    <row r="258" spans="1:14" ht="15" hidden="1" outlineLevel="1">
      <c r="A258" s="216" t="s">
        <v>326</v>
      </c>
      <c r="D258" s="211"/>
      <c r="E258" s="211"/>
      <c r="F258" s="211"/>
      <c r="G258" s="211"/>
      <c r="H258" s="213"/>
      <c r="K258" s="273"/>
      <c r="L258" s="273"/>
      <c r="M258" s="273"/>
      <c r="N258" s="273"/>
    </row>
    <row r="259" spans="1:14" ht="15" hidden="1" outlineLevel="1">
      <c r="A259" s="216" t="s">
        <v>327</v>
      </c>
      <c r="D259" s="211"/>
      <c r="E259" s="211"/>
      <c r="F259" s="211"/>
      <c r="G259" s="211"/>
      <c r="H259" s="213"/>
      <c r="K259" s="273"/>
      <c r="L259" s="273"/>
      <c r="M259" s="273"/>
      <c r="N259" s="273"/>
    </row>
    <row r="260" spans="1:14" ht="15" hidden="1" outlineLevel="1">
      <c r="A260" s="216" t="s">
        <v>328</v>
      </c>
      <c r="D260" s="211"/>
      <c r="E260" s="211"/>
      <c r="F260" s="211"/>
      <c r="G260" s="211"/>
      <c r="H260" s="213"/>
      <c r="K260" s="273"/>
      <c r="L260" s="273"/>
      <c r="M260" s="273"/>
      <c r="N260" s="273"/>
    </row>
    <row r="261" spans="1:14" ht="15" hidden="1" outlineLevel="1">
      <c r="A261" s="216" t="s">
        <v>329</v>
      </c>
      <c r="D261" s="211"/>
      <c r="E261" s="211"/>
      <c r="F261" s="211"/>
      <c r="G261" s="211"/>
      <c r="H261" s="213"/>
      <c r="K261" s="273"/>
      <c r="L261" s="273"/>
      <c r="M261" s="273"/>
      <c r="N261" s="273"/>
    </row>
    <row r="262" spans="1:14" ht="15" hidden="1" outlineLevel="1">
      <c r="A262" s="216" t="s">
        <v>330</v>
      </c>
      <c r="D262" s="211"/>
      <c r="E262" s="211"/>
      <c r="F262" s="211"/>
      <c r="G262" s="211"/>
      <c r="H262" s="213"/>
      <c r="K262" s="273"/>
      <c r="L262" s="273"/>
      <c r="M262" s="273"/>
      <c r="N262" s="273"/>
    </row>
    <row r="263" spans="1:14" ht="15" hidden="1" outlineLevel="1">
      <c r="A263" s="216" t="s">
        <v>331</v>
      </c>
      <c r="D263" s="211"/>
      <c r="E263" s="211"/>
      <c r="F263" s="211"/>
      <c r="G263" s="211"/>
      <c r="H263" s="213"/>
      <c r="K263" s="273"/>
      <c r="L263" s="273"/>
      <c r="M263" s="273"/>
      <c r="N263" s="273"/>
    </row>
    <row r="264" spans="1:14" ht="15" hidden="1" outlineLevel="1">
      <c r="A264" s="216" t="s">
        <v>332</v>
      </c>
      <c r="D264" s="211"/>
      <c r="E264" s="211"/>
      <c r="F264" s="211"/>
      <c r="G264" s="211"/>
      <c r="H264" s="213"/>
      <c r="K264" s="273"/>
      <c r="L264" s="273"/>
      <c r="M264" s="273"/>
      <c r="N264" s="273"/>
    </row>
    <row r="265" spans="1:14" ht="15" hidden="1" outlineLevel="1">
      <c r="A265" s="216" t="s">
        <v>333</v>
      </c>
      <c r="D265" s="211"/>
      <c r="E265" s="211"/>
      <c r="F265" s="211"/>
      <c r="G265" s="211"/>
      <c r="H265" s="213"/>
      <c r="K265" s="273"/>
      <c r="L265" s="273"/>
      <c r="M265" s="273"/>
      <c r="N265" s="273"/>
    </row>
    <row r="266" spans="1:14" ht="15" hidden="1" outlineLevel="1">
      <c r="A266" s="216" t="s">
        <v>334</v>
      </c>
      <c r="D266" s="211"/>
      <c r="E266" s="211"/>
      <c r="F266" s="211"/>
      <c r="G266" s="211"/>
      <c r="H266" s="213"/>
      <c r="K266" s="273"/>
      <c r="L266" s="273"/>
      <c r="M266" s="273"/>
      <c r="N266" s="273"/>
    </row>
    <row r="267" spans="1:14" ht="15" hidden="1" outlineLevel="1">
      <c r="A267" s="216" t="s">
        <v>335</v>
      </c>
      <c r="D267" s="211"/>
      <c r="E267" s="211"/>
      <c r="F267" s="211"/>
      <c r="G267" s="211"/>
      <c r="H267" s="213"/>
      <c r="K267" s="273"/>
      <c r="L267" s="273"/>
      <c r="M267" s="273"/>
      <c r="N267" s="273"/>
    </row>
    <row r="268" spans="1:14" ht="15" hidden="1" outlineLevel="1">
      <c r="A268" s="216" t="s">
        <v>336</v>
      </c>
      <c r="D268" s="211"/>
      <c r="E268" s="211"/>
      <c r="F268" s="211"/>
      <c r="G268" s="211"/>
      <c r="H268" s="213"/>
      <c r="K268" s="273"/>
      <c r="L268" s="273"/>
      <c r="M268" s="273"/>
      <c r="N268" s="273"/>
    </row>
    <row r="269" spans="1:14" ht="15" hidden="1" outlineLevel="1">
      <c r="A269" s="216" t="s">
        <v>337</v>
      </c>
      <c r="D269" s="211"/>
      <c r="E269" s="211"/>
      <c r="F269" s="211"/>
      <c r="G269" s="211"/>
      <c r="H269" s="213"/>
      <c r="K269" s="273"/>
      <c r="L269" s="273"/>
      <c r="M269" s="273"/>
      <c r="N269" s="273"/>
    </row>
    <row r="270" spans="1:14" ht="15" hidden="1" outlineLevel="1">
      <c r="A270" s="216" t="s">
        <v>338</v>
      </c>
      <c r="D270" s="211"/>
      <c r="E270" s="211"/>
      <c r="F270" s="211"/>
      <c r="G270" s="211"/>
      <c r="H270" s="213"/>
      <c r="K270" s="273"/>
      <c r="L270" s="273"/>
      <c r="M270" s="273"/>
      <c r="N270" s="273"/>
    </row>
    <row r="271" spans="1:14" ht="15" hidden="1" outlineLevel="1">
      <c r="A271" s="216" t="s">
        <v>339</v>
      </c>
      <c r="D271" s="211"/>
      <c r="E271" s="211"/>
      <c r="F271" s="211"/>
      <c r="G271" s="211"/>
      <c r="H271" s="213"/>
      <c r="K271" s="273"/>
      <c r="L271" s="273"/>
      <c r="M271" s="273"/>
      <c r="N271" s="273"/>
    </row>
    <row r="272" spans="1:14" ht="15" hidden="1" outlineLevel="1">
      <c r="A272" s="216" t="s">
        <v>340</v>
      </c>
      <c r="D272" s="211"/>
      <c r="E272" s="211"/>
      <c r="F272" s="211"/>
      <c r="G272" s="211"/>
      <c r="H272" s="213"/>
      <c r="K272" s="273"/>
      <c r="L272" s="273"/>
      <c r="M272" s="273"/>
      <c r="N272" s="273"/>
    </row>
    <row r="273" spans="1:14" ht="15" hidden="1" outlineLevel="1">
      <c r="A273" s="216" t="s">
        <v>341</v>
      </c>
      <c r="D273" s="211"/>
      <c r="E273" s="211"/>
      <c r="F273" s="211"/>
      <c r="G273" s="211"/>
      <c r="H273" s="213"/>
      <c r="K273" s="273"/>
      <c r="L273" s="273"/>
      <c r="M273" s="273"/>
      <c r="N273" s="273"/>
    </row>
    <row r="274" spans="1:14" ht="15" hidden="1" outlineLevel="1">
      <c r="A274" s="216" t="s">
        <v>342</v>
      </c>
      <c r="D274" s="211"/>
      <c r="E274" s="211"/>
      <c r="F274" s="211"/>
      <c r="G274" s="211"/>
      <c r="H274" s="213"/>
      <c r="K274" s="273"/>
      <c r="L274" s="273"/>
      <c r="M274" s="273"/>
      <c r="N274" s="273"/>
    </row>
    <row r="275" spans="1:14" ht="15" hidden="1" outlineLevel="1">
      <c r="A275" s="216" t="s">
        <v>343</v>
      </c>
      <c r="D275" s="211"/>
      <c r="E275" s="211"/>
      <c r="F275" s="211"/>
      <c r="G275" s="211"/>
      <c r="H275" s="213"/>
      <c r="K275" s="273"/>
      <c r="L275" s="273"/>
      <c r="M275" s="273"/>
      <c r="N275" s="273"/>
    </row>
    <row r="276" spans="1:14" ht="15" hidden="1" outlineLevel="1">
      <c r="A276" s="216" t="s">
        <v>344</v>
      </c>
      <c r="D276" s="211"/>
      <c r="E276" s="211"/>
      <c r="F276" s="211"/>
      <c r="G276" s="211"/>
      <c r="H276" s="213"/>
      <c r="K276" s="273"/>
      <c r="L276" s="273"/>
      <c r="M276" s="273"/>
      <c r="N276" s="273"/>
    </row>
    <row r="277" spans="1:14" ht="15" hidden="1" outlineLevel="1">
      <c r="A277" s="216" t="s">
        <v>345</v>
      </c>
      <c r="D277" s="211"/>
      <c r="E277" s="211"/>
      <c r="F277" s="211"/>
      <c r="G277" s="211"/>
      <c r="H277" s="213"/>
      <c r="K277" s="273"/>
      <c r="L277" s="273"/>
      <c r="M277" s="273"/>
      <c r="N277" s="273"/>
    </row>
    <row r="278" spans="1:14" ht="15" hidden="1" outlineLevel="1">
      <c r="A278" s="216" t="s">
        <v>346</v>
      </c>
      <c r="D278" s="211"/>
      <c r="E278" s="211"/>
      <c r="F278" s="211"/>
      <c r="G278" s="211"/>
      <c r="H278" s="213"/>
      <c r="K278" s="273"/>
      <c r="L278" s="273"/>
      <c r="M278" s="273"/>
      <c r="N278" s="273"/>
    </row>
    <row r="279" spans="1:14" ht="15" hidden="1" outlineLevel="1">
      <c r="A279" s="216" t="s">
        <v>347</v>
      </c>
      <c r="D279" s="211"/>
      <c r="E279" s="211"/>
      <c r="F279" s="211"/>
      <c r="G279" s="211"/>
      <c r="H279" s="213"/>
      <c r="K279" s="273"/>
      <c r="L279" s="273"/>
      <c r="M279" s="273"/>
      <c r="N279" s="273"/>
    </row>
    <row r="280" spans="1:14" ht="15" hidden="1" outlineLevel="1">
      <c r="A280" s="216" t="s">
        <v>348</v>
      </c>
      <c r="D280" s="211"/>
      <c r="E280" s="211"/>
      <c r="F280" s="211"/>
      <c r="G280" s="211"/>
      <c r="H280" s="213"/>
      <c r="K280" s="273"/>
      <c r="L280" s="273"/>
      <c r="M280" s="273"/>
      <c r="N280" s="273"/>
    </row>
    <row r="281" spans="1:14" ht="15" hidden="1" outlineLevel="1">
      <c r="A281" s="216" t="s">
        <v>349</v>
      </c>
      <c r="D281" s="211"/>
      <c r="E281" s="211"/>
      <c r="F281" s="211"/>
      <c r="G281" s="211"/>
      <c r="H281" s="213"/>
      <c r="K281" s="273"/>
      <c r="L281" s="273"/>
      <c r="M281" s="273"/>
      <c r="N281" s="273"/>
    </row>
    <row r="282" spans="1:14" ht="15" hidden="1" outlineLevel="1">
      <c r="A282" s="216" t="s">
        <v>350</v>
      </c>
      <c r="D282" s="211"/>
      <c r="E282" s="211"/>
      <c r="F282" s="211"/>
      <c r="G282" s="211"/>
      <c r="H282" s="213"/>
      <c r="K282" s="273"/>
      <c r="L282" s="273"/>
      <c r="M282" s="273"/>
      <c r="N282" s="273"/>
    </row>
    <row r="283" spans="1:14" ht="15" hidden="1" outlineLevel="1">
      <c r="A283" s="216" t="s">
        <v>351</v>
      </c>
      <c r="D283" s="211"/>
      <c r="E283" s="211"/>
      <c r="F283" s="211"/>
      <c r="G283" s="211"/>
      <c r="H283" s="213"/>
      <c r="K283" s="273"/>
      <c r="L283" s="273"/>
      <c r="M283" s="273"/>
      <c r="N283" s="273"/>
    </row>
    <row r="284" spans="1:14" ht="15" hidden="1" outlineLevel="1">
      <c r="A284" s="216" t="s">
        <v>352</v>
      </c>
      <c r="D284" s="211"/>
      <c r="E284" s="211"/>
      <c r="F284" s="211"/>
      <c r="G284" s="211"/>
      <c r="H284" s="213"/>
      <c r="K284" s="273"/>
      <c r="L284" s="273"/>
      <c r="M284" s="273"/>
      <c r="N284" s="273"/>
    </row>
    <row r="285" spans="1:13" ht="37.5" collapsed="1">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1925</v>
      </c>
      <c r="C288" s="271">
        <f>ROW(B38)</f>
        <v>38</v>
      </c>
      <c r="D288" s="245"/>
      <c r="E288" s="245"/>
      <c r="F288" s="245"/>
      <c r="G288" s="245"/>
      <c r="H288" s="213"/>
      <c r="I288" s="232"/>
      <c r="J288" s="271"/>
      <c r="L288" s="245"/>
      <c r="M288" s="245"/>
      <c r="N288" s="245"/>
    </row>
    <row r="289" spans="1:13" ht="15">
      <c r="A289" s="216" t="s">
        <v>358</v>
      </c>
      <c r="B289" s="232" t="s">
        <v>1926</v>
      </c>
      <c r="C289" s="271">
        <f>ROW(B39)</f>
        <v>39</v>
      </c>
      <c r="E289" s="245"/>
      <c r="F289" s="245"/>
      <c r="H289" s="213"/>
      <c r="I289" s="232"/>
      <c r="J289" s="271"/>
      <c r="L289" s="245"/>
      <c r="M289" s="245"/>
    </row>
    <row r="290" spans="1:14" ht="15">
      <c r="A290" s="216" t="s">
        <v>359</v>
      </c>
      <c r="B290" s="232" t="s">
        <v>1927</v>
      </c>
      <c r="C290" s="271" t="str">
        <f>ROW('[1]B1. HTT Mortgage Assets'!B43)&amp;" for Mortgage Assets"</f>
        <v>43 for Mortgage Assets</v>
      </c>
      <c r="D290" s="271"/>
      <c r="E290" s="277"/>
      <c r="F290" s="245"/>
      <c r="G290" s="277"/>
      <c r="H290" s="213"/>
      <c r="I290" s="232"/>
      <c r="J290" s="271"/>
      <c r="K290" s="271"/>
      <c r="L290" s="277"/>
      <c r="M290" s="245"/>
      <c r="N290" s="277"/>
    </row>
    <row r="291" spans="1:10" ht="15">
      <c r="A291" s="216" t="s">
        <v>360</v>
      </c>
      <c r="B291" s="232" t="s">
        <v>1928</v>
      </c>
      <c r="C291" s="271">
        <f>ROW(B52)</f>
        <v>52</v>
      </c>
      <c r="H291" s="213"/>
      <c r="I291" s="232"/>
      <c r="J291" s="271"/>
    </row>
    <row r="292" spans="1:14" ht="15">
      <c r="A292" s="216" t="s">
        <v>361</v>
      </c>
      <c r="B292" s="232" t="s">
        <v>1929</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5">
      <c r="A293" s="216" t="s">
        <v>362</v>
      </c>
      <c r="B293" s="232" t="s">
        <v>1930</v>
      </c>
      <c r="C293" s="271" t="str">
        <f>ROW('[1]B1. HTT Mortgage Assets'!B149)&amp;" for Mortgage Assets"</f>
        <v>149 for Mortgage Assets</v>
      </c>
      <c r="D293" s="271"/>
      <c r="H293" s="213"/>
      <c r="I293" s="232"/>
      <c r="M293" s="277"/>
    </row>
    <row r="294" spans="1:13" ht="15">
      <c r="A294" s="216" t="s">
        <v>363</v>
      </c>
      <c r="B294" s="232" t="s">
        <v>1931</v>
      </c>
      <c r="C294" s="271">
        <f>ROW(B111)</f>
        <v>111</v>
      </c>
      <c r="F294" s="277"/>
      <c r="H294" s="213"/>
      <c r="I294" s="232"/>
      <c r="J294" s="271"/>
      <c r="M294" s="277"/>
    </row>
    <row r="295" spans="1:13" ht="15">
      <c r="A295" s="216" t="s">
        <v>364</v>
      </c>
      <c r="B295" s="232" t="s">
        <v>1932</v>
      </c>
      <c r="C295" s="271">
        <f>ROW(B163)</f>
        <v>163</v>
      </c>
      <c r="E295" s="277"/>
      <c r="H295" s="213"/>
      <c r="I295" s="232"/>
      <c r="J295" s="271"/>
      <c r="L295" s="277"/>
      <c r="M295" s="277"/>
    </row>
    <row r="296" spans="1:13" ht="15">
      <c r="A296" s="216" t="s">
        <v>365</v>
      </c>
      <c r="B296" s="232" t="s">
        <v>1933</v>
      </c>
      <c r="C296" s="271">
        <f>ROW(B137)</f>
        <v>137</v>
      </c>
      <c r="E296" s="277"/>
      <c r="F296" s="277"/>
      <c r="H296" s="213"/>
      <c r="I296" s="232"/>
      <c r="J296" s="271"/>
      <c r="L296" s="277"/>
      <c r="M296" s="277"/>
    </row>
    <row r="297" spans="1:12" ht="30">
      <c r="A297" s="216" t="s">
        <v>366</v>
      </c>
      <c r="B297" s="216" t="s">
        <v>367</v>
      </c>
      <c r="C297" s="271" t="str">
        <f>ROW('[1]C. HTT Harmonised Glossary'!B17)&amp;" for Harmonised Glossary"</f>
        <v>17 for Harmonised Glossary</v>
      </c>
      <c r="E297" s="277"/>
      <c r="H297" s="213"/>
      <c r="J297" s="271"/>
      <c r="L297" s="277"/>
    </row>
    <row r="298" spans="1:12" ht="15">
      <c r="A298" s="216" t="s">
        <v>368</v>
      </c>
      <c r="B298" s="232" t="s">
        <v>1934</v>
      </c>
      <c r="C298" s="271">
        <f>ROW(B65)</f>
        <v>65</v>
      </c>
      <c r="E298" s="277"/>
      <c r="H298" s="213"/>
      <c r="I298" s="232"/>
      <c r="J298" s="271"/>
      <c r="L298" s="277"/>
    </row>
    <row r="299" spans="1:12" ht="15">
      <c r="A299" s="216" t="s">
        <v>369</v>
      </c>
      <c r="B299" s="232" t="s">
        <v>1935</v>
      </c>
      <c r="C299" s="271">
        <f>ROW(B88)</f>
        <v>88</v>
      </c>
      <c r="E299" s="277"/>
      <c r="H299" s="213"/>
      <c r="I299" s="232"/>
      <c r="J299" s="271"/>
      <c r="L299" s="277"/>
    </row>
    <row r="300" spans="1:12" ht="15">
      <c r="A300" s="216" t="s">
        <v>370</v>
      </c>
      <c r="B300" s="232" t="s">
        <v>1936</v>
      </c>
      <c r="C300" s="271" t="str">
        <f>ROW('[1]B1. HTT Mortgage Assets'!B179)&amp;" for Mortgage Assets"</f>
        <v>179 for Mortgage Assets</v>
      </c>
      <c r="D300" s="271"/>
      <c r="E300" s="277"/>
      <c r="H300" s="213"/>
      <c r="I300" s="232"/>
      <c r="J300" s="271"/>
      <c r="K300" s="271"/>
      <c r="L300" s="277"/>
    </row>
    <row r="301" spans="1:12" ht="15" hidden="1" outlineLevel="1">
      <c r="A301" s="216" t="s">
        <v>371</v>
      </c>
      <c r="B301" s="232"/>
      <c r="C301" s="271"/>
      <c r="D301" s="271"/>
      <c r="E301" s="277"/>
      <c r="H301" s="213"/>
      <c r="I301" s="232"/>
      <c r="J301" s="271"/>
      <c r="K301" s="271"/>
      <c r="L301" s="277"/>
    </row>
    <row r="302" spans="1:12" ht="15" hidden="1" outlineLevel="1">
      <c r="A302" s="216" t="s">
        <v>372</v>
      </c>
      <c r="B302" s="232"/>
      <c r="C302" s="271"/>
      <c r="D302" s="271"/>
      <c r="E302" s="277"/>
      <c r="H302" s="213"/>
      <c r="I302" s="232"/>
      <c r="J302" s="271"/>
      <c r="K302" s="271"/>
      <c r="L302" s="277"/>
    </row>
    <row r="303" spans="1:12" ht="15" hidden="1" outlineLevel="1">
      <c r="A303" s="216" t="s">
        <v>373</v>
      </c>
      <c r="B303" s="232"/>
      <c r="C303" s="271"/>
      <c r="D303" s="271"/>
      <c r="E303" s="277"/>
      <c r="H303" s="213"/>
      <c r="I303" s="232"/>
      <c r="J303" s="271"/>
      <c r="K303" s="271"/>
      <c r="L303" s="277"/>
    </row>
    <row r="304" spans="1:12" ht="15" hidden="1" outlineLevel="1">
      <c r="A304" s="216" t="s">
        <v>374</v>
      </c>
      <c r="B304" s="232"/>
      <c r="C304" s="271"/>
      <c r="D304" s="271"/>
      <c r="E304" s="277"/>
      <c r="H304" s="213"/>
      <c r="I304" s="232"/>
      <c r="J304" s="271"/>
      <c r="K304" s="271"/>
      <c r="L304" s="277"/>
    </row>
    <row r="305" spans="1:12" ht="15" hidden="1" outlineLevel="1">
      <c r="A305" s="216" t="s">
        <v>375</v>
      </c>
      <c r="B305" s="232"/>
      <c r="C305" s="271"/>
      <c r="D305" s="271"/>
      <c r="E305" s="277"/>
      <c r="H305" s="213"/>
      <c r="I305" s="232"/>
      <c r="J305" s="271"/>
      <c r="K305" s="271"/>
      <c r="L305" s="277"/>
    </row>
    <row r="306" spans="1:12" ht="15" hidden="1" outlineLevel="1">
      <c r="A306" s="216" t="s">
        <v>376</v>
      </c>
      <c r="B306" s="232"/>
      <c r="C306" s="271"/>
      <c r="D306" s="271"/>
      <c r="E306" s="277"/>
      <c r="H306" s="213"/>
      <c r="I306" s="232"/>
      <c r="J306" s="271"/>
      <c r="K306" s="271"/>
      <c r="L306" s="277"/>
    </row>
    <row r="307" spans="1:12" ht="15" hidden="1" outlineLevel="1">
      <c r="A307" s="216" t="s">
        <v>377</v>
      </c>
      <c r="B307" s="232"/>
      <c r="C307" s="271"/>
      <c r="D307" s="271"/>
      <c r="E307" s="277"/>
      <c r="H307" s="213"/>
      <c r="I307" s="232"/>
      <c r="J307" s="271"/>
      <c r="K307" s="271"/>
      <c r="L307" s="277"/>
    </row>
    <row r="308" spans="1:12" ht="15" hidden="1" outlineLevel="1">
      <c r="A308" s="216" t="s">
        <v>378</v>
      </c>
      <c r="B308" s="232"/>
      <c r="C308" s="271"/>
      <c r="D308" s="271"/>
      <c r="E308" s="277"/>
      <c r="H308" s="213"/>
      <c r="I308" s="232"/>
      <c r="J308" s="271"/>
      <c r="K308" s="271"/>
      <c r="L308" s="277"/>
    </row>
    <row r="309" spans="1:12" ht="15" hidden="1" outlineLevel="1">
      <c r="A309" s="216" t="s">
        <v>379</v>
      </c>
      <c r="B309" s="232"/>
      <c r="C309" s="271"/>
      <c r="D309" s="271"/>
      <c r="E309" s="277"/>
      <c r="H309" s="213"/>
      <c r="I309" s="232"/>
      <c r="J309" s="271"/>
      <c r="K309" s="271"/>
      <c r="L309" s="277"/>
    </row>
    <row r="310" spans="1:8" ht="15" hidden="1" outlineLevel="1">
      <c r="A310" s="216" t="s">
        <v>380</v>
      </c>
      <c r="H310" s="213"/>
    </row>
    <row r="311" spans="1:13" ht="37.5" collapsed="1">
      <c r="A311" s="228"/>
      <c r="B311" s="227" t="s">
        <v>381</v>
      </c>
      <c r="C311" s="228"/>
      <c r="D311" s="228"/>
      <c r="E311" s="228"/>
      <c r="F311" s="228"/>
      <c r="G311" s="229"/>
      <c r="H311" s="213"/>
      <c r="I311" s="220"/>
      <c r="J311" s="222"/>
      <c r="K311" s="222"/>
      <c r="L311" s="222"/>
      <c r="M311" s="222"/>
    </row>
    <row r="312" spans="1:10" ht="15">
      <c r="A312" s="216" t="s">
        <v>382</v>
      </c>
      <c r="B312" s="242" t="s">
        <v>383</v>
      </c>
      <c r="C312" s="216">
        <v>0</v>
      </c>
      <c r="H312" s="213"/>
      <c r="I312" s="242"/>
      <c r="J312" s="271"/>
    </row>
    <row r="313" spans="1:10" ht="15" hidden="1" outlineLevel="1">
      <c r="A313" s="216" t="s">
        <v>384</v>
      </c>
      <c r="B313" s="242"/>
      <c r="C313" s="271"/>
      <c r="H313" s="213"/>
      <c r="I313" s="242"/>
      <c r="J313" s="271"/>
    </row>
    <row r="314" spans="1:10" ht="15" hidden="1" outlineLevel="1">
      <c r="A314" s="216" t="s">
        <v>385</v>
      </c>
      <c r="B314" s="242"/>
      <c r="C314" s="271"/>
      <c r="H314" s="213"/>
      <c r="I314" s="242"/>
      <c r="J314" s="271"/>
    </row>
    <row r="315" spans="1:10" ht="15" hidden="1" outlineLevel="1">
      <c r="A315" s="216" t="s">
        <v>386</v>
      </c>
      <c r="B315" s="242"/>
      <c r="C315" s="271"/>
      <c r="H315" s="213"/>
      <c r="I315" s="242"/>
      <c r="J315" s="271"/>
    </row>
    <row r="316" spans="1:10" ht="15" hidden="1" outlineLevel="1">
      <c r="A316" s="216" t="s">
        <v>387</v>
      </c>
      <c r="B316" s="242"/>
      <c r="C316" s="271"/>
      <c r="H316" s="213"/>
      <c r="I316" s="242"/>
      <c r="J316" s="271"/>
    </row>
    <row r="317" spans="1:10" ht="15" hidden="1" outlineLevel="1">
      <c r="A317" s="216" t="s">
        <v>388</v>
      </c>
      <c r="B317" s="242"/>
      <c r="C317" s="271"/>
      <c r="H317" s="213"/>
      <c r="I317" s="242"/>
      <c r="J317" s="271"/>
    </row>
    <row r="318" spans="1:10" ht="15" hidden="1" outlineLevel="1">
      <c r="A318" s="216" t="s">
        <v>389</v>
      </c>
      <c r="B318" s="242"/>
      <c r="C318" s="271"/>
      <c r="H318" s="213"/>
      <c r="I318" s="242"/>
      <c r="J318" s="271"/>
    </row>
    <row r="319" spans="1:13" ht="18.75" collapsed="1">
      <c r="A319" s="228"/>
      <c r="B319" s="227" t="s">
        <v>390</v>
      </c>
      <c r="C319" s="228"/>
      <c r="D319" s="228"/>
      <c r="E319" s="228"/>
      <c r="F319" s="228"/>
      <c r="G319" s="229"/>
      <c r="H319" s="213"/>
      <c r="I319" s="220"/>
      <c r="J319" s="222"/>
      <c r="K319" s="222"/>
      <c r="L319" s="222"/>
      <c r="M319" s="222"/>
    </row>
    <row r="320" spans="1:13" ht="15" customHeight="1" hidden="1" outlineLevel="1">
      <c r="A320" s="237"/>
      <c r="B320" s="238" t="s">
        <v>391</v>
      </c>
      <c r="C320" s="237"/>
      <c r="D320" s="237"/>
      <c r="E320" s="239"/>
      <c r="F320" s="240"/>
      <c r="G320" s="240"/>
      <c r="H320" s="213"/>
      <c r="L320" s="213"/>
      <c r="M320" s="213"/>
    </row>
    <row r="321" spans="1:8" ht="15" hidden="1" outlineLevel="1">
      <c r="A321" s="216" t="s">
        <v>392</v>
      </c>
      <c r="B321" s="232" t="s">
        <v>1937</v>
      </c>
      <c r="C321" s="232"/>
      <c r="H321" s="213"/>
    </row>
    <row r="322" spans="1:8" ht="15" hidden="1" outlineLevel="1">
      <c r="A322" s="216" t="s">
        <v>393</v>
      </c>
      <c r="B322" s="232" t="s">
        <v>1938</v>
      </c>
      <c r="C322" s="232"/>
      <c r="H322" s="213"/>
    </row>
    <row r="323" spans="1:8" ht="15" hidden="1" outlineLevel="1">
      <c r="A323" s="216" t="s">
        <v>394</v>
      </c>
      <c r="B323" s="232" t="s">
        <v>395</v>
      </c>
      <c r="C323" s="232"/>
      <c r="H323" s="213"/>
    </row>
    <row r="324" spans="1:8" ht="15" hidden="1" outlineLevel="1">
      <c r="A324" s="216" t="s">
        <v>396</v>
      </c>
      <c r="B324" s="232" t="s">
        <v>397</v>
      </c>
      <c r="H324" s="213"/>
    </row>
    <row r="325" spans="1:8" ht="15" hidden="1" outlineLevel="1">
      <c r="A325" s="216" t="s">
        <v>398</v>
      </c>
      <c r="B325" s="232" t="s">
        <v>399</v>
      </c>
      <c r="H325" s="213"/>
    </row>
    <row r="326" spans="1:8" ht="15" hidden="1" outlineLevel="1">
      <c r="A326" s="216" t="s">
        <v>400</v>
      </c>
      <c r="B326" s="232" t="s">
        <v>886</v>
      </c>
      <c r="H326" s="213"/>
    </row>
    <row r="327" spans="1:8" ht="15" hidden="1" outlineLevel="1">
      <c r="A327" s="216" t="s">
        <v>401</v>
      </c>
      <c r="B327" s="232" t="s">
        <v>402</v>
      </c>
      <c r="H327" s="213"/>
    </row>
    <row r="328" spans="1:8" ht="15" hidden="1" outlineLevel="1">
      <c r="A328" s="216" t="s">
        <v>403</v>
      </c>
      <c r="B328" s="232" t="s">
        <v>404</v>
      </c>
      <c r="H328" s="213"/>
    </row>
    <row r="329" spans="1:8" ht="15" hidden="1" outlineLevel="1">
      <c r="A329" s="216" t="s">
        <v>405</v>
      </c>
      <c r="B329" s="232" t="s">
        <v>1939</v>
      </c>
      <c r="H329" s="213"/>
    </row>
    <row r="330" spans="1:8" ht="15" hidden="1" outlineLevel="1">
      <c r="A330" s="216" t="s">
        <v>406</v>
      </c>
      <c r="B330" s="252" t="s">
        <v>407</v>
      </c>
      <c r="H330" s="213"/>
    </row>
    <row r="331" spans="1:8" ht="15" hidden="1" outlineLevel="1">
      <c r="A331" s="216" t="s">
        <v>408</v>
      </c>
      <c r="B331" s="252" t="s">
        <v>407</v>
      </c>
      <c r="H331" s="213"/>
    </row>
    <row r="332" spans="1:8" ht="15" hidden="1" outlineLevel="1">
      <c r="A332" s="216" t="s">
        <v>409</v>
      </c>
      <c r="B332" s="252" t="s">
        <v>407</v>
      </c>
      <c r="H332" s="213"/>
    </row>
    <row r="333" spans="1:8" ht="15" hidden="1" outlineLevel="1">
      <c r="A333" s="216" t="s">
        <v>410</v>
      </c>
      <c r="B333" s="252" t="s">
        <v>407</v>
      </c>
      <c r="H333" s="213"/>
    </row>
    <row r="334" spans="1:8" ht="15" hidden="1" outlineLevel="1">
      <c r="A334" s="216" t="s">
        <v>411</v>
      </c>
      <c r="B334" s="252" t="s">
        <v>407</v>
      </c>
      <c r="H334" s="213"/>
    </row>
    <row r="335" spans="1:8" ht="15" hidden="1" outlineLevel="1">
      <c r="A335" s="216" t="s">
        <v>412</v>
      </c>
      <c r="B335" s="252" t="s">
        <v>407</v>
      </c>
      <c r="H335" s="213"/>
    </row>
    <row r="336" spans="1:8" ht="15" hidden="1" outlineLevel="1">
      <c r="A336" s="216" t="s">
        <v>413</v>
      </c>
      <c r="B336" s="252" t="s">
        <v>407</v>
      </c>
      <c r="H336" s="213"/>
    </row>
    <row r="337" spans="1:8" ht="15" hidden="1" outlineLevel="1">
      <c r="A337" s="216" t="s">
        <v>414</v>
      </c>
      <c r="B337" s="252" t="s">
        <v>407</v>
      </c>
      <c r="H337" s="213"/>
    </row>
    <row r="338" spans="1:8" ht="15" hidden="1" outlineLevel="1">
      <c r="A338" s="216" t="s">
        <v>415</v>
      </c>
      <c r="B338" s="252" t="s">
        <v>407</v>
      </c>
      <c r="H338" s="213"/>
    </row>
    <row r="339" spans="1:8" ht="15" hidden="1" outlineLevel="1">
      <c r="A339" s="216" t="s">
        <v>416</v>
      </c>
      <c r="B339" s="252" t="s">
        <v>407</v>
      </c>
      <c r="H339" s="213"/>
    </row>
    <row r="340" spans="1:8" ht="15" hidden="1" outlineLevel="1">
      <c r="A340" s="216" t="s">
        <v>417</v>
      </c>
      <c r="B340" s="252" t="s">
        <v>407</v>
      </c>
      <c r="H340" s="213"/>
    </row>
    <row r="341" spans="1:8" ht="15" hidden="1" outlineLevel="1">
      <c r="A341" s="216" t="s">
        <v>418</v>
      </c>
      <c r="B341" s="252" t="s">
        <v>407</v>
      </c>
      <c r="H341" s="213"/>
    </row>
    <row r="342" spans="1:8" ht="15" hidden="1" outlineLevel="1">
      <c r="A342" s="216" t="s">
        <v>419</v>
      </c>
      <c r="B342" s="252" t="s">
        <v>407</v>
      </c>
      <c r="H342" s="213"/>
    </row>
    <row r="343" spans="1:8" ht="15" hidden="1" outlineLevel="1">
      <c r="A343" s="216" t="s">
        <v>420</v>
      </c>
      <c r="B343" s="252" t="s">
        <v>407</v>
      </c>
      <c r="H343" s="213"/>
    </row>
    <row r="344" spans="1:8" ht="15" hidden="1" outlineLevel="1">
      <c r="A344" s="216" t="s">
        <v>421</v>
      </c>
      <c r="B344" s="252" t="s">
        <v>407</v>
      </c>
      <c r="H344" s="213"/>
    </row>
    <row r="345" spans="1:8" ht="15" hidden="1" outlineLevel="1">
      <c r="A345" s="216" t="s">
        <v>422</v>
      </c>
      <c r="B345" s="252" t="s">
        <v>407</v>
      </c>
      <c r="H345" s="213"/>
    </row>
    <row r="346" spans="1:8" ht="15" hidden="1" outlineLevel="1">
      <c r="A346" s="216" t="s">
        <v>423</v>
      </c>
      <c r="B346" s="252" t="s">
        <v>407</v>
      </c>
      <c r="H346" s="213"/>
    </row>
    <row r="347" spans="1:8" ht="15" hidden="1" outlineLevel="1">
      <c r="A347" s="216" t="s">
        <v>424</v>
      </c>
      <c r="B347" s="252" t="s">
        <v>407</v>
      </c>
      <c r="H347" s="213"/>
    </row>
    <row r="348" spans="1:8" ht="15" hidden="1" outlineLevel="1">
      <c r="A348" s="216" t="s">
        <v>425</v>
      </c>
      <c r="B348" s="252" t="s">
        <v>407</v>
      </c>
      <c r="H348" s="213"/>
    </row>
    <row r="349" spans="1:8" ht="15" hidden="1" outlineLevel="1">
      <c r="A349" s="216" t="s">
        <v>426</v>
      </c>
      <c r="B349" s="252" t="s">
        <v>407</v>
      </c>
      <c r="H349" s="213"/>
    </row>
    <row r="350" spans="1:8" ht="15" hidden="1" outlineLevel="1">
      <c r="A350" s="216" t="s">
        <v>427</v>
      </c>
      <c r="B350" s="252" t="s">
        <v>407</v>
      </c>
      <c r="H350" s="213"/>
    </row>
    <row r="351" spans="1:8" ht="15" hidden="1" outlineLevel="1">
      <c r="A351" s="216" t="s">
        <v>428</v>
      </c>
      <c r="B351" s="252" t="s">
        <v>407</v>
      </c>
      <c r="H351" s="213"/>
    </row>
    <row r="352" spans="1:8" ht="15" hidden="1" outlineLevel="1">
      <c r="A352" s="216" t="s">
        <v>429</v>
      </c>
      <c r="B352" s="252" t="s">
        <v>407</v>
      </c>
      <c r="H352" s="213"/>
    </row>
    <row r="353" spans="1:8" ht="15" hidden="1" outlineLevel="1">
      <c r="A353" s="216" t="s">
        <v>430</v>
      </c>
      <c r="B353" s="252" t="s">
        <v>407</v>
      </c>
      <c r="H353" s="213"/>
    </row>
    <row r="354" spans="1:8" ht="15" hidden="1" outlineLevel="1">
      <c r="A354" s="216" t="s">
        <v>431</v>
      </c>
      <c r="B354" s="252" t="s">
        <v>407</v>
      </c>
      <c r="H354" s="213"/>
    </row>
    <row r="355" spans="1:8" ht="15" hidden="1" outlineLevel="1">
      <c r="A355" s="216" t="s">
        <v>432</v>
      </c>
      <c r="B355" s="252" t="s">
        <v>407</v>
      </c>
      <c r="H355" s="213"/>
    </row>
    <row r="356" spans="1:8" ht="15" hidden="1" outlineLevel="1">
      <c r="A356" s="216" t="s">
        <v>433</v>
      </c>
      <c r="B356" s="252" t="s">
        <v>407</v>
      </c>
      <c r="H356" s="213"/>
    </row>
    <row r="357" spans="1:8" ht="15" hidden="1" outlineLevel="1">
      <c r="A357" s="216" t="s">
        <v>434</v>
      </c>
      <c r="B357" s="252" t="s">
        <v>407</v>
      </c>
      <c r="H357" s="213"/>
    </row>
    <row r="358" spans="1:8" ht="15" hidden="1" outlineLevel="1">
      <c r="A358" s="216" t="s">
        <v>435</v>
      </c>
      <c r="B358" s="252" t="s">
        <v>407</v>
      </c>
      <c r="H358" s="213"/>
    </row>
    <row r="359" spans="1:8" ht="15" hidden="1" outlineLevel="1">
      <c r="A359" s="216" t="s">
        <v>436</v>
      </c>
      <c r="B359" s="252" t="s">
        <v>407</v>
      </c>
      <c r="H359" s="213"/>
    </row>
    <row r="360" spans="1:8" ht="15" hidden="1" outlineLevel="1">
      <c r="A360" s="216" t="s">
        <v>437</v>
      </c>
      <c r="B360" s="252" t="s">
        <v>407</v>
      </c>
      <c r="H360" s="213"/>
    </row>
    <row r="361" spans="1:8" ht="15" hidden="1" outlineLevel="1">
      <c r="A361" s="216" t="s">
        <v>438</v>
      </c>
      <c r="B361" s="252" t="s">
        <v>407</v>
      </c>
      <c r="H361" s="213"/>
    </row>
    <row r="362" spans="1:8" ht="15" hidden="1" outlineLevel="1">
      <c r="A362" s="216" t="s">
        <v>439</v>
      </c>
      <c r="B362" s="252" t="s">
        <v>407</v>
      </c>
      <c r="H362" s="213"/>
    </row>
    <row r="363" spans="1:8" ht="15" hidden="1" outlineLevel="1">
      <c r="A363" s="216" t="s">
        <v>440</v>
      </c>
      <c r="B363" s="252" t="s">
        <v>407</v>
      </c>
      <c r="H363" s="213"/>
    </row>
    <row r="364" spans="1:8" ht="15" hidden="1" outlineLevel="1">
      <c r="A364" s="216" t="s">
        <v>441</v>
      </c>
      <c r="B364" s="252" t="s">
        <v>407</v>
      </c>
      <c r="H364" s="213"/>
    </row>
    <row r="365" spans="1:8" ht="15" hidden="1" outlineLevel="1">
      <c r="A365" s="216" t="s">
        <v>442</v>
      </c>
      <c r="B365" s="252" t="s">
        <v>407</v>
      </c>
      <c r="H365" s="213"/>
    </row>
    <row r="366" ht="15" collapsed="1">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6" r:id="rId6"/>
  <headerFooter>
    <oddHeader>&amp;R&amp;G</oddHeader>
  </headerFooter>
  <rowBreaks count="4" manualBreakCount="4">
    <brk id="51" max="6" man="1"/>
    <brk id="110" max="6" man="1"/>
    <brk id="172" max="6" man="1"/>
    <brk id="238" max="6" man="1"/>
  </rowBreaks>
  <legacyDrawingHF r:id="rId5"/>
</worksheet>
</file>

<file path=xl/worksheets/sheet30.xml><?xml version="1.0" encoding="utf-8"?>
<worksheet xmlns="http://schemas.openxmlformats.org/spreadsheetml/2006/main" xmlns:r="http://schemas.openxmlformats.org/officeDocument/2006/relationships">
  <dimension ref="B1:P392"/>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1296</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43862</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1297</v>
      </c>
      <c r="C8" s="156"/>
      <c r="D8" s="157"/>
      <c r="E8" s="158" t="s">
        <v>1298</v>
      </c>
      <c r="F8" s="159"/>
      <c r="G8" s="159"/>
      <c r="H8" s="160"/>
      <c r="I8" s="161" t="s">
        <v>1299</v>
      </c>
      <c r="J8" s="162"/>
      <c r="K8" s="162"/>
      <c r="L8" s="162"/>
      <c r="M8" s="162"/>
      <c r="N8" s="162"/>
      <c r="O8" s="162"/>
      <c r="P8" s="163"/>
    </row>
    <row r="9" spans="2:16" ht="22.5" customHeight="1">
      <c r="B9" s="22" t="s">
        <v>1300</v>
      </c>
      <c r="C9" s="4" t="s">
        <v>1301</v>
      </c>
      <c r="D9" s="4" t="s">
        <v>1302</v>
      </c>
      <c r="E9" s="22" t="s">
        <v>1303</v>
      </c>
      <c r="F9" s="165" t="s">
        <v>1304</v>
      </c>
      <c r="G9" s="41"/>
      <c r="H9" s="41"/>
      <c r="I9" s="45" t="s">
        <v>1305</v>
      </c>
      <c r="J9" s="41"/>
      <c r="K9" s="41"/>
      <c r="L9" s="41"/>
      <c r="M9" s="4" t="s">
        <v>1306</v>
      </c>
      <c r="N9" s="4" t="s">
        <v>1307</v>
      </c>
      <c r="O9" s="45" t="s">
        <v>1308</v>
      </c>
      <c r="P9" s="41"/>
    </row>
    <row r="10" spans="2:16" ht="11.25" customHeight="1">
      <c r="B10" s="23">
        <v>43862</v>
      </c>
      <c r="C10" s="24">
        <v>43891</v>
      </c>
      <c r="D10" s="10">
        <v>1</v>
      </c>
      <c r="E10" s="25">
        <v>29</v>
      </c>
      <c r="F10" s="166">
        <v>5000000000</v>
      </c>
      <c r="G10" s="57"/>
      <c r="H10" s="57"/>
      <c r="I10" s="56">
        <v>6828601861.461804</v>
      </c>
      <c r="J10" s="57"/>
      <c r="K10" s="57"/>
      <c r="L10" s="57"/>
      <c r="M10" s="10">
        <v>6817766668.04676</v>
      </c>
      <c r="N10" s="10">
        <v>6801544996.494891</v>
      </c>
      <c r="O10" s="56">
        <v>6774591655.887392</v>
      </c>
      <c r="P10" s="57"/>
    </row>
    <row r="11" spans="2:16" ht="11.25" customHeight="1">
      <c r="B11" s="23">
        <v>43862</v>
      </c>
      <c r="C11" s="24">
        <v>43922</v>
      </c>
      <c r="D11" s="10">
        <v>2</v>
      </c>
      <c r="E11" s="25">
        <v>60</v>
      </c>
      <c r="F11" s="166">
        <v>5000000000</v>
      </c>
      <c r="G11" s="57"/>
      <c r="H11" s="57"/>
      <c r="I11" s="56">
        <v>6788015003.30889</v>
      </c>
      <c r="J11" s="57"/>
      <c r="K11" s="57"/>
      <c r="L11" s="57"/>
      <c r="M11" s="10">
        <v>6765749502.842429</v>
      </c>
      <c r="N11" s="10">
        <v>6732485843.826981</v>
      </c>
      <c r="O11" s="56">
        <v>6677403429.061213</v>
      </c>
      <c r="P11" s="57"/>
    </row>
    <row r="12" spans="2:16" ht="11.25" customHeight="1">
      <c r="B12" s="23">
        <v>43862</v>
      </c>
      <c r="C12" s="24">
        <v>43952</v>
      </c>
      <c r="D12" s="10">
        <v>3</v>
      </c>
      <c r="E12" s="25">
        <v>90</v>
      </c>
      <c r="F12" s="166">
        <v>5000000000</v>
      </c>
      <c r="G12" s="57"/>
      <c r="H12" s="57"/>
      <c r="I12" s="56">
        <v>6746200188.098014</v>
      </c>
      <c r="J12" s="57"/>
      <c r="K12" s="57"/>
      <c r="L12" s="57"/>
      <c r="M12" s="10">
        <v>6713034907.537262</v>
      </c>
      <c r="N12" s="10">
        <v>6663589073.886522</v>
      </c>
      <c r="O12" s="56">
        <v>6581978476.48144</v>
      </c>
      <c r="P12" s="57"/>
    </row>
    <row r="13" spans="2:16" ht="11.25" customHeight="1">
      <c r="B13" s="23">
        <v>43862</v>
      </c>
      <c r="C13" s="24">
        <v>43983</v>
      </c>
      <c r="D13" s="10">
        <v>4</v>
      </c>
      <c r="E13" s="25">
        <v>121</v>
      </c>
      <c r="F13" s="166">
        <v>5000000000</v>
      </c>
      <c r="G13" s="57"/>
      <c r="H13" s="57"/>
      <c r="I13" s="56">
        <v>6703911489.411329</v>
      </c>
      <c r="J13" s="57"/>
      <c r="K13" s="57"/>
      <c r="L13" s="57"/>
      <c r="M13" s="10">
        <v>6659639674.286472</v>
      </c>
      <c r="N13" s="10">
        <v>6593775047.4184265</v>
      </c>
      <c r="O13" s="56">
        <v>6485433292.520613</v>
      </c>
      <c r="P13" s="57"/>
    </row>
    <row r="14" spans="2:16" ht="11.25" customHeight="1">
      <c r="B14" s="23">
        <v>43862</v>
      </c>
      <c r="C14" s="24">
        <v>44013</v>
      </c>
      <c r="D14" s="10">
        <v>5</v>
      </c>
      <c r="E14" s="25">
        <v>151</v>
      </c>
      <c r="F14" s="166">
        <v>5000000000</v>
      </c>
      <c r="G14" s="57"/>
      <c r="H14" s="57"/>
      <c r="I14" s="56">
        <v>6660320879.122877</v>
      </c>
      <c r="J14" s="57"/>
      <c r="K14" s="57"/>
      <c r="L14" s="57"/>
      <c r="M14" s="10">
        <v>6605476830.222283</v>
      </c>
      <c r="N14" s="10">
        <v>6524050823.933025</v>
      </c>
      <c r="O14" s="56">
        <v>6390550763.66442</v>
      </c>
      <c r="P14" s="57"/>
    </row>
    <row r="15" spans="2:16" ht="11.25" customHeight="1">
      <c r="B15" s="23">
        <v>43862</v>
      </c>
      <c r="C15" s="24">
        <v>44044</v>
      </c>
      <c r="D15" s="10">
        <v>6</v>
      </c>
      <c r="E15" s="25">
        <v>182</v>
      </c>
      <c r="F15" s="166">
        <v>5000000000</v>
      </c>
      <c r="G15" s="57"/>
      <c r="H15" s="57"/>
      <c r="I15" s="56">
        <v>6616958531.654636</v>
      </c>
      <c r="J15" s="57"/>
      <c r="K15" s="57"/>
      <c r="L15" s="57"/>
      <c r="M15" s="10">
        <v>6551341110.258204</v>
      </c>
      <c r="N15" s="10">
        <v>6454126414.579715</v>
      </c>
      <c r="O15" s="56">
        <v>6295279842.890126</v>
      </c>
      <c r="P15" s="57"/>
    </row>
    <row r="16" spans="2:16" ht="11.25" customHeight="1">
      <c r="B16" s="23">
        <v>43862</v>
      </c>
      <c r="C16" s="24">
        <v>44075</v>
      </c>
      <c r="D16" s="10">
        <v>7</v>
      </c>
      <c r="E16" s="25">
        <v>213</v>
      </c>
      <c r="F16" s="166">
        <v>5000000000</v>
      </c>
      <c r="G16" s="57"/>
      <c r="H16" s="57"/>
      <c r="I16" s="56">
        <v>6573997344.457543</v>
      </c>
      <c r="J16" s="57"/>
      <c r="K16" s="57"/>
      <c r="L16" s="57"/>
      <c r="M16" s="10">
        <v>6497766533.404852</v>
      </c>
      <c r="N16" s="10">
        <v>6385066883.11164</v>
      </c>
      <c r="O16" s="56">
        <v>6201541343.947527</v>
      </c>
      <c r="P16" s="57"/>
    </row>
    <row r="17" spans="2:16" ht="11.25" customHeight="1">
      <c r="B17" s="23">
        <v>43862</v>
      </c>
      <c r="C17" s="24">
        <v>44105</v>
      </c>
      <c r="D17" s="10">
        <v>8</v>
      </c>
      <c r="E17" s="25">
        <v>243</v>
      </c>
      <c r="F17" s="166">
        <v>5000000000</v>
      </c>
      <c r="G17" s="57"/>
      <c r="H17" s="57"/>
      <c r="I17" s="56">
        <v>6531585810.17351</v>
      </c>
      <c r="J17" s="57"/>
      <c r="K17" s="57"/>
      <c r="L17" s="57"/>
      <c r="M17" s="10">
        <v>6445250123.882627</v>
      </c>
      <c r="N17" s="10">
        <v>6317872992.078644</v>
      </c>
      <c r="O17" s="56">
        <v>6111124999.477044</v>
      </c>
      <c r="P17" s="57"/>
    </row>
    <row r="18" spans="2:16" ht="11.25" customHeight="1">
      <c r="B18" s="23">
        <v>43862</v>
      </c>
      <c r="C18" s="24">
        <v>44136</v>
      </c>
      <c r="D18" s="10">
        <v>9</v>
      </c>
      <c r="E18" s="25">
        <v>274</v>
      </c>
      <c r="F18" s="166">
        <v>5000000000</v>
      </c>
      <c r="G18" s="57"/>
      <c r="H18" s="57"/>
      <c r="I18" s="56">
        <v>6490146532.771891</v>
      </c>
      <c r="J18" s="57"/>
      <c r="K18" s="57"/>
      <c r="L18" s="57"/>
      <c r="M18" s="10">
        <v>6393496332.25055</v>
      </c>
      <c r="N18" s="10">
        <v>6251203375.916598</v>
      </c>
      <c r="O18" s="56">
        <v>6021026296.731766</v>
      </c>
      <c r="P18" s="57"/>
    </row>
    <row r="19" spans="2:16" ht="11.25" customHeight="1">
      <c r="B19" s="23">
        <v>43862</v>
      </c>
      <c r="C19" s="24">
        <v>44166</v>
      </c>
      <c r="D19" s="10">
        <v>10</v>
      </c>
      <c r="E19" s="25">
        <v>304</v>
      </c>
      <c r="F19" s="166">
        <v>5000000000</v>
      </c>
      <c r="G19" s="57"/>
      <c r="H19" s="57"/>
      <c r="I19" s="56">
        <v>6445407825.360332</v>
      </c>
      <c r="J19" s="57"/>
      <c r="K19" s="57"/>
      <c r="L19" s="57"/>
      <c r="M19" s="10">
        <v>6339001878.430277</v>
      </c>
      <c r="N19" s="10">
        <v>6182666998.552666</v>
      </c>
      <c r="O19" s="56">
        <v>5930602752.892049</v>
      </c>
      <c r="P19" s="57"/>
    </row>
    <row r="20" spans="2:16" ht="11.25" customHeight="1">
      <c r="B20" s="23">
        <v>43862</v>
      </c>
      <c r="C20" s="24">
        <v>44197</v>
      </c>
      <c r="D20" s="10">
        <v>11</v>
      </c>
      <c r="E20" s="25">
        <v>335</v>
      </c>
      <c r="F20" s="166">
        <v>5000000000</v>
      </c>
      <c r="G20" s="57"/>
      <c r="H20" s="57"/>
      <c r="I20" s="56">
        <v>6403128543.87649</v>
      </c>
      <c r="J20" s="57"/>
      <c r="K20" s="57"/>
      <c r="L20" s="57"/>
      <c r="M20" s="10">
        <v>6286739685.816916</v>
      </c>
      <c r="N20" s="10">
        <v>6116099556.998059</v>
      </c>
      <c r="O20" s="56">
        <v>5841900352.504565</v>
      </c>
      <c r="P20" s="57"/>
    </row>
    <row r="21" spans="2:16" ht="11.25" customHeight="1">
      <c r="B21" s="23">
        <v>43862</v>
      </c>
      <c r="C21" s="24">
        <v>44228</v>
      </c>
      <c r="D21" s="10">
        <v>12</v>
      </c>
      <c r="E21" s="25">
        <v>366</v>
      </c>
      <c r="F21" s="166">
        <v>5000000000</v>
      </c>
      <c r="G21" s="57"/>
      <c r="H21" s="57"/>
      <c r="I21" s="56">
        <v>6362097708.659654</v>
      </c>
      <c r="J21" s="57"/>
      <c r="K21" s="57"/>
      <c r="L21" s="57"/>
      <c r="M21" s="10">
        <v>6235860213.546798</v>
      </c>
      <c r="N21" s="10">
        <v>6051172484.263051</v>
      </c>
      <c r="O21" s="56">
        <v>5755403154.896289</v>
      </c>
      <c r="P21" s="57"/>
    </row>
    <row r="22" spans="2:16" ht="11.25" customHeight="1">
      <c r="B22" s="23">
        <v>43862</v>
      </c>
      <c r="C22" s="24">
        <v>44256</v>
      </c>
      <c r="D22" s="10">
        <v>13</v>
      </c>
      <c r="E22" s="25">
        <v>394</v>
      </c>
      <c r="F22" s="166">
        <v>5000000000</v>
      </c>
      <c r="G22" s="57"/>
      <c r="H22" s="57"/>
      <c r="I22" s="56">
        <v>6317409056.897665</v>
      </c>
      <c r="J22" s="57"/>
      <c r="K22" s="57"/>
      <c r="L22" s="57"/>
      <c r="M22" s="10">
        <v>6182571652.140738</v>
      </c>
      <c r="N22" s="10">
        <v>5985679175.651501</v>
      </c>
      <c r="O22" s="56">
        <v>5671326688.674543</v>
      </c>
      <c r="P22" s="57"/>
    </row>
    <row r="23" spans="2:16" ht="11.25" customHeight="1">
      <c r="B23" s="23">
        <v>43862</v>
      </c>
      <c r="C23" s="24">
        <v>44287</v>
      </c>
      <c r="D23" s="10">
        <v>14</v>
      </c>
      <c r="E23" s="25">
        <v>425</v>
      </c>
      <c r="F23" s="166">
        <v>5000000000</v>
      </c>
      <c r="G23" s="57"/>
      <c r="H23" s="57"/>
      <c r="I23" s="56">
        <v>6275500968.97645</v>
      </c>
      <c r="J23" s="57"/>
      <c r="K23" s="57"/>
      <c r="L23" s="57"/>
      <c r="M23" s="10">
        <v>6131141504.407158</v>
      </c>
      <c r="N23" s="10">
        <v>5920790709.534568</v>
      </c>
      <c r="O23" s="56">
        <v>5586085243.056891</v>
      </c>
      <c r="P23" s="57"/>
    </row>
    <row r="24" spans="2:16" ht="11.25" customHeight="1">
      <c r="B24" s="23">
        <v>43862</v>
      </c>
      <c r="C24" s="24">
        <v>44317</v>
      </c>
      <c r="D24" s="10">
        <v>15</v>
      </c>
      <c r="E24" s="25">
        <v>455</v>
      </c>
      <c r="F24" s="166">
        <v>5000000000</v>
      </c>
      <c r="G24" s="57"/>
      <c r="H24" s="57"/>
      <c r="I24" s="56">
        <v>6233059614.57436</v>
      </c>
      <c r="J24" s="57"/>
      <c r="K24" s="57"/>
      <c r="L24" s="57"/>
      <c r="M24" s="10">
        <v>6079680819.576195</v>
      </c>
      <c r="N24" s="10">
        <v>5856645228.665054</v>
      </c>
      <c r="O24" s="56">
        <v>5502915568.758557</v>
      </c>
      <c r="P24" s="57"/>
    </row>
    <row r="25" spans="2:16" ht="11.25" customHeight="1">
      <c r="B25" s="23">
        <v>43862</v>
      </c>
      <c r="C25" s="24">
        <v>44348</v>
      </c>
      <c r="D25" s="10">
        <v>16</v>
      </c>
      <c r="E25" s="25">
        <v>486</v>
      </c>
      <c r="F25" s="166">
        <v>5000000000</v>
      </c>
      <c r="G25" s="57"/>
      <c r="H25" s="57"/>
      <c r="I25" s="56">
        <v>6192081929.970993</v>
      </c>
      <c r="J25" s="57"/>
      <c r="K25" s="57"/>
      <c r="L25" s="57"/>
      <c r="M25" s="10">
        <v>6029467687.7002735</v>
      </c>
      <c r="N25" s="10">
        <v>5793502549.555379</v>
      </c>
      <c r="O25" s="56">
        <v>5420530025.456318</v>
      </c>
      <c r="P25" s="57"/>
    </row>
    <row r="26" spans="2:16" ht="11.25" customHeight="1">
      <c r="B26" s="23">
        <v>43862</v>
      </c>
      <c r="C26" s="24">
        <v>44378</v>
      </c>
      <c r="D26" s="10">
        <v>17</v>
      </c>
      <c r="E26" s="25">
        <v>516</v>
      </c>
      <c r="F26" s="166">
        <v>5000000000</v>
      </c>
      <c r="G26" s="57"/>
      <c r="H26" s="57"/>
      <c r="I26" s="56">
        <v>6150457617.771446</v>
      </c>
      <c r="J26" s="57"/>
      <c r="K26" s="57"/>
      <c r="L26" s="57"/>
      <c r="M26" s="10">
        <v>5979106216.828331</v>
      </c>
      <c r="N26" s="10">
        <v>5730971730.861623</v>
      </c>
      <c r="O26" s="56">
        <v>5340044813.957788</v>
      </c>
      <c r="P26" s="57"/>
    </row>
    <row r="27" spans="2:16" ht="11.25" customHeight="1">
      <c r="B27" s="23">
        <v>43862</v>
      </c>
      <c r="C27" s="24">
        <v>44409</v>
      </c>
      <c r="D27" s="10">
        <v>18</v>
      </c>
      <c r="E27" s="25">
        <v>547</v>
      </c>
      <c r="F27" s="166">
        <v>5000000000</v>
      </c>
      <c r="G27" s="57"/>
      <c r="H27" s="57"/>
      <c r="I27" s="56">
        <v>6108537503.271073</v>
      </c>
      <c r="J27" s="57"/>
      <c r="K27" s="57"/>
      <c r="L27" s="57"/>
      <c r="M27" s="10">
        <v>5928282106.520098</v>
      </c>
      <c r="N27" s="10">
        <v>5667805685.979596</v>
      </c>
      <c r="O27" s="56">
        <v>5258818808.865327</v>
      </c>
      <c r="P27" s="57"/>
    </row>
    <row r="28" spans="2:16" ht="11.25" customHeight="1">
      <c r="B28" s="23">
        <v>43862</v>
      </c>
      <c r="C28" s="24">
        <v>44440</v>
      </c>
      <c r="D28" s="10">
        <v>19</v>
      </c>
      <c r="E28" s="25">
        <v>578</v>
      </c>
      <c r="F28" s="166">
        <v>5000000000</v>
      </c>
      <c r="G28" s="57"/>
      <c r="H28" s="57"/>
      <c r="I28" s="56">
        <v>6067430238.980908</v>
      </c>
      <c r="J28" s="57"/>
      <c r="K28" s="57"/>
      <c r="L28" s="57"/>
      <c r="M28" s="10">
        <v>5878400725.2513</v>
      </c>
      <c r="N28" s="10">
        <v>5605822877.544019</v>
      </c>
      <c r="O28" s="56">
        <v>5179278281.51696</v>
      </c>
      <c r="P28" s="57"/>
    </row>
    <row r="29" spans="2:16" ht="11.25" customHeight="1">
      <c r="B29" s="23">
        <v>43862</v>
      </c>
      <c r="C29" s="24">
        <v>44470</v>
      </c>
      <c r="D29" s="10">
        <v>20</v>
      </c>
      <c r="E29" s="25">
        <v>608</v>
      </c>
      <c r="F29" s="166">
        <v>5000000000</v>
      </c>
      <c r="G29" s="57"/>
      <c r="H29" s="57"/>
      <c r="I29" s="56">
        <v>6025766938.748419</v>
      </c>
      <c r="J29" s="57"/>
      <c r="K29" s="57"/>
      <c r="L29" s="57"/>
      <c r="M29" s="10">
        <v>5828452844.938252</v>
      </c>
      <c r="N29" s="10">
        <v>5544510852.402779</v>
      </c>
      <c r="O29" s="56">
        <v>5101632796.575116</v>
      </c>
      <c r="P29" s="57"/>
    </row>
    <row r="30" spans="2:16" ht="11.25" customHeight="1">
      <c r="B30" s="23">
        <v>43862</v>
      </c>
      <c r="C30" s="24">
        <v>44501</v>
      </c>
      <c r="D30" s="10">
        <v>21</v>
      </c>
      <c r="E30" s="25">
        <v>639</v>
      </c>
      <c r="F30" s="166">
        <v>5000000000</v>
      </c>
      <c r="G30" s="57"/>
      <c r="H30" s="57"/>
      <c r="I30" s="56">
        <v>5984065178.617798</v>
      </c>
      <c r="J30" s="57"/>
      <c r="K30" s="57"/>
      <c r="L30" s="57"/>
      <c r="M30" s="10">
        <v>5778299537.29802</v>
      </c>
      <c r="N30" s="10">
        <v>5482821344.030343</v>
      </c>
      <c r="O30" s="56">
        <v>5023503074.40473</v>
      </c>
      <c r="P30" s="57"/>
    </row>
    <row r="31" spans="2:16" ht="11.25" customHeight="1">
      <c r="B31" s="23">
        <v>43862</v>
      </c>
      <c r="C31" s="24">
        <v>44531</v>
      </c>
      <c r="D31" s="10">
        <v>22</v>
      </c>
      <c r="E31" s="25">
        <v>669</v>
      </c>
      <c r="F31" s="166">
        <v>5000000000</v>
      </c>
      <c r="G31" s="57"/>
      <c r="H31" s="57"/>
      <c r="I31" s="56">
        <v>5941305169.323377</v>
      </c>
      <c r="J31" s="57"/>
      <c r="K31" s="57"/>
      <c r="L31" s="57"/>
      <c r="M31" s="10">
        <v>5727593089.001602</v>
      </c>
      <c r="N31" s="10">
        <v>5421331540.330062</v>
      </c>
      <c r="O31" s="56">
        <v>4946803146.414677</v>
      </c>
      <c r="P31" s="57"/>
    </row>
    <row r="32" spans="2:16" ht="11.25" customHeight="1">
      <c r="B32" s="23">
        <v>43862</v>
      </c>
      <c r="C32" s="24">
        <v>44562</v>
      </c>
      <c r="D32" s="10">
        <v>23</v>
      </c>
      <c r="E32" s="25">
        <v>700</v>
      </c>
      <c r="F32" s="166">
        <v>5000000000</v>
      </c>
      <c r="G32" s="57"/>
      <c r="H32" s="57"/>
      <c r="I32" s="56">
        <v>5898930046.088144</v>
      </c>
      <c r="J32" s="57"/>
      <c r="K32" s="57"/>
      <c r="L32" s="57"/>
      <c r="M32" s="10">
        <v>5677097087.084222</v>
      </c>
      <c r="N32" s="10">
        <v>5359869615.651402</v>
      </c>
      <c r="O32" s="56">
        <v>4870006106.827415</v>
      </c>
      <c r="P32" s="57"/>
    </row>
    <row r="33" spans="2:16" ht="11.25" customHeight="1">
      <c r="B33" s="23">
        <v>43862</v>
      </c>
      <c r="C33" s="24">
        <v>44593</v>
      </c>
      <c r="D33" s="10">
        <v>24</v>
      </c>
      <c r="E33" s="25">
        <v>731</v>
      </c>
      <c r="F33" s="166">
        <v>5000000000</v>
      </c>
      <c r="G33" s="57"/>
      <c r="H33" s="57"/>
      <c r="I33" s="56">
        <v>5857841518.594947</v>
      </c>
      <c r="J33" s="57"/>
      <c r="K33" s="57"/>
      <c r="L33" s="57"/>
      <c r="M33" s="10">
        <v>5627992011.104103</v>
      </c>
      <c r="N33" s="10">
        <v>5299995110.397641</v>
      </c>
      <c r="O33" s="56">
        <v>4795207105.672069</v>
      </c>
      <c r="P33" s="57"/>
    </row>
    <row r="34" spans="2:16" ht="11.25" customHeight="1">
      <c r="B34" s="23">
        <v>43862</v>
      </c>
      <c r="C34" s="24">
        <v>44621</v>
      </c>
      <c r="D34" s="10">
        <v>25</v>
      </c>
      <c r="E34" s="25">
        <v>759</v>
      </c>
      <c r="F34" s="166">
        <v>5000000000</v>
      </c>
      <c r="G34" s="57"/>
      <c r="H34" s="57"/>
      <c r="I34" s="56">
        <v>5816757440.074201</v>
      </c>
      <c r="J34" s="57"/>
      <c r="K34" s="57"/>
      <c r="L34" s="57"/>
      <c r="M34" s="10">
        <v>5579958018.202191</v>
      </c>
      <c r="N34" s="10">
        <v>5242688377.531429</v>
      </c>
      <c r="O34" s="56">
        <v>4725208273.40693</v>
      </c>
      <c r="P34" s="57"/>
    </row>
    <row r="35" spans="2:16" ht="11.25" customHeight="1">
      <c r="B35" s="23">
        <v>43862</v>
      </c>
      <c r="C35" s="24">
        <v>44652</v>
      </c>
      <c r="D35" s="10">
        <v>26</v>
      </c>
      <c r="E35" s="25">
        <v>790</v>
      </c>
      <c r="F35" s="166">
        <v>5000000000</v>
      </c>
      <c r="G35" s="57"/>
      <c r="H35" s="57"/>
      <c r="I35" s="56">
        <v>5775566003.873252</v>
      </c>
      <c r="J35" s="57"/>
      <c r="K35" s="57"/>
      <c r="L35" s="57"/>
      <c r="M35" s="10">
        <v>5531046477.746003</v>
      </c>
      <c r="N35" s="10">
        <v>5183516837.365178</v>
      </c>
      <c r="O35" s="56">
        <v>4652089320.059246</v>
      </c>
      <c r="P35" s="57"/>
    </row>
    <row r="36" spans="2:16" ht="11.25" customHeight="1">
      <c r="B36" s="23">
        <v>43862</v>
      </c>
      <c r="C36" s="24">
        <v>44682</v>
      </c>
      <c r="D36" s="10">
        <v>27</v>
      </c>
      <c r="E36" s="25">
        <v>820</v>
      </c>
      <c r="F36" s="166">
        <v>5000000000</v>
      </c>
      <c r="G36" s="57"/>
      <c r="H36" s="57"/>
      <c r="I36" s="56">
        <v>5733859103.577261</v>
      </c>
      <c r="J36" s="57"/>
      <c r="K36" s="57"/>
      <c r="L36" s="57"/>
      <c r="M36" s="10">
        <v>5482092180.106067</v>
      </c>
      <c r="N36" s="10">
        <v>5124993357.175764</v>
      </c>
      <c r="O36" s="56">
        <v>4580711301.231659</v>
      </c>
      <c r="P36" s="57"/>
    </row>
    <row r="37" spans="2:16" ht="11.25" customHeight="1">
      <c r="B37" s="23">
        <v>43862</v>
      </c>
      <c r="C37" s="24">
        <v>44713</v>
      </c>
      <c r="D37" s="10">
        <v>28</v>
      </c>
      <c r="E37" s="25">
        <v>851</v>
      </c>
      <c r="F37" s="166">
        <v>5000000000</v>
      </c>
      <c r="G37" s="57"/>
      <c r="H37" s="57"/>
      <c r="I37" s="56">
        <v>5691019550.256706</v>
      </c>
      <c r="J37" s="57"/>
      <c r="K37" s="57"/>
      <c r="L37" s="57"/>
      <c r="M37" s="10">
        <v>5431905095.20177</v>
      </c>
      <c r="N37" s="10">
        <v>5065160825.430806</v>
      </c>
      <c r="O37" s="56">
        <v>4508057775.709733</v>
      </c>
      <c r="P37" s="57"/>
    </row>
    <row r="38" spans="2:16" ht="11.25" customHeight="1">
      <c r="B38" s="23">
        <v>43862</v>
      </c>
      <c r="C38" s="24">
        <v>44743</v>
      </c>
      <c r="D38" s="10">
        <v>29</v>
      </c>
      <c r="E38" s="25">
        <v>881</v>
      </c>
      <c r="F38" s="166">
        <v>5000000000</v>
      </c>
      <c r="G38" s="57"/>
      <c r="H38" s="57"/>
      <c r="I38" s="56">
        <v>5648468095.892117</v>
      </c>
      <c r="J38" s="57"/>
      <c r="K38" s="57"/>
      <c r="L38" s="57"/>
      <c r="M38" s="10">
        <v>5382441723.912782</v>
      </c>
      <c r="N38" s="10">
        <v>5006683862.347019</v>
      </c>
      <c r="O38" s="56">
        <v>4437746468.394846</v>
      </c>
      <c r="P38" s="57"/>
    </row>
    <row r="39" spans="2:16" ht="11.25" customHeight="1">
      <c r="B39" s="23">
        <v>43862</v>
      </c>
      <c r="C39" s="24">
        <v>44774</v>
      </c>
      <c r="D39" s="10">
        <v>30</v>
      </c>
      <c r="E39" s="25">
        <v>912</v>
      </c>
      <c r="F39" s="166">
        <v>5000000000</v>
      </c>
      <c r="G39" s="57"/>
      <c r="H39" s="57"/>
      <c r="I39" s="56">
        <v>5607133511.413845</v>
      </c>
      <c r="J39" s="57"/>
      <c r="K39" s="57"/>
      <c r="L39" s="57"/>
      <c r="M39" s="10">
        <v>5333991663.02658</v>
      </c>
      <c r="N39" s="10">
        <v>4948997775.583017</v>
      </c>
      <c r="O39" s="56">
        <v>4368035865.696997</v>
      </c>
      <c r="P39" s="57"/>
    </row>
    <row r="40" spans="2:16" ht="11.25" customHeight="1">
      <c r="B40" s="23">
        <v>43862</v>
      </c>
      <c r="C40" s="24">
        <v>44805</v>
      </c>
      <c r="D40" s="10">
        <v>31</v>
      </c>
      <c r="E40" s="25">
        <v>943</v>
      </c>
      <c r="F40" s="166">
        <v>5000000000</v>
      </c>
      <c r="G40" s="57"/>
      <c r="H40" s="57"/>
      <c r="I40" s="56">
        <v>5565819437.773782</v>
      </c>
      <c r="J40" s="57"/>
      <c r="K40" s="57"/>
      <c r="L40" s="57"/>
      <c r="M40" s="10">
        <v>5285709947.019901</v>
      </c>
      <c r="N40" s="10">
        <v>4891728518.233453</v>
      </c>
      <c r="O40" s="56">
        <v>4299202514.957571</v>
      </c>
      <c r="P40" s="57"/>
    </row>
    <row r="41" spans="2:16" ht="11.25" customHeight="1">
      <c r="B41" s="23">
        <v>43862</v>
      </c>
      <c r="C41" s="24">
        <v>44835</v>
      </c>
      <c r="D41" s="10">
        <v>32</v>
      </c>
      <c r="E41" s="25">
        <v>973</v>
      </c>
      <c r="F41" s="166">
        <v>5000000000</v>
      </c>
      <c r="G41" s="57"/>
      <c r="H41" s="57"/>
      <c r="I41" s="56">
        <v>5523371347.757743</v>
      </c>
      <c r="J41" s="57"/>
      <c r="K41" s="57"/>
      <c r="L41" s="57"/>
      <c r="M41" s="10">
        <v>5236788298.0593815</v>
      </c>
      <c r="N41" s="10">
        <v>4834524926.236964</v>
      </c>
      <c r="O41" s="56">
        <v>4231510704.3974175</v>
      </c>
      <c r="P41" s="57"/>
    </row>
    <row r="42" spans="2:16" ht="11.25" customHeight="1">
      <c r="B42" s="23">
        <v>43862</v>
      </c>
      <c r="C42" s="24">
        <v>44866</v>
      </c>
      <c r="D42" s="10">
        <v>33</v>
      </c>
      <c r="E42" s="25">
        <v>1004</v>
      </c>
      <c r="F42" s="166">
        <v>5000000000</v>
      </c>
      <c r="G42" s="57"/>
      <c r="H42" s="57"/>
      <c r="I42" s="56">
        <v>5481318405.029046</v>
      </c>
      <c r="J42" s="57"/>
      <c r="K42" s="57"/>
      <c r="L42" s="57"/>
      <c r="M42" s="10">
        <v>5188102938.238311</v>
      </c>
      <c r="N42" s="10">
        <v>4777398441.537005</v>
      </c>
      <c r="O42" s="56">
        <v>4163798680.387605</v>
      </c>
      <c r="P42" s="57"/>
    </row>
    <row r="43" spans="2:16" ht="11.25" customHeight="1">
      <c r="B43" s="23">
        <v>43862</v>
      </c>
      <c r="C43" s="24">
        <v>44896</v>
      </c>
      <c r="D43" s="10">
        <v>34</v>
      </c>
      <c r="E43" s="25">
        <v>1034</v>
      </c>
      <c r="F43" s="166">
        <v>5000000000</v>
      </c>
      <c r="G43" s="57"/>
      <c r="H43" s="57"/>
      <c r="I43" s="56">
        <v>5438526772.018305</v>
      </c>
      <c r="J43" s="57"/>
      <c r="K43" s="57"/>
      <c r="L43" s="57"/>
      <c r="M43" s="10">
        <v>5139151077.218416</v>
      </c>
      <c r="N43" s="10">
        <v>4720674232.613467</v>
      </c>
      <c r="O43" s="56">
        <v>4097494454.850759</v>
      </c>
      <c r="P43" s="57"/>
    </row>
    <row r="44" spans="2:16" ht="11.25" customHeight="1">
      <c r="B44" s="23">
        <v>43862</v>
      </c>
      <c r="C44" s="24">
        <v>44927</v>
      </c>
      <c r="D44" s="10">
        <v>35</v>
      </c>
      <c r="E44" s="25">
        <v>1065</v>
      </c>
      <c r="F44" s="166">
        <v>5000000000</v>
      </c>
      <c r="G44" s="57"/>
      <c r="H44" s="57"/>
      <c r="I44" s="56">
        <v>5396728132.49067</v>
      </c>
      <c r="J44" s="57"/>
      <c r="K44" s="57"/>
      <c r="L44" s="57"/>
      <c r="M44" s="10">
        <v>5091003946.502198</v>
      </c>
      <c r="N44" s="10">
        <v>4664554514.251642</v>
      </c>
      <c r="O44" s="56">
        <v>4031634339.918608</v>
      </c>
      <c r="P44" s="57"/>
    </row>
    <row r="45" spans="2:16" ht="11.25" customHeight="1">
      <c r="B45" s="23">
        <v>43862</v>
      </c>
      <c r="C45" s="24">
        <v>44958</v>
      </c>
      <c r="D45" s="10">
        <v>36</v>
      </c>
      <c r="E45" s="25">
        <v>1096</v>
      </c>
      <c r="F45" s="166">
        <v>5000000000</v>
      </c>
      <c r="G45" s="57"/>
      <c r="H45" s="57"/>
      <c r="I45" s="56">
        <v>5354060730.051145</v>
      </c>
      <c r="J45" s="57"/>
      <c r="K45" s="57"/>
      <c r="L45" s="57"/>
      <c r="M45" s="10">
        <v>5042187196.798818</v>
      </c>
      <c r="N45" s="10">
        <v>4608077743.21913</v>
      </c>
      <c r="O45" s="56">
        <v>3965951325.448198</v>
      </c>
      <c r="P45" s="57"/>
    </row>
    <row r="46" spans="2:16" ht="11.25" customHeight="1">
      <c r="B46" s="23">
        <v>43862</v>
      </c>
      <c r="C46" s="24">
        <v>44986</v>
      </c>
      <c r="D46" s="10">
        <v>37</v>
      </c>
      <c r="E46" s="25">
        <v>1124</v>
      </c>
      <c r="F46" s="166">
        <v>5000000000</v>
      </c>
      <c r="G46" s="57"/>
      <c r="H46" s="57"/>
      <c r="I46" s="56">
        <v>5311267872.798823</v>
      </c>
      <c r="J46" s="57"/>
      <c r="K46" s="57"/>
      <c r="L46" s="57"/>
      <c r="M46" s="10">
        <v>4994223810.370008</v>
      </c>
      <c r="N46" s="10">
        <v>4553758020.750378</v>
      </c>
      <c r="O46" s="56">
        <v>3904204365.1557317</v>
      </c>
      <c r="P46" s="57"/>
    </row>
    <row r="47" spans="2:16" ht="11.25" customHeight="1">
      <c r="B47" s="23">
        <v>43862</v>
      </c>
      <c r="C47" s="24">
        <v>45017</v>
      </c>
      <c r="D47" s="10">
        <v>38</v>
      </c>
      <c r="E47" s="25">
        <v>1155</v>
      </c>
      <c r="F47" s="166">
        <v>5000000000</v>
      </c>
      <c r="G47" s="57"/>
      <c r="H47" s="57"/>
      <c r="I47" s="56">
        <v>5269760929.214852</v>
      </c>
      <c r="J47" s="57"/>
      <c r="K47" s="57"/>
      <c r="L47" s="57"/>
      <c r="M47" s="10">
        <v>4946790152.816513</v>
      </c>
      <c r="N47" s="10">
        <v>4499036627.161224</v>
      </c>
      <c r="O47" s="56">
        <v>3840950779.6981897</v>
      </c>
      <c r="P47" s="57"/>
    </row>
    <row r="48" spans="2:16" ht="11.25" customHeight="1">
      <c r="B48" s="23">
        <v>43862</v>
      </c>
      <c r="C48" s="24">
        <v>45047</v>
      </c>
      <c r="D48" s="10">
        <v>39</v>
      </c>
      <c r="E48" s="25">
        <v>1185</v>
      </c>
      <c r="F48" s="166">
        <v>5000000000</v>
      </c>
      <c r="G48" s="57"/>
      <c r="H48" s="57"/>
      <c r="I48" s="56">
        <v>5226137084.113494</v>
      </c>
      <c r="J48" s="57"/>
      <c r="K48" s="57"/>
      <c r="L48" s="57"/>
      <c r="M48" s="10">
        <v>4897787427.333853</v>
      </c>
      <c r="N48" s="10">
        <v>4443505689.403631</v>
      </c>
      <c r="O48" s="56">
        <v>3777992027.260763</v>
      </c>
      <c r="P48" s="57"/>
    </row>
    <row r="49" spans="2:16" ht="11.25" customHeight="1">
      <c r="B49" s="23">
        <v>43862</v>
      </c>
      <c r="C49" s="24">
        <v>45078</v>
      </c>
      <c r="D49" s="10">
        <v>40</v>
      </c>
      <c r="E49" s="25">
        <v>1216</v>
      </c>
      <c r="F49" s="166">
        <v>5000000000</v>
      </c>
      <c r="G49" s="57"/>
      <c r="H49" s="57"/>
      <c r="I49" s="56">
        <v>5183871865.645961</v>
      </c>
      <c r="J49" s="57"/>
      <c r="K49" s="57"/>
      <c r="L49" s="57"/>
      <c r="M49" s="10">
        <v>4849937834.6761265</v>
      </c>
      <c r="N49" s="10">
        <v>4388903917.980528</v>
      </c>
      <c r="O49" s="56">
        <v>3715762859.338859</v>
      </c>
      <c r="P49" s="57"/>
    </row>
    <row r="50" spans="2:16" ht="11.25" customHeight="1">
      <c r="B50" s="23">
        <v>43862</v>
      </c>
      <c r="C50" s="24">
        <v>45108</v>
      </c>
      <c r="D50" s="10">
        <v>41</v>
      </c>
      <c r="E50" s="25">
        <v>1246</v>
      </c>
      <c r="F50" s="166">
        <v>5000000000</v>
      </c>
      <c r="G50" s="57"/>
      <c r="H50" s="57"/>
      <c r="I50" s="56">
        <v>5141623366.901835</v>
      </c>
      <c r="J50" s="57"/>
      <c r="K50" s="57"/>
      <c r="L50" s="57"/>
      <c r="M50" s="10">
        <v>4802515053.1505785</v>
      </c>
      <c r="N50" s="10">
        <v>4335292490.812713</v>
      </c>
      <c r="O50" s="56">
        <v>3655328419.918526</v>
      </c>
      <c r="P50" s="57"/>
    </row>
    <row r="51" spans="2:16" ht="11.25" customHeight="1">
      <c r="B51" s="23">
        <v>43862</v>
      </c>
      <c r="C51" s="24">
        <v>45139</v>
      </c>
      <c r="D51" s="10">
        <v>42</v>
      </c>
      <c r="E51" s="25">
        <v>1277</v>
      </c>
      <c r="F51" s="166">
        <v>5000000000</v>
      </c>
      <c r="G51" s="57"/>
      <c r="H51" s="57"/>
      <c r="I51" s="56">
        <v>5099713017.369237</v>
      </c>
      <c r="J51" s="57"/>
      <c r="K51" s="57"/>
      <c r="L51" s="57"/>
      <c r="M51" s="10">
        <v>4755289813.899932</v>
      </c>
      <c r="N51" s="10">
        <v>4281744534.128868</v>
      </c>
      <c r="O51" s="56">
        <v>3594888056.177445</v>
      </c>
      <c r="P51" s="57"/>
    </row>
    <row r="52" spans="2:16" ht="11.25" customHeight="1">
      <c r="B52" s="23">
        <v>43862</v>
      </c>
      <c r="C52" s="24">
        <v>45170</v>
      </c>
      <c r="D52" s="10">
        <v>43</v>
      </c>
      <c r="E52" s="25">
        <v>1308</v>
      </c>
      <c r="F52" s="166">
        <v>5000000000</v>
      </c>
      <c r="G52" s="57"/>
      <c r="H52" s="57"/>
      <c r="I52" s="56">
        <v>5057933974.945791</v>
      </c>
      <c r="J52" s="57"/>
      <c r="K52" s="57"/>
      <c r="L52" s="57"/>
      <c r="M52" s="10">
        <v>4708333185.669085</v>
      </c>
      <c r="N52" s="10">
        <v>4228682151.0395794</v>
      </c>
      <c r="O52" s="56">
        <v>3535300065.6916165</v>
      </c>
      <c r="P52" s="57"/>
    </row>
    <row r="53" spans="2:16" ht="11.25" customHeight="1">
      <c r="B53" s="23">
        <v>43862</v>
      </c>
      <c r="C53" s="24">
        <v>45200</v>
      </c>
      <c r="D53" s="10">
        <v>44</v>
      </c>
      <c r="E53" s="25">
        <v>1338</v>
      </c>
      <c r="F53" s="166">
        <v>5000000000</v>
      </c>
      <c r="G53" s="57"/>
      <c r="H53" s="57"/>
      <c r="I53" s="56">
        <v>5014882967.349355</v>
      </c>
      <c r="J53" s="57"/>
      <c r="K53" s="57"/>
      <c r="L53" s="57"/>
      <c r="M53" s="10">
        <v>4660595322.56246</v>
      </c>
      <c r="N53" s="10">
        <v>4175505083.4071894</v>
      </c>
      <c r="O53" s="56">
        <v>3476532861.8018804</v>
      </c>
      <c r="P53" s="57"/>
    </row>
    <row r="54" spans="2:16" ht="11.25" customHeight="1">
      <c r="B54" s="23">
        <v>43862</v>
      </c>
      <c r="C54" s="24">
        <v>45231</v>
      </c>
      <c r="D54" s="10">
        <v>45</v>
      </c>
      <c r="E54" s="25">
        <v>1369</v>
      </c>
      <c r="F54" s="166">
        <v>5000000000</v>
      </c>
      <c r="G54" s="57"/>
      <c r="H54" s="57"/>
      <c r="I54" s="56">
        <v>4971465852.170378</v>
      </c>
      <c r="J54" s="57"/>
      <c r="K54" s="57"/>
      <c r="L54" s="57"/>
      <c r="M54" s="10">
        <v>4612409228.489662</v>
      </c>
      <c r="N54" s="10">
        <v>4121824981.307173</v>
      </c>
      <c r="O54" s="56">
        <v>3417303007.3762975</v>
      </c>
      <c r="P54" s="57"/>
    </row>
    <row r="55" spans="2:16" ht="11.25" customHeight="1">
      <c r="B55" s="23">
        <v>43862</v>
      </c>
      <c r="C55" s="24">
        <v>45261</v>
      </c>
      <c r="D55" s="10">
        <v>46</v>
      </c>
      <c r="E55" s="25">
        <v>1399</v>
      </c>
      <c r="F55" s="166">
        <v>5000000000</v>
      </c>
      <c r="G55" s="57"/>
      <c r="H55" s="57"/>
      <c r="I55" s="56">
        <v>4929506797.952015</v>
      </c>
      <c r="J55" s="57"/>
      <c r="K55" s="57"/>
      <c r="L55" s="57"/>
      <c r="M55" s="10">
        <v>4565973661.225031</v>
      </c>
      <c r="N55" s="10">
        <v>4070285604.072238</v>
      </c>
      <c r="O55" s="56">
        <v>3360739953.769083</v>
      </c>
      <c r="P55" s="57"/>
    </row>
    <row r="56" spans="2:16" ht="11.25" customHeight="1">
      <c r="B56" s="23">
        <v>43862</v>
      </c>
      <c r="C56" s="24">
        <v>45292</v>
      </c>
      <c r="D56" s="10">
        <v>47</v>
      </c>
      <c r="E56" s="25">
        <v>1430</v>
      </c>
      <c r="F56" s="166">
        <v>5000000000</v>
      </c>
      <c r="G56" s="57"/>
      <c r="H56" s="57"/>
      <c r="I56" s="56">
        <v>4887217202.296257</v>
      </c>
      <c r="J56" s="57"/>
      <c r="K56" s="57"/>
      <c r="L56" s="57"/>
      <c r="M56" s="10">
        <v>4519124976.430096</v>
      </c>
      <c r="N56" s="10">
        <v>4018277510.8584847</v>
      </c>
      <c r="O56" s="56">
        <v>3303745400.4281616</v>
      </c>
      <c r="P56" s="57"/>
    </row>
    <row r="57" spans="2:16" ht="11.25" customHeight="1">
      <c r="B57" s="23">
        <v>43862</v>
      </c>
      <c r="C57" s="24">
        <v>45323</v>
      </c>
      <c r="D57" s="10">
        <v>48</v>
      </c>
      <c r="E57" s="25">
        <v>1461</v>
      </c>
      <c r="F57" s="166">
        <v>5000000000</v>
      </c>
      <c r="G57" s="57"/>
      <c r="H57" s="57"/>
      <c r="I57" s="56">
        <v>4846067472.443117</v>
      </c>
      <c r="J57" s="57"/>
      <c r="K57" s="57"/>
      <c r="L57" s="57"/>
      <c r="M57" s="10">
        <v>4473474300.972251</v>
      </c>
      <c r="N57" s="10">
        <v>3967570152.7759695</v>
      </c>
      <c r="O57" s="56">
        <v>3248238270.043216</v>
      </c>
      <c r="P57" s="57"/>
    </row>
    <row r="58" spans="2:16" ht="11.25" customHeight="1">
      <c r="B58" s="23">
        <v>43862</v>
      </c>
      <c r="C58" s="24">
        <v>45352</v>
      </c>
      <c r="D58" s="10">
        <v>49</v>
      </c>
      <c r="E58" s="25">
        <v>1490</v>
      </c>
      <c r="F58" s="166">
        <v>5000000000</v>
      </c>
      <c r="G58" s="57"/>
      <c r="H58" s="57"/>
      <c r="I58" s="56">
        <v>4804494505.359049</v>
      </c>
      <c r="J58" s="57"/>
      <c r="K58" s="57"/>
      <c r="L58" s="57"/>
      <c r="M58" s="10">
        <v>4428060367.109348</v>
      </c>
      <c r="N58" s="10">
        <v>3917947772.1320796</v>
      </c>
      <c r="O58" s="56">
        <v>3194901358.6839824</v>
      </c>
      <c r="P58" s="57"/>
    </row>
    <row r="59" spans="2:16" ht="11.25" customHeight="1">
      <c r="B59" s="23">
        <v>43862</v>
      </c>
      <c r="C59" s="24">
        <v>45383</v>
      </c>
      <c r="D59" s="10">
        <v>50</v>
      </c>
      <c r="E59" s="25">
        <v>1521</v>
      </c>
      <c r="F59" s="166">
        <v>5000000000</v>
      </c>
      <c r="G59" s="57"/>
      <c r="H59" s="57"/>
      <c r="I59" s="56">
        <v>4763310040.516081</v>
      </c>
      <c r="J59" s="57"/>
      <c r="K59" s="57"/>
      <c r="L59" s="57"/>
      <c r="M59" s="10">
        <v>4382656783.084601</v>
      </c>
      <c r="N59" s="10">
        <v>3867912702.325538</v>
      </c>
      <c r="O59" s="56">
        <v>3140740789.578947</v>
      </c>
      <c r="P59" s="57"/>
    </row>
    <row r="60" spans="2:16" ht="11.25" customHeight="1">
      <c r="B60" s="23">
        <v>43862</v>
      </c>
      <c r="C60" s="24">
        <v>45413</v>
      </c>
      <c r="D60" s="10">
        <v>51</v>
      </c>
      <c r="E60" s="25">
        <v>1551</v>
      </c>
      <c r="F60" s="166">
        <v>5000000000</v>
      </c>
      <c r="G60" s="57"/>
      <c r="H60" s="57"/>
      <c r="I60" s="56">
        <v>4721132751.644059</v>
      </c>
      <c r="J60" s="57"/>
      <c r="K60" s="57"/>
      <c r="L60" s="57"/>
      <c r="M60" s="10">
        <v>4336720007.977715</v>
      </c>
      <c r="N60" s="10">
        <v>3817951026.267547</v>
      </c>
      <c r="O60" s="56">
        <v>3087463755.3437047</v>
      </c>
      <c r="P60" s="57"/>
    </row>
    <row r="61" spans="2:16" ht="11.25" customHeight="1">
      <c r="B61" s="23">
        <v>43862</v>
      </c>
      <c r="C61" s="24">
        <v>45444</v>
      </c>
      <c r="D61" s="10">
        <v>52</v>
      </c>
      <c r="E61" s="25">
        <v>1582</v>
      </c>
      <c r="F61" s="166">
        <v>5000000000</v>
      </c>
      <c r="G61" s="57"/>
      <c r="H61" s="57"/>
      <c r="I61" s="56">
        <v>4678746466.872289</v>
      </c>
      <c r="J61" s="57"/>
      <c r="K61" s="57"/>
      <c r="L61" s="57"/>
      <c r="M61" s="10">
        <v>4290495615.7830334</v>
      </c>
      <c r="N61" s="10">
        <v>3767649768.4915156</v>
      </c>
      <c r="O61" s="56">
        <v>3033881818.373695</v>
      </c>
      <c r="P61" s="57"/>
    </row>
    <row r="62" spans="2:16" ht="11.25" customHeight="1">
      <c r="B62" s="23">
        <v>43862</v>
      </c>
      <c r="C62" s="24">
        <v>45474</v>
      </c>
      <c r="D62" s="10">
        <v>53</v>
      </c>
      <c r="E62" s="25">
        <v>1612</v>
      </c>
      <c r="F62" s="166">
        <v>5000000000</v>
      </c>
      <c r="G62" s="57"/>
      <c r="H62" s="57"/>
      <c r="I62" s="56">
        <v>4637044288.581029</v>
      </c>
      <c r="J62" s="57"/>
      <c r="K62" s="57"/>
      <c r="L62" s="57"/>
      <c r="M62" s="10">
        <v>4245274280.893871</v>
      </c>
      <c r="N62" s="10">
        <v>3718763712.0509486</v>
      </c>
      <c r="O62" s="56">
        <v>2982241449.9952497</v>
      </c>
      <c r="P62" s="57"/>
    </row>
    <row r="63" spans="2:16" ht="11.25" customHeight="1">
      <c r="B63" s="23">
        <v>43862</v>
      </c>
      <c r="C63" s="24">
        <v>45505</v>
      </c>
      <c r="D63" s="10">
        <v>54</v>
      </c>
      <c r="E63" s="25">
        <v>1643</v>
      </c>
      <c r="F63" s="166">
        <v>5000000000</v>
      </c>
      <c r="G63" s="57"/>
      <c r="H63" s="57"/>
      <c r="I63" s="56">
        <v>4595844862.548731</v>
      </c>
      <c r="J63" s="57"/>
      <c r="K63" s="57"/>
      <c r="L63" s="57"/>
      <c r="M63" s="10">
        <v>4200419345.399749</v>
      </c>
      <c r="N63" s="10">
        <v>3670114154.713774</v>
      </c>
      <c r="O63" s="56">
        <v>2930761042.4308467</v>
      </c>
      <c r="P63" s="57"/>
    </row>
    <row r="64" spans="2:16" ht="11.25" customHeight="1">
      <c r="B64" s="23">
        <v>43862</v>
      </c>
      <c r="C64" s="24">
        <v>45536</v>
      </c>
      <c r="D64" s="10">
        <v>55</v>
      </c>
      <c r="E64" s="25">
        <v>1674</v>
      </c>
      <c r="F64" s="166">
        <v>5000000000</v>
      </c>
      <c r="G64" s="57"/>
      <c r="H64" s="57"/>
      <c r="I64" s="56">
        <v>4554771512.600112</v>
      </c>
      <c r="J64" s="57"/>
      <c r="K64" s="57"/>
      <c r="L64" s="57"/>
      <c r="M64" s="10">
        <v>4155819385.3330884</v>
      </c>
      <c r="N64" s="10">
        <v>3621910214.529825</v>
      </c>
      <c r="O64" s="56">
        <v>2880017568.4183474</v>
      </c>
      <c r="P64" s="57"/>
    </row>
    <row r="65" spans="2:16" ht="11.25" customHeight="1">
      <c r="B65" s="23">
        <v>43862</v>
      </c>
      <c r="C65" s="24">
        <v>45566</v>
      </c>
      <c r="D65" s="10">
        <v>56</v>
      </c>
      <c r="E65" s="25">
        <v>1704</v>
      </c>
      <c r="F65" s="166">
        <v>5000000000</v>
      </c>
      <c r="G65" s="57"/>
      <c r="H65" s="57"/>
      <c r="I65" s="56">
        <v>4514459105.877498</v>
      </c>
      <c r="J65" s="57"/>
      <c r="K65" s="57"/>
      <c r="L65" s="57"/>
      <c r="M65" s="10">
        <v>4112276922.425813</v>
      </c>
      <c r="N65" s="10">
        <v>3575140677.4147253</v>
      </c>
      <c r="O65" s="56">
        <v>2831174745.9464498</v>
      </c>
      <c r="P65" s="57"/>
    </row>
    <row r="66" spans="2:16" ht="11.25" customHeight="1">
      <c r="B66" s="23">
        <v>43862</v>
      </c>
      <c r="C66" s="24">
        <v>45597</v>
      </c>
      <c r="D66" s="10">
        <v>57</v>
      </c>
      <c r="E66" s="25">
        <v>1735</v>
      </c>
      <c r="F66" s="166">
        <v>5000000000</v>
      </c>
      <c r="G66" s="57"/>
      <c r="H66" s="57"/>
      <c r="I66" s="56">
        <v>4473170346.812682</v>
      </c>
      <c r="J66" s="57"/>
      <c r="K66" s="57"/>
      <c r="L66" s="57"/>
      <c r="M66" s="10">
        <v>4067755542.6191425</v>
      </c>
      <c r="N66" s="10">
        <v>3527440697.882947</v>
      </c>
      <c r="O66" s="56">
        <v>2781569279.1334777</v>
      </c>
      <c r="P66" s="57"/>
    </row>
    <row r="67" spans="2:16" ht="11.25" customHeight="1">
      <c r="B67" s="23">
        <v>43862</v>
      </c>
      <c r="C67" s="24">
        <v>45627</v>
      </c>
      <c r="D67" s="10">
        <v>58</v>
      </c>
      <c r="E67" s="25">
        <v>1765</v>
      </c>
      <c r="F67" s="166">
        <v>5000000000</v>
      </c>
      <c r="G67" s="57"/>
      <c r="H67" s="57"/>
      <c r="I67" s="56">
        <v>4432453271.475813</v>
      </c>
      <c r="J67" s="57"/>
      <c r="K67" s="57"/>
      <c r="L67" s="57"/>
      <c r="M67" s="10">
        <v>4024112693.5116897</v>
      </c>
      <c r="N67" s="10">
        <v>3481006045.42038</v>
      </c>
      <c r="O67" s="56">
        <v>2733701058.039471</v>
      </c>
      <c r="P67" s="57"/>
    </row>
    <row r="68" spans="2:16" ht="11.25" customHeight="1">
      <c r="B68" s="23">
        <v>43862</v>
      </c>
      <c r="C68" s="24">
        <v>45658</v>
      </c>
      <c r="D68" s="10">
        <v>59</v>
      </c>
      <c r="E68" s="25">
        <v>1796</v>
      </c>
      <c r="F68" s="166">
        <v>5000000000</v>
      </c>
      <c r="G68" s="57"/>
      <c r="H68" s="57"/>
      <c r="I68" s="56">
        <v>4392616717.130422</v>
      </c>
      <c r="J68" s="57"/>
      <c r="K68" s="57"/>
      <c r="L68" s="57"/>
      <c r="M68" s="10">
        <v>3981182237.425272</v>
      </c>
      <c r="N68" s="10">
        <v>3435111146.7658567</v>
      </c>
      <c r="O68" s="56">
        <v>2686232855.0147758</v>
      </c>
      <c r="P68" s="57"/>
    </row>
    <row r="69" spans="2:16" ht="11.25" customHeight="1">
      <c r="B69" s="23">
        <v>43862</v>
      </c>
      <c r="C69" s="24">
        <v>45689</v>
      </c>
      <c r="D69" s="10">
        <v>60</v>
      </c>
      <c r="E69" s="25">
        <v>1827</v>
      </c>
      <c r="F69" s="166">
        <v>5000000000</v>
      </c>
      <c r="G69" s="57"/>
      <c r="H69" s="57"/>
      <c r="I69" s="56">
        <v>4353183975.528236</v>
      </c>
      <c r="J69" s="57"/>
      <c r="K69" s="57"/>
      <c r="L69" s="57"/>
      <c r="M69" s="10">
        <v>3938751200.6414294</v>
      </c>
      <c r="N69" s="10">
        <v>3389856995.18945</v>
      </c>
      <c r="O69" s="56">
        <v>2639616654.709921</v>
      </c>
      <c r="P69" s="57"/>
    </row>
    <row r="70" spans="2:16" ht="11.25" customHeight="1">
      <c r="B70" s="23">
        <v>43862</v>
      </c>
      <c r="C70" s="24">
        <v>45717</v>
      </c>
      <c r="D70" s="10">
        <v>61</v>
      </c>
      <c r="E70" s="25">
        <v>1855</v>
      </c>
      <c r="F70" s="166">
        <v>5000000000</v>
      </c>
      <c r="G70" s="57"/>
      <c r="H70" s="57"/>
      <c r="I70" s="56">
        <v>4313811980.391031</v>
      </c>
      <c r="J70" s="57"/>
      <c r="K70" s="57"/>
      <c r="L70" s="57"/>
      <c r="M70" s="10">
        <v>3897147667.1979294</v>
      </c>
      <c r="N70" s="10">
        <v>3346345719.287067</v>
      </c>
      <c r="O70" s="56">
        <v>2595764571.8680515</v>
      </c>
      <c r="P70" s="57"/>
    </row>
    <row r="71" spans="2:16" ht="11.25" customHeight="1">
      <c r="B71" s="23">
        <v>43862</v>
      </c>
      <c r="C71" s="24">
        <v>45748</v>
      </c>
      <c r="D71" s="10">
        <v>62</v>
      </c>
      <c r="E71" s="25">
        <v>1886</v>
      </c>
      <c r="F71" s="166">
        <v>5000000000</v>
      </c>
      <c r="G71" s="57"/>
      <c r="H71" s="57"/>
      <c r="I71" s="56">
        <v>4274199720.804933</v>
      </c>
      <c r="J71" s="57"/>
      <c r="K71" s="57"/>
      <c r="L71" s="57"/>
      <c r="M71" s="10">
        <v>3854812338.6107535</v>
      </c>
      <c r="N71" s="10">
        <v>3301575843.4213896</v>
      </c>
      <c r="O71" s="56">
        <v>2550189137.650448</v>
      </c>
      <c r="P71" s="57"/>
    </row>
    <row r="72" spans="2:16" ht="11.25" customHeight="1">
      <c r="B72" s="23">
        <v>43862</v>
      </c>
      <c r="C72" s="24">
        <v>45778</v>
      </c>
      <c r="D72" s="10">
        <v>63</v>
      </c>
      <c r="E72" s="25">
        <v>1916</v>
      </c>
      <c r="F72" s="166">
        <v>5000000000</v>
      </c>
      <c r="G72" s="57"/>
      <c r="H72" s="57"/>
      <c r="I72" s="56">
        <v>4233519178.081856</v>
      </c>
      <c r="J72" s="57"/>
      <c r="K72" s="57"/>
      <c r="L72" s="57"/>
      <c r="M72" s="10">
        <v>3811856304.4377236</v>
      </c>
      <c r="N72" s="10">
        <v>3256749280.324734</v>
      </c>
      <c r="O72" s="56">
        <v>2505252606.124191</v>
      </c>
      <c r="P72" s="57"/>
    </row>
    <row r="73" spans="2:16" ht="11.25" customHeight="1">
      <c r="B73" s="23">
        <v>43862</v>
      </c>
      <c r="C73" s="24">
        <v>45809</v>
      </c>
      <c r="D73" s="10">
        <v>64</v>
      </c>
      <c r="E73" s="25">
        <v>1947</v>
      </c>
      <c r="F73" s="166">
        <v>5000000000</v>
      </c>
      <c r="G73" s="57"/>
      <c r="H73" s="57"/>
      <c r="I73" s="56">
        <v>4194618390.496856</v>
      </c>
      <c r="J73" s="57"/>
      <c r="K73" s="57"/>
      <c r="L73" s="57"/>
      <c r="M73" s="10">
        <v>3770424292.0908756</v>
      </c>
      <c r="N73" s="10">
        <v>3213158305.794935</v>
      </c>
      <c r="O73" s="56">
        <v>2461251190.4038167</v>
      </c>
      <c r="P73" s="57"/>
    </row>
    <row r="74" spans="2:16" ht="11.25" customHeight="1">
      <c r="B74" s="23">
        <v>43862</v>
      </c>
      <c r="C74" s="24">
        <v>45839</v>
      </c>
      <c r="D74" s="10">
        <v>65</v>
      </c>
      <c r="E74" s="25">
        <v>1977</v>
      </c>
      <c r="F74" s="166">
        <v>5000000000</v>
      </c>
      <c r="G74" s="57"/>
      <c r="H74" s="57"/>
      <c r="I74" s="56">
        <v>4155112555.401479</v>
      </c>
      <c r="J74" s="57"/>
      <c r="K74" s="57"/>
      <c r="L74" s="57"/>
      <c r="M74" s="10">
        <v>3728783097.1220403</v>
      </c>
      <c r="N74" s="10">
        <v>3169850547.9653435</v>
      </c>
      <c r="O74" s="56">
        <v>2418124661.9980707</v>
      </c>
      <c r="P74" s="57"/>
    </row>
    <row r="75" spans="2:16" ht="11.25" customHeight="1">
      <c r="B75" s="23">
        <v>43862</v>
      </c>
      <c r="C75" s="24">
        <v>45870</v>
      </c>
      <c r="D75" s="10">
        <v>66</v>
      </c>
      <c r="E75" s="25">
        <v>2008</v>
      </c>
      <c r="F75" s="166">
        <v>5000000000</v>
      </c>
      <c r="G75" s="57"/>
      <c r="H75" s="57"/>
      <c r="I75" s="56">
        <v>4116049572.580671</v>
      </c>
      <c r="J75" s="57"/>
      <c r="K75" s="57"/>
      <c r="L75" s="57"/>
      <c r="M75" s="10">
        <v>3687463280.2826486</v>
      </c>
      <c r="N75" s="10">
        <v>3126752188.896047</v>
      </c>
      <c r="O75" s="56">
        <v>2375144201.04846</v>
      </c>
      <c r="P75" s="57"/>
    </row>
    <row r="76" spans="2:16" ht="11.25" customHeight="1">
      <c r="B76" s="23">
        <v>43862</v>
      </c>
      <c r="C76" s="24">
        <v>45901</v>
      </c>
      <c r="D76" s="10">
        <v>67</v>
      </c>
      <c r="E76" s="25">
        <v>2039</v>
      </c>
      <c r="F76" s="166">
        <v>5000000000</v>
      </c>
      <c r="G76" s="57"/>
      <c r="H76" s="57"/>
      <c r="I76" s="56">
        <v>4075993205.758041</v>
      </c>
      <c r="J76" s="57"/>
      <c r="K76" s="57"/>
      <c r="L76" s="57"/>
      <c r="M76" s="10">
        <v>3645384462.068751</v>
      </c>
      <c r="N76" s="10">
        <v>3083210591.768716</v>
      </c>
      <c r="O76" s="56">
        <v>2332149184.1598</v>
      </c>
      <c r="P76" s="57"/>
    </row>
    <row r="77" spans="2:16" ht="11.25" customHeight="1">
      <c r="B77" s="23">
        <v>43862</v>
      </c>
      <c r="C77" s="24">
        <v>45931</v>
      </c>
      <c r="D77" s="10">
        <v>68</v>
      </c>
      <c r="E77" s="25">
        <v>2069</v>
      </c>
      <c r="F77" s="166">
        <v>5000000000</v>
      </c>
      <c r="G77" s="57"/>
      <c r="H77" s="57"/>
      <c r="I77" s="56">
        <v>4037655791.118939</v>
      </c>
      <c r="J77" s="57"/>
      <c r="K77" s="57"/>
      <c r="L77" s="57"/>
      <c r="M77" s="10">
        <v>3605169928.005525</v>
      </c>
      <c r="N77" s="10">
        <v>3041692859.3590364</v>
      </c>
      <c r="O77" s="56">
        <v>2291313851.8966646</v>
      </c>
      <c r="P77" s="57"/>
    </row>
    <row r="78" spans="2:16" ht="11.25" customHeight="1">
      <c r="B78" s="23">
        <v>43862</v>
      </c>
      <c r="C78" s="24">
        <v>45962</v>
      </c>
      <c r="D78" s="10">
        <v>69</v>
      </c>
      <c r="E78" s="25">
        <v>2100</v>
      </c>
      <c r="F78" s="166">
        <v>5000000000</v>
      </c>
      <c r="G78" s="57"/>
      <c r="H78" s="57"/>
      <c r="I78" s="56">
        <v>3999009556.650716</v>
      </c>
      <c r="J78" s="57"/>
      <c r="K78" s="57"/>
      <c r="L78" s="57"/>
      <c r="M78" s="10">
        <v>3564607102.802419</v>
      </c>
      <c r="N78" s="10">
        <v>2999821265.214957</v>
      </c>
      <c r="O78" s="56">
        <v>2250200523.4367867</v>
      </c>
      <c r="P78" s="57"/>
    </row>
    <row r="79" spans="2:16" ht="11.25" customHeight="1">
      <c r="B79" s="23">
        <v>43862</v>
      </c>
      <c r="C79" s="24">
        <v>45992</v>
      </c>
      <c r="D79" s="10">
        <v>70</v>
      </c>
      <c r="E79" s="25">
        <v>2130</v>
      </c>
      <c r="F79" s="166">
        <v>5000000000</v>
      </c>
      <c r="G79" s="57"/>
      <c r="H79" s="57"/>
      <c r="I79" s="56">
        <v>3960618879.819495</v>
      </c>
      <c r="J79" s="57"/>
      <c r="K79" s="57"/>
      <c r="L79" s="57"/>
      <c r="M79" s="10">
        <v>3524591908.653427</v>
      </c>
      <c r="N79" s="10">
        <v>2958845704.393354</v>
      </c>
      <c r="O79" s="56">
        <v>2210366266.0636206</v>
      </c>
      <c r="P79" s="57"/>
    </row>
    <row r="80" spans="2:16" ht="11.25" customHeight="1">
      <c r="B80" s="23">
        <v>43862</v>
      </c>
      <c r="C80" s="24">
        <v>46023</v>
      </c>
      <c r="D80" s="10">
        <v>71</v>
      </c>
      <c r="E80" s="25">
        <v>2161</v>
      </c>
      <c r="F80" s="166">
        <v>5000000000</v>
      </c>
      <c r="G80" s="57"/>
      <c r="H80" s="57"/>
      <c r="I80" s="56">
        <v>3922229961.585204</v>
      </c>
      <c r="J80" s="57"/>
      <c r="K80" s="57"/>
      <c r="L80" s="57"/>
      <c r="M80" s="10">
        <v>3484509223.758335</v>
      </c>
      <c r="N80" s="10">
        <v>2917757472.3654504</v>
      </c>
      <c r="O80" s="56">
        <v>2170439751.5696077</v>
      </c>
      <c r="P80" s="57"/>
    </row>
    <row r="81" spans="2:16" ht="11.25" customHeight="1">
      <c r="B81" s="23">
        <v>43862</v>
      </c>
      <c r="C81" s="24">
        <v>46054</v>
      </c>
      <c r="D81" s="10">
        <v>72</v>
      </c>
      <c r="E81" s="25">
        <v>2192</v>
      </c>
      <c r="F81" s="166">
        <v>2500000000</v>
      </c>
      <c r="G81" s="57"/>
      <c r="H81" s="57"/>
      <c r="I81" s="56">
        <v>3884030176.691822</v>
      </c>
      <c r="J81" s="57"/>
      <c r="K81" s="57"/>
      <c r="L81" s="57"/>
      <c r="M81" s="10">
        <v>3444720107.266988</v>
      </c>
      <c r="N81" s="10">
        <v>2877104289.134356</v>
      </c>
      <c r="O81" s="56">
        <v>2131134054.7069397</v>
      </c>
      <c r="P81" s="57"/>
    </row>
    <row r="82" spans="2:16" ht="11.25" customHeight="1">
      <c r="B82" s="23">
        <v>43862</v>
      </c>
      <c r="C82" s="24">
        <v>46082</v>
      </c>
      <c r="D82" s="10">
        <v>73</v>
      </c>
      <c r="E82" s="25">
        <v>2220</v>
      </c>
      <c r="F82" s="166">
        <v>2500000000</v>
      </c>
      <c r="G82" s="57"/>
      <c r="H82" s="57"/>
      <c r="I82" s="56">
        <v>3845310943.069329</v>
      </c>
      <c r="J82" s="57"/>
      <c r="K82" s="57"/>
      <c r="L82" s="57"/>
      <c r="M82" s="10">
        <v>3405155361.1907754</v>
      </c>
      <c r="N82" s="10">
        <v>2837525101.059861</v>
      </c>
      <c r="O82" s="56">
        <v>2093774411.0550804</v>
      </c>
      <c r="P82" s="57"/>
    </row>
    <row r="83" spans="2:16" ht="11.25" customHeight="1">
      <c r="B83" s="23">
        <v>43862</v>
      </c>
      <c r="C83" s="24">
        <v>46113</v>
      </c>
      <c r="D83" s="10">
        <v>74</v>
      </c>
      <c r="E83" s="25">
        <v>2251</v>
      </c>
      <c r="F83" s="166">
        <v>2500000000</v>
      </c>
      <c r="G83" s="57"/>
      <c r="H83" s="57"/>
      <c r="I83" s="56">
        <v>3807592587.929492</v>
      </c>
      <c r="J83" s="57"/>
      <c r="K83" s="57"/>
      <c r="L83" s="57"/>
      <c r="M83" s="10">
        <v>3366035712.7485213</v>
      </c>
      <c r="N83" s="10">
        <v>2797793087.4328213</v>
      </c>
      <c r="O83" s="56">
        <v>2055712554.351612</v>
      </c>
      <c r="P83" s="57"/>
    </row>
    <row r="84" spans="2:16" ht="11.25" customHeight="1">
      <c r="B84" s="23">
        <v>43862</v>
      </c>
      <c r="C84" s="24">
        <v>46143</v>
      </c>
      <c r="D84" s="10">
        <v>75</v>
      </c>
      <c r="E84" s="25">
        <v>2281</v>
      </c>
      <c r="F84" s="166">
        <v>2500000000</v>
      </c>
      <c r="G84" s="57"/>
      <c r="H84" s="57"/>
      <c r="I84" s="56">
        <v>3769446073.55803</v>
      </c>
      <c r="J84" s="57"/>
      <c r="K84" s="57"/>
      <c r="L84" s="57"/>
      <c r="M84" s="10">
        <v>3326843271.741045</v>
      </c>
      <c r="N84" s="10">
        <v>2758411040.2068076</v>
      </c>
      <c r="O84" s="56">
        <v>2018467965.0543337</v>
      </c>
      <c r="P84" s="57"/>
    </row>
    <row r="85" spans="2:16" ht="11.25" customHeight="1">
      <c r="B85" s="23">
        <v>43862</v>
      </c>
      <c r="C85" s="24">
        <v>46174</v>
      </c>
      <c r="D85" s="10">
        <v>76</v>
      </c>
      <c r="E85" s="25">
        <v>2312</v>
      </c>
      <c r="F85" s="166">
        <v>2500000000</v>
      </c>
      <c r="G85" s="57"/>
      <c r="H85" s="57"/>
      <c r="I85" s="56">
        <v>3731541425.381327</v>
      </c>
      <c r="J85" s="57"/>
      <c r="K85" s="57"/>
      <c r="L85" s="57"/>
      <c r="M85" s="10">
        <v>3287803499.458715</v>
      </c>
      <c r="N85" s="10">
        <v>2719108809.770188</v>
      </c>
      <c r="O85" s="56">
        <v>1981281048.127941</v>
      </c>
      <c r="P85" s="57"/>
    </row>
    <row r="86" spans="2:16" ht="11.25" customHeight="1">
      <c r="B86" s="23">
        <v>43862</v>
      </c>
      <c r="C86" s="24">
        <v>46204</v>
      </c>
      <c r="D86" s="10">
        <v>77</v>
      </c>
      <c r="E86" s="25">
        <v>2342</v>
      </c>
      <c r="F86" s="166">
        <v>2500000000</v>
      </c>
      <c r="G86" s="57"/>
      <c r="H86" s="57"/>
      <c r="I86" s="56">
        <v>3693620321.650949</v>
      </c>
      <c r="J86" s="57"/>
      <c r="K86" s="57"/>
      <c r="L86" s="57"/>
      <c r="M86" s="10">
        <v>3249050019.781577</v>
      </c>
      <c r="N86" s="10">
        <v>2680444987.4718275</v>
      </c>
      <c r="O86" s="56">
        <v>1945102446.7731009</v>
      </c>
      <c r="P86" s="57"/>
    </row>
    <row r="87" spans="2:16" ht="11.25" customHeight="1">
      <c r="B87" s="23">
        <v>43862</v>
      </c>
      <c r="C87" s="24">
        <v>46235</v>
      </c>
      <c r="D87" s="10">
        <v>78</v>
      </c>
      <c r="E87" s="25">
        <v>2373</v>
      </c>
      <c r="F87" s="166">
        <v>2500000000</v>
      </c>
      <c r="G87" s="57"/>
      <c r="H87" s="57"/>
      <c r="I87" s="56">
        <v>3656480169.086261</v>
      </c>
      <c r="J87" s="57"/>
      <c r="K87" s="57"/>
      <c r="L87" s="57"/>
      <c r="M87" s="10">
        <v>3210924899.220975</v>
      </c>
      <c r="N87" s="10">
        <v>2642255080.837356</v>
      </c>
      <c r="O87" s="56">
        <v>1909268217.0990639</v>
      </c>
      <c r="P87" s="57"/>
    </row>
    <row r="88" spans="2:16" ht="11.25" customHeight="1">
      <c r="B88" s="23">
        <v>43862</v>
      </c>
      <c r="C88" s="24">
        <v>46266</v>
      </c>
      <c r="D88" s="10">
        <v>79</v>
      </c>
      <c r="E88" s="25">
        <v>2404</v>
      </c>
      <c r="F88" s="166">
        <v>2500000000</v>
      </c>
      <c r="G88" s="57"/>
      <c r="H88" s="57"/>
      <c r="I88" s="56">
        <v>3619697819.822019</v>
      </c>
      <c r="J88" s="57"/>
      <c r="K88" s="57"/>
      <c r="L88" s="57"/>
      <c r="M88" s="10">
        <v>3173233429.044644</v>
      </c>
      <c r="N88" s="10">
        <v>2604598028.2813053</v>
      </c>
      <c r="O88" s="56">
        <v>1874086051.9982045</v>
      </c>
      <c r="P88" s="57"/>
    </row>
    <row r="89" spans="2:16" ht="11.25" customHeight="1">
      <c r="B89" s="23">
        <v>43862</v>
      </c>
      <c r="C89" s="24">
        <v>46296</v>
      </c>
      <c r="D89" s="10">
        <v>80</v>
      </c>
      <c r="E89" s="25">
        <v>2434</v>
      </c>
      <c r="F89" s="166">
        <v>2500000000</v>
      </c>
      <c r="G89" s="57"/>
      <c r="H89" s="57"/>
      <c r="I89" s="56">
        <v>3583988656.153401</v>
      </c>
      <c r="J89" s="57"/>
      <c r="K89" s="57"/>
      <c r="L89" s="57"/>
      <c r="M89" s="10">
        <v>3136771557.372368</v>
      </c>
      <c r="N89" s="10">
        <v>2568333078.911924</v>
      </c>
      <c r="O89" s="56">
        <v>1840417057.305589</v>
      </c>
      <c r="P89" s="57"/>
    </row>
    <row r="90" spans="2:16" ht="11.25" customHeight="1">
      <c r="B90" s="23">
        <v>43862</v>
      </c>
      <c r="C90" s="24">
        <v>46327</v>
      </c>
      <c r="D90" s="10">
        <v>81</v>
      </c>
      <c r="E90" s="25">
        <v>2465</v>
      </c>
      <c r="F90" s="166">
        <v>2500000000</v>
      </c>
      <c r="G90" s="57"/>
      <c r="H90" s="57"/>
      <c r="I90" s="56">
        <v>3547923669.375445</v>
      </c>
      <c r="J90" s="57"/>
      <c r="K90" s="57"/>
      <c r="L90" s="57"/>
      <c r="M90" s="10">
        <v>3099940169.4515333</v>
      </c>
      <c r="N90" s="10">
        <v>2531721085.40832</v>
      </c>
      <c r="O90" s="56">
        <v>1806497573.7717576</v>
      </c>
      <c r="P90" s="57"/>
    </row>
    <row r="91" spans="2:16" ht="11.25" customHeight="1">
      <c r="B91" s="23">
        <v>43862</v>
      </c>
      <c r="C91" s="24">
        <v>46357</v>
      </c>
      <c r="D91" s="10">
        <v>82</v>
      </c>
      <c r="E91" s="25">
        <v>2495</v>
      </c>
      <c r="F91" s="166">
        <v>2500000000</v>
      </c>
      <c r="G91" s="57"/>
      <c r="H91" s="57"/>
      <c r="I91" s="56">
        <v>3512662947.486234</v>
      </c>
      <c r="J91" s="57"/>
      <c r="K91" s="57"/>
      <c r="L91" s="57"/>
      <c r="M91" s="10">
        <v>3064093997.659756</v>
      </c>
      <c r="N91" s="10">
        <v>2496286328.5420957</v>
      </c>
      <c r="O91" s="56">
        <v>1773911730.684561</v>
      </c>
      <c r="P91" s="57"/>
    </row>
    <row r="92" spans="2:16" ht="11.25" customHeight="1">
      <c r="B92" s="23">
        <v>43862</v>
      </c>
      <c r="C92" s="24">
        <v>46388</v>
      </c>
      <c r="D92" s="10">
        <v>83</v>
      </c>
      <c r="E92" s="25">
        <v>2526</v>
      </c>
      <c r="F92" s="166">
        <v>2500000000</v>
      </c>
      <c r="G92" s="57"/>
      <c r="H92" s="57"/>
      <c r="I92" s="56">
        <v>3475318448.840396</v>
      </c>
      <c r="J92" s="57"/>
      <c r="K92" s="57"/>
      <c r="L92" s="57"/>
      <c r="M92" s="10">
        <v>3026376732.035305</v>
      </c>
      <c r="N92" s="10">
        <v>2459288031.889506</v>
      </c>
      <c r="O92" s="56">
        <v>1740217867.09948</v>
      </c>
      <c r="P92" s="57"/>
    </row>
    <row r="93" spans="2:16" ht="11.25" customHeight="1">
      <c r="B93" s="23">
        <v>43862</v>
      </c>
      <c r="C93" s="24">
        <v>46419</v>
      </c>
      <c r="D93" s="10">
        <v>84</v>
      </c>
      <c r="E93" s="25">
        <v>2557</v>
      </c>
      <c r="F93" s="166">
        <v>2500000000</v>
      </c>
      <c r="G93" s="57"/>
      <c r="H93" s="57"/>
      <c r="I93" s="56">
        <v>3439694640.077648</v>
      </c>
      <c r="J93" s="57"/>
      <c r="K93" s="57"/>
      <c r="L93" s="57"/>
      <c r="M93" s="10">
        <v>2990274464.2884398</v>
      </c>
      <c r="N93" s="10">
        <v>2423770816.6915746</v>
      </c>
      <c r="O93" s="56">
        <v>1707821193.28389</v>
      </c>
      <c r="P93" s="57"/>
    </row>
    <row r="94" spans="2:16" ht="11.25" customHeight="1">
      <c r="B94" s="23">
        <v>43862</v>
      </c>
      <c r="C94" s="24">
        <v>46447</v>
      </c>
      <c r="D94" s="10">
        <v>85</v>
      </c>
      <c r="E94" s="25">
        <v>2585</v>
      </c>
      <c r="F94" s="166">
        <v>2500000000</v>
      </c>
      <c r="G94" s="57"/>
      <c r="H94" s="57"/>
      <c r="I94" s="56">
        <v>3404599648.961049</v>
      </c>
      <c r="J94" s="57"/>
      <c r="K94" s="57"/>
      <c r="L94" s="57"/>
      <c r="M94" s="10">
        <v>2955230331.292656</v>
      </c>
      <c r="N94" s="10">
        <v>2389862703.246475</v>
      </c>
      <c r="O94" s="56">
        <v>1677485633.4540186</v>
      </c>
      <c r="P94" s="57"/>
    </row>
    <row r="95" spans="2:16" ht="11.25" customHeight="1">
      <c r="B95" s="23">
        <v>43862</v>
      </c>
      <c r="C95" s="24">
        <v>46478</v>
      </c>
      <c r="D95" s="10">
        <v>86</v>
      </c>
      <c r="E95" s="25">
        <v>2616</v>
      </c>
      <c r="F95" s="166">
        <v>2500000000</v>
      </c>
      <c r="G95" s="57"/>
      <c r="H95" s="57"/>
      <c r="I95" s="56">
        <v>3369908357.043722</v>
      </c>
      <c r="J95" s="57"/>
      <c r="K95" s="57"/>
      <c r="L95" s="57"/>
      <c r="M95" s="10">
        <v>2920156687.9470177</v>
      </c>
      <c r="N95" s="10">
        <v>2355493250.4020987</v>
      </c>
      <c r="O95" s="56">
        <v>1646358239.4486685</v>
      </c>
      <c r="P95" s="57"/>
    </row>
    <row r="96" spans="2:16" ht="11.25" customHeight="1">
      <c r="B96" s="23">
        <v>43862</v>
      </c>
      <c r="C96" s="24">
        <v>46508</v>
      </c>
      <c r="D96" s="10">
        <v>87</v>
      </c>
      <c r="E96" s="25">
        <v>2646</v>
      </c>
      <c r="F96" s="166">
        <v>2500000000</v>
      </c>
      <c r="G96" s="57"/>
      <c r="H96" s="57"/>
      <c r="I96" s="56">
        <v>3334662686.892326</v>
      </c>
      <c r="J96" s="57"/>
      <c r="K96" s="57"/>
      <c r="L96" s="57"/>
      <c r="M96" s="10">
        <v>2884871909.8247943</v>
      </c>
      <c r="N96" s="10">
        <v>2321303954.274079</v>
      </c>
      <c r="O96" s="56">
        <v>1615811043.4783192</v>
      </c>
      <c r="P96" s="57"/>
    </row>
    <row r="97" spans="2:16" ht="11.25" customHeight="1">
      <c r="B97" s="23">
        <v>43862</v>
      </c>
      <c r="C97" s="24">
        <v>46539</v>
      </c>
      <c r="D97" s="10">
        <v>88</v>
      </c>
      <c r="E97" s="25">
        <v>2677</v>
      </c>
      <c r="F97" s="166">
        <v>2500000000</v>
      </c>
      <c r="G97" s="57"/>
      <c r="H97" s="57"/>
      <c r="I97" s="56">
        <v>3300016776.153759</v>
      </c>
      <c r="J97" s="57"/>
      <c r="K97" s="57"/>
      <c r="L97" s="57"/>
      <c r="M97" s="10">
        <v>2850057038.4945707</v>
      </c>
      <c r="N97" s="10">
        <v>2287457958.2344522</v>
      </c>
      <c r="O97" s="56">
        <v>1585507501.764646</v>
      </c>
      <c r="P97" s="57"/>
    </row>
    <row r="98" spans="2:16" ht="11.25" customHeight="1">
      <c r="B98" s="23">
        <v>43862</v>
      </c>
      <c r="C98" s="24">
        <v>46569</v>
      </c>
      <c r="D98" s="10">
        <v>89</v>
      </c>
      <c r="E98" s="25">
        <v>2707</v>
      </c>
      <c r="F98" s="166">
        <v>2500000000</v>
      </c>
      <c r="G98" s="57"/>
      <c r="H98" s="57"/>
      <c r="I98" s="56">
        <v>3266190099.934206</v>
      </c>
      <c r="J98" s="57"/>
      <c r="K98" s="57"/>
      <c r="L98" s="57"/>
      <c r="M98" s="10">
        <v>2816212504.195836</v>
      </c>
      <c r="N98" s="10">
        <v>2254731119.1841655</v>
      </c>
      <c r="O98" s="56">
        <v>1556417204.3011763</v>
      </c>
      <c r="P98" s="57"/>
    </row>
    <row r="99" spans="2:16" ht="11.25" customHeight="1">
      <c r="B99" s="23">
        <v>43862</v>
      </c>
      <c r="C99" s="24">
        <v>46600</v>
      </c>
      <c r="D99" s="10">
        <v>90</v>
      </c>
      <c r="E99" s="25">
        <v>2738</v>
      </c>
      <c r="F99" s="166">
        <v>2500000000</v>
      </c>
      <c r="G99" s="57"/>
      <c r="H99" s="57"/>
      <c r="I99" s="56">
        <v>3232039111.523482</v>
      </c>
      <c r="J99" s="57"/>
      <c r="K99" s="57"/>
      <c r="L99" s="57"/>
      <c r="M99" s="10">
        <v>2782039878.7369814</v>
      </c>
      <c r="N99" s="10">
        <v>2221706984.491348</v>
      </c>
      <c r="O99" s="56">
        <v>1527125270.392343</v>
      </c>
      <c r="P99" s="57"/>
    </row>
    <row r="100" spans="2:16" ht="11.25" customHeight="1">
      <c r="B100" s="23">
        <v>43862</v>
      </c>
      <c r="C100" s="24">
        <v>46631</v>
      </c>
      <c r="D100" s="10">
        <v>91</v>
      </c>
      <c r="E100" s="25">
        <v>2769</v>
      </c>
      <c r="F100" s="166">
        <v>2500000000</v>
      </c>
      <c r="G100" s="57"/>
      <c r="H100" s="57"/>
      <c r="I100" s="56">
        <v>3198219252.850744</v>
      </c>
      <c r="J100" s="57"/>
      <c r="K100" s="57"/>
      <c r="L100" s="57"/>
      <c r="M100" s="10">
        <v>2748259613.445925</v>
      </c>
      <c r="N100" s="10">
        <v>2189148778.4905787</v>
      </c>
      <c r="O100" s="56">
        <v>1498372456.143616</v>
      </c>
      <c r="P100" s="57"/>
    </row>
    <row r="101" spans="2:16" ht="11.25" customHeight="1">
      <c r="B101" s="23">
        <v>43862</v>
      </c>
      <c r="C101" s="24">
        <v>46661</v>
      </c>
      <c r="D101" s="10">
        <v>92</v>
      </c>
      <c r="E101" s="25">
        <v>2799</v>
      </c>
      <c r="F101" s="166">
        <v>2500000000</v>
      </c>
      <c r="G101" s="57"/>
      <c r="H101" s="57"/>
      <c r="I101" s="56">
        <v>3164336774.536228</v>
      </c>
      <c r="J101" s="57"/>
      <c r="K101" s="57"/>
      <c r="L101" s="57"/>
      <c r="M101" s="10">
        <v>2714680862.2579885</v>
      </c>
      <c r="N101" s="10">
        <v>2157079099.16603</v>
      </c>
      <c r="O101" s="56">
        <v>1470370081.40068</v>
      </c>
      <c r="P101" s="57"/>
    </row>
    <row r="102" spans="2:16" ht="11.25" customHeight="1">
      <c r="B102" s="23">
        <v>43862</v>
      </c>
      <c r="C102" s="24">
        <v>46692</v>
      </c>
      <c r="D102" s="10">
        <v>93</v>
      </c>
      <c r="E102" s="25">
        <v>2830</v>
      </c>
      <c r="F102" s="166">
        <v>2500000000</v>
      </c>
      <c r="G102" s="57"/>
      <c r="H102" s="57"/>
      <c r="I102" s="56">
        <v>3130959297.743425</v>
      </c>
      <c r="J102" s="57"/>
      <c r="K102" s="57"/>
      <c r="L102" s="57"/>
      <c r="M102" s="10">
        <v>2681490630.08244</v>
      </c>
      <c r="N102" s="10">
        <v>2125287393.4542046</v>
      </c>
      <c r="O102" s="56">
        <v>1442563276.6850224</v>
      </c>
      <c r="P102" s="57"/>
    </row>
    <row r="103" spans="2:16" ht="11.25" customHeight="1">
      <c r="B103" s="23">
        <v>43862</v>
      </c>
      <c r="C103" s="24">
        <v>46722</v>
      </c>
      <c r="D103" s="10">
        <v>94</v>
      </c>
      <c r="E103" s="25">
        <v>2860</v>
      </c>
      <c r="F103" s="166">
        <v>2500000000</v>
      </c>
      <c r="G103" s="57"/>
      <c r="H103" s="57"/>
      <c r="I103" s="56">
        <v>3096806301.035866</v>
      </c>
      <c r="J103" s="57"/>
      <c r="K103" s="57"/>
      <c r="L103" s="57"/>
      <c r="M103" s="10">
        <v>2647887102.5528674</v>
      </c>
      <c r="N103" s="10">
        <v>2093488665.6287172</v>
      </c>
      <c r="O103" s="56">
        <v>1415154652.1916492</v>
      </c>
      <c r="P103" s="57"/>
    </row>
    <row r="104" spans="2:16" ht="11.25" customHeight="1">
      <c r="B104" s="23">
        <v>43862</v>
      </c>
      <c r="C104" s="24">
        <v>46753</v>
      </c>
      <c r="D104" s="10">
        <v>95</v>
      </c>
      <c r="E104" s="25">
        <v>2891</v>
      </c>
      <c r="F104" s="166">
        <v>2500000000</v>
      </c>
      <c r="G104" s="57"/>
      <c r="H104" s="57"/>
      <c r="I104" s="56">
        <v>3061989471.000888</v>
      </c>
      <c r="J104" s="57"/>
      <c r="K104" s="57"/>
      <c r="L104" s="57"/>
      <c r="M104" s="10">
        <v>2613676868.5845776</v>
      </c>
      <c r="N104" s="10">
        <v>2061185776.4477904</v>
      </c>
      <c r="O104" s="56">
        <v>1387417109.7157881</v>
      </c>
      <c r="P104" s="57"/>
    </row>
    <row r="105" spans="2:16" ht="11.25" customHeight="1">
      <c r="B105" s="23">
        <v>43862</v>
      </c>
      <c r="C105" s="24">
        <v>46784</v>
      </c>
      <c r="D105" s="10">
        <v>96</v>
      </c>
      <c r="E105" s="25">
        <v>2922</v>
      </c>
      <c r="F105" s="166">
        <v>2500000000</v>
      </c>
      <c r="G105" s="57"/>
      <c r="H105" s="57"/>
      <c r="I105" s="56">
        <v>3028069522.042487</v>
      </c>
      <c r="J105" s="57"/>
      <c r="K105" s="57"/>
      <c r="L105" s="57"/>
      <c r="M105" s="10">
        <v>2580339331.9944463</v>
      </c>
      <c r="N105" s="10">
        <v>2029720124.873629</v>
      </c>
      <c r="O105" s="56">
        <v>1360450317.8543732</v>
      </c>
      <c r="P105" s="57"/>
    </row>
    <row r="106" spans="2:16" ht="11.25" customHeight="1">
      <c r="B106" s="23">
        <v>43862</v>
      </c>
      <c r="C106" s="24">
        <v>46813</v>
      </c>
      <c r="D106" s="10">
        <v>97</v>
      </c>
      <c r="E106" s="25">
        <v>2951</v>
      </c>
      <c r="F106" s="166">
        <v>2500000000</v>
      </c>
      <c r="G106" s="57"/>
      <c r="H106" s="57"/>
      <c r="I106" s="56">
        <v>2992691959.980564</v>
      </c>
      <c r="J106" s="57"/>
      <c r="K106" s="57"/>
      <c r="L106" s="57"/>
      <c r="M106" s="10">
        <v>2546146209.8522735</v>
      </c>
      <c r="N106" s="10">
        <v>1998058116.266779</v>
      </c>
      <c r="O106" s="56">
        <v>1333921253.0046263</v>
      </c>
      <c r="P106" s="57"/>
    </row>
    <row r="107" spans="2:16" ht="11.25" customHeight="1">
      <c r="B107" s="23">
        <v>43862</v>
      </c>
      <c r="C107" s="24">
        <v>46844</v>
      </c>
      <c r="D107" s="10">
        <v>98</v>
      </c>
      <c r="E107" s="25">
        <v>2982</v>
      </c>
      <c r="F107" s="166">
        <v>2500000000</v>
      </c>
      <c r="G107" s="57"/>
      <c r="H107" s="57"/>
      <c r="I107" s="56">
        <v>2958552796.949767</v>
      </c>
      <c r="J107" s="57"/>
      <c r="K107" s="57"/>
      <c r="L107" s="57"/>
      <c r="M107" s="10">
        <v>2512831832.264032</v>
      </c>
      <c r="N107" s="10">
        <v>1966900066.7687793</v>
      </c>
      <c r="O107" s="56">
        <v>1307558085.6222937</v>
      </c>
      <c r="P107" s="57"/>
    </row>
    <row r="108" spans="2:16" ht="11.25" customHeight="1">
      <c r="B108" s="23">
        <v>43862</v>
      </c>
      <c r="C108" s="24">
        <v>46874</v>
      </c>
      <c r="D108" s="10">
        <v>99</v>
      </c>
      <c r="E108" s="25">
        <v>3012</v>
      </c>
      <c r="F108" s="166">
        <v>2500000000</v>
      </c>
      <c r="G108" s="57"/>
      <c r="H108" s="57"/>
      <c r="I108" s="56">
        <v>2925520436.290972</v>
      </c>
      <c r="J108" s="57"/>
      <c r="K108" s="57"/>
      <c r="L108" s="57"/>
      <c r="M108" s="10">
        <v>2480697435.7311416</v>
      </c>
      <c r="N108" s="10">
        <v>1936967951.5594497</v>
      </c>
      <c r="O108" s="56">
        <v>1282381411.277303</v>
      </c>
      <c r="P108" s="57"/>
    </row>
    <row r="109" spans="2:16" ht="11.25" customHeight="1">
      <c r="B109" s="23">
        <v>43862</v>
      </c>
      <c r="C109" s="24">
        <v>46905</v>
      </c>
      <c r="D109" s="10">
        <v>100</v>
      </c>
      <c r="E109" s="25">
        <v>3043</v>
      </c>
      <c r="F109" s="166">
        <v>2500000000</v>
      </c>
      <c r="G109" s="57"/>
      <c r="H109" s="57"/>
      <c r="I109" s="56">
        <v>2892675023.864775</v>
      </c>
      <c r="J109" s="57"/>
      <c r="K109" s="57"/>
      <c r="L109" s="57"/>
      <c r="M109" s="10">
        <v>2448685932.9522986</v>
      </c>
      <c r="N109" s="10">
        <v>1907110321.3631878</v>
      </c>
      <c r="O109" s="56">
        <v>1257266127.3271089</v>
      </c>
      <c r="P109" s="57"/>
    </row>
    <row r="110" spans="2:16" ht="11.25" customHeight="1">
      <c r="B110" s="23">
        <v>43862</v>
      </c>
      <c r="C110" s="24">
        <v>46935</v>
      </c>
      <c r="D110" s="10">
        <v>101</v>
      </c>
      <c r="E110" s="25">
        <v>3073</v>
      </c>
      <c r="F110" s="166">
        <v>2500000000</v>
      </c>
      <c r="G110" s="57"/>
      <c r="H110" s="57"/>
      <c r="I110" s="56">
        <v>2860967067.843877</v>
      </c>
      <c r="J110" s="57"/>
      <c r="K110" s="57"/>
      <c r="L110" s="57"/>
      <c r="M110" s="10">
        <v>2417869515.2160177</v>
      </c>
      <c r="N110" s="10">
        <v>1878474730.285059</v>
      </c>
      <c r="O110" s="56">
        <v>1233311665.1048398</v>
      </c>
      <c r="P110" s="57"/>
    </row>
    <row r="111" spans="2:16" ht="11.25" customHeight="1">
      <c r="B111" s="23">
        <v>43862</v>
      </c>
      <c r="C111" s="24">
        <v>46966</v>
      </c>
      <c r="D111" s="10">
        <v>102</v>
      </c>
      <c r="E111" s="25">
        <v>3104</v>
      </c>
      <c r="F111" s="166">
        <v>2500000000</v>
      </c>
      <c r="G111" s="57"/>
      <c r="H111" s="57"/>
      <c r="I111" s="56">
        <v>2829294123.558168</v>
      </c>
      <c r="J111" s="57"/>
      <c r="K111" s="57"/>
      <c r="L111" s="57"/>
      <c r="M111" s="10">
        <v>2387046490.7092724</v>
      </c>
      <c r="N111" s="10">
        <v>1849811469.6740422</v>
      </c>
      <c r="O111" s="56">
        <v>1209348776.4442155</v>
      </c>
      <c r="P111" s="57"/>
    </row>
    <row r="112" spans="2:16" ht="11.25" customHeight="1">
      <c r="B112" s="23">
        <v>43862</v>
      </c>
      <c r="C112" s="24">
        <v>46997</v>
      </c>
      <c r="D112" s="10">
        <v>103</v>
      </c>
      <c r="E112" s="25">
        <v>3135</v>
      </c>
      <c r="F112" s="166">
        <v>2500000000</v>
      </c>
      <c r="G112" s="57"/>
      <c r="H112" s="57"/>
      <c r="I112" s="56">
        <v>2796876466.646676</v>
      </c>
      <c r="J112" s="57"/>
      <c r="K112" s="57"/>
      <c r="L112" s="57"/>
      <c r="M112" s="10">
        <v>2355693826.292955</v>
      </c>
      <c r="N112" s="10">
        <v>1820872458.5081794</v>
      </c>
      <c r="O112" s="56">
        <v>1185387240.6524103</v>
      </c>
      <c r="P112" s="57"/>
    </row>
    <row r="113" spans="2:16" ht="11.25" customHeight="1">
      <c r="B113" s="23">
        <v>43862</v>
      </c>
      <c r="C113" s="24">
        <v>47027</v>
      </c>
      <c r="D113" s="10">
        <v>104</v>
      </c>
      <c r="E113" s="25">
        <v>3165</v>
      </c>
      <c r="F113" s="166">
        <v>2500000000</v>
      </c>
      <c r="G113" s="57"/>
      <c r="H113" s="57"/>
      <c r="I113" s="56">
        <v>2765233884.245554</v>
      </c>
      <c r="J113" s="57"/>
      <c r="K113" s="57"/>
      <c r="L113" s="57"/>
      <c r="M113" s="10">
        <v>2325219676.2171516</v>
      </c>
      <c r="N113" s="10">
        <v>1792893282.146864</v>
      </c>
      <c r="O113" s="56">
        <v>1162388339.2213488</v>
      </c>
      <c r="P113" s="57"/>
    </row>
    <row r="114" spans="2:16" ht="11.25" customHeight="1">
      <c r="B114" s="23">
        <v>43862</v>
      </c>
      <c r="C114" s="24">
        <v>47058</v>
      </c>
      <c r="D114" s="10">
        <v>105</v>
      </c>
      <c r="E114" s="25">
        <v>3196</v>
      </c>
      <c r="F114" s="166">
        <v>2500000000</v>
      </c>
      <c r="G114" s="57"/>
      <c r="H114" s="57"/>
      <c r="I114" s="56">
        <v>2734371678.16185</v>
      </c>
      <c r="J114" s="57"/>
      <c r="K114" s="57"/>
      <c r="L114" s="57"/>
      <c r="M114" s="10">
        <v>2295368648.800839</v>
      </c>
      <c r="N114" s="10">
        <v>1765375068.7913713</v>
      </c>
      <c r="O114" s="56">
        <v>1139699645.6562428</v>
      </c>
      <c r="P114" s="57"/>
    </row>
    <row r="115" spans="2:16" ht="11.25" customHeight="1">
      <c r="B115" s="23">
        <v>43862</v>
      </c>
      <c r="C115" s="24">
        <v>47088</v>
      </c>
      <c r="D115" s="10">
        <v>106</v>
      </c>
      <c r="E115" s="25">
        <v>3226</v>
      </c>
      <c r="F115" s="166">
        <v>2500000000</v>
      </c>
      <c r="G115" s="57"/>
      <c r="H115" s="57"/>
      <c r="I115" s="56">
        <v>2703658431.914004</v>
      </c>
      <c r="J115" s="57"/>
      <c r="K115" s="57"/>
      <c r="L115" s="57"/>
      <c r="M115" s="10">
        <v>2265861095.664969</v>
      </c>
      <c r="N115" s="10">
        <v>1738391514.9563818</v>
      </c>
      <c r="O115" s="56">
        <v>1117679026.0461285</v>
      </c>
      <c r="P115" s="57"/>
    </row>
    <row r="116" spans="2:16" ht="11.25" customHeight="1">
      <c r="B116" s="23">
        <v>43862</v>
      </c>
      <c r="C116" s="24">
        <v>47119</v>
      </c>
      <c r="D116" s="10">
        <v>107</v>
      </c>
      <c r="E116" s="25">
        <v>3257</v>
      </c>
      <c r="F116" s="166">
        <v>2500000000</v>
      </c>
      <c r="G116" s="57"/>
      <c r="H116" s="57"/>
      <c r="I116" s="56">
        <v>2673302001.712266</v>
      </c>
      <c r="J116" s="57"/>
      <c r="K116" s="57"/>
      <c r="L116" s="57"/>
      <c r="M116" s="10">
        <v>2236620295.533271</v>
      </c>
      <c r="N116" s="10">
        <v>1711593644.2732394</v>
      </c>
      <c r="O116" s="56">
        <v>1095788636.3564966</v>
      </c>
      <c r="P116" s="57"/>
    </row>
    <row r="117" spans="2:16" ht="11.25" customHeight="1">
      <c r="B117" s="23">
        <v>43862</v>
      </c>
      <c r="C117" s="24">
        <v>47150</v>
      </c>
      <c r="D117" s="10">
        <v>108</v>
      </c>
      <c r="E117" s="25">
        <v>3288</v>
      </c>
      <c r="F117" s="166">
        <v>0</v>
      </c>
      <c r="G117" s="57"/>
      <c r="H117" s="57"/>
      <c r="I117" s="56">
        <v>2643376766.447643</v>
      </c>
      <c r="J117" s="57"/>
      <c r="K117" s="57"/>
      <c r="L117" s="57"/>
      <c r="M117" s="10">
        <v>2207832314.115601</v>
      </c>
      <c r="N117" s="10">
        <v>1685266477.1373644</v>
      </c>
      <c r="O117" s="56">
        <v>1074363706.4209893</v>
      </c>
      <c r="P117" s="57"/>
    </row>
    <row r="118" spans="2:16" ht="11.25" customHeight="1">
      <c r="B118" s="23">
        <v>43862</v>
      </c>
      <c r="C118" s="24">
        <v>47178</v>
      </c>
      <c r="D118" s="10">
        <v>109</v>
      </c>
      <c r="E118" s="25">
        <v>3316</v>
      </c>
      <c r="F118" s="166"/>
      <c r="G118" s="57"/>
      <c r="H118" s="57"/>
      <c r="I118" s="56">
        <v>2613246691.06344</v>
      </c>
      <c r="J118" s="57"/>
      <c r="K118" s="57"/>
      <c r="L118" s="57"/>
      <c r="M118" s="10">
        <v>2179322733.0041347</v>
      </c>
      <c r="N118" s="10">
        <v>1659683062.0603445</v>
      </c>
      <c r="O118" s="56">
        <v>1054005603.6935924</v>
      </c>
      <c r="P118" s="57"/>
    </row>
    <row r="119" spans="2:16" ht="11.25" customHeight="1">
      <c r="B119" s="23">
        <v>43862</v>
      </c>
      <c r="C119" s="24">
        <v>47209</v>
      </c>
      <c r="D119" s="10">
        <v>110</v>
      </c>
      <c r="E119" s="25">
        <v>3347</v>
      </c>
      <c r="F119" s="166"/>
      <c r="G119" s="57"/>
      <c r="H119" s="57"/>
      <c r="I119" s="56">
        <v>2583403214.862872</v>
      </c>
      <c r="J119" s="57"/>
      <c r="K119" s="57"/>
      <c r="L119" s="57"/>
      <c r="M119" s="10">
        <v>2150780620.760283</v>
      </c>
      <c r="N119" s="10">
        <v>1633780921.5191553</v>
      </c>
      <c r="O119" s="56">
        <v>1033161461.3137627</v>
      </c>
      <c r="P119" s="57"/>
    </row>
    <row r="120" spans="2:16" ht="11.25" customHeight="1">
      <c r="B120" s="23">
        <v>43862</v>
      </c>
      <c r="C120" s="24">
        <v>47239</v>
      </c>
      <c r="D120" s="10">
        <v>111</v>
      </c>
      <c r="E120" s="25">
        <v>3377</v>
      </c>
      <c r="F120" s="166"/>
      <c r="G120" s="57"/>
      <c r="H120" s="57"/>
      <c r="I120" s="56">
        <v>2553013578.571699</v>
      </c>
      <c r="J120" s="57"/>
      <c r="K120" s="57"/>
      <c r="L120" s="57"/>
      <c r="M120" s="10">
        <v>2121991324.6387315</v>
      </c>
      <c r="N120" s="10">
        <v>1607944583.0145667</v>
      </c>
      <c r="O120" s="56">
        <v>1012655062.0329367</v>
      </c>
      <c r="P120" s="57"/>
    </row>
    <row r="121" spans="2:16" ht="11.25" customHeight="1">
      <c r="B121" s="23">
        <v>43862</v>
      </c>
      <c r="C121" s="24">
        <v>47270</v>
      </c>
      <c r="D121" s="10">
        <v>112</v>
      </c>
      <c r="E121" s="25">
        <v>3408</v>
      </c>
      <c r="F121" s="166"/>
      <c r="G121" s="57"/>
      <c r="H121" s="57"/>
      <c r="I121" s="56">
        <v>2523314327.404311</v>
      </c>
      <c r="J121" s="57"/>
      <c r="K121" s="57"/>
      <c r="L121" s="57"/>
      <c r="M121" s="10">
        <v>2093748976.358096</v>
      </c>
      <c r="N121" s="10">
        <v>1582508960.741792</v>
      </c>
      <c r="O121" s="56">
        <v>992414859.6947438</v>
      </c>
      <c r="P121" s="57"/>
    </row>
    <row r="122" spans="2:16" ht="11.25" customHeight="1">
      <c r="B122" s="23">
        <v>43862</v>
      </c>
      <c r="C122" s="24">
        <v>47300</v>
      </c>
      <c r="D122" s="10">
        <v>113</v>
      </c>
      <c r="E122" s="25">
        <v>3438</v>
      </c>
      <c r="F122" s="166"/>
      <c r="G122" s="57"/>
      <c r="H122" s="57"/>
      <c r="I122" s="56">
        <v>2494250878.964428</v>
      </c>
      <c r="J122" s="57"/>
      <c r="K122" s="57"/>
      <c r="L122" s="57"/>
      <c r="M122" s="10">
        <v>2066236136.7748544</v>
      </c>
      <c r="N122" s="10">
        <v>1557870257.0241604</v>
      </c>
      <c r="O122" s="56">
        <v>972958798.7973828</v>
      </c>
      <c r="P122" s="57"/>
    </row>
    <row r="123" spans="2:16" ht="11.25" customHeight="1">
      <c r="B123" s="23">
        <v>43862</v>
      </c>
      <c r="C123" s="24">
        <v>47331</v>
      </c>
      <c r="D123" s="10">
        <v>114</v>
      </c>
      <c r="E123" s="25">
        <v>3469</v>
      </c>
      <c r="F123" s="166"/>
      <c r="G123" s="57"/>
      <c r="H123" s="57"/>
      <c r="I123" s="56">
        <v>2465135742.957534</v>
      </c>
      <c r="J123" s="57"/>
      <c r="K123" s="57"/>
      <c r="L123" s="57"/>
      <c r="M123" s="10">
        <v>2038653591.334348</v>
      </c>
      <c r="N123" s="10">
        <v>1533164880.6425014</v>
      </c>
      <c r="O123" s="56">
        <v>953473541.8357984</v>
      </c>
      <c r="P123" s="57"/>
    </row>
    <row r="124" spans="2:16" ht="11.25" customHeight="1">
      <c r="B124" s="23">
        <v>43862</v>
      </c>
      <c r="C124" s="24">
        <v>47362</v>
      </c>
      <c r="D124" s="10">
        <v>115</v>
      </c>
      <c r="E124" s="25">
        <v>3500</v>
      </c>
      <c r="F124" s="166"/>
      <c r="G124" s="57"/>
      <c r="H124" s="57"/>
      <c r="I124" s="56">
        <v>2434980277.365373</v>
      </c>
      <c r="J124" s="57"/>
      <c r="K124" s="57"/>
      <c r="L124" s="57"/>
      <c r="M124" s="10">
        <v>2010299778.50994</v>
      </c>
      <c r="N124" s="10">
        <v>1507996535.053416</v>
      </c>
      <c r="O124" s="56">
        <v>933849190.9727166</v>
      </c>
      <c r="P124" s="57"/>
    </row>
    <row r="125" spans="2:16" ht="11.25" customHeight="1">
      <c r="B125" s="23">
        <v>43862</v>
      </c>
      <c r="C125" s="24">
        <v>47392</v>
      </c>
      <c r="D125" s="10">
        <v>116</v>
      </c>
      <c r="E125" s="25">
        <v>3530</v>
      </c>
      <c r="F125" s="166"/>
      <c r="G125" s="57"/>
      <c r="H125" s="57"/>
      <c r="I125" s="56">
        <v>2406220902.812967</v>
      </c>
      <c r="J125" s="57"/>
      <c r="K125" s="57"/>
      <c r="L125" s="57"/>
      <c r="M125" s="10">
        <v>1983295527.2655432</v>
      </c>
      <c r="N125" s="10">
        <v>1484077970.8359904</v>
      </c>
      <c r="O125" s="56">
        <v>915269952.9137455</v>
      </c>
      <c r="P125" s="57"/>
    </row>
    <row r="126" spans="2:16" ht="11.25" customHeight="1">
      <c r="B126" s="23">
        <v>43862</v>
      </c>
      <c r="C126" s="24">
        <v>47423</v>
      </c>
      <c r="D126" s="10">
        <v>117</v>
      </c>
      <c r="E126" s="25">
        <v>3561</v>
      </c>
      <c r="F126" s="166"/>
      <c r="G126" s="57"/>
      <c r="H126" s="57"/>
      <c r="I126" s="56">
        <v>2377617777.296448</v>
      </c>
      <c r="J126" s="57"/>
      <c r="K126" s="57"/>
      <c r="L126" s="57"/>
      <c r="M126" s="10">
        <v>1956395952.2908554</v>
      </c>
      <c r="N126" s="10">
        <v>1460226193.8456478</v>
      </c>
      <c r="O126" s="56">
        <v>896745572.051074</v>
      </c>
      <c r="P126" s="57"/>
    </row>
    <row r="127" spans="2:16" ht="11.25" customHeight="1">
      <c r="B127" s="23">
        <v>43862</v>
      </c>
      <c r="C127" s="24">
        <v>47453</v>
      </c>
      <c r="D127" s="10">
        <v>118</v>
      </c>
      <c r="E127" s="25">
        <v>3591</v>
      </c>
      <c r="F127" s="166"/>
      <c r="G127" s="57"/>
      <c r="H127" s="57"/>
      <c r="I127" s="56">
        <v>2349291429.72716</v>
      </c>
      <c r="J127" s="57"/>
      <c r="K127" s="57"/>
      <c r="L127" s="57"/>
      <c r="M127" s="10">
        <v>1929914953.0982745</v>
      </c>
      <c r="N127" s="10">
        <v>1436915790.7245843</v>
      </c>
      <c r="O127" s="56">
        <v>878813069.6937746</v>
      </c>
      <c r="P127" s="57"/>
    </row>
    <row r="128" spans="2:16" ht="11.25" customHeight="1">
      <c r="B128" s="23">
        <v>43862</v>
      </c>
      <c r="C128" s="24">
        <v>47484</v>
      </c>
      <c r="D128" s="10">
        <v>119</v>
      </c>
      <c r="E128" s="25">
        <v>3622</v>
      </c>
      <c r="F128" s="166"/>
      <c r="G128" s="57"/>
      <c r="H128" s="57"/>
      <c r="I128" s="56">
        <v>2321057403.349625</v>
      </c>
      <c r="J128" s="57"/>
      <c r="K128" s="57"/>
      <c r="L128" s="57"/>
      <c r="M128" s="10">
        <v>1903487096.4335282</v>
      </c>
      <c r="N128" s="10">
        <v>1413634632.3836858</v>
      </c>
      <c r="O128" s="56">
        <v>860912444.5370103</v>
      </c>
      <c r="P128" s="57"/>
    </row>
    <row r="129" spans="2:16" ht="11.25" customHeight="1">
      <c r="B129" s="23">
        <v>43862</v>
      </c>
      <c r="C129" s="24">
        <v>47515</v>
      </c>
      <c r="D129" s="10">
        <v>120</v>
      </c>
      <c r="E129" s="25">
        <v>3653</v>
      </c>
      <c r="F129" s="166"/>
      <c r="G129" s="57"/>
      <c r="H129" s="57"/>
      <c r="I129" s="56">
        <v>2292634222.103273</v>
      </c>
      <c r="J129" s="57"/>
      <c r="K129" s="57"/>
      <c r="L129" s="57"/>
      <c r="M129" s="10">
        <v>1876988473.4272137</v>
      </c>
      <c r="N129" s="10">
        <v>1390410176.440339</v>
      </c>
      <c r="O129" s="56">
        <v>843182077.2758027</v>
      </c>
      <c r="P129" s="57"/>
    </row>
    <row r="130" spans="2:16" ht="11.25" customHeight="1">
      <c r="B130" s="23">
        <v>43862</v>
      </c>
      <c r="C130" s="24">
        <v>47543</v>
      </c>
      <c r="D130" s="10">
        <v>121</v>
      </c>
      <c r="E130" s="25">
        <v>3681</v>
      </c>
      <c r="F130" s="166"/>
      <c r="G130" s="57"/>
      <c r="H130" s="57"/>
      <c r="I130" s="56">
        <v>2263392126.055113</v>
      </c>
      <c r="J130" s="57"/>
      <c r="K130" s="57"/>
      <c r="L130" s="57"/>
      <c r="M130" s="10">
        <v>1850208869.5060415</v>
      </c>
      <c r="N130" s="10">
        <v>1367424027.535137</v>
      </c>
      <c r="O130" s="56">
        <v>826069612.9001416</v>
      </c>
      <c r="P130" s="57"/>
    </row>
    <row r="131" spans="2:16" ht="11.25" customHeight="1">
      <c r="B131" s="23">
        <v>43862</v>
      </c>
      <c r="C131" s="24">
        <v>47574</v>
      </c>
      <c r="D131" s="10">
        <v>122</v>
      </c>
      <c r="E131" s="25">
        <v>3712</v>
      </c>
      <c r="F131" s="166"/>
      <c r="G131" s="57"/>
      <c r="H131" s="57"/>
      <c r="I131" s="56">
        <v>2235836927.970963</v>
      </c>
      <c r="J131" s="57"/>
      <c r="K131" s="57"/>
      <c r="L131" s="57"/>
      <c r="M131" s="10">
        <v>1824583998.1762938</v>
      </c>
      <c r="N131" s="10">
        <v>1345056113.8051865</v>
      </c>
      <c r="O131" s="56">
        <v>809115391.191591</v>
      </c>
      <c r="P131" s="57"/>
    </row>
    <row r="132" spans="2:16" ht="11.25" customHeight="1">
      <c r="B132" s="23">
        <v>43862</v>
      </c>
      <c r="C132" s="24">
        <v>47604</v>
      </c>
      <c r="D132" s="10">
        <v>123</v>
      </c>
      <c r="E132" s="25">
        <v>3742</v>
      </c>
      <c r="F132" s="166"/>
      <c r="G132" s="57"/>
      <c r="H132" s="57"/>
      <c r="I132" s="56">
        <v>2208186050.039953</v>
      </c>
      <c r="J132" s="57"/>
      <c r="K132" s="57"/>
      <c r="L132" s="57"/>
      <c r="M132" s="10">
        <v>1799061290.634319</v>
      </c>
      <c r="N132" s="10">
        <v>1322976919.5704176</v>
      </c>
      <c r="O132" s="56">
        <v>792571425.5523624</v>
      </c>
      <c r="P132" s="57"/>
    </row>
    <row r="133" spans="2:16" ht="11.25" customHeight="1">
      <c r="B133" s="23">
        <v>43862</v>
      </c>
      <c r="C133" s="24">
        <v>47635</v>
      </c>
      <c r="D133" s="10">
        <v>124</v>
      </c>
      <c r="E133" s="25">
        <v>3773</v>
      </c>
      <c r="F133" s="166"/>
      <c r="G133" s="57"/>
      <c r="H133" s="57"/>
      <c r="I133" s="56">
        <v>2180799862.518525</v>
      </c>
      <c r="J133" s="57"/>
      <c r="K133" s="57"/>
      <c r="L133" s="57"/>
      <c r="M133" s="10">
        <v>1773735619.3300695</v>
      </c>
      <c r="N133" s="10">
        <v>1301035924.9768589</v>
      </c>
      <c r="O133" s="56">
        <v>776125676.5016114</v>
      </c>
      <c r="P133" s="57"/>
    </row>
    <row r="134" spans="2:16" ht="11.25" customHeight="1">
      <c r="B134" s="23">
        <v>43862</v>
      </c>
      <c r="C134" s="24">
        <v>47665</v>
      </c>
      <c r="D134" s="10">
        <v>125</v>
      </c>
      <c r="E134" s="25">
        <v>3803</v>
      </c>
      <c r="F134" s="166"/>
      <c r="G134" s="57"/>
      <c r="H134" s="57"/>
      <c r="I134" s="56">
        <v>2153562866.03923</v>
      </c>
      <c r="J134" s="57"/>
      <c r="K134" s="57"/>
      <c r="L134" s="57"/>
      <c r="M134" s="10">
        <v>1748707572.6579745</v>
      </c>
      <c r="N134" s="10">
        <v>1279520826.9124708</v>
      </c>
      <c r="O134" s="56">
        <v>760162087.1046463</v>
      </c>
      <c r="P134" s="57"/>
    </row>
    <row r="135" spans="2:16" ht="11.25" customHeight="1">
      <c r="B135" s="23">
        <v>43862</v>
      </c>
      <c r="C135" s="24">
        <v>47696</v>
      </c>
      <c r="D135" s="10">
        <v>126</v>
      </c>
      <c r="E135" s="25">
        <v>3834</v>
      </c>
      <c r="F135" s="166"/>
      <c r="G135" s="57"/>
      <c r="H135" s="57"/>
      <c r="I135" s="56">
        <v>2126249542.211788</v>
      </c>
      <c r="J135" s="57"/>
      <c r="K135" s="57"/>
      <c r="L135" s="57"/>
      <c r="M135" s="10">
        <v>1723600648.5874262</v>
      </c>
      <c r="N135" s="10">
        <v>1257942848.1242385</v>
      </c>
      <c r="O135" s="56">
        <v>744177227.4358813</v>
      </c>
      <c r="P135" s="57"/>
    </row>
    <row r="136" spans="2:16" ht="11.25" customHeight="1">
      <c r="B136" s="23">
        <v>43862</v>
      </c>
      <c r="C136" s="24">
        <v>47727</v>
      </c>
      <c r="D136" s="10">
        <v>127</v>
      </c>
      <c r="E136" s="25">
        <v>3865</v>
      </c>
      <c r="F136" s="166"/>
      <c r="G136" s="57"/>
      <c r="H136" s="57"/>
      <c r="I136" s="56">
        <v>2098730080.761063</v>
      </c>
      <c r="J136" s="57"/>
      <c r="K136" s="57"/>
      <c r="L136" s="57"/>
      <c r="M136" s="10">
        <v>1698407042.6430323</v>
      </c>
      <c r="N136" s="10">
        <v>1236403245.4988575</v>
      </c>
      <c r="O136" s="56">
        <v>728336746.279686</v>
      </c>
      <c r="P136" s="57"/>
    </row>
    <row r="137" spans="2:16" ht="11.25" customHeight="1">
      <c r="B137" s="23">
        <v>43862</v>
      </c>
      <c r="C137" s="24">
        <v>47757</v>
      </c>
      <c r="D137" s="10">
        <v>128</v>
      </c>
      <c r="E137" s="25">
        <v>3895</v>
      </c>
      <c r="F137" s="166"/>
      <c r="G137" s="57"/>
      <c r="H137" s="57"/>
      <c r="I137" s="56">
        <v>2071840202.005496</v>
      </c>
      <c r="J137" s="57"/>
      <c r="K137" s="57"/>
      <c r="L137" s="57"/>
      <c r="M137" s="10">
        <v>1673894224.9420164</v>
      </c>
      <c r="N137" s="10">
        <v>1215559250.5451512</v>
      </c>
      <c r="O137" s="56">
        <v>713122766.3082426</v>
      </c>
      <c r="P137" s="57"/>
    </row>
    <row r="138" spans="2:16" ht="11.25" customHeight="1">
      <c r="B138" s="23">
        <v>43862</v>
      </c>
      <c r="C138" s="24">
        <v>47788</v>
      </c>
      <c r="D138" s="10">
        <v>129</v>
      </c>
      <c r="E138" s="25">
        <v>3926</v>
      </c>
      <c r="F138" s="166"/>
      <c r="G138" s="57"/>
      <c r="H138" s="57"/>
      <c r="I138" s="56">
        <v>2044941515.84157</v>
      </c>
      <c r="J138" s="57"/>
      <c r="K138" s="57"/>
      <c r="L138" s="57"/>
      <c r="M138" s="10">
        <v>1649359879.3515668</v>
      </c>
      <c r="N138" s="10">
        <v>1194696635.7203352</v>
      </c>
      <c r="O138" s="56">
        <v>697914833.6459546</v>
      </c>
      <c r="P138" s="57"/>
    </row>
    <row r="139" spans="2:16" ht="11.25" customHeight="1">
      <c r="B139" s="23">
        <v>43862</v>
      </c>
      <c r="C139" s="24">
        <v>47818</v>
      </c>
      <c r="D139" s="10">
        <v>130</v>
      </c>
      <c r="E139" s="25">
        <v>3956</v>
      </c>
      <c r="F139" s="166"/>
      <c r="G139" s="57"/>
      <c r="H139" s="57"/>
      <c r="I139" s="56">
        <v>2018317288.336136</v>
      </c>
      <c r="J139" s="57"/>
      <c r="K139" s="57"/>
      <c r="L139" s="57"/>
      <c r="M139" s="10">
        <v>1625213925.3489242</v>
      </c>
      <c r="N139" s="10">
        <v>1174309344.3504298</v>
      </c>
      <c r="O139" s="56">
        <v>683192969.410812</v>
      </c>
      <c r="P139" s="57"/>
    </row>
    <row r="140" spans="2:16" ht="11.25" customHeight="1">
      <c r="B140" s="23">
        <v>43862</v>
      </c>
      <c r="C140" s="24">
        <v>47849</v>
      </c>
      <c r="D140" s="10">
        <v>131</v>
      </c>
      <c r="E140" s="25">
        <v>3987</v>
      </c>
      <c r="F140" s="166"/>
      <c r="G140" s="57"/>
      <c r="H140" s="57"/>
      <c r="I140" s="56">
        <v>1992014738.687064</v>
      </c>
      <c r="J140" s="57"/>
      <c r="K140" s="57"/>
      <c r="L140" s="57"/>
      <c r="M140" s="10">
        <v>1601313706.5005054</v>
      </c>
      <c r="N140" s="10">
        <v>1154097488.079135</v>
      </c>
      <c r="O140" s="56">
        <v>668590170.0817014</v>
      </c>
      <c r="P140" s="57"/>
    </row>
    <row r="141" spans="2:16" ht="11.25" customHeight="1">
      <c r="B141" s="23">
        <v>43862</v>
      </c>
      <c r="C141" s="24">
        <v>47880</v>
      </c>
      <c r="D141" s="10">
        <v>132</v>
      </c>
      <c r="E141" s="25">
        <v>4018</v>
      </c>
      <c r="F141" s="166"/>
      <c r="G141" s="57"/>
      <c r="H141" s="57"/>
      <c r="I141" s="56">
        <v>1965667651.23288</v>
      </c>
      <c r="J141" s="57"/>
      <c r="K141" s="57"/>
      <c r="L141" s="57"/>
      <c r="M141" s="10">
        <v>1577454143.8112106</v>
      </c>
      <c r="N141" s="10">
        <v>1134010069.470927</v>
      </c>
      <c r="O141" s="56">
        <v>654170599.7250701</v>
      </c>
      <c r="P141" s="57"/>
    </row>
    <row r="142" spans="2:16" ht="11.25" customHeight="1">
      <c r="B142" s="23">
        <v>43862</v>
      </c>
      <c r="C142" s="24">
        <v>47908</v>
      </c>
      <c r="D142" s="10">
        <v>133</v>
      </c>
      <c r="E142" s="25">
        <v>4046</v>
      </c>
      <c r="F142" s="166"/>
      <c r="G142" s="57"/>
      <c r="H142" s="57"/>
      <c r="I142" s="56">
        <v>1939453447.125769</v>
      </c>
      <c r="J142" s="57"/>
      <c r="K142" s="57"/>
      <c r="L142" s="57"/>
      <c r="M142" s="10">
        <v>1554032636.8475964</v>
      </c>
      <c r="N142" s="10">
        <v>1114606109.252959</v>
      </c>
      <c r="O142" s="56">
        <v>640516823.5976728</v>
      </c>
      <c r="P142" s="57"/>
    </row>
    <row r="143" spans="2:16" ht="11.25" customHeight="1">
      <c r="B143" s="23">
        <v>43862</v>
      </c>
      <c r="C143" s="24">
        <v>47939</v>
      </c>
      <c r="D143" s="10">
        <v>134</v>
      </c>
      <c r="E143" s="25">
        <v>4077</v>
      </c>
      <c r="F143" s="166"/>
      <c r="G143" s="57"/>
      <c r="H143" s="57"/>
      <c r="I143" s="56">
        <v>1913515500.294427</v>
      </c>
      <c r="J143" s="57"/>
      <c r="K143" s="57"/>
      <c r="L143" s="57"/>
      <c r="M143" s="10">
        <v>1530648743.418083</v>
      </c>
      <c r="N143" s="10">
        <v>1095042351.0659177</v>
      </c>
      <c r="O143" s="56">
        <v>626609042.2584089</v>
      </c>
      <c r="P143" s="57"/>
    </row>
    <row r="144" spans="2:16" ht="11.25" customHeight="1">
      <c r="B144" s="23">
        <v>43862</v>
      </c>
      <c r="C144" s="24">
        <v>47969</v>
      </c>
      <c r="D144" s="10">
        <v>135</v>
      </c>
      <c r="E144" s="25">
        <v>4107</v>
      </c>
      <c r="F144" s="166"/>
      <c r="G144" s="57"/>
      <c r="H144" s="57"/>
      <c r="I144" s="56">
        <v>1887736983.15413</v>
      </c>
      <c r="J144" s="57"/>
      <c r="K144" s="57"/>
      <c r="L144" s="57"/>
      <c r="M144" s="10">
        <v>1507549563.91357</v>
      </c>
      <c r="N144" s="10">
        <v>1075862433.7566376</v>
      </c>
      <c r="O144" s="56">
        <v>613110238.4140141</v>
      </c>
      <c r="P144" s="57"/>
    </row>
    <row r="145" spans="2:16" ht="11.25" customHeight="1">
      <c r="B145" s="23">
        <v>43862</v>
      </c>
      <c r="C145" s="24">
        <v>48000</v>
      </c>
      <c r="D145" s="10">
        <v>136</v>
      </c>
      <c r="E145" s="25">
        <v>4138</v>
      </c>
      <c r="F145" s="166"/>
      <c r="G145" s="57"/>
      <c r="H145" s="57"/>
      <c r="I145" s="56">
        <v>1862288643.181883</v>
      </c>
      <c r="J145" s="57"/>
      <c r="K145" s="57"/>
      <c r="L145" s="57"/>
      <c r="M145" s="10">
        <v>1484704035.571073</v>
      </c>
      <c r="N145" s="10">
        <v>1056864051.2858306</v>
      </c>
      <c r="O145" s="56">
        <v>599732481.1001923</v>
      </c>
      <c r="P145" s="57"/>
    </row>
    <row r="146" spans="2:16" ht="11.25" customHeight="1">
      <c r="B146" s="23">
        <v>43862</v>
      </c>
      <c r="C146" s="24">
        <v>48030</v>
      </c>
      <c r="D146" s="10">
        <v>137</v>
      </c>
      <c r="E146" s="25">
        <v>4168</v>
      </c>
      <c r="F146" s="166"/>
      <c r="G146" s="57"/>
      <c r="H146" s="57"/>
      <c r="I146" s="56">
        <v>1837169060.673987</v>
      </c>
      <c r="J146" s="57"/>
      <c r="K146" s="57"/>
      <c r="L146" s="57"/>
      <c r="M146" s="10">
        <v>1462273392.0109222</v>
      </c>
      <c r="N146" s="10">
        <v>1038335211.0753005</v>
      </c>
      <c r="O146" s="56">
        <v>586802708.636733</v>
      </c>
      <c r="P146" s="57"/>
    </row>
    <row r="147" spans="2:16" ht="11.25" customHeight="1">
      <c r="B147" s="23">
        <v>43862</v>
      </c>
      <c r="C147" s="24">
        <v>48061</v>
      </c>
      <c r="D147" s="10">
        <v>138</v>
      </c>
      <c r="E147" s="25">
        <v>4199</v>
      </c>
      <c r="F147" s="166"/>
      <c r="G147" s="57"/>
      <c r="H147" s="57"/>
      <c r="I147" s="56">
        <v>1812332823.868169</v>
      </c>
      <c r="J147" s="57"/>
      <c r="K147" s="57"/>
      <c r="L147" s="57"/>
      <c r="M147" s="10">
        <v>1440058681.8710282</v>
      </c>
      <c r="N147" s="10">
        <v>1019960344.2098958</v>
      </c>
      <c r="O147" s="56">
        <v>573976926.7625797</v>
      </c>
      <c r="P147" s="57"/>
    </row>
    <row r="148" spans="2:16" ht="11.25" customHeight="1">
      <c r="B148" s="23">
        <v>43862</v>
      </c>
      <c r="C148" s="24">
        <v>48092</v>
      </c>
      <c r="D148" s="10">
        <v>139</v>
      </c>
      <c r="E148" s="25">
        <v>4230</v>
      </c>
      <c r="F148" s="166"/>
      <c r="G148" s="57"/>
      <c r="H148" s="57"/>
      <c r="I148" s="56">
        <v>1787355843.023332</v>
      </c>
      <c r="J148" s="57"/>
      <c r="K148" s="57"/>
      <c r="L148" s="57"/>
      <c r="M148" s="10">
        <v>1417803476.9360647</v>
      </c>
      <c r="N148" s="10">
        <v>1001643615.0505615</v>
      </c>
      <c r="O148" s="56">
        <v>561281844.1857793</v>
      </c>
      <c r="P148" s="57"/>
    </row>
    <row r="149" spans="2:16" ht="11.25" customHeight="1">
      <c r="B149" s="23">
        <v>43862</v>
      </c>
      <c r="C149" s="24">
        <v>48122</v>
      </c>
      <c r="D149" s="10">
        <v>140</v>
      </c>
      <c r="E149" s="25">
        <v>4260</v>
      </c>
      <c r="F149" s="166"/>
      <c r="G149" s="57"/>
      <c r="H149" s="57"/>
      <c r="I149" s="56">
        <v>1762846336.50009</v>
      </c>
      <c r="J149" s="57"/>
      <c r="K149" s="57"/>
      <c r="L149" s="57"/>
      <c r="M149" s="10">
        <v>1396066257.5434039</v>
      </c>
      <c r="N149" s="10">
        <v>983859283.0352206</v>
      </c>
      <c r="O149" s="56">
        <v>549056248.6294277</v>
      </c>
      <c r="P149" s="57"/>
    </row>
    <row r="150" spans="2:16" ht="11.25" customHeight="1">
      <c r="B150" s="23">
        <v>43862</v>
      </c>
      <c r="C150" s="24">
        <v>48153</v>
      </c>
      <c r="D150" s="10">
        <v>141</v>
      </c>
      <c r="E150" s="25">
        <v>4291</v>
      </c>
      <c r="F150" s="166"/>
      <c r="G150" s="57"/>
      <c r="H150" s="57"/>
      <c r="I150" s="56">
        <v>1738642354.715218</v>
      </c>
      <c r="J150" s="57"/>
      <c r="K150" s="57"/>
      <c r="L150" s="57"/>
      <c r="M150" s="10">
        <v>1374562866.1595566</v>
      </c>
      <c r="N150" s="10">
        <v>966241435.2440953</v>
      </c>
      <c r="O150" s="56">
        <v>536940456.5235479</v>
      </c>
      <c r="P150" s="57"/>
    </row>
    <row r="151" spans="2:16" ht="11.25" customHeight="1">
      <c r="B151" s="23">
        <v>43862</v>
      </c>
      <c r="C151" s="24">
        <v>48183</v>
      </c>
      <c r="D151" s="10">
        <v>142</v>
      </c>
      <c r="E151" s="25">
        <v>4321</v>
      </c>
      <c r="F151" s="166"/>
      <c r="G151" s="57"/>
      <c r="H151" s="57"/>
      <c r="I151" s="56">
        <v>1714721082.884809</v>
      </c>
      <c r="J151" s="57"/>
      <c r="K151" s="57"/>
      <c r="L151" s="57"/>
      <c r="M151" s="10">
        <v>1353425641.130084</v>
      </c>
      <c r="N151" s="10">
        <v>949041529.8957286</v>
      </c>
      <c r="O151" s="56">
        <v>525220623.97569054</v>
      </c>
      <c r="P151" s="57"/>
    </row>
    <row r="152" spans="2:16" ht="11.25" customHeight="1">
      <c r="B152" s="23">
        <v>43862</v>
      </c>
      <c r="C152" s="24">
        <v>48214</v>
      </c>
      <c r="D152" s="10">
        <v>143</v>
      </c>
      <c r="E152" s="25">
        <v>4352</v>
      </c>
      <c r="F152" s="166"/>
      <c r="G152" s="57"/>
      <c r="H152" s="57"/>
      <c r="I152" s="56">
        <v>1690991510.167397</v>
      </c>
      <c r="J152" s="57"/>
      <c r="K152" s="57"/>
      <c r="L152" s="57"/>
      <c r="M152" s="10">
        <v>1332432197.6347601</v>
      </c>
      <c r="N152" s="10">
        <v>931944455.6682194</v>
      </c>
      <c r="O152" s="56">
        <v>513574204.7693764</v>
      </c>
      <c r="P152" s="57"/>
    </row>
    <row r="153" spans="2:16" ht="11.25" customHeight="1">
      <c r="B153" s="23">
        <v>43862</v>
      </c>
      <c r="C153" s="24">
        <v>48245</v>
      </c>
      <c r="D153" s="10">
        <v>144</v>
      </c>
      <c r="E153" s="25">
        <v>4383</v>
      </c>
      <c r="F153" s="166"/>
      <c r="G153" s="57"/>
      <c r="H153" s="57"/>
      <c r="I153" s="56">
        <v>1667009466.09992</v>
      </c>
      <c r="J153" s="57"/>
      <c r="K153" s="57"/>
      <c r="L153" s="57"/>
      <c r="M153" s="10">
        <v>1311307473.958914</v>
      </c>
      <c r="N153" s="10">
        <v>914836617.981696</v>
      </c>
      <c r="O153" s="56">
        <v>502011114.6693091</v>
      </c>
      <c r="P153" s="57"/>
    </row>
    <row r="154" spans="2:16" ht="11.25" customHeight="1">
      <c r="B154" s="23">
        <v>43862</v>
      </c>
      <c r="C154" s="24">
        <v>48274</v>
      </c>
      <c r="D154" s="10">
        <v>145</v>
      </c>
      <c r="E154" s="25">
        <v>4412</v>
      </c>
      <c r="F154" s="166"/>
      <c r="G154" s="57"/>
      <c r="H154" s="57"/>
      <c r="I154" s="56">
        <v>1643419960.999343</v>
      </c>
      <c r="J154" s="57"/>
      <c r="K154" s="57"/>
      <c r="L154" s="57"/>
      <c r="M154" s="10">
        <v>1290700177.7635784</v>
      </c>
      <c r="N154" s="10">
        <v>898317406.0322231</v>
      </c>
      <c r="O154" s="56">
        <v>490992835.5648926</v>
      </c>
      <c r="P154" s="57"/>
    </row>
    <row r="155" spans="2:16" ht="11.25" customHeight="1">
      <c r="B155" s="23">
        <v>43862</v>
      </c>
      <c r="C155" s="24">
        <v>48305</v>
      </c>
      <c r="D155" s="10">
        <v>146</v>
      </c>
      <c r="E155" s="25">
        <v>4443</v>
      </c>
      <c r="F155" s="166"/>
      <c r="G155" s="57"/>
      <c r="H155" s="57"/>
      <c r="I155" s="56">
        <v>1619958444.430867</v>
      </c>
      <c r="J155" s="57"/>
      <c r="K155" s="57"/>
      <c r="L155" s="57"/>
      <c r="M155" s="10">
        <v>1270116229.2150486</v>
      </c>
      <c r="N155" s="10">
        <v>881742964.6204258</v>
      </c>
      <c r="O155" s="56">
        <v>479892500.435341</v>
      </c>
      <c r="P155" s="57"/>
    </row>
    <row r="156" spans="2:16" ht="11.25" customHeight="1">
      <c r="B156" s="23">
        <v>43862</v>
      </c>
      <c r="C156" s="24">
        <v>48335</v>
      </c>
      <c r="D156" s="10">
        <v>147</v>
      </c>
      <c r="E156" s="25">
        <v>4473</v>
      </c>
      <c r="F156" s="166"/>
      <c r="G156" s="57"/>
      <c r="H156" s="57"/>
      <c r="I156" s="56">
        <v>1596565752.252379</v>
      </c>
      <c r="J156" s="57"/>
      <c r="K156" s="57"/>
      <c r="L156" s="57"/>
      <c r="M156" s="10">
        <v>1249720692.25033</v>
      </c>
      <c r="N156" s="10">
        <v>865448572.2469546</v>
      </c>
      <c r="O156" s="56">
        <v>469093385.43825006</v>
      </c>
      <c r="P156" s="57"/>
    </row>
    <row r="157" spans="2:16" ht="11.25" customHeight="1">
      <c r="B157" s="23">
        <v>43862</v>
      </c>
      <c r="C157" s="24">
        <v>48366</v>
      </c>
      <c r="D157" s="10">
        <v>148</v>
      </c>
      <c r="E157" s="25">
        <v>4504</v>
      </c>
      <c r="F157" s="166"/>
      <c r="G157" s="57"/>
      <c r="H157" s="57"/>
      <c r="I157" s="56">
        <v>1573547067.259566</v>
      </c>
      <c r="J157" s="57"/>
      <c r="K157" s="57"/>
      <c r="L157" s="57"/>
      <c r="M157" s="10">
        <v>1229613630.0720484</v>
      </c>
      <c r="N157" s="10">
        <v>849358557.1040525</v>
      </c>
      <c r="O157" s="56">
        <v>458422293.3384183</v>
      </c>
      <c r="P157" s="57"/>
    </row>
    <row r="158" spans="2:16" ht="11.25" customHeight="1">
      <c r="B158" s="23">
        <v>43862</v>
      </c>
      <c r="C158" s="24">
        <v>48396</v>
      </c>
      <c r="D158" s="10">
        <v>149</v>
      </c>
      <c r="E158" s="25">
        <v>4534</v>
      </c>
      <c r="F158" s="166"/>
      <c r="G158" s="57"/>
      <c r="H158" s="57"/>
      <c r="I158" s="56">
        <v>1550612190.54155</v>
      </c>
      <c r="J158" s="57"/>
      <c r="K158" s="57"/>
      <c r="L158" s="57"/>
      <c r="M158" s="10">
        <v>1209702797.7601647</v>
      </c>
      <c r="N158" s="10">
        <v>833548453.9853523</v>
      </c>
      <c r="O158" s="56">
        <v>448044960.3354959</v>
      </c>
      <c r="P158" s="57"/>
    </row>
    <row r="159" spans="2:16" ht="11.25" customHeight="1">
      <c r="B159" s="23">
        <v>43862</v>
      </c>
      <c r="C159" s="24">
        <v>48427</v>
      </c>
      <c r="D159" s="10">
        <v>150</v>
      </c>
      <c r="E159" s="25">
        <v>4565</v>
      </c>
      <c r="F159" s="166"/>
      <c r="G159" s="57"/>
      <c r="H159" s="57"/>
      <c r="I159" s="56">
        <v>1527390402.603399</v>
      </c>
      <c r="J159" s="57"/>
      <c r="K159" s="57"/>
      <c r="L159" s="57"/>
      <c r="M159" s="10">
        <v>1189565410.5007524</v>
      </c>
      <c r="N159" s="10">
        <v>817588145.1884397</v>
      </c>
      <c r="O159" s="56">
        <v>437604673.6062331</v>
      </c>
      <c r="P159" s="57"/>
    </row>
    <row r="160" spans="2:16" ht="11.25" customHeight="1">
      <c r="B160" s="23">
        <v>43862</v>
      </c>
      <c r="C160" s="24">
        <v>48458</v>
      </c>
      <c r="D160" s="10">
        <v>151</v>
      </c>
      <c r="E160" s="25">
        <v>4596</v>
      </c>
      <c r="F160" s="166"/>
      <c r="G160" s="57"/>
      <c r="H160" s="57"/>
      <c r="I160" s="56">
        <v>1504609037.791471</v>
      </c>
      <c r="J160" s="57"/>
      <c r="K160" s="57"/>
      <c r="L160" s="57"/>
      <c r="M160" s="10">
        <v>1169835281.8215292</v>
      </c>
      <c r="N160" s="10">
        <v>801982822.6882527</v>
      </c>
      <c r="O160" s="56">
        <v>427433987.2080498</v>
      </c>
      <c r="P160" s="57"/>
    </row>
    <row r="161" spans="2:16" ht="11.25" customHeight="1">
      <c r="B161" s="23">
        <v>43862</v>
      </c>
      <c r="C161" s="24">
        <v>48488</v>
      </c>
      <c r="D161" s="10">
        <v>152</v>
      </c>
      <c r="E161" s="25">
        <v>4626</v>
      </c>
      <c r="F161" s="166"/>
      <c r="G161" s="57"/>
      <c r="H161" s="57"/>
      <c r="I161" s="56">
        <v>1481607223.609792</v>
      </c>
      <c r="J161" s="57"/>
      <c r="K161" s="57"/>
      <c r="L161" s="57"/>
      <c r="M161" s="10">
        <v>1150060523.621902</v>
      </c>
      <c r="N161" s="10">
        <v>786485671.1146984</v>
      </c>
      <c r="O161" s="56">
        <v>417456169.34298176</v>
      </c>
      <c r="P161" s="57"/>
    </row>
    <row r="162" spans="2:16" ht="11.25" customHeight="1">
      <c r="B162" s="23">
        <v>43862</v>
      </c>
      <c r="C162" s="24">
        <v>48519</v>
      </c>
      <c r="D162" s="10">
        <v>153</v>
      </c>
      <c r="E162" s="25">
        <v>4657</v>
      </c>
      <c r="F162" s="166"/>
      <c r="G162" s="57"/>
      <c r="H162" s="57"/>
      <c r="I162" s="56">
        <v>1459012376.358886</v>
      </c>
      <c r="J162" s="57"/>
      <c r="K162" s="57"/>
      <c r="L162" s="57"/>
      <c r="M162" s="10">
        <v>1130600998.1306329</v>
      </c>
      <c r="N162" s="10">
        <v>771211639.894335</v>
      </c>
      <c r="O162" s="56">
        <v>407615100.28825146</v>
      </c>
      <c r="P162" s="57"/>
    </row>
    <row r="163" spans="2:16" ht="11.25" customHeight="1">
      <c r="B163" s="23">
        <v>43862</v>
      </c>
      <c r="C163" s="24">
        <v>48549</v>
      </c>
      <c r="D163" s="10">
        <v>154</v>
      </c>
      <c r="E163" s="25">
        <v>4687</v>
      </c>
      <c r="F163" s="166"/>
      <c r="G163" s="57"/>
      <c r="H163" s="57"/>
      <c r="I163" s="56">
        <v>1436698646.910224</v>
      </c>
      <c r="J163" s="57"/>
      <c r="K163" s="57"/>
      <c r="L163" s="57"/>
      <c r="M163" s="10">
        <v>1111482506.4364986</v>
      </c>
      <c r="N163" s="10">
        <v>756304370.8229195</v>
      </c>
      <c r="O163" s="56">
        <v>398097437.6389531</v>
      </c>
      <c r="P163" s="57"/>
    </row>
    <row r="164" spans="2:16" ht="11.25" customHeight="1">
      <c r="B164" s="23">
        <v>43862</v>
      </c>
      <c r="C164" s="24">
        <v>48580</v>
      </c>
      <c r="D164" s="10">
        <v>155</v>
      </c>
      <c r="E164" s="25">
        <v>4718</v>
      </c>
      <c r="F164" s="166"/>
      <c r="G164" s="57"/>
      <c r="H164" s="57"/>
      <c r="I164" s="56">
        <v>1414316429.135688</v>
      </c>
      <c r="J164" s="57"/>
      <c r="K164" s="57"/>
      <c r="L164" s="57"/>
      <c r="M164" s="10">
        <v>1092311018.0402613</v>
      </c>
      <c r="N164" s="10">
        <v>741368937.7161349</v>
      </c>
      <c r="O164" s="56">
        <v>388582982.5103349</v>
      </c>
      <c r="P164" s="57"/>
    </row>
    <row r="165" spans="2:16" ht="11.25" customHeight="1">
      <c r="B165" s="23">
        <v>43862</v>
      </c>
      <c r="C165" s="24">
        <v>48611</v>
      </c>
      <c r="D165" s="10">
        <v>156</v>
      </c>
      <c r="E165" s="25">
        <v>4749</v>
      </c>
      <c r="F165" s="166"/>
      <c r="G165" s="57"/>
      <c r="H165" s="57"/>
      <c r="I165" s="56">
        <v>1392116243.532792</v>
      </c>
      <c r="J165" s="57"/>
      <c r="K165" s="57"/>
      <c r="L165" s="57"/>
      <c r="M165" s="10">
        <v>1073341714.236399</v>
      </c>
      <c r="N165" s="10">
        <v>726641457.590881</v>
      </c>
      <c r="O165" s="56">
        <v>379250518.71984327</v>
      </c>
      <c r="P165" s="57"/>
    </row>
    <row r="166" spans="2:16" ht="11.25" customHeight="1">
      <c r="B166" s="23">
        <v>43862</v>
      </c>
      <c r="C166" s="24">
        <v>48639</v>
      </c>
      <c r="D166" s="10">
        <v>157</v>
      </c>
      <c r="E166" s="25">
        <v>4777</v>
      </c>
      <c r="F166" s="166"/>
      <c r="G166" s="57"/>
      <c r="H166" s="57"/>
      <c r="I166" s="56">
        <v>1370333737.508761</v>
      </c>
      <c r="J166" s="57"/>
      <c r="K166" s="57"/>
      <c r="L166" s="57"/>
      <c r="M166" s="10">
        <v>1054928390.3905656</v>
      </c>
      <c r="N166" s="10">
        <v>712535096.4666202</v>
      </c>
      <c r="O166" s="56">
        <v>370465084.58256054</v>
      </c>
      <c r="P166" s="57"/>
    </row>
    <row r="167" spans="2:16" ht="11.25" customHeight="1">
      <c r="B167" s="23">
        <v>43862</v>
      </c>
      <c r="C167" s="24">
        <v>48670</v>
      </c>
      <c r="D167" s="10">
        <v>158</v>
      </c>
      <c r="E167" s="25">
        <v>4808</v>
      </c>
      <c r="F167" s="166"/>
      <c r="G167" s="57"/>
      <c r="H167" s="57"/>
      <c r="I167" s="56">
        <v>1348775922.16585</v>
      </c>
      <c r="J167" s="57"/>
      <c r="K167" s="57"/>
      <c r="L167" s="57"/>
      <c r="M167" s="10">
        <v>1036571379.9636034</v>
      </c>
      <c r="N167" s="10">
        <v>698355546.8610402</v>
      </c>
      <c r="O167" s="56">
        <v>361554881.00736797</v>
      </c>
      <c r="P167" s="57"/>
    </row>
    <row r="168" spans="2:16" ht="11.25" customHeight="1">
      <c r="B168" s="23">
        <v>43862</v>
      </c>
      <c r="C168" s="24">
        <v>48700</v>
      </c>
      <c r="D168" s="10">
        <v>159</v>
      </c>
      <c r="E168" s="25">
        <v>4838</v>
      </c>
      <c r="F168" s="166"/>
      <c r="G168" s="57"/>
      <c r="H168" s="57"/>
      <c r="I168" s="56">
        <v>1327163036.051512</v>
      </c>
      <c r="J168" s="57"/>
      <c r="K168" s="57"/>
      <c r="L168" s="57"/>
      <c r="M168" s="10">
        <v>1018287111.3002349</v>
      </c>
      <c r="N168" s="10">
        <v>684348606.7996193</v>
      </c>
      <c r="O168" s="56">
        <v>352850805.2026608</v>
      </c>
      <c r="P168" s="57"/>
    </row>
    <row r="169" spans="2:16" ht="11.25" customHeight="1">
      <c r="B169" s="23">
        <v>43862</v>
      </c>
      <c r="C169" s="24">
        <v>48731</v>
      </c>
      <c r="D169" s="10">
        <v>160</v>
      </c>
      <c r="E169" s="25">
        <v>4869</v>
      </c>
      <c r="F169" s="166"/>
      <c r="G169" s="57"/>
      <c r="H169" s="57"/>
      <c r="I169" s="56">
        <v>1305756529.442433</v>
      </c>
      <c r="J169" s="57"/>
      <c r="K169" s="57"/>
      <c r="L169" s="57"/>
      <c r="M169" s="10">
        <v>1000163392.8455371</v>
      </c>
      <c r="N169" s="10">
        <v>670458943.420739</v>
      </c>
      <c r="O169" s="56">
        <v>344225098.8020871</v>
      </c>
      <c r="P169" s="57"/>
    </row>
    <row r="170" spans="2:16" ht="11.25" customHeight="1">
      <c r="B170" s="23">
        <v>43862</v>
      </c>
      <c r="C170" s="24">
        <v>48761</v>
      </c>
      <c r="D170" s="10">
        <v>161</v>
      </c>
      <c r="E170" s="25">
        <v>4899</v>
      </c>
      <c r="F170" s="166"/>
      <c r="G170" s="57"/>
      <c r="H170" s="57"/>
      <c r="I170" s="56">
        <v>1284169843.174385</v>
      </c>
      <c r="J170" s="57"/>
      <c r="K170" s="57"/>
      <c r="L170" s="57"/>
      <c r="M170" s="10">
        <v>982014218.4423004</v>
      </c>
      <c r="N170" s="10">
        <v>656672420.3961642</v>
      </c>
      <c r="O170" s="56">
        <v>335764831.17643607</v>
      </c>
      <c r="P170" s="57"/>
    </row>
    <row r="171" spans="2:16" ht="11.25" customHeight="1">
      <c r="B171" s="23">
        <v>43862</v>
      </c>
      <c r="C171" s="24">
        <v>48792</v>
      </c>
      <c r="D171" s="10">
        <v>162</v>
      </c>
      <c r="E171" s="25">
        <v>4930</v>
      </c>
      <c r="F171" s="166"/>
      <c r="G171" s="57"/>
      <c r="H171" s="57"/>
      <c r="I171" s="56">
        <v>1263381334.232522</v>
      </c>
      <c r="J171" s="57"/>
      <c r="K171" s="57"/>
      <c r="L171" s="57"/>
      <c r="M171" s="10">
        <v>964478485.1472167</v>
      </c>
      <c r="N171" s="10">
        <v>643306053.1128147</v>
      </c>
      <c r="O171" s="56">
        <v>327537240.5451893</v>
      </c>
      <c r="P171" s="57"/>
    </row>
    <row r="172" spans="2:16" ht="11.25" customHeight="1">
      <c r="B172" s="23">
        <v>43862</v>
      </c>
      <c r="C172" s="24">
        <v>48823</v>
      </c>
      <c r="D172" s="10">
        <v>163</v>
      </c>
      <c r="E172" s="25">
        <v>4961</v>
      </c>
      <c r="F172" s="166"/>
      <c r="G172" s="57"/>
      <c r="H172" s="57"/>
      <c r="I172" s="56">
        <v>1242933521.430219</v>
      </c>
      <c r="J172" s="57"/>
      <c r="K172" s="57"/>
      <c r="L172" s="57"/>
      <c r="M172" s="10">
        <v>947259060.579085</v>
      </c>
      <c r="N172" s="10">
        <v>630213866.3883399</v>
      </c>
      <c r="O172" s="56">
        <v>319512329.8956923</v>
      </c>
      <c r="P172" s="57"/>
    </row>
    <row r="173" spans="2:16" ht="11.25" customHeight="1">
      <c r="B173" s="23">
        <v>43862</v>
      </c>
      <c r="C173" s="24">
        <v>48853</v>
      </c>
      <c r="D173" s="10">
        <v>164</v>
      </c>
      <c r="E173" s="25">
        <v>4991</v>
      </c>
      <c r="F173" s="166"/>
      <c r="G173" s="57"/>
      <c r="H173" s="57"/>
      <c r="I173" s="56">
        <v>1222692116.365271</v>
      </c>
      <c r="J173" s="57"/>
      <c r="K173" s="57"/>
      <c r="L173" s="57"/>
      <c r="M173" s="10">
        <v>930303252.7527331</v>
      </c>
      <c r="N173" s="10">
        <v>617409763.9791795</v>
      </c>
      <c r="O173" s="56">
        <v>311737640.7524911</v>
      </c>
      <c r="P173" s="57"/>
    </row>
    <row r="174" spans="2:16" ht="11.25" customHeight="1">
      <c r="B174" s="23">
        <v>43862</v>
      </c>
      <c r="C174" s="24">
        <v>48884</v>
      </c>
      <c r="D174" s="10">
        <v>165</v>
      </c>
      <c r="E174" s="25">
        <v>5022</v>
      </c>
      <c r="F174" s="166"/>
      <c r="G174" s="57"/>
      <c r="H174" s="57"/>
      <c r="I174" s="56">
        <v>1202505988.913695</v>
      </c>
      <c r="J174" s="57"/>
      <c r="K174" s="57"/>
      <c r="L174" s="57"/>
      <c r="M174" s="10">
        <v>913392527.9246314</v>
      </c>
      <c r="N174" s="10">
        <v>604645049.2215681</v>
      </c>
      <c r="O174" s="56">
        <v>303999501.7666433</v>
      </c>
      <c r="P174" s="57"/>
    </row>
    <row r="175" spans="2:16" ht="11.25" customHeight="1">
      <c r="B175" s="23">
        <v>43862</v>
      </c>
      <c r="C175" s="24">
        <v>48914</v>
      </c>
      <c r="D175" s="10">
        <v>166</v>
      </c>
      <c r="E175" s="25">
        <v>5052</v>
      </c>
      <c r="F175" s="166"/>
      <c r="G175" s="57"/>
      <c r="H175" s="57"/>
      <c r="I175" s="56">
        <v>1182719670.284965</v>
      </c>
      <c r="J175" s="57"/>
      <c r="K175" s="57"/>
      <c r="L175" s="57"/>
      <c r="M175" s="10">
        <v>896888770.9544291</v>
      </c>
      <c r="N175" s="10">
        <v>592258634.1561813</v>
      </c>
      <c r="O175" s="56">
        <v>296551315.40887904</v>
      </c>
      <c r="P175" s="57"/>
    </row>
    <row r="176" spans="2:16" ht="11.25" customHeight="1">
      <c r="B176" s="23">
        <v>43862</v>
      </c>
      <c r="C176" s="24">
        <v>48945</v>
      </c>
      <c r="D176" s="10">
        <v>167</v>
      </c>
      <c r="E176" s="25">
        <v>5083</v>
      </c>
      <c r="F176" s="166"/>
      <c r="G176" s="57"/>
      <c r="H176" s="57"/>
      <c r="I176" s="56">
        <v>1162940498.387459</v>
      </c>
      <c r="J176" s="57"/>
      <c r="K176" s="57"/>
      <c r="L176" s="57"/>
      <c r="M176" s="10">
        <v>880393932.1493545</v>
      </c>
      <c r="N176" s="10">
        <v>579887767.5114836</v>
      </c>
      <c r="O176" s="56">
        <v>289127247.13471854</v>
      </c>
      <c r="P176" s="57"/>
    </row>
    <row r="177" spans="2:16" ht="11.25" customHeight="1">
      <c r="B177" s="23">
        <v>43862</v>
      </c>
      <c r="C177" s="24">
        <v>48976</v>
      </c>
      <c r="D177" s="10">
        <v>168</v>
      </c>
      <c r="E177" s="25">
        <v>5114</v>
      </c>
      <c r="F177" s="166"/>
      <c r="G177" s="57"/>
      <c r="H177" s="57"/>
      <c r="I177" s="56">
        <v>1143319086.978298</v>
      </c>
      <c r="J177" s="57"/>
      <c r="K177" s="57"/>
      <c r="L177" s="57"/>
      <c r="M177" s="10">
        <v>864071694.8620906</v>
      </c>
      <c r="N177" s="10">
        <v>567689391.5756103</v>
      </c>
      <c r="O177" s="56">
        <v>281846386.9013608</v>
      </c>
      <c r="P177" s="57"/>
    </row>
    <row r="178" spans="2:16" ht="11.25" customHeight="1">
      <c r="B178" s="23">
        <v>43862</v>
      </c>
      <c r="C178" s="24">
        <v>49004</v>
      </c>
      <c r="D178" s="10">
        <v>169</v>
      </c>
      <c r="E178" s="25">
        <v>5142</v>
      </c>
      <c r="F178" s="166"/>
      <c r="G178" s="57"/>
      <c r="H178" s="57"/>
      <c r="I178" s="56">
        <v>1123933823.344159</v>
      </c>
      <c r="J178" s="57"/>
      <c r="K178" s="57"/>
      <c r="L178" s="57"/>
      <c r="M178" s="10">
        <v>848119774.0092787</v>
      </c>
      <c r="N178" s="10">
        <v>555928968.445933</v>
      </c>
      <c r="O178" s="56">
        <v>274951446.81865495</v>
      </c>
      <c r="P178" s="57"/>
    </row>
    <row r="179" spans="2:16" ht="11.25" customHeight="1">
      <c r="B179" s="23">
        <v>43862</v>
      </c>
      <c r="C179" s="24">
        <v>49035</v>
      </c>
      <c r="D179" s="10">
        <v>170</v>
      </c>
      <c r="E179" s="25">
        <v>5173</v>
      </c>
      <c r="F179" s="166"/>
      <c r="G179" s="57"/>
      <c r="H179" s="57"/>
      <c r="I179" s="56">
        <v>1104617890.086934</v>
      </c>
      <c r="J179" s="57"/>
      <c r="K179" s="57"/>
      <c r="L179" s="57"/>
      <c r="M179" s="10">
        <v>832130230.3376471</v>
      </c>
      <c r="N179" s="10">
        <v>544060891.1844671</v>
      </c>
      <c r="O179" s="56">
        <v>267942023.31149495</v>
      </c>
      <c r="P179" s="57"/>
    </row>
    <row r="180" spans="2:16" ht="11.25" customHeight="1">
      <c r="B180" s="23">
        <v>43862</v>
      </c>
      <c r="C180" s="24">
        <v>49065</v>
      </c>
      <c r="D180" s="10">
        <v>171</v>
      </c>
      <c r="E180" s="25">
        <v>5203</v>
      </c>
      <c r="F180" s="166"/>
      <c r="G180" s="57"/>
      <c r="H180" s="57"/>
      <c r="I180" s="56">
        <v>1085412757.536624</v>
      </c>
      <c r="J180" s="57"/>
      <c r="K180" s="57"/>
      <c r="L180" s="57"/>
      <c r="M180" s="10">
        <v>816320511.849635</v>
      </c>
      <c r="N180" s="10">
        <v>532410590.126014</v>
      </c>
      <c r="O180" s="56">
        <v>261129593.58582792</v>
      </c>
      <c r="P180" s="57"/>
    </row>
    <row r="181" spans="2:16" ht="11.25" customHeight="1">
      <c r="B181" s="23">
        <v>43862</v>
      </c>
      <c r="C181" s="24">
        <v>49096</v>
      </c>
      <c r="D181" s="10">
        <v>172</v>
      </c>
      <c r="E181" s="25">
        <v>5234</v>
      </c>
      <c r="F181" s="166"/>
      <c r="G181" s="57"/>
      <c r="H181" s="57"/>
      <c r="I181" s="56">
        <v>1066072150.41363</v>
      </c>
      <c r="J181" s="57"/>
      <c r="K181" s="57"/>
      <c r="L181" s="57"/>
      <c r="M181" s="10">
        <v>800414900.1654245</v>
      </c>
      <c r="N181" s="10">
        <v>520709179.326969</v>
      </c>
      <c r="O181" s="56">
        <v>254308725.11505613</v>
      </c>
      <c r="P181" s="57"/>
    </row>
    <row r="182" spans="2:16" ht="11.25" customHeight="1">
      <c r="B182" s="23">
        <v>43862</v>
      </c>
      <c r="C182" s="24">
        <v>49126</v>
      </c>
      <c r="D182" s="10">
        <v>173</v>
      </c>
      <c r="E182" s="25">
        <v>5264</v>
      </c>
      <c r="F182" s="166"/>
      <c r="G182" s="57"/>
      <c r="H182" s="57"/>
      <c r="I182" s="56">
        <v>1047076591.895476</v>
      </c>
      <c r="J182" s="57"/>
      <c r="K182" s="57"/>
      <c r="L182" s="57"/>
      <c r="M182" s="10">
        <v>784862496.7814718</v>
      </c>
      <c r="N182" s="10">
        <v>509334874.88065755</v>
      </c>
      <c r="O182" s="56">
        <v>247733948.33395523</v>
      </c>
      <c r="P182" s="57"/>
    </row>
    <row r="183" spans="2:16" ht="11.25" customHeight="1">
      <c r="B183" s="23">
        <v>43862</v>
      </c>
      <c r="C183" s="24">
        <v>49157</v>
      </c>
      <c r="D183" s="10">
        <v>174</v>
      </c>
      <c r="E183" s="25">
        <v>5295</v>
      </c>
      <c r="F183" s="166"/>
      <c r="G183" s="57"/>
      <c r="H183" s="57"/>
      <c r="I183" s="56">
        <v>1028365046.242029</v>
      </c>
      <c r="J183" s="57"/>
      <c r="K183" s="57"/>
      <c r="L183" s="57"/>
      <c r="M183" s="10">
        <v>769529392.6313989</v>
      </c>
      <c r="N183" s="10">
        <v>498114451.49735063</v>
      </c>
      <c r="O183" s="56">
        <v>241250305.4409942</v>
      </c>
      <c r="P183" s="57"/>
    </row>
    <row r="184" spans="2:16" ht="11.25" customHeight="1">
      <c r="B184" s="23">
        <v>43862</v>
      </c>
      <c r="C184" s="24">
        <v>49188</v>
      </c>
      <c r="D184" s="10">
        <v>175</v>
      </c>
      <c r="E184" s="25">
        <v>5326</v>
      </c>
      <c r="F184" s="166"/>
      <c r="G184" s="57"/>
      <c r="H184" s="57"/>
      <c r="I184" s="56">
        <v>1009810127.551129</v>
      </c>
      <c r="J184" s="57"/>
      <c r="K184" s="57"/>
      <c r="L184" s="57"/>
      <c r="M184" s="10">
        <v>754363048.6035147</v>
      </c>
      <c r="N184" s="10">
        <v>487055474.36869097</v>
      </c>
      <c r="O184" s="56">
        <v>234895003.36239293</v>
      </c>
      <c r="P184" s="57"/>
    </row>
    <row r="185" spans="2:16" ht="11.25" customHeight="1">
      <c r="B185" s="23">
        <v>43862</v>
      </c>
      <c r="C185" s="24">
        <v>49218</v>
      </c>
      <c r="D185" s="10">
        <v>176</v>
      </c>
      <c r="E185" s="25">
        <v>5356</v>
      </c>
      <c r="F185" s="166"/>
      <c r="G185" s="57"/>
      <c r="H185" s="57"/>
      <c r="I185" s="56">
        <v>991452694.469769</v>
      </c>
      <c r="J185" s="57"/>
      <c r="K185" s="57"/>
      <c r="L185" s="57"/>
      <c r="M185" s="10">
        <v>739433704.9154255</v>
      </c>
      <c r="N185" s="10">
        <v>476241274.8803283</v>
      </c>
      <c r="O185" s="56">
        <v>228738076.74248207</v>
      </c>
      <c r="P185" s="57"/>
    </row>
    <row r="186" spans="2:16" ht="11.25" customHeight="1">
      <c r="B186" s="23">
        <v>43862</v>
      </c>
      <c r="C186" s="24">
        <v>49249</v>
      </c>
      <c r="D186" s="10">
        <v>177</v>
      </c>
      <c r="E186" s="25">
        <v>5387</v>
      </c>
      <c r="F186" s="166"/>
      <c r="G186" s="57"/>
      <c r="H186" s="57"/>
      <c r="I186" s="56">
        <v>973251707.946325</v>
      </c>
      <c r="J186" s="57"/>
      <c r="K186" s="57"/>
      <c r="L186" s="57"/>
      <c r="M186" s="10">
        <v>724628146.0491326</v>
      </c>
      <c r="N186" s="10">
        <v>465518646.2162427</v>
      </c>
      <c r="O186" s="56">
        <v>222640994.79678458</v>
      </c>
      <c r="P186" s="57"/>
    </row>
    <row r="187" spans="2:16" ht="11.25" customHeight="1">
      <c r="B187" s="23">
        <v>43862</v>
      </c>
      <c r="C187" s="24">
        <v>49279</v>
      </c>
      <c r="D187" s="10">
        <v>178</v>
      </c>
      <c r="E187" s="25">
        <v>5417</v>
      </c>
      <c r="F187" s="166"/>
      <c r="G187" s="57"/>
      <c r="H187" s="57"/>
      <c r="I187" s="56">
        <v>955182676.747709</v>
      </c>
      <c r="J187" s="57"/>
      <c r="K187" s="57"/>
      <c r="L187" s="57"/>
      <c r="M187" s="10">
        <v>710007640.4591079</v>
      </c>
      <c r="N187" s="10">
        <v>455003431.3247474</v>
      </c>
      <c r="O187" s="56">
        <v>216719908.1188778</v>
      </c>
      <c r="P187" s="57"/>
    </row>
    <row r="188" spans="2:16" ht="11.25" customHeight="1">
      <c r="B188" s="23">
        <v>43862</v>
      </c>
      <c r="C188" s="24">
        <v>49310</v>
      </c>
      <c r="D188" s="10">
        <v>179</v>
      </c>
      <c r="E188" s="25">
        <v>5448</v>
      </c>
      <c r="F188" s="166"/>
      <c r="G188" s="57"/>
      <c r="H188" s="57"/>
      <c r="I188" s="56">
        <v>937364531.92965</v>
      </c>
      <c r="J188" s="57"/>
      <c r="K188" s="57"/>
      <c r="L188" s="57"/>
      <c r="M188" s="10">
        <v>695581272.009013</v>
      </c>
      <c r="N188" s="10">
        <v>444624738.6516629</v>
      </c>
      <c r="O188" s="56">
        <v>210879507.46557954</v>
      </c>
      <c r="P188" s="57"/>
    </row>
    <row r="189" spans="2:16" ht="11.25" customHeight="1">
      <c r="B189" s="23">
        <v>43862</v>
      </c>
      <c r="C189" s="24">
        <v>49341</v>
      </c>
      <c r="D189" s="10">
        <v>180</v>
      </c>
      <c r="E189" s="25">
        <v>5479</v>
      </c>
      <c r="F189" s="166"/>
      <c r="G189" s="57"/>
      <c r="H189" s="57"/>
      <c r="I189" s="56">
        <v>919507317.054014</v>
      </c>
      <c r="J189" s="57"/>
      <c r="K189" s="57"/>
      <c r="L189" s="57"/>
      <c r="M189" s="10">
        <v>681172854.3037229</v>
      </c>
      <c r="N189" s="10">
        <v>434307338.5383038</v>
      </c>
      <c r="O189" s="56">
        <v>205113640.55557197</v>
      </c>
      <c r="P189" s="57"/>
    </row>
    <row r="190" spans="2:16" ht="11.25" customHeight="1">
      <c r="B190" s="23">
        <v>43862</v>
      </c>
      <c r="C190" s="24">
        <v>49369</v>
      </c>
      <c r="D190" s="10">
        <v>181</v>
      </c>
      <c r="E190" s="25">
        <v>5507</v>
      </c>
      <c r="F190" s="166"/>
      <c r="G190" s="57"/>
      <c r="H190" s="57"/>
      <c r="I190" s="56">
        <v>901942999.85227</v>
      </c>
      <c r="J190" s="57"/>
      <c r="K190" s="57"/>
      <c r="L190" s="57"/>
      <c r="M190" s="10">
        <v>667137507.6725435</v>
      </c>
      <c r="N190" s="10">
        <v>424381369.2119602</v>
      </c>
      <c r="O190" s="56">
        <v>199658910.12705386</v>
      </c>
      <c r="P190" s="57"/>
    </row>
    <row r="191" spans="2:16" ht="11.25" customHeight="1">
      <c r="B191" s="23">
        <v>43862</v>
      </c>
      <c r="C191" s="24">
        <v>49400</v>
      </c>
      <c r="D191" s="10">
        <v>182</v>
      </c>
      <c r="E191" s="25">
        <v>5538</v>
      </c>
      <c r="F191" s="166"/>
      <c r="G191" s="57"/>
      <c r="H191" s="57"/>
      <c r="I191" s="56">
        <v>884555916.875482</v>
      </c>
      <c r="J191" s="57"/>
      <c r="K191" s="57"/>
      <c r="L191" s="57"/>
      <c r="M191" s="10">
        <v>653167153.5328182</v>
      </c>
      <c r="N191" s="10">
        <v>414437820.5861055</v>
      </c>
      <c r="O191" s="56">
        <v>194154914.15342358</v>
      </c>
      <c r="P191" s="57"/>
    </row>
    <row r="192" spans="2:16" ht="11.25" customHeight="1">
      <c r="B192" s="23">
        <v>43862</v>
      </c>
      <c r="C192" s="24">
        <v>49430</v>
      </c>
      <c r="D192" s="10">
        <v>183</v>
      </c>
      <c r="E192" s="25">
        <v>5568</v>
      </c>
      <c r="F192" s="166"/>
      <c r="G192" s="57"/>
      <c r="H192" s="57"/>
      <c r="I192" s="56">
        <v>867298447.739168</v>
      </c>
      <c r="J192" s="57"/>
      <c r="K192" s="57"/>
      <c r="L192" s="57"/>
      <c r="M192" s="10">
        <v>639372826.069858</v>
      </c>
      <c r="N192" s="10">
        <v>404686750.8205689</v>
      </c>
      <c r="O192" s="56">
        <v>188809601.48321617</v>
      </c>
      <c r="P192" s="57"/>
    </row>
    <row r="193" spans="2:16" ht="11.25" customHeight="1">
      <c r="B193" s="23">
        <v>43862</v>
      </c>
      <c r="C193" s="24">
        <v>49461</v>
      </c>
      <c r="D193" s="10">
        <v>184</v>
      </c>
      <c r="E193" s="25">
        <v>5599</v>
      </c>
      <c r="F193" s="166"/>
      <c r="G193" s="57"/>
      <c r="H193" s="57"/>
      <c r="I193" s="56">
        <v>849893207.008985</v>
      </c>
      <c r="J193" s="57"/>
      <c r="K193" s="57"/>
      <c r="L193" s="57"/>
      <c r="M193" s="10">
        <v>625479013.3225769</v>
      </c>
      <c r="N193" s="10">
        <v>394885918.2834292</v>
      </c>
      <c r="O193" s="56">
        <v>183456606.5711625</v>
      </c>
      <c r="P193" s="57"/>
    </row>
    <row r="194" spans="2:16" ht="11.25" customHeight="1">
      <c r="B194" s="23">
        <v>43862</v>
      </c>
      <c r="C194" s="24">
        <v>49491</v>
      </c>
      <c r="D194" s="10">
        <v>185</v>
      </c>
      <c r="E194" s="25">
        <v>5629</v>
      </c>
      <c r="F194" s="166"/>
      <c r="G194" s="57"/>
      <c r="H194" s="57"/>
      <c r="I194" s="56">
        <v>832753528.327531</v>
      </c>
      <c r="J194" s="57"/>
      <c r="K194" s="57"/>
      <c r="L194" s="57"/>
      <c r="M194" s="10">
        <v>611859103.7022934</v>
      </c>
      <c r="N194" s="10">
        <v>385336455.35337675</v>
      </c>
      <c r="O194" s="56">
        <v>178286266.5281744</v>
      </c>
      <c r="P194" s="57"/>
    </row>
    <row r="195" spans="2:16" ht="11.25" customHeight="1">
      <c r="B195" s="23">
        <v>43862</v>
      </c>
      <c r="C195" s="24">
        <v>49522</v>
      </c>
      <c r="D195" s="10">
        <v>186</v>
      </c>
      <c r="E195" s="25">
        <v>5660</v>
      </c>
      <c r="F195" s="166"/>
      <c r="G195" s="57"/>
      <c r="H195" s="57"/>
      <c r="I195" s="56">
        <v>816025045.847116</v>
      </c>
      <c r="J195" s="57"/>
      <c r="K195" s="57"/>
      <c r="L195" s="57"/>
      <c r="M195" s="10">
        <v>598551071.1340514</v>
      </c>
      <c r="N195" s="10">
        <v>375996651.3473397</v>
      </c>
      <c r="O195" s="56">
        <v>173228118.81838194</v>
      </c>
      <c r="P195" s="57"/>
    </row>
    <row r="196" spans="2:16" ht="11.25" customHeight="1">
      <c r="B196" s="23">
        <v>43862</v>
      </c>
      <c r="C196" s="24">
        <v>49553</v>
      </c>
      <c r="D196" s="10">
        <v>187</v>
      </c>
      <c r="E196" s="25">
        <v>5691</v>
      </c>
      <c r="F196" s="166"/>
      <c r="G196" s="57"/>
      <c r="H196" s="57"/>
      <c r="I196" s="56">
        <v>799445142.247352</v>
      </c>
      <c r="J196" s="57"/>
      <c r="K196" s="57"/>
      <c r="L196" s="57"/>
      <c r="M196" s="10">
        <v>585395218.4335723</v>
      </c>
      <c r="N196" s="10">
        <v>366797214.04663163</v>
      </c>
      <c r="O196" s="56">
        <v>168274016.148833</v>
      </c>
      <c r="P196" s="57"/>
    </row>
    <row r="197" spans="2:16" ht="11.25" customHeight="1">
      <c r="B197" s="23">
        <v>43862</v>
      </c>
      <c r="C197" s="24">
        <v>49583</v>
      </c>
      <c r="D197" s="10">
        <v>188</v>
      </c>
      <c r="E197" s="25">
        <v>5721</v>
      </c>
      <c r="F197" s="166"/>
      <c r="G197" s="57"/>
      <c r="H197" s="57"/>
      <c r="I197" s="56">
        <v>782832314.901335</v>
      </c>
      <c r="J197" s="57"/>
      <c r="K197" s="57"/>
      <c r="L197" s="57"/>
      <c r="M197" s="10">
        <v>572289539.7820363</v>
      </c>
      <c r="N197" s="10">
        <v>357702876.81131464</v>
      </c>
      <c r="O197" s="56">
        <v>163429159.83216536</v>
      </c>
      <c r="P197" s="57"/>
    </row>
    <row r="198" spans="2:16" ht="11.25" customHeight="1">
      <c r="B198" s="23">
        <v>43862</v>
      </c>
      <c r="C198" s="24">
        <v>49614</v>
      </c>
      <c r="D198" s="10">
        <v>189</v>
      </c>
      <c r="E198" s="25">
        <v>5752</v>
      </c>
      <c r="F198" s="166"/>
      <c r="G198" s="57"/>
      <c r="H198" s="57"/>
      <c r="I198" s="56">
        <v>766454520.260788</v>
      </c>
      <c r="J198" s="57"/>
      <c r="K198" s="57"/>
      <c r="L198" s="57"/>
      <c r="M198" s="10">
        <v>559366215.1734726</v>
      </c>
      <c r="N198" s="10">
        <v>348736134.9606934</v>
      </c>
      <c r="O198" s="56">
        <v>158657528.45857385</v>
      </c>
      <c r="P198" s="57"/>
    </row>
    <row r="199" spans="2:16" ht="11.25" customHeight="1">
      <c r="B199" s="23">
        <v>43862</v>
      </c>
      <c r="C199" s="24">
        <v>49644</v>
      </c>
      <c r="D199" s="10">
        <v>190</v>
      </c>
      <c r="E199" s="25">
        <v>5782</v>
      </c>
      <c r="F199" s="166"/>
      <c r="G199" s="57"/>
      <c r="H199" s="57"/>
      <c r="I199" s="56">
        <v>750261309.443644</v>
      </c>
      <c r="J199" s="57"/>
      <c r="K199" s="57"/>
      <c r="L199" s="57"/>
      <c r="M199" s="10">
        <v>546649497.6535513</v>
      </c>
      <c r="N199" s="10">
        <v>339969094.465169</v>
      </c>
      <c r="O199" s="56">
        <v>154034944.5603016</v>
      </c>
      <c r="P199" s="57"/>
    </row>
    <row r="200" spans="2:16" ht="11.25" customHeight="1">
      <c r="B200" s="23">
        <v>43862</v>
      </c>
      <c r="C200" s="24">
        <v>49675</v>
      </c>
      <c r="D200" s="10">
        <v>191</v>
      </c>
      <c r="E200" s="25">
        <v>5813</v>
      </c>
      <c r="F200" s="166"/>
      <c r="G200" s="57"/>
      <c r="H200" s="57"/>
      <c r="I200" s="56">
        <v>734182178.836663</v>
      </c>
      <c r="J200" s="57"/>
      <c r="K200" s="57"/>
      <c r="L200" s="57"/>
      <c r="M200" s="10">
        <v>534026760.1736842</v>
      </c>
      <c r="N200" s="10">
        <v>331274188.0174414</v>
      </c>
      <c r="O200" s="56">
        <v>149459675.79502907</v>
      </c>
      <c r="P200" s="57"/>
    </row>
    <row r="201" spans="2:16" ht="11.25" customHeight="1">
      <c r="B201" s="23">
        <v>43862</v>
      </c>
      <c r="C201" s="24">
        <v>49706</v>
      </c>
      <c r="D201" s="10">
        <v>192</v>
      </c>
      <c r="E201" s="25">
        <v>5844</v>
      </c>
      <c r="F201" s="166"/>
      <c r="G201" s="57"/>
      <c r="H201" s="57"/>
      <c r="I201" s="56">
        <v>718197975.289656</v>
      </c>
      <c r="J201" s="57"/>
      <c r="K201" s="57"/>
      <c r="L201" s="57"/>
      <c r="M201" s="10">
        <v>521514198.9482394</v>
      </c>
      <c r="N201" s="10">
        <v>322689480.6585243</v>
      </c>
      <c r="O201" s="56">
        <v>144969908.68786234</v>
      </c>
      <c r="P201" s="57"/>
    </row>
    <row r="202" spans="2:16" ht="11.25" customHeight="1">
      <c r="B202" s="23">
        <v>43862</v>
      </c>
      <c r="C202" s="24">
        <v>49735</v>
      </c>
      <c r="D202" s="10">
        <v>193</v>
      </c>
      <c r="E202" s="25">
        <v>5873</v>
      </c>
      <c r="F202" s="166"/>
      <c r="G202" s="57"/>
      <c r="H202" s="57"/>
      <c r="I202" s="56">
        <v>701638854.819366</v>
      </c>
      <c r="J202" s="57"/>
      <c r="K202" s="57"/>
      <c r="L202" s="57"/>
      <c r="M202" s="10">
        <v>508681488.55091643</v>
      </c>
      <c r="N202" s="10">
        <v>314000287.7856783</v>
      </c>
      <c r="O202" s="56">
        <v>140507223.0977503</v>
      </c>
      <c r="P202" s="57"/>
    </row>
    <row r="203" spans="2:16" ht="11.25" customHeight="1">
      <c r="B203" s="23">
        <v>43862</v>
      </c>
      <c r="C203" s="24">
        <v>49766</v>
      </c>
      <c r="D203" s="10">
        <v>194</v>
      </c>
      <c r="E203" s="25">
        <v>5904</v>
      </c>
      <c r="F203" s="166"/>
      <c r="G203" s="57"/>
      <c r="H203" s="57"/>
      <c r="I203" s="56">
        <v>685716869.662464</v>
      </c>
      <c r="J203" s="57"/>
      <c r="K203" s="57"/>
      <c r="L203" s="57"/>
      <c r="M203" s="10">
        <v>496295017.74762046</v>
      </c>
      <c r="N203" s="10">
        <v>305575211.4014642</v>
      </c>
      <c r="O203" s="56">
        <v>136158056.9202302</v>
      </c>
      <c r="P203" s="57"/>
    </row>
    <row r="204" spans="2:16" ht="11.25" customHeight="1">
      <c r="B204" s="23">
        <v>43862</v>
      </c>
      <c r="C204" s="24">
        <v>49796</v>
      </c>
      <c r="D204" s="10">
        <v>195</v>
      </c>
      <c r="E204" s="25">
        <v>5934</v>
      </c>
      <c r="F204" s="166"/>
      <c r="G204" s="57"/>
      <c r="H204" s="57"/>
      <c r="I204" s="56">
        <v>669037286.35718</v>
      </c>
      <c r="J204" s="57"/>
      <c r="K204" s="57"/>
      <c r="L204" s="57"/>
      <c r="M204" s="10">
        <v>483428181.58247167</v>
      </c>
      <c r="N204" s="10">
        <v>296920331.62363803</v>
      </c>
      <c r="O204" s="56">
        <v>131759289.59148788</v>
      </c>
      <c r="P204" s="57"/>
    </row>
    <row r="205" spans="2:16" ht="11.25" customHeight="1">
      <c r="B205" s="23">
        <v>43862</v>
      </c>
      <c r="C205" s="24">
        <v>49827</v>
      </c>
      <c r="D205" s="10">
        <v>196</v>
      </c>
      <c r="E205" s="25">
        <v>5965</v>
      </c>
      <c r="F205" s="166"/>
      <c r="G205" s="57"/>
      <c r="H205" s="57"/>
      <c r="I205" s="56">
        <v>653650247.738555</v>
      </c>
      <c r="J205" s="57"/>
      <c r="K205" s="57"/>
      <c r="L205" s="57"/>
      <c r="M205" s="10">
        <v>471508852.5848959</v>
      </c>
      <c r="N205" s="10">
        <v>288862999.6013894</v>
      </c>
      <c r="O205" s="56">
        <v>127640895.9375567</v>
      </c>
      <c r="P205" s="57"/>
    </row>
    <row r="206" spans="2:16" ht="11.25" customHeight="1">
      <c r="B206" s="23">
        <v>43862</v>
      </c>
      <c r="C206" s="24">
        <v>49857</v>
      </c>
      <c r="D206" s="10">
        <v>197</v>
      </c>
      <c r="E206" s="25">
        <v>5995</v>
      </c>
      <c r="F206" s="166"/>
      <c r="G206" s="57"/>
      <c r="H206" s="57"/>
      <c r="I206" s="56">
        <v>638717098.543853</v>
      </c>
      <c r="J206" s="57"/>
      <c r="K206" s="57"/>
      <c r="L206" s="57"/>
      <c r="M206" s="10">
        <v>459980608.82232255</v>
      </c>
      <c r="N206" s="10">
        <v>281106803.46896875</v>
      </c>
      <c r="O206" s="56">
        <v>123704462.72457226</v>
      </c>
      <c r="P206" s="57"/>
    </row>
    <row r="207" spans="2:16" ht="11.25" customHeight="1">
      <c r="B207" s="23">
        <v>43862</v>
      </c>
      <c r="C207" s="24">
        <v>49888</v>
      </c>
      <c r="D207" s="10">
        <v>198</v>
      </c>
      <c r="E207" s="25">
        <v>6026</v>
      </c>
      <c r="F207" s="166"/>
      <c r="G207" s="57"/>
      <c r="H207" s="57"/>
      <c r="I207" s="56">
        <v>624087830.289989</v>
      </c>
      <c r="J207" s="57"/>
      <c r="K207" s="57"/>
      <c r="L207" s="57"/>
      <c r="M207" s="10">
        <v>448682854.5972941</v>
      </c>
      <c r="N207" s="10">
        <v>273505081.852254</v>
      </c>
      <c r="O207" s="56">
        <v>119849445.8665824</v>
      </c>
      <c r="P207" s="57"/>
    </row>
    <row r="208" spans="2:16" ht="11.25" customHeight="1">
      <c r="B208" s="23">
        <v>43862</v>
      </c>
      <c r="C208" s="24">
        <v>49919</v>
      </c>
      <c r="D208" s="10">
        <v>199</v>
      </c>
      <c r="E208" s="25">
        <v>6057</v>
      </c>
      <c r="F208" s="166"/>
      <c r="G208" s="57"/>
      <c r="H208" s="57"/>
      <c r="I208" s="56">
        <v>609736291.659322</v>
      </c>
      <c r="J208" s="57"/>
      <c r="K208" s="57"/>
      <c r="L208" s="57"/>
      <c r="M208" s="10">
        <v>437621433.6051317</v>
      </c>
      <c r="N208" s="10">
        <v>266083903.59596613</v>
      </c>
      <c r="O208" s="56">
        <v>116103644.65771343</v>
      </c>
      <c r="P208" s="57"/>
    </row>
    <row r="209" spans="2:16" ht="11.25" customHeight="1">
      <c r="B209" s="23">
        <v>43862</v>
      </c>
      <c r="C209" s="24">
        <v>49949</v>
      </c>
      <c r="D209" s="10">
        <v>200</v>
      </c>
      <c r="E209" s="25">
        <v>6087</v>
      </c>
      <c r="F209" s="166"/>
      <c r="G209" s="57"/>
      <c r="H209" s="57"/>
      <c r="I209" s="56">
        <v>595657909.587743</v>
      </c>
      <c r="J209" s="57"/>
      <c r="K209" s="57"/>
      <c r="L209" s="57"/>
      <c r="M209" s="10">
        <v>426815333.09515804</v>
      </c>
      <c r="N209" s="10">
        <v>258874813.407566</v>
      </c>
      <c r="O209" s="56">
        <v>112494977.23039815</v>
      </c>
      <c r="P209" s="57"/>
    </row>
    <row r="210" spans="2:16" ht="11.25" customHeight="1">
      <c r="B210" s="23">
        <v>43862</v>
      </c>
      <c r="C210" s="24">
        <v>49980</v>
      </c>
      <c r="D210" s="10">
        <v>201</v>
      </c>
      <c r="E210" s="25">
        <v>6118</v>
      </c>
      <c r="F210" s="166"/>
      <c r="G210" s="57"/>
      <c r="H210" s="57"/>
      <c r="I210" s="56">
        <v>581654224.395359</v>
      </c>
      <c r="J210" s="57"/>
      <c r="K210" s="57"/>
      <c r="L210" s="57"/>
      <c r="M210" s="10">
        <v>416074179.50105846</v>
      </c>
      <c r="N210" s="10">
        <v>251718215.56441316</v>
      </c>
      <c r="O210" s="56">
        <v>108921746.7025749</v>
      </c>
      <c r="P210" s="57"/>
    </row>
    <row r="211" spans="2:16" ht="11.25" customHeight="1">
      <c r="B211" s="23">
        <v>43862</v>
      </c>
      <c r="C211" s="24">
        <v>50010</v>
      </c>
      <c r="D211" s="10">
        <v>202</v>
      </c>
      <c r="E211" s="25">
        <v>6148</v>
      </c>
      <c r="F211" s="166"/>
      <c r="G211" s="57"/>
      <c r="H211" s="57"/>
      <c r="I211" s="56">
        <v>568036861.66105</v>
      </c>
      <c r="J211" s="57"/>
      <c r="K211" s="57"/>
      <c r="L211" s="57"/>
      <c r="M211" s="10">
        <v>405666325.74272645</v>
      </c>
      <c r="N211" s="10">
        <v>244817582.31817883</v>
      </c>
      <c r="O211" s="56">
        <v>105501501.62120347</v>
      </c>
      <c r="P211" s="57"/>
    </row>
    <row r="212" spans="2:16" ht="11.25" customHeight="1">
      <c r="B212" s="23">
        <v>43862</v>
      </c>
      <c r="C212" s="24">
        <v>50041</v>
      </c>
      <c r="D212" s="10">
        <v>203</v>
      </c>
      <c r="E212" s="25">
        <v>6179</v>
      </c>
      <c r="F212" s="166"/>
      <c r="G212" s="57"/>
      <c r="H212" s="57"/>
      <c r="I212" s="56">
        <v>554734673.634768</v>
      </c>
      <c r="J212" s="57"/>
      <c r="K212" s="57"/>
      <c r="L212" s="57"/>
      <c r="M212" s="10">
        <v>395494574.8652806</v>
      </c>
      <c r="N212" s="10">
        <v>238071972.17472857</v>
      </c>
      <c r="O212" s="56">
        <v>102160009.7020571</v>
      </c>
      <c r="P212" s="57"/>
    </row>
    <row r="213" spans="2:16" ht="11.25" customHeight="1">
      <c r="B213" s="23">
        <v>43862</v>
      </c>
      <c r="C213" s="24">
        <v>50072</v>
      </c>
      <c r="D213" s="10">
        <v>204</v>
      </c>
      <c r="E213" s="25">
        <v>6210</v>
      </c>
      <c r="F213" s="166"/>
      <c r="G213" s="57"/>
      <c r="H213" s="57"/>
      <c r="I213" s="56">
        <v>541741900.165946</v>
      </c>
      <c r="J213" s="57"/>
      <c r="K213" s="57"/>
      <c r="L213" s="57"/>
      <c r="M213" s="10">
        <v>385576382.1102043</v>
      </c>
      <c r="N213" s="10">
        <v>231511333.23657963</v>
      </c>
      <c r="O213" s="56">
        <v>98923968.71897651</v>
      </c>
      <c r="P213" s="57"/>
    </row>
    <row r="214" spans="2:16" ht="11.25" customHeight="1">
      <c r="B214" s="23">
        <v>43862</v>
      </c>
      <c r="C214" s="24">
        <v>50100</v>
      </c>
      <c r="D214" s="10">
        <v>205</v>
      </c>
      <c r="E214" s="25">
        <v>6238</v>
      </c>
      <c r="F214" s="166"/>
      <c r="G214" s="57"/>
      <c r="H214" s="57"/>
      <c r="I214" s="56">
        <v>528915412.087213</v>
      </c>
      <c r="J214" s="57"/>
      <c r="K214" s="57"/>
      <c r="L214" s="57"/>
      <c r="M214" s="10">
        <v>375870587.211993</v>
      </c>
      <c r="N214" s="10">
        <v>225165210.8006028</v>
      </c>
      <c r="O214" s="56">
        <v>95844142.73827843</v>
      </c>
      <c r="P214" s="57"/>
    </row>
    <row r="215" spans="2:16" ht="11.25" customHeight="1">
      <c r="B215" s="23">
        <v>43862</v>
      </c>
      <c r="C215" s="24">
        <v>50131</v>
      </c>
      <c r="D215" s="10">
        <v>206</v>
      </c>
      <c r="E215" s="25">
        <v>6269</v>
      </c>
      <c r="F215" s="166"/>
      <c r="G215" s="57"/>
      <c r="H215" s="57"/>
      <c r="I215" s="56">
        <v>516289353.176794</v>
      </c>
      <c r="J215" s="57"/>
      <c r="K215" s="57"/>
      <c r="L215" s="57"/>
      <c r="M215" s="10">
        <v>366275667.5715653</v>
      </c>
      <c r="N215" s="10">
        <v>218859352.29185772</v>
      </c>
      <c r="O215" s="56">
        <v>92765398.77557692</v>
      </c>
      <c r="P215" s="57"/>
    </row>
    <row r="216" spans="2:16" ht="11.25" customHeight="1">
      <c r="B216" s="23">
        <v>43862</v>
      </c>
      <c r="C216" s="24">
        <v>50161</v>
      </c>
      <c r="D216" s="10">
        <v>207</v>
      </c>
      <c r="E216" s="25">
        <v>6299</v>
      </c>
      <c r="F216" s="166"/>
      <c r="G216" s="57"/>
      <c r="H216" s="57"/>
      <c r="I216" s="56">
        <v>503770571.740999</v>
      </c>
      <c r="J216" s="57"/>
      <c r="K216" s="57"/>
      <c r="L216" s="57"/>
      <c r="M216" s="10">
        <v>356807729.5041222</v>
      </c>
      <c r="N216" s="10">
        <v>212677262.81172115</v>
      </c>
      <c r="O216" s="56">
        <v>89775545.34302413</v>
      </c>
      <c r="P216" s="57"/>
    </row>
    <row r="217" spans="2:16" ht="11.25" customHeight="1">
      <c r="B217" s="23">
        <v>43862</v>
      </c>
      <c r="C217" s="24">
        <v>50192</v>
      </c>
      <c r="D217" s="10">
        <v>208</v>
      </c>
      <c r="E217" s="25">
        <v>6330</v>
      </c>
      <c r="F217" s="166"/>
      <c r="G217" s="57"/>
      <c r="H217" s="57"/>
      <c r="I217" s="56">
        <v>491312628.988242</v>
      </c>
      <c r="J217" s="57"/>
      <c r="K217" s="57"/>
      <c r="L217" s="57"/>
      <c r="M217" s="10">
        <v>347393882.5381383</v>
      </c>
      <c r="N217" s="10">
        <v>206539474.47570533</v>
      </c>
      <c r="O217" s="56">
        <v>86815381.2756046</v>
      </c>
      <c r="P217" s="57"/>
    </row>
    <row r="218" spans="2:16" ht="11.25" customHeight="1">
      <c r="B218" s="23">
        <v>43862</v>
      </c>
      <c r="C218" s="24">
        <v>50222</v>
      </c>
      <c r="D218" s="10">
        <v>209</v>
      </c>
      <c r="E218" s="25">
        <v>6360</v>
      </c>
      <c r="F218" s="166"/>
      <c r="G218" s="57"/>
      <c r="H218" s="57"/>
      <c r="I218" s="56">
        <v>478988688.740546</v>
      </c>
      <c r="J218" s="57"/>
      <c r="K218" s="57"/>
      <c r="L218" s="57"/>
      <c r="M218" s="10">
        <v>338124045.8287664</v>
      </c>
      <c r="N218" s="10">
        <v>200533403.77536562</v>
      </c>
      <c r="O218" s="56">
        <v>83945306.30698524</v>
      </c>
      <c r="P218" s="57"/>
    </row>
    <row r="219" spans="2:16" ht="11.25" customHeight="1">
      <c r="B219" s="23">
        <v>43862</v>
      </c>
      <c r="C219" s="24">
        <v>50253</v>
      </c>
      <c r="D219" s="10">
        <v>210</v>
      </c>
      <c r="E219" s="25">
        <v>6391</v>
      </c>
      <c r="F219" s="166"/>
      <c r="G219" s="57"/>
      <c r="H219" s="57"/>
      <c r="I219" s="56">
        <v>466854235.092562</v>
      </c>
      <c r="J219" s="57"/>
      <c r="K219" s="57"/>
      <c r="L219" s="57"/>
      <c r="M219" s="10">
        <v>328999229.690468</v>
      </c>
      <c r="N219" s="10">
        <v>194625455.7321798</v>
      </c>
      <c r="O219" s="56">
        <v>81127100.56148909</v>
      </c>
      <c r="P219" s="57"/>
    </row>
    <row r="220" spans="2:16" ht="11.25" customHeight="1">
      <c r="B220" s="23">
        <v>43862</v>
      </c>
      <c r="C220" s="24">
        <v>50284</v>
      </c>
      <c r="D220" s="10">
        <v>211</v>
      </c>
      <c r="E220" s="25">
        <v>6422</v>
      </c>
      <c r="F220" s="166"/>
      <c r="G220" s="57"/>
      <c r="H220" s="57"/>
      <c r="I220" s="56">
        <v>454844545.638805</v>
      </c>
      <c r="J220" s="57"/>
      <c r="K220" s="57"/>
      <c r="L220" s="57"/>
      <c r="M220" s="10">
        <v>319992167.6962575</v>
      </c>
      <c r="N220" s="10">
        <v>188815743.35428104</v>
      </c>
      <c r="O220" s="56">
        <v>78372036.95142278</v>
      </c>
      <c r="P220" s="57"/>
    </row>
    <row r="221" spans="2:16" ht="11.25" customHeight="1">
      <c r="B221" s="23">
        <v>43862</v>
      </c>
      <c r="C221" s="24">
        <v>50314</v>
      </c>
      <c r="D221" s="10">
        <v>212</v>
      </c>
      <c r="E221" s="25">
        <v>6452</v>
      </c>
      <c r="F221" s="166"/>
      <c r="G221" s="57"/>
      <c r="H221" s="57"/>
      <c r="I221" s="56">
        <v>442962711.587381</v>
      </c>
      <c r="J221" s="57"/>
      <c r="K221" s="57"/>
      <c r="L221" s="57"/>
      <c r="M221" s="10">
        <v>311121544.9094667</v>
      </c>
      <c r="N221" s="10">
        <v>183129668.0900273</v>
      </c>
      <c r="O221" s="56">
        <v>75700321.4372217</v>
      </c>
      <c r="P221" s="57"/>
    </row>
    <row r="222" spans="2:16" ht="11.25" customHeight="1">
      <c r="B222" s="23">
        <v>43862</v>
      </c>
      <c r="C222" s="24">
        <v>50345</v>
      </c>
      <c r="D222" s="10">
        <v>213</v>
      </c>
      <c r="E222" s="25">
        <v>6483</v>
      </c>
      <c r="F222" s="166"/>
      <c r="G222" s="57"/>
      <c r="H222" s="57"/>
      <c r="I222" s="56">
        <v>431211660.013729</v>
      </c>
      <c r="J222" s="57"/>
      <c r="K222" s="57"/>
      <c r="L222" s="57"/>
      <c r="M222" s="10">
        <v>302354329.9413784</v>
      </c>
      <c r="N222" s="10">
        <v>177516573.71115652</v>
      </c>
      <c r="O222" s="56">
        <v>73069231.84749417</v>
      </c>
      <c r="P222" s="57"/>
    </row>
    <row r="223" spans="2:16" ht="11.25" customHeight="1">
      <c r="B223" s="23">
        <v>43862</v>
      </c>
      <c r="C223" s="24">
        <v>50375</v>
      </c>
      <c r="D223" s="10">
        <v>214</v>
      </c>
      <c r="E223" s="25">
        <v>6513</v>
      </c>
      <c r="F223" s="166"/>
      <c r="G223" s="57"/>
      <c r="H223" s="57"/>
      <c r="I223" s="56">
        <v>419411461.148279</v>
      </c>
      <c r="J223" s="57"/>
      <c r="K223" s="57"/>
      <c r="L223" s="57"/>
      <c r="M223" s="10">
        <v>293597633.85459137</v>
      </c>
      <c r="N223" s="10">
        <v>171951129.52667868</v>
      </c>
      <c r="O223" s="56">
        <v>70488253.70021982</v>
      </c>
      <c r="P223" s="57"/>
    </row>
    <row r="224" spans="2:16" ht="11.25" customHeight="1">
      <c r="B224" s="23">
        <v>43862</v>
      </c>
      <c r="C224" s="24">
        <v>50406</v>
      </c>
      <c r="D224" s="10">
        <v>215</v>
      </c>
      <c r="E224" s="25">
        <v>6544</v>
      </c>
      <c r="F224" s="166"/>
      <c r="G224" s="57"/>
      <c r="H224" s="57"/>
      <c r="I224" s="56">
        <v>407474310.30853</v>
      </c>
      <c r="J224" s="57"/>
      <c r="K224" s="57"/>
      <c r="L224" s="57"/>
      <c r="M224" s="10">
        <v>284757564.27419287</v>
      </c>
      <c r="N224" s="10">
        <v>166349631.87310368</v>
      </c>
      <c r="O224" s="56">
        <v>67903190.73733498</v>
      </c>
      <c r="P224" s="57"/>
    </row>
    <row r="225" spans="2:16" ht="11.25" customHeight="1">
      <c r="B225" s="23">
        <v>43862</v>
      </c>
      <c r="C225" s="24">
        <v>50437</v>
      </c>
      <c r="D225" s="10">
        <v>216</v>
      </c>
      <c r="E225" s="25">
        <v>6575</v>
      </c>
      <c r="F225" s="166"/>
      <c r="G225" s="57"/>
      <c r="H225" s="57"/>
      <c r="I225" s="56">
        <v>396246583.776897</v>
      </c>
      <c r="J225" s="57"/>
      <c r="K225" s="57"/>
      <c r="L225" s="57"/>
      <c r="M225" s="10">
        <v>276441567.0509552</v>
      </c>
      <c r="N225" s="10">
        <v>161080887.48365742</v>
      </c>
      <c r="O225" s="56">
        <v>65474014.64400897</v>
      </c>
      <c r="P225" s="57"/>
    </row>
    <row r="226" spans="2:16" ht="11.25" customHeight="1">
      <c r="B226" s="23">
        <v>43862</v>
      </c>
      <c r="C226" s="24">
        <v>50465</v>
      </c>
      <c r="D226" s="10">
        <v>217</v>
      </c>
      <c r="E226" s="25">
        <v>6603</v>
      </c>
      <c r="F226" s="166"/>
      <c r="G226" s="57"/>
      <c r="H226" s="57"/>
      <c r="I226" s="56">
        <v>385235785.442307</v>
      </c>
      <c r="J226" s="57"/>
      <c r="K226" s="57"/>
      <c r="L226" s="57"/>
      <c r="M226" s="10">
        <v>268348122.53002465</v>
      </c>
      <c r="N226" s="10">
        <v>156005656.2881805</v>
      </c>
      <c r="O226" s="56">
        <v>63168463.534148656</v>
      </c>
      <c r="P226" s="57"/>
    </row>
    <row r="227" spans="2:16" ht="11.25" customHeight="1">
      <c r="B227" s="23">
        <v>43862</v>
      </c>
      <c r="C227" s="24">
        <v>50496</v>
      </c>
      <c r="D227" s="10">
        <v>218</v>
      </c>
      <c r="E227" s="25">
        <v>6634</v>
      </c>
      <c r="F227" s="166"/>
      <c r="G227" s="57"/>
      <c r="H227" s="57"/>
      <c r="I227" s="56">
        <v>374524932.093458</v>
      </c>
      <c r="J227" s="57"/>
      <c r="K227" s="57"/>
      <c r="L227" s="57"/>
      <c r="M227" s="10">
        <v>260444656.30723417</v>
      </c>
      <c r="N227" s="10">
        <v>151025863.5868681</v>
      </c>
      <c r="O227" s="56">
        <v>60893076.44236231</v>
      </c>
      <c r="P227" s="57"/>
    </row>
    <row r="228" spans="2:16" ht="11.25" customHeight="1">
      <c r="B228" s="23">
        <v>43862</v>
      </c>
      <c r="C228" s="24">
        <v>50526</v>
      </c>
      <c r="D228" s="10">
        <v>219</v>
      </c>
      <c r="E228" s="25">
        <v>6664</v>
      </c>
      <c r="F228" s="166"/>
      <c r="G228" s="57"/>
      <c r="H228" s="57"/>
      <c r="I228" s="56">
        <v>363212360.050979</v>
      </c>
      <c r="J228" s="57"/>
      <c r="K228" s="57"/>
      <c r="L228" s="57"/>
      <c r="M228" s="10">
        <v>252163310.06151947</v>
      </c>
      <c r="N228" s="10">
        <v>145863805.73540777</v>
      </c>
      <c r="O228" s="56">
        <v>58570672.73471575</v>
      </c>
      <c r="P228" s="57"/>
    </row>
    <row r="229" spans="2:16" ht="11.25" customHeight="1">
      <c r="B229" s="23">
        <v>43862</v>
      </c>
      <c r="C229" s="24">
        <v>50557</v>
      </c>
      <c r="D229" s="10">
        <v>220</v>
      </c>
      <c r="E229" s="25">
        <v>6695</v>
      </c>
      <c r="F229" s="166"/>
      <c r="G229" s="57"/>
      <c r="H229" s="57"/>
      <c r="I229" s="56">
        <v>352990385.235857</v>
      </c>
      <c r="J229" s="57"/>
      <c r="K229" s="57"/>
      <c r="L229" s="57"/>
      <c r="M229" s="10">
        <v>244650964.86709186</v>
      </c>
      <c r="N229" s="10">
        <v>141158381.3337425</v>
      </c>
      <c r="O229" s="56">
        <v>56441163.89991503</v>
      </c>
      <c r="P229" s="57"/>
    </row>
    <row r="230" spans="2:16" ht="11.25" customHeight="1">
      <c r="B230" s="23">
        <v>43862</v>
      </c>
      <c r="C230" s="24">
        <v>50587</v>
      </c>
      <c r="D230" s="10">
        <v>221</v>
      </c>
      <c r="E230" s="25">
        <v>6725</v>
      </c>
      <c r="F230" s="166"/>
      <c r="G230" s="57"/>
      <c r="H230" s="57"/>
      <c r="I230" s="56">
        <v>343097299.519162</v>
      </c>
      <c r="J230" s="57"/>
      <c r="K230" s="57"/>
      <c r="L230" s="57"/>
      <c r="M230" s="10">
        <v>237403937.0044536</v>
      </c>
      <c r="N230" s="10">
        <v>136639863.94034085</v>
      </c>
      <c r="O230" s="56">
        <v>54410509.87671943</v>
      </c>
      <c r="P230" s="57"/>
    </row>
    <row r="231" spans="2:16" ht="11.25" customHeight="1">
      <c r="B231" s="23">
        <v>43862</v>
      </c>
      <c r="C231" s="24">
        <v>50618</v>
      </c>
      <c r="D231" s="10">
        <v>222</v>
      </c>
      <c r="E231" s="25">
        <v>6756</v>
      </c>
      <c r="F231" s="166"/>
      <c r="G231" s="57"/>
      <c r="H231" s="57"/>
      <c r="I231" s="56">
        <v>333509102.655347</v>
      </c>
      <c r="J231" s="57"/>
      <c r="K231" s="57"/>
      <c r="L231" s="57"/>
      <c r="M231" s="10">
        <v>230378044.70764893</v>
      </c>
      <c r="N231" s="10">
        <v>132258832.5628683</v>
      </c>
      <c r="O231" s="56">
        <v>52442897.56625604</v>
      </c>
      <c r="P231" s="57"/>
    </row>
    <row r="232" spans="2:16" ht="11.25" customHeight="1">
      <c r="B232" s="23">
        <v>43862</v>
      </c>
      <c r="C232" s="24">
        <v>50649</v>
      </c>
      <c r="D232" s="10">
        <v>223</v>
      </c>
      <c r="E232" s="25">
        <v>6787</v>
      </c>
      <c r="F232" s="166"/>
      <c r="G232" s="57"/>
      <c r="H232" s="57"/>
      <c r="I232" s="56">
        <v>323928942.311035</v>
      </c>
      <c r="J232" s="57"/>
      <c r="K232" s="57"/>
      <c r="L232" s="57"/>
      <c r="M232" s="10">
        <v>223380844.31539533</v>
      </c>
      <c r="N232" s="10">
        <v>127915631.12308495</v>
      </c>
      <c r="O232" s="56">
        <v>50505913.646326914</v>
      </c>
      <c r="P232" s="57"/>
    </row>
    <row r="233" spans="2:16" ht="11.25" customHeight="1">
      <c r="B233" s="23">
        <v>43862</v>
      </c>
      <c r="C233" s="24">
        <v>50679</v>
      </c>
      <c r="D233" s="10">
        <v>224</v>
      </c>
      <c r="E233" s="25">
        <v>6817</v>
      </c>
      <c r="F233" s="166"/>
      <c r="G233" s="57"/>
      <c r="H233" s="57"/>
      <c r="I233" s="56">
        <v>314927714.223637</v>
      </c>
      <c r="J233" s="57"/>
      <c r="K233" s="57"/>
      <c r="L233" s="57"/>
      <c r="M233" s="10">
        <v>216817142.5701578</v>
      </c>
      <c r="N233" s="10">
        <v>123851443.78510213</v>
      </c>
      <c r="O233" s="56">
        <v>48700763.634414986</v>
      </c>
      <c r="P233" s="57"/>
    </row>
    <row r="234" spans="2:16" ht="11.25" customHeight="1">
      <c r="B234" s="23">
        <v>43862</v>
      </c>
      <c r="C234" s="24">
        <v>50710</v>
      </c>
      <c r="D234" s="10">
        <v>225</v>
      </c>
      <c r="E234" s="25">
        <v>6848</v>
      </c>
      <c r="F234" s="166"/>
      <c r="G234" s="57"/>
      <c r="H234" s="57"/>
      <c r="I234" s="56">
        <v>306201097.989342</v>
      </c>
      <c r="J234" s="57"/>
      <c r="K234" s="57"/>
      <c r="L234" s="57"/>
      <c r="M234" s="10">
        <v>210451612.76710036</v>
      </c>
      <c r="N234" s="10">
        <v>119909559.69536272</v>
      </c>
      <c r="O234" s="56">
        <v>46951030.11410111</v>
      </c>
      <c r="P234" s="57"/>
    </row>
    <row r="235" spans="2:16" ht="11.25" customHeight="1">
      <c r="B235" s="23">
        <v>43862</v>
      </c>
      <c r="C235" s="24">
        <v>50740</v>
      </c>
      <c r="D235" s="10">
        <v>226</v>
      </c>
      <c r="E235" s="25">
        <v>6878</v>
      </c>
      <c r="F235" s="166"/>
      <c r="G235" s="57"/>
      <c r="H235" s="57"/>
      <c r="I235" s="56">
        <v>297647868.65433</v>
      </c>
      <c r="J235" s="57"/>
      <c r="K235" s="57"/>
      <c r="L235" s="57"/>
      <c r="M235" s="10">
        <v>204237201.96178433</v>
      </c>
      <c r="N235" s="10">
        <v>116082344.08196867</v>
      </c>
      <c r="O235" s="56">
        <v>45266151.20004805</v>
      </c>
      <c r="P235" s="57"/>
    </row>
    <row r="236" spans="2:16" ht="11.25" customHeight="1">
      <c r="B236" s="23">
        <v>43862</v>
      </c>
      <c r="C236" s="24">
        <v>50771</v>
      </c>
      <c r="D236" s="10">
        <v>227</v>
      </c>
      <c r="E236" s="25">
        <v>6909</v>
      </c>
      <c r="F236" s="166"/>
      <c r="G236" s="57"/>
      <c r="H236" s="57"/>
      <c r="I236" s="56">
        <v>289275814.018346</v>
      </c>
      <c r="J236" s="57"/>
      <c r="K236" s="57"/>
      <c r="L236" s="57"/>
      <c r="M236" s="10">
        <v>198155886.57686067</v>
      </c>
      <c r="N236" s="10">
        <v>112339474.64216635</v>
      </c>
      <c r="O236" s="56">
        <v>43621079.457245834</v>
      </c>
      <c r="P236" s="57"/>
    </row>
    <row r="237" spans="2:16" ht="11.25" customHeight="1">
      <c r="B237" s="23">
        <v>43862</v>
      </c>
      <c r="C237" s="24">
        <v>50802</v>
      </c>
      <c r="D237" s="10">
        <v>228</v>
      </c>
      <c r="E237" s="25">
        <v>6940</v>
      </c>
      <c r="F237" s="166"/>
      <c r="G237" s="57"/>
      <c r="H237" s="57"/>
      <c r="I237" s="56">
        <v>280966014.094671</v>
      </c>
      <c r="J237" s="57"/>
      <c r="K237" s="57"/>
      <c r="L237" s="57"/>
      <c r="M237" s="10">
        <v>192137184.9608982</v>
      </c>
      <c r="N237" s="10">
        <v>108650299.1862475</v>
      </c>
      <c r="O237" s="56">
        <v>42009892.10191301</v>
      </c>
      <c r="P237" s="57"/>
    </row>
    <row r="238" spans="2:16" ht="11.25" customHeight="1">
      <c r="B238" s="23">
        <v>43862</v>
      </c>
      <c r="C238" s="24">
        <v>50830</v>
      </c>
      <c r="D238" s="10">
        <v>229</v>
      </c>
      <c r="E238" s="25">
        <v>6968</v>
      </c>
      <c r="F238" s="166"/>
      <c r="G238" s="57"/>
      <c r="H238" s="57"/>
      <c r="I238" s="56">
        <v>272702864.076326</v>
      </c>
      <c r="J238" s="57"/>
      <c r="K238" s="57"/>
      <c r="L238" s="57"/>
      <c r="M238" s="10">
        <v>186200762.5569168</v>
      </c>
      <c r="N238" s="10">
        <v>105051455.61658391</v>
      </c>
      <c r="O238" s="56">
        <v>40462967.038947575</v>
      </c>
      <c r="P238" s="57"/>
    </row>
    <row r="239" spans="2:16" ht="11.25" customHeight="1">
      <c r="B239" s="23">
        <v>43862</v>
      </c>
      <c r="C239" s="24">
        <v>50861</v>
      </c>
      <c r="D239" s="10">
        <v>230</v>
      </c>
      <c r="E239" s="25">
        <v>6999</v>
      </c>
      <c r="F239" s="166"/>
      <c r="G239" s="57"/>
      <c r="H239" s="57"/>
      <c r="I239" s="56">
        <v>264509788.206863</v>
      </c>
      <c r="J239" s="57"/>
      <c r="K239" s="57"/>
      <c r="L239" s="57"/>
      <c r="M239" s="10">
        <v>180300230.8983073</v>
      </c>
      <c r="N239" s="10">
        <v>101463770.00610588</v>
      </c>
      <c r="O239" s="56">
        <v>38915558.293745525</v>
      </c>
      <c r="P239" s="57"/>
    </row>
    <row r="240" spans="2:16" ht="11.25" customHeight="1">
      <c r="B240" s="23">
        <v>43862</v>
      </c>
      <c r="C240" s="24">
        <v>50891</v>
      </c>
      <c r="D240" s="10">
        <v>231</v>
      </c>
      <c r="E240" s="25">
        <v>7029</v>
      </c>
      <c r="F240" s="166"/>
      <c r="G240" s="57"/>
      <c r="H240" s="57"/>
      <c r="I240" s="56">
        <v>256297095.481368</v>
      </c>
      <c r="J240" s="57"/>
      <c r="K240" s="57"/>
      <c r="L240" s="57"/>
      <c r="M240" s="10">
        <v>174415380.60644093</v>
      </c>
      <c r="N240" s="10">
        <v>97910497.9799881</v>
      </c>
      <c r="O240" s="56">
        <v>37398795.33484091</v>
      </c>
      <c r="P240" s="57"/>
    </row>
    <row r="241" spans="2:16" ht="11.25" customHeight="1">
      <c r="B241" s="23">
        <v>43862</v>
      </c>
      <c r="C241" s="24">
        <v>50922</v>
      </c>
      <c r="D241" s="10">
        <v>232</v>
      </c>
      <c r="E241" s="25">
        <v>7060</v>
      </c>
      <c r="F241" s="166"/>
      <c r="G241" s="57"/>
      <c r="H241" s="57"/>
      <c r="I241" s="56">
        <v>248243046.047281</v>
      </c>
      <c r="J241" s="57"/>
      <c r="K241" s="57"/>
      <c r="L241" s="57"/>
      <c r="M241" s="10">
        <v>168647911.02870974</v>
      </c>
      <c r="N241" s="10">
        <v>94432076.23598997</v>
      </c>
      <c r="O241" s="56">
        <v>35917368.61488207</v>
      </c>
      <c r="P241" s="57"/>
    </row>
    <row r="242" spans="2:16" ht="11.25" customHeight="1">
      <c r="B242" s="23">
        <v>43862</v>
      </c>
      <c r="C242" s="24">
        <v>50952</v>
      </c>
      <c r="D242" s="10">
        <v>233</v>
      </c>
      <c r="E242" s="25">
        <v>7090</v>
      </c>
      <c r="F242" s="166"/>
      <c r="G242" s="57"/>
      <c r="H242" s="57"/>
      <c r="I242" s="56">
        <v>240097397.564099</v>
      </c>
      <c r="J242" s="57"/>
      <c r="K242" s="57"/>
      <c r="L242" s="57"/>
      <c r="M242" s="10">
        <v>162846297.06004158</v>
      </c>
      <c r="N242" s="10">
        <v>90959115.22656028</v>
      </c>
      <c r="O242" s="56">
        <v>34454605.69026733</v>
      </c>
      <c r="P242" s="57"/>
    </row>
    <row r="243" spans="2:16" ht="11.25" customHeight="1">
      <c r="B243" s="23">
        <v>43862</v>
      </c>
      <c r="C243" s="24">
        <v>50983</v>
      </c>
      <c r="D243" s="10">
        <v>234</v>
      </c>
      <c r="E243" s="25">
        <v>7121</v>
      </c>
      <c r="F243" s="166"/>
      <c r="G243" s="57"/>
      <c r="H243" s="57"/>
      <c r="I243" s="56">
        <v>232281503.148905</v>
      </c>
      <c r="J243" s="57"/>
      <c r="K243" s="57"/>
      <c r="L243" s="57"/>
      <c r="M243" s="10">
        <v>157277950.70436424</v>
      </c>
      <c r="N243" s="10">
        <v>87625452.61327589</v>
      </c>
      <c r="O243" s="56">
        <v>33051254.678056303</v>
      </c>
      <c r="P243" s="57"/>
    </row>
    <row r="244" spans="2:16" ht="11.25" customHeight="1">
      <c r="B244" s="23">
        <v>43862</v>
      </c>
      <c r="C244" s="24">
        <v>51014</v>
      </c>
      <c r="D244" s="10">
        <v>235</v>
      </c>
      <c r="E244" s="25">
        <v>7152</v>
      </c>
      <c r="F244" s="166"/>
      <c r="G244" s="57"/>
      <c r="H244" s="57"/>
      <c r="I244" s="56">
        <v>224602535.589838</v>
      </c>
      <c r="J244" s="57"/>
      <c r="K244" s="57"/>
      <c r="L244" s="57"/>
      <c r="M244" s="10">
        <v>151820580.56025377</v>
      </c>
      <c r="N244" s="10">
        <v>84369829.83718845</v>
      </c>
      <c r="O244" s="56">
        <v>31688484.469349343</v>
      </c>
      <c r="P244" s="57"/>
    </row>
    <row r="245" spans="2:16" ht="11.25" customHeight="1">
      <c r="B245" s="23">
        <v>43862</v>
      </c>
      <c r="C245" s="24">
        <v>51044</v>
      </c>
      <c r="D245" s="10">
        <v>236</v>
      </c>
      <c r="E245" s="25">
        <v>7182</v>
      </c>
      <c r="F245" s="166"/>
      <c r="G245" s="57"/>
      <c r="H245" s="57"/>
      <c r="I245" s="56">
        <v>217058840.104596</v>
      </c>
      <c r="J245" s="57"/>
      <c r="K245" s="57"/>
      <c r="L245" s="57"/>
      <c r="M245" s="10">
        <v>146480573.39886725</v>
      </c>
      <c r="N245" s="10">
        <v>81201924.83522032</v>
      </c>
      <c r="O245" s="56">
        <v>30373630.363684516</v>
      </c>
      <c r="P245" s="57"/>
    </row>
    <row r="246" spans="2:16" ht="11.25" customHeight="1">
      <c r="B246" s="23">
        <v>43862</v>
      </c>
      <c r="C246" s="24">
        <v>51075</v>
      </c>
      <c r="D246" s="10">
        <v>237</v>
      </c>
      <c r="E246" s="25">
        <v>7213</v>
      </c>
      <c r="F246" s="166"/>
      <c r="G246" s="57"/>
      <c r="H246" s="57"/>
      <c r="I246" s="56">
        <v>209587669.75399</v>
      </c>
      <c r="J246" s="57"/>
      <c r="K246" s="57"/>
      <c r="L246" s="57"/>
      <c r="M246" s="10">
        <v>141198818.1216015</v>
      </c>
      <c r="N246" s="10">
        <v>78074901.87858883</v>
      </c>
      <c r="O246" s="56">
        <v>29080270.77769652</v>
      </c>
      <c r="P246" s="57"/>
    </row>
    <row r="247" spans="2:16" ht="11.25" customHeight="1">
      <c r="B247" s="23">
        <v>43862</v>
      </c>
      <c r="C247" s="24">
        <v>51105</v>
      </c>
      <c r="D247" s="10">
        <v>238</v>
      </c>
      <c r="E247" s="25">
        <v>7243</v>
      </c>
      <c r="F247" s="166"/>
      <c r="G247" s="57"/>
      <c r="H247" s="57"/>
      <c r="I247" s="56">
        <v>202035523.981066</v>
      </c>
      <c r="J247" s="57"/>
      <c r="K247" s="57"/>
      <c r="L247" s="57"/>
      <c r="M247" s="10">
        <v>135887538.29669425</v>
      </c>
      <c r="N247" s="10">
        <v>74953131.82018337</v>
      </c>
      <c r="O247" s="56">
        <v>27803077.254577544</v>
      </c>
      <c r="P247" s="57"/>
    </row>
    <row r="248" spans="2:16" ht="11.25" customHeight="1">
      <c r="B248" s="23">
        <v>43862</v>
      </c>
      <c r="C248" s="24">
        <v>51136</v>
      </c>
      <c r="D248" s="10">
        <v>239</v>
      </c>
      <c r="E248" s="25">
        <v>7274</v>
      </c>
      <c r="F248" s="166"/>
      <c r="G248" s="57"/>
      <c r="H248" s="57"/>
      <c r="I248" s="56">
        <v>194863830.16025</v>
      </c>
      <c r="J248" s="57"/>
      <c r="K248" s="57"/>
      <c r="L248" s="57"/>
      <c r="M248" s="10">
        <v>130841618.14153484</v>
      </c>
      <c r="N248" s="10">
        <v>71986349.76584628</v>
      </c>
      <c r="O248" s="56">
        <v>26589480.6213421</v>
      </c>
      <c r="P248" s="57"/>
    </row>
    <row r="249" spans="2:16" ht="11.25" customHeight="1">
      <c r="B249" s="23">
        <v>43862</v>
      </c>
      <c r="C249" s="24">
        <v>51167</v>
      </c>
      <c r="D249" s="10">
        <v>240</v>
      </c>
      <c r="E249" s="25">
        <v>7305</v>
      </c>
      <c r="F249" s="166"/>
      <c r="G249" s="57"/>
      <c r="H249" s="57"/>
      <c r="I249" s="56">
        <v>187762542.98769</v>
      </c>
      <c r="J249" s="57"/>
      <c r="K249" s="57"/>
      <c r="L249" s="57"/>
      <c r="M249" s="10">
        <v>125859618.06199023</v>
      </c>
      <c r="N249" s="10">
        <v>69069251.26135412</v>
      </c>
      <c r="O249" s="56">
        <v>25403939.494584795</v>
      </c>
      <c r="P249" s="57"/>
    </row>
    <row r="250" spans="2:16" ht="11.25" customHeight="1">
      <c r="B250" s="23">
        <v>43862</v>
      </c>
      <c r="C250" s="24">
        <v>51196</v>
      </c>
      <c r="D250" s="10">
        <v>241</v>
      </c>
      <c r="E250" s="25">
        <v>7334</v>
      </c>
      <c r="F250" s="166"/>
      <c r="G250" s="57"/>
      <c r="H250" s="57"/>
      <c r="I250" s="56">
        <v>180746484.781835</v>
      </c>
      <c r="J250" s="57"/>
      <c r="K250" s="57"/>
      <c r="L250" s="57"/>
      <c r="M250" s="10">
        <v>120964421.3774593</v>
      </c>
      <c r="N250" s="10">
        <v>66224918.53194924</v>
      </c>
      <c r="O250" s="56">
        <v>24261257.184315197</v>
      </c>
      <c r="P250" s="57"/>
    </row>
    <row r="251" spans="2:16" ht="11.25" customHeight="1">
      <c r="B251" s="23">
        <v>43862</v>
      </c>
      <c r="C251" s="24">
        <v>51227</v>
      </c>
      <c r="D251" s="10">
        <v>242</v>
      </c>
      <c r="E251" s="25">
        <v>7365</v>
      </c>
      <c r="F251" s="166"/>
      <c r="G251" s="57"/>
      <c r="H251" s="57"/>
      <c r="I251" s="56">
        <v>173841000.430904</v>
      </c>
      <c r="J251" s="57"/>
      <c r="K251" s="57"/>
      <c r="L251" s="57"/>
      <c r="M251" s="10">
        <v>116145606.0019207</v>
      </c>
      <c r="N251" s="10">
        <v>63425026.52591302</v>
      </c>
      <c r="O251" s="56">
        <v>23137111.848186824</v>
      </c>
      <c r="P251" s="57"/>
    </row>
    <row r="252" spans="2:16" ht="11.25" customHeight="1">
      <c r="B252" s="23">
        <v>43862</v>
      </c>
      <c r="C252" s="24">
        <v>51257</v>
      </c>
      <c r="D252" s="10">
        <v>243</v>
      </c>
      <c r="E252" s="25">
        <v>7395</v>
      </c>
      <c r="F252" s="166"/>
      <c r="G252" s="57"/>
      <c r="H252" s="57"/>
      <c r="I252" s="56">
        <v>167048499.305139</v>
      </c>
      <c r="J252" s="57"/>
      <c r="K252" s="57"/>
      <c r="L252" s="57"/>
      <c r="M252" s="10">
        <v>111424247.69136718</v>
      </c>
      <c r="N252" s="10">
        <v>60697017.44364563</v>
      </c>
      <c r="O252" s="56">
        <v>22051184.5022271</v>
      </c>
      <c r="P252" s="57"/>
    </row>
    <row r="253" spans="2:16" ht="11.25" customHeight="1">
      <c r="B253" s="23">
        <v>43862</v>
      </c>
      <c r="C253" s="24">
        <v>51288</v>
      </c>
      <c r="D253" s="10">
        <v>244</v>
      </c>
      <c r="E253" s="25">
        <v>7426</v>
      </c>
      <c r="F253" s="166"/>
      <c r="G253" s="57"/>
      <c r="H253" s="57"/>
      <c r="I253" s="56">
        <v>160215893.070671</v>
      </c>
      <c r="J253" s="57"/>
      <c r="K253" s="57"/>
      <c r="L253" s="57"/>
      <c r="M253" s="10">
        <v>106685526.8038594</v>
      </c>
      <c r="N253" s="10">
        <v>57967856.217332006</v>
      </c>
      <c r="O253" s="56">
        <v>20970482.883699194</v>
      </c>
      <c r="P253" s="57"/>
    </row>
    <row r="254" spans="2:16" ht="11.25" customHeight="1">
      <c r="B254" s="23">
        <v>43862</v>
      </c>
      <c r="C254" s="24">
        <v>51318</v>
      </c>
      <c r="D254" s="10">
        <v>245</v>
      </c>
      <c r="E254" s="25">
        <v>7456</v>
      </c>
      <c r="F254" s="166"/>
      <c r="G254" s="57"/>
      <c r="H254" s="57"/>
      <c r="I254" s="56">
        <v>153705243.200141</v>
      </c>
      <c r="J254" s="57"/>
      <c r="K254" s="57"/>
      <c r="L254" s="57"/>
      <c r="M254" s="10">
        <v>102182177.6533415</v>
      </c>
      <c r="N254" s="10">
        <v>55384297.90411706</v>
      </c>
      <c r="O254" s="56">
        <v>19953722.568503655</v>
      </c>
      <c r="P254" s="57"/>
    </row>
    <row r="255" spans="2:16" ht="11.25" customHeight="1">
      <c r="B255" s="23">
        <v>43862</v>
      </c>
      <c r="C255" s="24">
        <v>51349</v>
      </c>
      <c r="D255" s="10">
        <v>246</v>
      </c>
      <c r="E255" s="25">
        <v>7487</v>
      </c>
      <c r="F255" s="166"/>
      <c r="G255" s="57"/>
      <c r="H255" s="57"/>
      <c r="I255" s="56">
        <v>147330023.860914</v>
      </c>
      <c r="J255" s="57"/>
      <c r="K255" s="57"/>
      <c r="L255" s="57"/>
      <c r="M255" s="10">
        <v>97777855.9034848</v>
      </c>
      <c r="N255" s="10">
        <v>52862305.87554078</v>
      </c>
      <c r="O255" s="56">
        <v>18964438.904103123</v>
      </c>
      <c r="P255" s="57"/>
    </row>
    <row r="256" spans="2:16" ht="11.25" customHeight="1">
      <c r="B256" s="23">
        <v>43862</v>
      </c>
      <c r="C256" s="24">
        <v>51380</v>
      </c>
      <c r="D256" s="10">
        <v>247</v>
      </c>
      <c r="E256" s="25">
        <v>7518</v>
      </c>
      <c r="F256" s="166"/>
      <c r="G256" s="57"/>
      <c r="H256" s="57"/>
      <c r="I256" s="56">
        <v>141091226.391914</v>
      </c>
      <c r="J256" s="57"/>
      <c r="K256" s="57"/>
      <c r="L256" s="57"/>
      <c r="M256" s="10">
        <v>93478565.2513031</v>
      </c>
      <c r="N256" s="10">
        <v>50409422.779262386</v>
      </c>
      <c r="O256" s="56">
        <v>18007865.515124965</v>
      </c>
      <c r="P256" s="57"/>
    </row>
    <row r="257" spans="2:16" ht="11.25" customHeight="1">
      <c r="B257" s="23">
        <v>43862</v>
      </c>
      <c r="C257" s="24">
        <v>51410</v>
      </c>
      <c r="D257" s="10">
        <v>248</v>
      </c>
      <c r="E257" s="25">
        <v>7548</v>
      </c>
      <c r="F257" s="166"/>
      <c r="G257" s="57"/>
      <c r="H257" s="57"/>
      <c r="I257" s="56">
        <v>135025831.230556</v>
      </c>
      <c r="J257" s="57"/>
      <c r="K257" s="57"/>
      <c r="L257" s="57"/>
      <c r="M257" s="10">
        <v>89313158.76735274</v>
      </c>
      <c r="N257" s="10">
        <v>48044635.54204119</v>
      </c>
      <c r="O257" s="56">
        <v>17092732.690273758</v>
      </c>
      <c r="P257" s="57"/>
    </row>
    <row r="258" spans="2:16" ht="11.25" customHeight="1">
      <c r="B258" s="23">
        <v>43862</v>
      </c>
      <c r="C258" s="24">
        <v>51441</v>
      </c>
      <c r="D258" s="10">
        <v>249</v>
      </c>
      <c r="E258" s="25">
        <v>7579</v>
      </c>
      <c r="F258" s="166"/>
      <c r="G258" s="57"/>
      <c r="H258" s="57"/>
      <c r="I258" s="56">
        <v>129078865.958159</v>
      </c>
      <c r="J258" s="57"/>
      <c r="K258" s="57"/>
      <c r="L258" s="57"/>
      <c r="M258" s="10">
        <v>85234714.38361116</v>
      </c>
      <c r="N258" s="10">
        <v>45734091.556788616</v>
      </c>
      <c r="O258" s="56">
        <v>16201800.269081267</v>
      </c>
      <c r="P258" s="57"/>
    </row>
    <row r="259" spans="2:16" ht="11.25" customHeight="1">
      <c r="B259" s="23">
        <v>43862</v>
      </c>
      <c r="C259" s="24">
        <v>51471</v>
      </c>
      <c r="D259" s="10">
        <v>250</v>
      </c>
      <c r="E259" s="25">
        <v>7609</v>
      </c>
      <c r="F259" s="166"/>
      <c r="G259" s="57"/>
      <c r="H259" s="57"/>
      <c r="I259" s="56">
        <v>123198114.54066</v>
      </c>
      <c r="J259" s="57"/>
      <c r="K259" s="57"/>
      <c r="L259" s="57"/>
      <c r="M259" s="10">
        <v>81217943.88644981</v>
      </c>
      <c r="N259" s="10">
        <v>43471567.93785695</v>
      </c>
      <c r="O259" s="56">
        <v>15337147.888249217</v>
      </c>
      <c r="P259" s="57"/>
    </row>
    <row r="260" spans="2:16" ht="11.25" customHeight="1">
      <c r="B260" s="23">
        <v>43862</v>
      </c>
      <c r="C260" s="24">
        <v>51502</v>
      </c>
      <c r="D260" s="10">
        <v>251</v>
      </c>
      <c r="E260" s="25">
        <v>7640</v>
      </c>
      <c r="F260" s="166"/>
      <c r="G260" s="57"/>
      <c r="H260" s="57"/>
      <c r="I260" s="56">
        <v>117400896.588527</v>
      </c>
      <c r="J260" s="57"/>
      <c r="K260" s="57"/>
      <c r="L260" s="57"/>
      <c r="M260" s="10">
        <v>77264877.79807745</v>
      </c>
      <c r="N260" s="10">
        <v>41250529.62285182</v>
      </c>
      <c r="O260" s="56">
        <v>14491904.021827582</v>
      </c>
      <c r="P260" s="57"/>
    </row>
    <row r="261" spans="2:16" ht="11.25" customHeight="1">
      <c r="B261" s="23">
        <v>43862</v>
      </c>
      <c r="C261" s="24">
        <v>51533</v>
      </c>
      <c r="D261" s="10">
        <v>252</v>
      </c>
      <c r="E261" s="25">
        <v>7671</v>
      </c>
      <c r="F261" s="166"/>
      <c r="G261" s="57"/>
      <c r="H261" s="57"/>
      <c r="I261" s="56">
        <v>111652359.513168</v>
      </c>
      <c r="J261" s="57"/>
      <c r="K261" s="57"/>
      <c r="L261" s="57"/>
      <c r="M261" s="10">
        <v>73356971.39185075</v>
      </c>
      <c r="N261" s="10">
        <v>39064555.99606946</v>
      </c>
      <c r="O261" s="56">
        <v>13665811.698703244</v>
      </c>
      <c r="P261" s="57"/>
    </row>
    <row r="262" spans="2:16" ht="11.25" customHeight="1">
      <c r="B262" s="23">
        <v>43862</v>
      </c>
      <c r="C262" s="24">
        <v>51561</v>
      </c>
      <c r="D262" s="10">
        <v>253</v>
      </c>
      <c r="E262" s="25">
        <v>7699</v>
      </c>
      <c r="F262" s="166"/>
      <c r="G262" s="57"/>
      <c r="H262" s="57"/>
      <c r="I262" s="56">
        <v>105978182.478937</v>
      </c>
      <c r="J262" s="57"/>
      <c r="K262" s="57"/>
      <c r="L262" s="57"/>
      <c r="M262" s="10">
        <v>69522291.38923803</v>
      </c>
      <c r="N262" s="10">
        <v>36937431.55619219</v>
      </c>
      <c r="O262" s="56">
        <v>12872243.437789524</v>
      </c>
      <c r="P262" s="57"/>
    </row>
    <row r="263" spans="2:16" ht="11.25" customHeight="1">
      <c r="B263" s="23">
        <v>43862</v>
      </c>
      <c r="C263" s="24">
        <v>51592</v>
      </c>
      <c r="D263" s="10">
        <v>254</v>
      </c>
      <c r="E263" s="25">
        <v>7730</v>
      </c>
      <c r="F263" s="166"/>
      <c r="G263" s="57"/>
      <c r="H263" s="57"/>
      <c r="I263" s="56">
        <v>100393475.326073</v>
      </c>
      <c r="J263" s="57"/>
      <c r="K263" s="57"/>
      <c r="L263" s="57"/>
      <c r="M263" s="10">
        <v>65746990.47004951</v>
      </c>
      <c r="N263" s="10">
        <v>34842762.99489015</v>
      </c>
      <c r="O263" s="56">
        <v>12090847.885380713</v>
      </c>
      <c r="P263" s="57"/>
    </row>
    <row r="264" spans="2:16" ht="11.25" customHeight="1">
      <c r="B264" s="23">
        <v>43862</v>
      </c>
      <c r="C264" s="24">
        <v>51622</v>
      </c>
      <c r="D264" s="10">
        <v>255</v>
      </c>
      <c r="E264" s="25">
        <v>7760</v>
      </c>
      <c r="F264" s="166"/>
      <c r="G264" s="57"/>
      <c r="H264" s="57"/>
      <c r="I264" s="56">
        <v>94907492.578247</v>
      </c>
      <c r="J264" s="57"/>
      <c r="K264" s="57"/>
      <c r="L264" s="57"/>
      <c r="M264" s="10">
        <v>62052238.0033003</v>
      </c>
      <c r="N264" s="10">
        <v>32803782.64512851</v>
      </c>
      <c r="O264" s="56">
        <v>11336635.405913364</v>
      </c>
      <c r="P264" s="57"/>
    </row>
    <row r="265" spans="2:16" ht="11.25" customHeight="1">
      <c r="B265" s="23">
        <v>43862</v>
      </c>
      <c r="C265" s="24">
        <v>51653</v>
      </c>
      <c r="D265" s="10">
        <v>256</v>
      </c>
      <c r="E265" s="25">
        <v>7791</v>
      </c>
      <c r="F265" s="166"/>
      <c r="G265" s="57"/>
      <c r="H265" s="57"/>
      <c r="I265" s="56">
        <v>89566563.387791</v>
      </c>
      <c r="J265" s="57"/>
      <c r="K265" s="57"/>
      <c r="L265" s="57"/>
      <c r="M265" s="10">
        <v>58460919.23809538</v>
      </c>
      <c r="N265" s="10">
        <v>30826641.29101082</v>
      </c>
      <c r="O265" s="56">
        <v>10608233.791370358</v>
      </c>
      <c r="P265" s="57"/>
    </row>
    <row r="266" spans="2:16" ht="11.25" customHeight="1">
      <c r="B266" s="23">
        <v>43862</v>
      </c>
      <c r="C266" s="24">
        <v>51683</v>
      </c>
      <c r="D266" s="10">
        <v>257</v>
      </c>
      <c r="E266" s="25">
        <v>7821</v>
      </c>
      <c r="F266" s="166"/>
      <c r="G266" s="57"/>
      <c r="H266" s="57"/>
      <c r="I266" s="56">
        <v>84492144.521792</v>
      </c>
      <c r="J266" s="57"/>
      <c r="K266" s="57"/>
      <c r="L266" s="57"/>
      <c r="M266" s="10">
        <v>55058277.7812067</v>
      </c>
      <c r="N266" s="10">
        <v>28960960.33562953</v>
      </c>
      <c r="O266" s="56">
        <v>9925351.954560062</v>
      </c>
      <c r="P266" s="57"/>
    </row>
    <row r="267" spans="2:16" ht="11.25" customHeight="1">
      <c r="B267" s="23">
        <v>43862</v>
      </c>
      <c r="C267" s="24">
        <v>51714</v>
      </c>
      <c r="D267" s="10">
        <v>258</v>
      </c>
      <c r="E267" s="25">
        <v>7852</v>
      </c>
      <c r="F267" s="166"/>
      <c r="G267" s="57"/>
      <c r="H267" s="57"/>
      <c r="I267" s="56">
        <v>79666425.333775</v>
      </c>
      <c r="J267" s="57"/>
      <c r="K267" s="57"/>
      <c r="L267" s="57"/>
      <c r="M267" s="10">
        <v>51825607.19387083</v>
      </c>
      <c r="N267" s="10">
        <v>27191228.418854035</v>
      </c>
      <c r="O267" s="56">
        <v>9279368.139173616</v>
      </c>
      <c r="P267" s="57"/>
    </row>
    <row r="268" spans="2:16" ht="11.25" customHeight="1">
      <c r="B268" s="23">
        <v>43862</v>
      </c>
      <c r="C268" s="24">
        <v>51745</v>
      </c>
      <c r="D268" s="10">
        <v>259</v>
      </c>
      <c r="E268" s="25">
        <v>7883</v>
      </c>
      <c r="F268" s="166"/>
      <c r="G268" s="57"/>
      <c r="H268" s="57"/>
      <c r="I268" s="56">
        <v>74929828.812007</v>
      </c>
      <c r="J268" s="57"/>
      <c r="K268" s="57"/>
      <c r="L268" s="57"/>
      <c r="M268" s="10">
        <v>48661622.785889775</v>
      </c>
      <c r="N268" s="10">
        <v>25466256.548058186</v>
      </c>
      <c r="O268" s="56">
        <v>8653888.714428013</v>
      </c>
      <c r="P268" s="57"/>
    </row>
    <row r="269" spans="2:16" ht="11.25" customHeight="1">
      <c r="B269" s="23">
        <v>43862</v>
      </c>
      <c r="C269" s="24">
        <v>51775</v>
      </c>
      <c r="D269" s="10">
        <v>260</v>
      </c>
      <c r="E269" s="25">
        <v>7913</v>
      </c>
      <c r="F269" s="166"/>
      <c r="G269" s="57"/>
      <c r="H269" s="57"/>
      <c r="I269" s="56">
        <v>70519083.825728</v>
      </c>
      <c r="J269" s="57"/>
      <c r="K269" s="57"/>
      <c r="L269" s="57"/>
      <c r="M269" s="10">
        <v>45721984.19614822</v>
      </c>
      <c r="N269" s="10">
        <v>23868952.407039788</v>
      </c>
      <c r="O269" s="56">
        <v>8077847.28052868</v>
      </c>
      <c r="P269" s="57"/>
    </row>
    <row r="270" spans="2:16" ht="11.25" customHeight="1">
      <c r="B270" s="23">
        <v>43862</v>
      </c>
      <c r="C270" s="24">
        <v>51806</v>
      </c>
      <c r="D270" s="10">
        <v>261</v>
      </c>
      <c r="E270" s="25">
        <v>7944</v>
      </c>
      <c r="F270" s="166"/>
      <c r="G270" s="57"/>
      <c r="H270" s="57"/>
      <c r="I270" s="56">
        <v>66253303.593324</v>
      </c>
      <c r="J270" s="57"/>
      <c r="K270" s="57"/>
      <c r="L270" s="57"/>
      <c r="M270" s="10">
        <v>42883352.0415722</v>
      </c>
      <c r="N270" s="10">
        <v>22330122.59933961</v>
      </c>
      <c r="O270" s="56">
        <v>7525060.6867320165</v>
      </c>
      <c r="P270" s="57"/>
    </row>
    <row r="271" spans="2:16" ht="11.25" customHeight="1">
      <c r="B271" s="23">
        <v>43862</v>
      </c>
      <c r="C271" s="24">
        <v>51836</v>
      </c>
      <c r="D271" s="10">
        <v>262</v>
      </c>
      <c r="E271" s="25">
        <v>7974</v>
      </c>
      <c r="F271" s="166"/>
      <c r="G271" s="57"/>
      <c r="H271" s="57"/>
      <c r="I271" s="56">
        <v>62152572.381363</v>
      </c>
      <c r="J271" s="57"/>
      <c r="K271" s="57"/>
      <c r="L271" s="57"/>
      <c r="M271" s="10">
        <v>40163065.66188341</v>
      </c>
      <c r="N271" s="10">
        <v>20862147.169998746</v>
      </c>
      <c r="O271" s="56">
        <v>7001546.660480678</v>
      </c>
      <c r="P271" s="57"/>
    </row>
    <row r="272" spans="2:16" ht="11.25" customHeight="1">
      <c r="B272" s="23">
        <v>43862</v>
      </c>
      <c r="C272" s="24">
        <v>51867</v>
      </c>
      <c r="D272" s="10">
        <v>263</v>
      </c>
      <c r="E272" s="25">
        <v>8005</v>
      </c>
      <c r="F272" s="166"/>
      <c r="G272" s="57"/>
      <c r="H272" s="57"/>
      <c r="I272" s="56">
        <v>58303561.285076</v>
      </c>
      <c r="J272" s="57"/>
      <c r="K272" s="57"/>
      <c r="L272" s="57"/>
      <c r="M272" s="10">
        <v>37611929.15058217</v>
      </c>
      <c r="N272" s="10">
        <v>19487308.10949893</v>
      </c>
      <c r="O272" s="56">
        <v>6512435.784293899</v>
      </c>
      <c r="P272" s="57"/>
    </row>
    <row r="273" spans="2:16" ht="11.25" customHeight="1">
      <c r="B273" s="23">
        <v>43862</v>
      </c>
      <c r="C273" s="24">
        <v>51898</v>
      </c>
      <c r="D273" s="10">
        <v>264</v>
      </c>
      <c r="E273" s="25">
        <v>8036</v>
      </c>
      <c r="F273" s="166"/>
      <c r="G273" s="57"/>
      <c r="H273" s="57"/>
      <c r="I273" s="56">
        <v>54648938.544259</v>
      </c>
      <c r="J273" s="57"/>
      <c r="K273" s="57"/>
      <c r="L273" s="57"/>
      <c r="M273" s="10">
        <v>35194519.18109681</v>
      </c>
      <c r="N273" s="10">
        <v>18188436.64370439</v>
      </c>
      <c r="O273" s="56">
        <v>6052622.576224154</v>
      </c>
      <c r="P273" s="57"/>
    </row>
    <row r="274" spans="2:16" ht="11.25" customHeight="1">
      <c r="B274" s="23">
        <v>43862</v>
      </c>
      <c r="C274" s="24">
        <v>51926</v>
      </c>
      <c r="D274" s="10">
        <v>265</v>
      </c>
      <c r="E274" s="25">
        <v>8064</v>
      </c>
      <c r="F274" s="166"/>
      <c r="G274" s="57"/>
      <c r="H274" s="57"/>
      <c r="I274" s="56">
        <v>51193710.281108</v>
      </c>
      <c r="J274" s="57"/>
      <c r="K274" s="57"/>
      <c r="L274" s="57"/>
      <c r="M274" s="10">
        <v>32918802.983359613</v>
      </c>
      <c r="N274" s="10">
        <v>16973268.685475957</v>
      </c>
      <c r="O274" s="56">
        <v>5626634.686282952</v>
      </c>
      <c r="P274" s="57"/>
    </row>
    <row r="275" spans="2:16" ht="11.25" customHeight="1">
      <c r="B275" s="23">
        <v>43862</v>
      </c>
      <c r="C275" s="24">
        <v>51957</v>
      </c>
      <c r="D275" s="10">
        <v>266</v>
      </c>
      <c r="E275" s="25">
        <v>8095</v>
      </c>
      <c r="F275" s="166"/>
      <c r="G275" s="57"/>
      <c r="H275" s="57"/>
      <c r="I275" s="56">
        <v>47932973.314885</v>
      </c>
      <c r="J275" s="57"/>
      <c r="K275" s="57"/>
      <c r="L275" s="57"/>
      <c r="M275" s="10">
        <v>30769793.159127362</v>
      </c>
      <c r="N275" s="10">
        <v>15824868.911488587</v>
      </c>
      <c r="O275" s="56">
        <v>5223721.007370139</v>
      </c>
      <c r="P275" s="57"/>
    </row>
    <row r="276" spans="2:16" ht="11.25" customHeight="1">
      <c r="B276" s="23">
        <v>43862</v>
      </c>
      <c r="C276" s="24">
        <v>51987</v>
      </c>
      <c r="D276" s="10">
        <v>267</v>
      </c>
      <c r="E276" s="25">
        <v>8125</v>
      </c>
      <c r="F276" s="166"/>
      <c r="G276" s="57"/>
      <c r="H276" s="57"/>
      <c r="I276" s="56">
        <v>44513775.710696</v>
      </c>
      <c r="J276" s="57"/>
      <c r="K276" s="57"/>
      <c r="L276" s="57"/>
      <c r="M276" s="10">
        <v>28527991.801214807</v>
      </c>
      <c r="N276" s="10">
        <v>14635801.565420242</v>
      </c>
      <c r="O276" s="56">
        <v>4811410.910500663</v>
      </c>
      <c r="P276" s="57"/>
    </row>
    <row r="277" spans="2:16" ht="11.25" customHeight="1">
      <c r="B277" s="23">
        <v>43862</v>
      </c>
      <c r="C277" s="24">
        <v>52018</v>
      </c>
      <c r="D277" s="10">
        <v>268</v>
      </c>
      <c r="E277" s="25">
        <v>8156</v>
      </c>
      <c r="F277" s="166"/>
      <c r="G277" s="57"/>
      <c r="H277" s="57"/>
      <c r="I277" s="56">
        <v>41459318.942343</v>
      </c>
      <c r="J277" s="57"/>
      <c r="K277" s="57"/>
      <c r="L277" s="57"/>
      <c r="M277" s="10">
        <v>26525385.87459136</v>
      </c>
      <c r="N277" s="10">
        <v>13573789.656313347</v>
      </c>
      <c r="O277" s="56">
        <v>4443382.196390463</v>
      </c>
      <c r="P277" s="57"/>
    </row>
    <row r="278" spans="2:16" ht="11.25" customHeight="1">
      <c r="B278" s="23">
        <v>43862</v>
      </c>
      <c r="C278" s="24">
        <v>52048</v>
      </c>
      <c r="D278" s="10">
        <v>269</v>
      </c>
      <c r="E278" s="25">
        <v>8186</v>
      </c>
      <c r="F278" s="166"/>
      <c r="G278" s="57"/>
      <c r="H278" s="57"/>
      <c r="I278" s="56">
        <v>38547296.246172</v>
      </c>
      <c r="J278" s="57"/>
      <c r="K278" s="57"/>
      <c r="L278" s="57"/>
      <c r="M278" s="10">
        <v>24621813.010236464</v>
      </c>
      <c r="N278" s="10">
        <v>12568666.436972482</v>
      </c>
      <c r="O278" s="56">
        <v>4097489.408281333</v>
      </c>
      <c r="P278" s="57"/>
    </row>
    <row r="279" spans="2:16" ht="11.25" customHeight="1">
      <c r="B279" s="23">
        <v>43862</v>
      </c>
      <c r="C279" s="24">
        <v>52079</v>
      </c>
      <c r="D279" s="10">
        <v>270</v>
      </c>
      <c r="E279" s="25">
        <v>8217</v>
      </c>
      <c r="F279" s="166"/>
      <c r="G279" s="57"/>
      <c r="H279" s="57"/>
      <c r="I279" s="56">
        <v>35548514.894635</v>
      </c>
      <c r="J279" s="57"/>
      <c r="K279" s="57"/>
      <c r="L279" s="57"/>
      <c r="M279" s="10">
        <v>22667850.947158325</v>
      </c>
      <c r="N279" s="10">
        <v>11541801.82024973</v>
      </c>
      <c r="O279" s="56">
        <v>3746785.851545552</v>
      </c>
      <c r="P279" s="57"/>
    </row>
    <row r="280" spans="2:16" ht="11.25" customHeight="1">
      <c r="B280" s="23">
        <v>43862</v>
      </c>
      <c r="C280" s="24">
        <v>52110</v>
      </c>
      <c r="D280" s="10">
        <v>271</v>
      </c>
      <c r="E280" s="25">
        <v>8248</v>
      </c>
      <c r="F280" s="166"/>
      <c r="G280" s="57"/>
      <c r="H280" s="57"/>
      <c r="I280" s="56">
        <v>32811001.459365</v>
      </c>
      <c r="J280" s="57"/>
      <c r="K280" s="57"/>
      <c r="L280" s="57"/>
      <c r="M280" s="10">
        <v>20886763.606722385</v>
      </c>
      <c r="N280" s="10">
        <v>10607877.822145242</v>
      </c>
      <c r="O280" s="56">
        <v>3429022.9142122194</v>
      </c>
      <c r="P280" s="57"/>
    </row>
    <row r="281" spans="2:16" ht="11.25" customHeight="1">
      <c r="B281" s="23">
        <v>43862</v>
      </c>
      <c r="C281" s="24">
        <v>52140</v>
      </c>
      <c r="D281" s="10">
        <v>272</v>
      </c>
      <c r="E281" s="25">
        <v>8278</v>
      </c>
      <c r="F281" s="166"/>
      <c r="G281" s="57"/>
      <c r="H281" s="57"/>
      <c r="I281" s="56">
        <v>30198364.916888</v>
      </c>
      <c r="J281" s="57"/>
      <c r="K281" s="57"/>
      <c r="L281" s="57"/>
      <c r="M281" s="10">
        <v>19192062.732821576</v>
      </c>
      <c r="N281" s="10">
        <v>9723190.15768804</v>
      </c>
      <c r="O281" s="56">
        <v>3130161.4684491497</v>
      </c>
      <c r="P281" s="57"/>
    </row>
    <row r="282" spans="2:16" ht="11.25" customHeight="1">
      <c r="B282" s="23">
        <v>43862</v>
      </c>
      <c r="C282" s="24">
        <v>52171</v>
      </c>
      <c r="D282" s="10">
        <v>273</v>
      </c>
      <c r="E282" s="25">
        <v>8309</v>
      </c>
      <c r="F282" s="166"/>
      <c r="G282" s="57"/>
      <c r="H282" s="57"/>
      <c r="I282" s="56">
        <v>27695726.383159</v>
      </c>
      <c r="J282" s="57"/>
      <c r="K282" s="57"/>
      <c r="L282" s="57"/>
      <c r="M282" s="10">
        <v>17571699.38351963</v>
      </c>
      <c r="N282" s="10">
        <v>8879632.304023735</v>
      </c>
      <c r="O282" s="56">
        <v>2846489.3531847275</v>
      </c>
      <c r="P282" s="57"/>
    </row>
    <row r="283" spans="2:16" ht="11.25" customHeight="1">
      <c r="B283" s="23">
        <v>43862</v>
      </c>
      <c r="C283" s="24">
        <v>52201</v>
      </c>
      <c r="D283" s="10">
        <v>274</v>
      </c>
      <c r="E283" s="25">
        <v>8339</v>
      </c>
      <c r="F283" s="166"/>
      <c r="G283" s="57"/>
      <c r="H283" s="57"/>
      <c r="I283" s="56">
        <v>25279739.018257</v>
      </c>
      <c r="J283" s="57"/>
      <c r="K283" s="57"/>
      <c r="L283" s="57"/>
      <c r="M283" s="10">
        <v>16012537.182399653</v>
      </c>
      <c r="N283" s="10">
        <v>8071813.822091854</v>
      </c>
      <c r="O283" s="56">
        <v>2576925.131401879</v>
      </c>
      <c r="P283" s="57"/>
    </row>
    <row r="284" spans="2:16" ht="11.25" customHeight="1">
      <c r="B284" s="23">
        <v>43862</v>
      </c>
      <c r="C284" s="24">
        <v>52232</v>
      </c>
      <c r="D284" s="10">
        <v>275</v>
      </c>
      <c r="E284" s="25">
        <v>8370</v>
      </c>
      <c r="F284" s="166"/>
      <c r="G284" s="57"/>
      <c r="H284" s="57"/>
      <c r="I284" s="56">
        <v>22978899.812723</v>
      </c>
      <c r="J284" s="57"/>
      <c r="K284" s="57"/>
      <c r="L284" s="57"/>
      <c r="M284" s="10">
        <v>14530467.112040384</v>
      </c>
      <c r="N284" s="10">
        <v>7306083.876131848</v>
      </c>
      <c r="O284" s="56">
        <v>2322586.717386149</v>
      </c>
      <c r="P284" s="57"/>
    </row>
    <row r="285" spans="2:16" ht="11.25" customHeight="1">
      <c r="B285" s="23">
        <v>43862</v>
      </c>
      <c r="C285" s="24">
        <v>52263</v>
      </c>
      <c r="D285" s="10">
        <v>276</v>
      </c>
      <c r="E285" s="25">
        <v>8401</v>
      </c>
      <c r="F285" s="166"/>
      <c r="G285" s="57"/>
      <c r="H285" s="57"/>
      <c r="I285" s="56">
        <v>20711705.376832</v>
      </c>
      <c r="J285" s="57"/>
      <c r="K285" s="57"/>
      <c r="L285" s="57"/>
      <c r="M285" s="10">
        <v>13074617.214553524</v>
      </c>
      <c r="N285" s="10">
        <v>6557346.811773741</v>
      </c>
      <c r="O285" s="56">
        <v>2075735.7136361687</v>
      </c>
      <c r="P285" s="57"/>
    </row>
    <row r="286" spans="2:16" ht="11.25" customHeight="1">
      <c r="B286" s="23">
        <v>43862</v>
      </c>
      <c r="C286" s="24">
        <v>52291</v>
      </c>
      <c r="D286" s="10">
        <v>277</v>
      </c>
      <c r="E286" s="25">
        <v>8429</v>
      </c>
      <c r="F286" s="166"/>
      <c r="G286" s="57"/>
      <c r="H286" s="57"/>
      <c r="I286" s="56">
        <v>18609289.909358</v>
      </c>
      <c r="J286" s="57"/>
      <c r="K286" s="57"/>
      <c r="L286" s="57"/>
      <c r="M286" s="10">
        <v>11729433.785893772</v>
      </c>
      <c r="N286" s="10">
        <v>5869178.7290107785</v>
      </c>
      <c r="O286" s="56">
        <v>1850786.1888275282</v>
      </c>
      <c r="P286" s="57"/>
    </row>
    <row r="287" spans="2:16" ht="11.25" customHeight="1">
      <c r="B287" s="23">
        <v>43862</v>
      </c>
      <c r="C287" s="24">
        <v>52322</v>
      </c>
      <c r="D287" s="10">
        <v>278</v>
      </c>
      <c r="E287" s="25">
        <v>8460</v>
      </c>
      <c r="F287" s="166"/>
      <c r="G287" s="57"/>
      <c r="H287" s="57"/>
      <c r="I287" s="56">
        <v>16674270.305239</v>
      </c>
      <c r="J287" s="57"/>
      <c r="K287" s="57"/>
      <c r="L287" s="57"/>
      <c r="M287" s="10">
        <v>10491965.716909407</v>
      </c>
      <c r="N287" s="10">
        <v>5236622.201678922</v>
      </c>
      <c r="O287" s="56">
        <v>1644321.6588984549</v>
      </c>
      <c r="P287" s="57"/>
    </row>
    <row r="288" spans="2:16" ht="11.25" customHeight="1">
      <c r="B288" s="23">
        <v>43862</v>
      </c>
      <c r="C288" s="24">
        <v>52352</v>
      </c>
      <c r="D288" s="10">
        <v>279</v>
      </c>
      <c r="E288" s="25">
        <v>8490</v>
      </c>
      <c r="F288" s="166"/>
      <c r="G288" s="57"/>
      <c r="H288" s="57"/>
      <c r="I288" s="56">
        <v>14865350.657702</v>
      </c>
      <c r="J288" s="57"/>
      <c r="K288" s="57"/>
      <c r="L288" s="57"/>
      <c r="M288" s="10">
        <v>9338384.33267296</v>
      </c>
      <c r="N288" s="10">
        <v>4649389.077551416</v>
      </c>
      <c r="O288" s="56">
        <v>1453943.4293438764</v>
      </c>
      <c r="P288" s="57"/>
    </row>
    <row r="289" spans="2:16" ht="11.25" customHeight="1">
      <c r="B289" s="23">
        <v>43862</v>
      </c>
      <c r="C289" s="24">
        <v>52383</v>
      </c>
      <c r="D289" s="10">
        <v>280</v>
      </c>
      <c r="E289" s="25">
        <v>8521</v>
      </c>
      <c r="F289" s="166"/>
      <c r="G289" s="57"/>
      <c r="H289" s="57"/>
      <c r="I289" s="56">
        <v>13197079.073061</v>
      </c>
      <c r="J289" s="57"/>
      <c r="K289" s="57"/>
      <c r="L289" s="57"/>
      <c r="M289" s="10">
        <v>8276318.275266453</v>
      </c>
      <c r="N289" s="10">
        <v>4110128.723857217</v>
      </c>
      <c r="O289" s="56">
        <v>1279863.522291929</v>
      </c>
      <c r="P289" s="57"/>
    </row>
    <row r="290" spans="2:16" ht="11.25" customHeight="1">
      <c r="B290" s="23">
        <v>43862</v>
      </c>
      <c r="C290" s="24">
        <v>52413</v>
      </c>
      <c r="D290" s="10">
        <v>281</v>
      </c>
      <c r="E290" s="25">
        <v>8551</v>
      </c>
      <c r="F290" s="166"/>
      <c r="G290" s="57"/>
      <c r="H290" s="57"/>
      <c r="I290" s="56">
        <v>11713642.972198</v>
      </c>
      <c r="J290" s="57"/>
      <c r="K290" s="57"/>
      <c r="L290" s="57"/>
      <c r="M290" s="10">
        <v>7333949.376366379</v>
      </c>
      <c r="N290" s="10">
        <v>3633171.6373892515</v>
      </c>
      <c r="O290" s="56">
        <v>1126705.0381894195</v>
      </c>
      <c r="P290" s="57"/>
    </row>
    <row r="291" spans="2:16" ht="11.25" customHeight="1">
      <c r="B291" s="23">
        <v>43862</v>
      </c>
      <c r="C291" s="24">
        <v>52444</v>
      </c>
      <c r="D291" s="10">
        <v>282</v>
      </c>
      <c r="E291" s="25">
        <v>8582</v>
      </c>
      <c r="F291" s="166"/>
      <c r="G291" s="57"/>
      <c r="H291" s="57"/>
      <c r="I291" s="56">
        <v>10408879.446728</v>
      </c>
      <c r="J291" s="57"/>
      <c r="K291" s="57"/>
      <c r="L291" s="57"/>
      <c r="M291" s="10">
        <v>6505979.384903047</v>
      </c>
      <c r="N291" s="10">
        <v>3214806.0949161304</v>
      </c>
      <c r="O291" s="56">
        <v>992740.4633202722</v>
      </c>
      <c r="P291" s="57"/>
    </row>
    <row r="292" spans="2:16" ht="11.25" customHeight="1">
      <c r="B292" s="23">
        <v>43862</v>
      </c>
      <c r="C292" s="24">
        <v>52475</v>
      </c>
      <c r="D292" s="10">
        <v>283</v>
      </c>
      <c r="E292" s="25">
        <v>8613</v>
      </c>
      <c r="F292" s="166"/>
      <c r="G292" s="57"/>
      <c r="H292" s="57"/>
      <c r="I292" s="56">
        <v>9289866.67657</v>
      </c>
      <c r="J292" s="57"/>
      <c r="K292" s="57"/>
      <c r="L292" s="57"/>
      <c r="M292" s="10">
        <v>5796701.866256547</v>
      </c>
      <c r="N292" s="10">
        <v>2857045.504942604</v>
      </c>
      <c r="O292" s="56">
        <v>878526.1999995012</v>
      </c>
      <c r="P292" s="57"/>
    </row>
    <row r="293" spans="2:16" ht="11.25" customHeight="1">
      <c r="B293" s="23">
        <v>43862</v>
      </c>
      <c r="C293" s="24">
        <v>52505</v>
      </c>
      <c r="D293" s="10">
        <v>284</v>
      </c>
      <c r="E293" s="25">
        <v>8643</v>
      </c>
      <c r="F293" s="166"/>
      <c r="G293" s="57"/>
      <c r="H293" s="57"/>
      <c r="I293" s="56">
        <v>8288626.666801</v>
      </c>
      <c r="J293" s="57"/>
      <c r="K293" s="57"/>
      <c r="L293" s="57"/>
      <c r="M293" s="10">
        <v>5163457.685539181</v>
      </c>
      <c r="N293" s="10">
        <v>2538671.9397093304</v>
      </c>
      <c r="O293" s="56">
        <v>777428.0863740451</v>
      </c>
      <c r="P293" s="57"/>
    </row>
    <row r="294" spans="2:16" ht="11.25" customHeight="1">
      <c r="B294" s="23">
        <v>43862</v>
      </c>
      <c r="C294" s="24">
        <v>52536</v>
      </c>
      <c r="D294" s="10">
        <v>285</v>
      </c>
      <c r="E294" s="25">
        <v>8674</v>
      </c>
      <c r="F294" s="166"/>
      <c r="G294" s="57"/>
      <c r="H294" s="57"/>
      <c r="I294" s="56">
        <v>7544011.451212</v>
      </c>
      <c r="J294" s="57"/>
      <c r="K294" s="57"/>
      <c r="L294" s="57"/>
      <c r="M294" s="10">
        <v>4691623.593181715</v>
      </c>
      <c r="N294" s="10">
        <v>2300823.025160235</v>
      </c>
      <c r="O294" s="56">
        <v>701606.2969270025</v>
      </c>
      <c r="P294" s="57"/>
    </row>
    <row r="295" spans="2:16" ht="11.25" customHeight="1">
      <c r="B295" s="23">
        <v>43862</v>
      </c>
      <c r="C295" s="24">
        <v>52566</v>
      </c>
      <c r="D295" s="10">
        <v>286</v>
      </c>
      <c r="E295" s="25">
        <v>8704</v>
      </c>
      <c r="F295" s="166"/>
      <c r="G295" s="57"/>
      <c r="H295" s="57"/>
      <c r="I295" s="56">
        <v>6890235.764119</v>
      </c>
      <c r="J295" s="57"/>
      <c r="K295" s="57"/>
      <c r="L295" s="57"/>
      <c r="M295" s="10">
        <v>4278006.750042031</v>
      </c>
      <c r="N295" s="10">
        <v>2092817.152374354</v>
      </c>
      <c r="O295" s="56">
        <v>635561.5753289227</v>
      </c>
      <c r="P295" s="57"/>
    </row>
    <row r="296" spans="2:16" ht="11.25" customHeight="1">
      <c r="B296" s="23">
        <v>43862</v>
      </c>
      <c r="C296" s="24">
        <v>52597</v>
      </c>
      <c r="D296" s="10">
        <v>287</v>
      </c>
      <c r="E296" s="25">
        <v>8735</v>
      </c>
      <c r="F296" s="166"/>
      <c r="G296" s="57"/>
      <c r="H296" s="57"/>
      <c r="I296" s="56">
        <v>6323553.049809</v>
      </c>
      <c r="J296" s="57"/>
      <c r="K296" s="57"/>
      <c r="L296" s="57"/>
      <c r="M296" s="10">
        <v>3919505.952813685</v>
      </c>
      <c r="N296" s="10">
        <v>1912560.7631659682</v>
      </c>
      <c r="O296" s="56">
        <v>578359.9455577596</v>
      </c>
      <c r="P296" s="57"/>
    </row>
    <row r="297" spans="2:16" ht="11.25" customHeight="1">
      <c r="B297" s="23">
        <v>43862</v>
      </c>
      <c r="C297" s="24">
        <v>52628</v>
      </c>
      <c r="D297" s="10">
        <v>288</v>
      </c>
      <c r="E297" s="25">
        <v>8766</v>
      </c>
      <c r="F297" s="166"/>
      <c r="G297" s="57"/>
      <c r="H297" s="57"/>
      <c r="I297" s="56">
        <v>5800420.543857</v>
      </c>
      <c r="J297" s="57"/>
      <c r="K297" s="57"/>
      <c r="L297" s="57"/>
      <c r="M297" s="10">
        <v>3589156.7284351187</v>
      </c>
      <c r="N297" s="10">
        <v>1746909.5921433517</v>
      </c>
      <c r="O297" s="56">
        <v>526029.3972026373</v>
      </c>
      <c r="P297" s="57"/>
    </row>
    <row r="298" spans="2:16" ht="11.25" customHeight="1">
      <c r="B298" s="23">
        <v>43862</v>
      </c>
      <c r="C298" s="24">
        <v>52657</v>
      </c>
      <c r="D298" s="10">
        <v>289</v>
      </c>
      <c r="E298" s="25">
        <v>8795</v>
      </c>
      <c r="F298" s="166"/>
      <c r="G298" s="57"/>
      <c r="H298" s="57"/>
      <c r="I298" s="56">
        <v>5309815.0664</v>
      </c>
      <c r="J298" s="57"/>
      <c r="K298" s="57"/>
      <c r="L298" s="57"/>
      <c r="M298" s="10">
        <v>3280368.8427440687</v>
      </c>
      <c r="N298" s="10">
        <v>1592817.8952879654</v>
      </c>
      <c r="O298" s="56">
        <v>477728.6195604885</v>
      </c>
      <c r="P298" s="57"/>
    </row>
    <row r="299" spans="2:16" ht="11.25" customHeight="1">
      <c r="B299" s="23">
        <v>43862</v>
      </c>
      <c r="C299" s="24">
        <v>52688</v>
      </c>
      <c r="D299" s="10">
        <v>290</v>
      </c>
      <c r="E299" s="25">
        <v>8826</v>
      </c>
      <c r="F299" s="166"/>
      <c r="G299" s="57"/>
      <c r="H299" s="57"/>
      <c r="I299" s="56">
        <v>4852562.973879</v>
      </c>
      <c r="J299" s="57"/>
      <c r="K299" s="57"/>
      <c r="L299" s="57"/>
      <c r="M299" s="10">
        <v>2992796.87695242</v>
      </c>
      <c r="N299" s="10">
        <v>1449488.5295621867</v>
      </c>
      <c r="O299" s="56">
        <v>432898.95332331554</v>
      </c>
      <c r="P299" s="57"/>
    </row>
    <row r="300" spans="2:16" ht="11.25" customHeight="1">
      <c r="B300" s="23">
        <v>43862</v>
      </c>
      <c r="C300" s="24">
        <v>52718</v>
      </c>
      <c r="D300" s="10">
        <v>291</v>
      </c>
      <c r="E300" s="25">
        <v>8856</v>
      </c>
      <c r="F300" s="166"/>
      <c r="G300" s="57"/>
      <c r="H300" s="57"/>
      <c r="I300" s="56">
        <v>4350917.065595</v>
      </c>
      <c r="J300" s="57"/>
      <c r="K300" s="57"/>
      <c r="L300" s="57"/>
      <c r="M300" s="10">
        <v>2679004.402901473</v>
      </c>
      <c r="N300" s="10">
        <v>1294317.2391199137</v>
      </c>
      <c r="O300" s="56">
        <v>384971.4934828299</v>
      </c>
      <c r="P300" s="57"/>
    </row>
    <row r="301" spans="2:16" ht="11.25" customHeight="1">
      <c r="B301" s="23">
        <v>43862</v>
      </c>
      <c r="C301" s="24">
        <v>52749</v>
      </c>
      <c r="D301" s="10">
        <v>292</v>
      </c>
      <c r="E301" s="25">
        <v>8887</v>
      </c>
      <c r="F301" s="166"/>
      <c r="G301" s="57"/>
      <c r="H301" s="57"/>
      <c r="I301" s="56">
        <v>3973571.563033</v>
      </c>
      <c r="J301" s="57"/>
      <c r="K301" s="57"/>
      <c r="L301" s="57"/>
      <c r="M301" s="10">
        <v>2442510.5049758614</v>
      </c>
      <c r="N301" s="10">
        <v>1177057.9403145171</v>
      </c>
      <c r="O301" s="56">
        <v>348611.9717591622</v>
      </c>
      <c r="P301" s="57"/>
    </row>
    <row r="302" spans="2:16" ht="11.25" customHeight="1">
      <c r="B302" s="23">
        <v>43862</v>
      </c>
      <c r="C302" s="24">
        <v>52779</v>
      </c>
      <c r="D302" s="10">
        <v>293</v>
      </c>
      <c r="E302" s="25">
        <v>8917</v>
      </c>
      <c r="F302" s="166"/>
      <c r="G302" s="57"/>
      <c r="H302" s="57"/>
      <c r="I302" s="56">
        <v>3644717.470943</v>
      </c>
      <c r="J302" s="57"/>
      <c r="K302" s="57"/>
      <c r="L302" s="57"/>
      <c r="M302" s="10">
        <v>2236690.1759841037</v>
      </c>
      <c r="N302" s="10">
        <v>1075219.1697391148</v>
      </c>
      <c r="O302" s="56">
        <v>317144.758383426</v>
      </c>
      <c r="P302" s="57"/>
    </row>
    <row r="303" spans="2:16" ht="11.25" customHeight="1">
      <c r="B303" s="23">
        <v>43862</v>
      </c>
      <c r="C303" s="24">
        <v>52810</v>
      </c>
      <c r="D303" s="10">
        <v>294</v>
      </c>
      <c r="E303" s="25">
        <v>8948</v>
      </c>
      <c r="F303" s="166"/>
      <c r="G303" s="57"/>
      <c r="H303" s="57"/>
      <c r="I303" s="56">
        <v>3392646.409165</v>
      </c>
      <c r="J303" s="57"/>
      <c r="K303" s="57"/>
      <c r="L303" s="57"/>
      <c r="M303" s="10">
        <v>2078467.9849366406</v>
      </c>
      <c r="N303" s="10">
        <v>996617.7107452203</v>
      </c>
      <c r="O303" s="56">
        <v>292715.52666883264</v>
      </c>
      <c r="P303" s="57"/>
    </row>
    <row r="304" spans="2:16" ht="11.25" customHeight="1">
      <c r="B304" s="23">
        <v>43862</v>
      </c>
      <c r="C304" s="24">
        <v>52841</v>
      </c>
      <c r="D304" s="10">
        <v>295</v>
      </c>
      <c r="E304" s="25">
        <v>8979</v>
      </c>
      <c r="F304" s="166"/>
      <c r="G304" s="57"/>
      <c r="H304" s="57"/>
      <c r="I304" s="56">
        <v>3201553.834273</v>
      </c>
      <c r="J304" s="57"/>
      <c r="K304" s="57"/>
      <c r="L304" s="57"/>
      <c r="M304" s="10">
        <v>1958070.5190403222</v>
      </c>
      <c r="N304" s="10">
        <v>936499.786864457</v>
      </c>
      <c r="O304" s="56">
        <v>273893.33322476794</v>
      </c>
      <c r="P304" s="57"/>
    </row>
    <row r="305" spans="2:16" ht="11.25" customHeight="1">
      <c r="B305" s="23">
        <v>43862</v>
      </c>
      <c r="C305" s="24">
        <v>52871</v>
      </c>
      <c r="D305" s="10">
        <v>296</v>
      </c>
      <c r="E305" s="25">
        <v>9009</v>
      </c>
      <c r="F305" s="166"/>
      <c r="G305" s="57"/>
      <c r="H305" s="57"/>
      <c r="I305" s="56">
        <v>3075407.614235</v>
      </c>
      <c r="J305" s="57"/>
      <c r="K305" s="57"/>
      <c r="L305" s="57"/>
      <c r="M305" s="10">
        <v>1877832.1290694822</v>
      </c>
      <c r="N305" s="10">
        <v>895913.1001052469</v>
      </c>
      <c r="O305" s="56">
        <v>260949.06724835924</v>
      </c>
      <c r="P305" s="57"/>
    </row>
    <row r="306" spans="2:16" ht="11.25" customHeight="1">
      <c r="B306" s="23">
        <v>43862</v>
      </c>
      <c r="C306" s="24">
        <v>52902</v>
      </c>
      <c r="D306" s="10">
        <v>297</v>
      </c>
      <c r="E306" s="25">
        <v>9040</v>
      </c>
      <c r="F306" s="166"/>
      <c r="G306" s="57"/>
      <c r="H306" s="57"/>
      <c r="I306" s="56">
        <v>2954864.932232</v>
      </c>
      <c r="J306" s="57"/>
      <c r="K306" s="57"/>
      <c r="L306" s="57"/>
      <c r="M306" s="10">
        <v>1801169.1220989898</v>
      </c>
      <c r="N306" s="10">
        <v>857151.7329627516</v>
      </c>
      <c r="O306" s="56">
        <v>248601.7543037414</v>
      </c>
      <c r="P306" s="57"/>
    </row>
    <row r="307" spans="2:16" ht="11.25" customHeight="1">
      <c r="B307" s="23">
        <v>43862</v>
      </c>
      <c r="C307" s="24">
        <v>52932</v>
      </c>
      <c r="D307" s="10">
        <v>298</v>
      </c>
      <c r="E307" s="25">
        <v>9070</v>
      </c>
      <c r="F307" s="166"/>
      <c r="G307" s="57"/>
      <c r="H307" s="57"/>
      <c r="I307" s="56">
        <v>2837036.634943</v>
      </c>
      <c r="J307" s="57"/>
      <c r="K307" s="57"/>
      <c r="L307" s="57"/>
      <c r="M307" s="10">
        <v>1726507.079444511</v>
      </c>
      <c r="N307" s="10">
        <v>819598.8590937535</v>
      </c>
      <c r="O307" s="56">
        <v>236735.78458092784</v>
      </c>
      <c r="P307" s="57"/>
    </row>
    <row r="308" spans="2:16" ht="11.25" customHeight="1">
      <c r="B308" s="23">
        <v>43862</v>
      </c>
      <c r="C308" s="24">
        <v>52963</v>
      </c>
      <c r="D308" s="10">
        <v>299</v>
      </c>
      <c r="E308" s="25">
        <v>9101</v>
      </c>
      <c r="F308" s="166"/>
      <c r="G308" s="57"/>
      <c r="H308" s="57"/>
      <c r="I308" s="56">
        <v>2722885.382348</v>
      </c>
      <c r="J308" s="57"/>
      <c r="K308" s="57"/>
      <c r="L308" s="57"/>
      <c r="M308" s="10">
        <v>1654228.7294633777</v>
      </c>
      <c r="N308" s="10">
        <v>783290.0929854527</v>
      </c>
      <c r="O308" s="56">
        <v>225289.9497461128</v>
      </c>
      <c r="P308" s="57"/>
    </row>
    <row r="309" spans="2:16" ht="11.25" customHeight="1">
      <c r="B309" s="23">
        <v>43862</v>
      </c>
      <c r="C309" s="24">
        <v>52994</v>
      </c>
      <c r="D309" s="10">
        <v>300</v>
      </c>
      <c r="E309" s="25">
        <v>9132</v>
      </c>
      <c r="F309" s="166"/>
      <c r="G309" s="57"/>
      <c r="H309" s="57"/>
      <c r="I309" s="56">
        <v>2611715.487277</v>
      </c>
      <c r="J309" s="57"/>
      <c r="K309" s="57"/>
      <c r="L309" s="57"/>
      <c r="M309" s="10">
        <v>1583998.7774862475</v>
      </c>
      <c r="N309" s="10">
        <v>748128.1726811549</v>
      </c>
      <c r="O309" s="56">
        <v>214265.28535383657</v>
      </c>
      <c r="P309" s="57"/>
    </row>
    <row r="310" spans="2:16" ht="11.25" customHeight="1">
      <c r="B310" s="23">
        <v>43862</v>
      </c>
      <c r="C310" s="24">
        <v>53022</v>
      </c>
      <c r="D310" s="10">
        <v>301</v>
      </c>
      <c r="E310" s="25">
        <v>9160</v>
      </c>
      <c r="F310" s="166"/>
      <c r="G310" s="57"/>
      <c r="H310" s="57"/>
      <c r="I310" s="56">
        <v>2501900.828383</v>
      </c>
      <c r="J310" s="57"/>
      <c r="K310" s="57"/>
      <c r="L310" s="57"/>
      <c r="M310" s="10">
        <v>1515071.7192245664</v>
      </c>
      <c r="N310" s="10">
        <v>713929.7425770941</v>
      </c>
      <c r="O310" s="56">
        <v>203688.39707122007</v>
      </c>
      <c r="P310" s="57"/>
    </row>
    <row r="311" spans="2:16" ht="11.25" customHeight="1">
      <c r="B311" s="23">
        <v>43862</v>
      </c>
      <c r="C311" s="24">
        <v>53053</v>
      </c>
      <c r="D311" s="10">
        <v>302</v>
      </c>
      <c r="E311" s="25">
        <v>9191</v>
      </c>
      <c r="F311" s="166"/>
      <c r="G311" s="57"/>
      <c r="H311" s="57"/>
      <c r="I311" s="56">
        <v>2395696.477084</v>
      </c>
      <c r="J311" s="57"/>
      <c r="K311" s="57"/>
      <c r="L311" s="57"/>
      <c r="M311" s="10">
        <v>1448297.1430398524</v>
      </c>
      <c r="N311" s="10">
        <v>680728.683243706</v>
      </c>
      <c r="O311" s="56">
        <v>193393.32725647432</v>
      </c>
      <c r="P311" s="57"/>
    </row>
    <row r="312" spans="2:16" ht="11.25" customHeight="1">
      <c r="B312" s="23">
        <v>43862</v>
      </c>
      <c r="C312" s="24">
        <v>53083</v>
      </c>
      <c r="D312" s="10">
        <v>303</v>
      </c>
      <c r="E312" s="25">
        <v>9221</v>
      </c>
      <c r="F312" s="166"/>
      <c r="G312" s="57"/>
      <c r="H312" s="57"/>
      <c r="I312" s="56">
        <v>2291603.623612</v>
      </c>
      <c r="J312" s="57"/>
      <c r="K312" s="57"/>
      <c r="L312" s="57"/>
      <c r="M312" s="10">
        <v>1383094.7742284806</v>
      </c>
      <c r="N312" s="10">
        <v>648482.2365101898</v>
      </c>
      <c r="O312" s="56">
        <v>183476.98821063913</v>
      </c>
      <c r="P312" s="57"/>
    </row>
    <row r="313" spans="2:16" ht="11.25" customHeight="1">
      <c r="B313" s="23">
        <v>43862</v>
      </c>
      <c r="C313" s="24">
        <v>53114</v>
      </c>
      <c r="D313" s="10">
        <v>304</v>
      </c>
      <c r="E313" s="25">
        <v>9252</v>
      </c>
      <c r="F313" s="166"/>
      <c r="G313" s="57"/>
      <c r="H313" s="57"/>
      <c r="I313" s="56">
        <v>2188342.586946</v>
      </c>
      <c r="J313" s="57"/>
      <c r="K313" s="57"/>
      <c r="L313" s="57"/>
      <c r="M313" s="10">
        <v>1318531.56585204</v>
      </c>
      <c r="N313" s="10">
        <v>616638.6866619791</v>
      </c>
      <c r="O313" s="56">
        <v>173728.4343962694</v>
      </c>
      <c r="P313" s="57"/>
    </row>
    <row r="314" spans="2:16" ht="11.25" customHeight="1">
      <c r="B314" s="23">
        <v>43862</v>
      </c>
      <c r="C314" s="24">
        <v>53144</v>
      </c>
      <c r="D314" s="10">
        <v>305</v>
      </c>
      <c r="E314" s="25">
        <v>9282</v>
      </c>
      <c r="F314" s="166"/>
      <c r="G314" s="57"/>
      <c r="H314" s="57"/>
      <c r="I314" s="56">
        <v>2086694.638175</v>
      </c>
      <c r="J314" s="57"/>
      <c r="K314" s="57"/>
      <c r="L314" s="57"/>
      <c r="M314" s="10">
        <v>1255222.3966194585</v>
      </c>
      <c r="N314" s="10">
        <v>585585.9978786855</v>
      </c>
      <c r="O314" s="56">
        <v>164303.53408426727</v>
      </c>
      <c r="P314" s="57"/>
    </row>
    <row r="315" spans="2:16" ht="11.25" customHeight="1">
      <c r="B315" s="23">
        <v>43862</v>
      </c>
      <c r="C315" s="24">
        <v>53175</v>
      </c>
      <c r="D315" s="10">
        <v>306</v>
      </c>
      <c r="E315" s="25">
        <v>9313</v>
      </c>
      <c r="F315" s="166"/>
      <c r="G315" s="57"/>
      <c r="H315" s="57"/>
      <c r="I315" s="56">
        <v>1988311.137343</v>
      </c>
      <c r="J315" s="57"/>
      <c r="K315" s="57"/>
      <c r="L315" s="57"/>
      <c r="M315" s="10">
        <v>1194012.5834980179</v>
      </c>
      <c r="N315" s="10">
        <v>555613.7701725869</v>
      </c>
      <c r="O315" s="56">
        <v>155233.6401381941</v>
      </c>
      <c r="P315" s="57"/>
    </row>
    <row r="316" spans="2:16" ht="11.25" customHeight="1">
      <c r="B316" s="23">
        <v>43862</v>
      </c>
      <c r="C316" s="24">
        <v>53206</v>
      </c>
      <c r="D316" s="10">
        <v>307</v>
      </c>
      <c r="E316" s="25">
        <v>9344</v>
      </c>
      <c r="F316" s="166"/>
      <c r="G316" s="57"/>
      <c r="H316" s="57"/>
      <c r="I316" s="56">
        <v>1890784.876049</v>
      </c>
      <c r="J316" s="57"/>
      <c r="K316" s="57"/>
      <c r="L316" s="57"/>
      <c r="M316" s="10">
        <v>1133520.7051792198</v>
      </c>
      <c r="N316" s="10">
        <v>526123.435356253</v>
      </c>
      <c r="O316" s="56">
        <v>146371.6969097427</v>
      </c>
      <c r="P316" s="57"/>
    </row>
    <row r="317" spans="2:16" ht="11.25" customHeight="1">
      <c r="B317" s="23">
        <v>43862</v>
      </c>
      <c r="C317" s="24">
        <v>53236</v>
      </c>
      <c r="D317" s="10">
        <v>308</v>
      </c>
      <c r="E317" s="25">
        <v>9374</v>
      </c>
      <c r="F317" s="166"/>
      <c r="G317" s="57"/>
      <c r="H317" s="57"/>
      <c r="I317" s="56">
        <v>1799872.384739</v>
      </c>
      <c r="J317" s="57"/>
      <c r="K317" s="57"/>
      <c r="L317" s="57"/>
      <c r="M317" s="10">
        <v>1077247.7897511614</v>
      </c>
      <c r="N317" s="10">
        <v>498773.72685128055</v>
      </c>
      <c r="O317" s="56">
        <v>138193.97616810736</v>
      </c>
      <c r="P317" s="57"/>
    </row>
    <row r="318" spans="2:16" ht="11.25" customHeight="1">
      <c r="B318" s="23">
        <v>43862</v>
      </c>
      <c r="C318" s="24">
        <v>53267</v>
      </c>
      <c r="D318" s="10">
        <v>309</v>
      </c>
      <c r="E318" s="25">
        <v>9405</v>
      </c>
      <c r="F318" s="166"/>
      <c r="G318" s="57"/>
      <c r="H318" s="57"/>
      <c r="I318" s="56">
        <v>1710906.061899</v>
      </c>
      <c r="J318" s="57"/>
      <c r="K318" s="57"/>
      <c r="L318" s="57"/>
      <c r="M318" s="10">
        <v>1022263.4707474335</v>
      </c>
      <c r="N318" s="10">
        <v>472111.8398832711</v>
      </c>
      <c r="O318" s="56">
        <v>130252.79628725271</v>
      </c>
      <c r="P318" s="57"/>
    </row>
    <row r="319" spans="2:16" ht="11.25" customHeight="1">
      <c r="B319" s="23">
        <v>43862</v>
      </c>
      <c r="C319" s="24">
        <v>53297</v>
      </c>
      <c r="D319" s="10">
        <v>310</v>
      </c>
      <c r="E319" s="25">
        <v>9435</v>
      </c>
      <c r="F319" s="166"/>
      <c r="G319" s="57"/>
      <c r="H319" s="57"/>
      <c r="I319" s="56">
        <v>1624363.378711</v>
      </c>
      <c r="J319" s="57"/>
      <c r="K319" s="57"/>
      <c r="L319" s="57"/>
      <c r="M319" s="10">
        <v>968961.2896996179</v>
      </c>
      <c r="N319" s="10">
        <v>446393.8929247097</v>
      </c>
      <c r="O319" s="56">
        <v>122652.52446964206</v>
      </c>
      <c r="P319" s="57"/>
    </row>
    <row r="320" spans="2:16" ht="11.25" customHeight="1">
      <c r="B320" s="23">
        <v>43862</v>
      </c>
      <c r="C320" s="24">
        <v>53328</v>
      </c>
      <c r="D320" s="10">
        <v>311</v>
      </c>
      <c r="E320" s="25">
        <v>9466</v>
      </c>
      <c r="F320" s="166"/>
      <c r="G320" s="57"/>
      <c r="H320" s="57"/>
      <c r="I320" s="56">
        <v>1539523.335365</v>
      </c>
      <c r="J320" s="57"/>
      <c r="K320" s="57"/>
      <c r="L320" s="57"/>
      <c r="M320" s="10">
        <v>916795.1193433602</v>
      </c>
      <c r="N320" s="10">
        <v>421287.1404366959</v>
      </c>
      <c r="O320" s="56">
        <v>115263.8361056952</v>
      </c>
      <c r="P320" s="57"/>
    </row>
    <row r="321" spans="2:16" ht="11.25" customHeight="1">
      <c r="B321" s="23">
        <v>43862</v>
      </c>
      <c r="C321" s="24">
        <v>53359</v>
      </c>
      <c r="D321" s="10">
        <v>312</v>
      </c>
      <c r="E321" s="25">
        <v>9497</v>
      </c>
      <c r="F321" s="166"/>
      <c r="G321" s="57"/>
      <c r="H321" s="57"/>
      <c r="I321" s="56">
        <v>1456149.473767</v>
      </c>
      <c r="J321" s="57"/>
      <c r="K321" s="57"/>
      <c r="L321" s="57"/>
      <c r="M321" s="10">
        <v>865674.7558796001</v>
      </c>
      <c r="N321" s="10">
        <v>396784.5526403882</v>
      </c>
      <c r="O321" s="56">
        <v>108100.13648006188</v>
      </c>
      <c r="P321" s="57"/>
    </row>
    <row r="322" spans="2:16" ht="11.25" customHeight="1">
      <c r="B322" s="23">
        <v>43862</v>
      </c>
      <c r="C322" s="24">
        <v>53387</v>
      </c>
      <c r="D322" s="10">
        <v>313</v>
      </c>
      <c r="E322" s="25">
        <v>9525</v>
      </c>
      <c r="F322" s="166"/>
      <c r="G322" s="57"/>
      <c r="H322" s="57"/>
      <c r="I322" s="56">
        <v>1372981.333234</v>
      </c>
      <c r="J322" s="57"/>
      <c r="K322" s="57"/>
      <c r="L322" s="57"/>
      <c r="M322" s="10">
        <v>814981.1262929933</v>
      </c>
      <c r="N322" s="10">
        <v>372690.79847810563</v>
      </c>
      <c r="O322" s="56">
        <v>101147.5034245814</v>
      </c>
      <c r="P322" s="57"/>
    </row>
    <row r="323" spans="2:16" ht="11.25" customHeight="1">
      <c r="B323" s="23">
        <v>43862</v>
      </c>
      <c r="C323" s="24">
        <v>53418</v>
      </c>
      <c r="D323" s="10">
        <v>314</v>
      </c>
      <c r="E323" s="25">
        <v>9556</v>
      </c>
      <c r="F323" s="166"/>
      <c r="G323" s="57"/>
      <c r="H323" s="57"/>
      <c r="I323" s="56">
        <v>1290523.503171</v>
      </c>
      <c r="J323" s="57"/>
      <c r="K323" s="57"/>
      <c r="L323" s="57"/>
      <c r="M323" s="10">
        <v>764736.1424203948</v>
      </c>
      <c r="N323" s="10">
        <v>348824.37761013565</v>
      </c>
      <c r="O323" s="56">
        <v>94269.22678737037</v>
      </c>
      <c r="P323" s="57"/>
    </row>
    <row r="324" spans="2:16" ht="11.25" customHeight="1">
      <c r="B324" s="23">
        <v>43862</v>
      </c>
      <c r="C324" s="24">
        <v>53448</v>
      </c>
      <c r="D324" s="10">
        <v>315</v>
      </c>
      <c r="E324" s="25">
        <v>9586</v>
      </c>
      <c r="F324" s="166"/>
      <c r="G324" s="57"/>
      <c r="H324" s="57"/>
      <c r="I324" s="56">
        <v>1211120.388442</v>
      </c>
      <c r="J324" s="57"/>
      <c r="K324" s="57"/>
      <c r="L324" s="57"/>
      <c r="M324" s="10">
        <v>716505.5739129798</v>
      </c>
      <c r="N324" s="10">
        <v>326020.2323346345</v>
      </c>
      <c r="O324" s="56">
        <v>87745.27773513645</v>
      </c>
      <c r="P324" s="57"/>
    </row>
    <row r="325" spans="2:16" ht="11.25" customHeight="1">
      <c r="B325" s="23">
        <v>43862</v>
      </c>
      <c r="C325" s="24">
        <v>53479</v>
      </c>
      <c r="D325" s="10">
        <v>316</v>
      </c>
      <c r="E325" s="25">
        <v>9617</v>
      </c>
      <c r="F325" s="166"/>
      <c r="G325" s="57"/>
      <c r="H325" s="57"/>
      <c r="I325" s="56">
        <v>1133032.690849</v>
      </c>
      <c r="J325" s="57"/>
      <c r="K325" s="57"/>
      <c r="L325" s="57"/>
      <c r="M325" s="10">
        <v>669171.5639240383</v>
      </c>
      <c r="N325" s="10">
        <v>303708.22232936375</v>
      </c>
      <c r="O325" s="56">
        <v>81393.99585882775</v>
      </c>
      <c r="P325" s="57"/>
    </row>
    <row r="326" spans="2:16" ht="11.25" customHeight="1">
      <c r="B326" s="23">
        <v>43862</v>
      </c>
      <c r="C326" s="24">
        <v>53509</v>
      </c>
      <c r="D326" s="10">
        <v>317</v>
      </c>
      <c r="E326" s="25">
        <v>9647</v>
      </c>
      <c r="F326" s="166"/>
      <c r="G326" s="57"/>
      <c r="H326" s="57"/>
      <c r="I326" s="56">
        <v>1059699.089019</v>
      </c>
      <c r="J326" s="57"/>
      <c r="K326" s="57"/>
      <c r="L326" s="57"/>
      <c r="M326" s="10">
        <v>624833.2878251424</v>
      </c>
      <c r="N326" s="10">
        <v>282887.0051420622</v>
      </c>
      <c r="O326" s="56">
        <v>75503.1205323787</v>
      </c>
      <c r="P326" s="57"/>
    </row>
    <row r="327" spans="2:16" ht="11.25" customHeight="1">
      <c r="B327" s="23">
        <v>43862</v>
      </c>
      <c r="C327" s="24">
        <v>53540</v>
      </c>
      <c r="D327" s="10">
        <v>318</v>
      </c>
      <c r="E327" s="25">
        <v>9678</v>
      </c>
      <c r="F327" s="166"/>
      <c r="G327" s="57"/>
      <c r="H327" s="57"/>
      <c r="I327" s="56">
        <v>990087.524884</v>
      </c>
      <c r="J327" s="57"/>
      <c r="K327" s="57"/>
      <c r="L327" s="57"/>
      <c r="M327" s="10">
        <v>582797.8821458762</v>
      </c>
      <c r="N327" s="10">
        <v>263184.85690984</v>
      </c>
      <c r="O327" s="56">
        <v>69947.0527896358</v>
      </c>
      <c r="P327" s="57"/>
    </row>
    <row r="328" spans="2:16" ht="11.25" customHeight="1">
      <c r="B328" s="23">
        <v>43862</v>
      </c>
      <c r="C328" s="24">
        <v>53571</v>
      </c>
      <c r="D328" s="10">
        <v>319</v>
      </c>
      <c r="E328" s="25">
        <v>9709</v>
      </c>
      <c r="F328" s="166"/>
      <c r="G328" s="57"/>
      <c r="H328" s="57"/>
      <c r="I328" s="56">
        <v>924973.296931</v>
      </c>
      <c r="J328" s="57"/>
      <c r="K328" s="57"/>
      <c r="L328" s="57"/>
      <c r="M328" s="10">
        <v>543546.0584557976</v>
      </c>
      <c r="N328" s="10">
        <v>244834.92911855245</v>
      </c>
      <c r="O328" s="56">
        <v>64794.55605529447</v>
      </c>
      <c r="P328" s="57"/>
    </row>
    <row r="329" spans="2:16" ht="11.25" customHeight="1">
      <c r="B329" s="23">
        <v>43862</v>
      </c>
      <c r="C329" s="24">
        <v>53601</v>
      </c>
      <c r="D329" s="10">
        <v>320</v>
      </c>
      <c r="E329" s="25">
        <v>9739</v>
      </c>
      <c r="F329" s="166"/>
      <c r="G329" s="57"/>
      <c r="H329" s="57"/>
      <c r="I329" s="56">
        <v>862201.206463</v>
      </c>
      <c r="J329" s="57"/>
      <c r="K329" s="57"/>
      <c r="L329" s="57"/>
      <c r="M329" s="10">
        <v>505827.38988150255</v>
      </c>
      <c r="N329" s="10">
        <v>227284.14167143812</v>
      </c>
      <c r="O329" s="56">
        <v>59903.24660556504</v>
      </c>
      <c r="P329" s="57"/>
    </row>
    <row r="330" spans="2:16" ht="11.25" customHeight="1">
      <c r="B330" s="23">
        <v>43862</v>
      </c>
      <c r="C330" s="24">
        <v>53632</v>
      </c>
      <c r="D330" s="10">
        <v>321</v>
      </c>
      <c r="E330" s="25">
        <v>9770</v>
      </c>
      <c r="F330" s="166"/>
      <c r="G330" s="57"/>
      <c r="H330" s="57"/>
      <c r="I330" s="56">
        <v>801683.003541</v>
      </c>
      <c r="J330" s="57"/>
      <c r="K330" s="57"/>
      <c r="L330" s="57"/>
      <c r="M330" s="10">
        <v>469525.48630999826</v>
      </c>
      <c r="N330" s="10">
        <v>210436.0089977318</v>
      </c>
      <c r="O330" s="56">
        <v>55227.82019036191</v>
      </c>
      <c r="P330" s="57"/>
    </row>
    <row r="331" spans="2:16" ht="11.25" customHeight="1">
      <c r="B331" s="23">
        <v>43862</v>
      </c>
      <c r="C331" s="24">
        <v>53662</v>
      </c>
      <c r="D331" s="10">
        <v>322</v>
      </c>
      <c r="E331" s="25">
        <v>9800</v>
      </c>
      <c r="F331" s="166"/>
      <c r="G331" s="57"/>
      <c r="H331" s="57"/>
      <c r="I331" s="56">
        <v>743692.738811</v>
      </c>
      <c r="J331" s="57"/>
      <c r="K331" s="57"/>
      <c r="L331" s="57"/>
      <c r="M331" s="10">
        <v>434847.1184287054</v>
      </c>
      <c r="N331" s="10">
        <v>194413.87172816816</v>
      </c>
      <c r="O331" s="56">
        <v>50813.74201448961</v>
      </c>
      <c r="P331" s="57"/>
    </row>
    <row r="332" spans="2:16" ht="11.25" customHeight="1">
      <c r="B332" s="23">
        <v>43862</v>
      </c>
      <c r="C332" s="24">
        <v>53693</v>
      </c>
      <c r="D332" s="10">
        <v>323</v>
      </c>
      <c r="E332" s="25">
        <v>9831</v>
      </c>
      <c r="F332" s="166"/>
      <c r="G332" s="57"/>
      <c r="H332" s="57"/>
      <c r="I332" s="56">
        <v>690720.113151</v>
      </c>
      <c r="J332" s="57"/>
      <c r="K332" s="57"/>
      <c r="L332" s="57"/>
      <c r="M332" s="10">
        <v>403188.3147346286</v>
      </c>
      <c r="N332" s="10">
        <v>179801.23998072275</v>
      </c>
      <c r="O332" s="56">
        <v>46795.407237385225</v>
      </c>
      <c r="P332" s="57"/>
    </row>
    <row r="333" spans="2:16" ht="11.25" customHeight="1">
      <c r="B333" s="23">
        <v>43862</v>
      </c>
      <c r="C333" s="24">
        <v>53724</v>
      </c>
      <c r="D333" s="10">
        <v>324</v>
      </c>
      <c r="E333" s="25">
        <v>9862</v>
      </c>
      <c r="F333" s="166"/>
      <c r="G333" s="57"/>
      <c r="H333" s="57"/>
      <c r="I333" s="56">
        <v>640836.77556</v>
      </c>
      <c r="J333" s="57"/>
      <c r="K333" s="57"/>
      <c r="L333" s="57"/>
      <c r="M333" s="10">
        <v>373435.8774398549</v>
      </c>
      <c r="N333" s="10">
        <v>166109.65587102386</v>
      </c>
      <c r="O333" s="56">
        <v>43048.898809490755</v>
      </c>
      <c r="P333" s="57"/>
    </row>
    <row r="334" spans="2:16" ht="11.25" customHeight="1">
      <c r="B334" s="23">
        <v>43862</v>
      </c>
      <c r="C334" s="24">
        <v>53752</v>
      </c>
      <c r="D334" s="10">
        <v>325</v>
      </c>
      <c r="E334" s="25">
        <v>9890</v>
      </c>
      <c r="F334" s="166"/>
      <c r="G334" s="57"/>
      <c r="H334" s="57"/>
      <c r="I334" s="56">
        <v>592020.447322</v>
      </c>
      <c r="J334" s="57"/>
      <c r="K334" s="57"/>
      <c r="L334" s="57"/>
      <c r="M334" s="10">
        <v>344460.51231349894</v>
      </c>
      <c r="N334" s="10">
        <v>152868.99057447375</v>
      </c>
      <c r="O334" s="56">
        <v>39465.86057280113</v>
      </c>
      <c r="P334" s="57"/>
    </row>
    <row r="335" spans="2:16" ht="11.25" customHeight="1">
      <c r="B335" s="23">
        <v>43862</v>
      </c>
      <c r="C335" s="24">
        <v>53783</v>
      </c>
      <c r="D335" s="10">
        <v>326</v>
      </c>
      <c r="E335" s="25">
        <v>9921</v>
      </c>
      <c r="F335" s="166"/>
      <c r="G335" s="57"/>
      <c r="H335" s="57"/>
      <c r="I335" s="56">
        <v>548804.999031</v>
      </c>
      <c r="J335" s="57"/>
      <c r="K335" s="57"/>
      <c r="L335" s="57"/>
      <c r="M335" s="10">
        <v>318774.5006956273</v>
      </c>
      <c r="N335" s="10">
        <v>141109.94472122804</v>
      </c>
      <c r="O335" s="56">
        <v>36275.751710338416</v>
      </c>
      <c r="P335" s="57"/>
    </row>
    <row r="336" spans="2:16" ht="11.25" customHeight="1">
      <c r="B336" s="23">
        <v>43862</v>
      </c>
      <c r="C336" s="24">
        <v>53813</v>
      </c>
      <c r="D336" s="10">
        <v>327</v>
      </c>
      <c r="E336" s="25">
        <v>9951</v>
      </c>
      <c r="F336" s="166"/>
      <c r="G336" s="57"/>
      <c r="H336" s="57"/>
      <c r="I336" s="56">
        <v>506147.581558</v>
      </c>
      <c r="J336" s="57"/>
      <c r="K336" s="57"/>
      <c r="L336" s="57"/>
      <c r="M336" s="10">
        <v>293514.2844811888</v>
      </c>
      <c r="N336" s="10">
        <v>129608.3723834553</v>
      </c>
      <c r="O336" s="56">
        <v>33182.411076679346</v>
      </c>
      <c r="P336" s="57"/>
    </row>
    <row r="337" spans="2:16" ht="11.25" customHeight="1">
      <c r="B337" s="23">
        <v>43862</v>
      </c>
      <c r="C337" s="24">
        <v>53844</v>
      </c>
      <c r="D337" s="10">
        <v>328</v>
      </c>
      <c r="E337" s="25">
        <v>9982</v>
      </c>
      <c r="F337" s="166"/>
      <c r="G337" s="57"/>
      <c r="H337" s="57"/>
      <c r="I337" s="56">
        <v>467070.035529</v>
      </c>
      <c r="J337" s="57"/>
      <c r="K337" s="57"/>
      <c r="L337" s="57"/>
      <c r="M337" s="10">
        <v>270393.882244987</v>
      </c>
      <c r="N337" s="10">
        <v>119095.34012525484</v>
      </c>
      <c r="O337" s="56">
        <v>30361.713025508896</v>
      </c>
      <c r="P337" s="57"/>
    </row>
    <row r="338" spans="2:16" ht="11.25" customHeight="1">
      <c r="B338" s="23">
        <v>43862</v>
      </c>
      <c r="C338" s="24">
        <v>53874</v>
      </c>
      <c r="D338" s="10">
        <v>329</v>
      </c>
      <c r="E338" s="25">
        <v>10012</v>
      </c>
      <c r="F338" s="166"/>
      <c r="G338" s="57"/>
      <c r="H338" s="57"/>
      <c r="I338" s="56">
        <v>434403.543803</v>
      </c>
      <c r="J338" s="57"/>
      <c r="K338" s="57"/>
      <c r="L338" s="57"/>
      <c r="M338" s="10">
        <v>251069.97238036027</v>
      </c>
      <c r="N338" s="10">
        <v>110311.92157909373</v>
      </c>
      <c r="O338" s="56">
        <v>28007.222093715267</v>
      </c>
      <c r="P338" s="57"/>
    </row>
    <row r="339" spans="2:16" ht="11.25" customHeight="1">
      <c r="B339" s="23">
        <v>43862</v>
      </c>
      <c r="C339" s="24">
        <v>53905</v>
      </c>
      <c r="D339" s="10">
        <v>330</v>
      </c>
      <c r="E339" s="25">
        <v>10043</v>
      </c>
      <c r="F339" s="166"/>
      <c r="G339" s="57"/>
      <c r="H339" s="57"/>
      <c r="I339" s="56">
        <v>402913.655243</v>
      </c>
      <c r="J339" s="57"/>
      <c r="K339" s="57"/>
      <c r="L339" s="57"/>
      <c r="M339" s="10">
        <v>232474.95952038388</v>
      </c>
      <c r="N339" s="10">
        <v>101882.11421689481</v>
      </c>
      <c r="O339" s="56">
        <v>25757.407788076558</v>
      </c>
      <c r="P339" s="57"/>
    </row>
    <row r="340" spans="2:16" ht="11.25" customHeight="1">
      <c r="B340" s="23">
        <v>43862</v>
      </c>
      <c r="C340" s="24">
        <v>53936</v>
      </c>
      <c r="D340" s="10">
        <v>331</v>
      </c>
      <c r="E340" s="25">
        <v>10074</v>
      </c>
      <c r="F340" s="166"/>
      <c r="G340" s="57"/>
      <c r="H340" s="57"/>
      <c r="I340" s="56">
        <v>371914.082233</v>
      </c>
      <c r="J340" s="57"/>
      <c r="K340" s="57"/>
      <c r="L340" s="57"/>
      <c r="M340" s="10">
        <v>214224.72612809943</v>
      </c>
      <c r="N340" s="10">
        <v>93645.18610861943</v>
      </c>
      <c r="O340" s="56">
        <v>23574.70580116852</v>
      </c>
      <c r="P340" s="57"/>
    </row>
    <row r="341" spans="2:16" ht="11.25" customHeight="1">
      <c r="B341" s="23">
        <v>43862</v>
      </c>
      <c r="C341" s="24">
        <v>53966</v>
      </c>
      <c r="D341" s="10">
        <v>332</v>
      </c>
      <c r="E341" s="25">
        <v>10104</v>
      </c>
      <c r="F341" s="166"/>
      <c r="G341" s="57"/>
      <c r="H341" s="57"/>
      <c r="I341" s="56">
        <v>341766.794235</v>
      </c>
      <c r="J341" s="57"/>
      <c r="K341" s="57"/>
      <c r="L341" s="57"/>
      <c r="M341" s="10">
        <v>196536.58183578687</v>
      </c>
      <c r="N341" s="10">
        <v>85701.61906585938</v>
      </c>
      <c r="O341" s="56">
        <v>21486.512713559274</v>
      </c>
      <c r="P341" s="57"/>
    </row>
    <row r="342" spans="2:16" ht="11.25" customHeight="1">
      <c r="B342" s="23">
        <v>43862</v>
      </c>
      <c r="C342" s="24">
        <v>53997</v>
      </c>
      <c r="D342" s="10">
        <v>333</v>
      </c>
      <c r="E342" s="25">
        <v>10135</v>
      </c>
      <c r="F342" s="166"/>
      <c r="G342" s="57"/>
      <c r="H342" s="57"/>
      <c r="I342" s="56">
        <v>311565.500965</v>
      </c>
      <c r="J342" s="57"/>
      <c r="K342" s="57"/>
      <c r="L342" s="57"/>
      <c r="M342" s="10">
        <v>178865.12727927553</v>
      </c>
      <c r="N342" s="10">
        <v>77797.4562232219</v>
      </c>
      <c r="O342" s="56">
        <v>19422.222476151957</v>
      </c>
      <c r="P342" s="57"/>
    </row>
    <row r="343" spans="2:16" ht="11.25" customHeight="1">
      <c r="B343" s="23">
        <v>43862</v>
      </c>
      <c r="C343" s="24">
        <v>54027</v>
      </c>
      <c r="D343" s="10">
        <v>334</v>
      </c>
      <c r="E343" s="25">
        <v>10165</v>
      </c>
      <c r="F343" s="166"/>
      <c r="G343" s="57"/>
      <c r="H343" s="57"/>
      <c r="I343" s="56">
        <v>283285.657776</v>
      </c>
      <c r="J343" s="57"/>
      <c r="K343" s="57"/>
      <c r="L343" s="57"/>
      <c r="M343" s="10">
        <v>162363.14712220232</v>
      </c>
      <c r="N343" s="10">
        <v>70446.09904752354</v>
      </c>
      <c r="O343" s="56">
        <v>17514.855558951695</v>
      </c>
      <c r="P343" s="57"/>
    </row>
    <row r="344" spans="2:16" ht="11.25" customHeight="1">
      <c r="B344" s="23">
        <v>43862</v>
      </c>
      <c r="C344" s="24">
        <v>54058</v>
      </c>
      <c r="D344" s="10">
        <v>335</v>
      </c>
      <c r="E344" s="25">
        <v>10196</v>
      </c>
      <c r="F344" s="166"/>
      <c r="G344" s="57"/>
      <c r="H344" s="57"/>
      <c r="I344" s="56">
        <v>256564.036517</v>
      </c>
      <c r="J344" s="57"/>
      <c r="K344" s="57"/>
      <c r="L344" s="57"/>
      <c r="M344" s="10">
        <v>146798.43713859923</v>
      </c>
      <c r="N344" s="10">
        <v>63530.90079174661</v>
      </c>
      <c r="O344" s="56">
        <v>15728.642588493452</v>
      </c>
      <c r="P344" s="57"/>
    </row>
    <row r="345" spans="2:16" ht="11.25" customHeight="1">
      <c r="B345" s="23">
        <v>43862</v>
      </c>
      <c r="C345" s="24">
        <v>54089</v>
      </c>
      <c r="D345" s="10">
        <v>336</v>
      </c>
      <c r="E345" s="25">
        <v>10227</v>
      </c>
      <c r="F345" s="166"/>
      <c r="G345" s="57"/>
      <c r="H345" s="57"/>
      <c r="I345" s="56">
        <v>231101.119786</v>
      </c>
      <c r="J345" s="57"/>
      <c r="K345" s="57"/>
      <c r="L345" s="57"/>
      <c r="M345" s="10">
        <v>132005.03030154147</v>
      </c>
      <c r="N345" s="10">
        <v>56983.37332363112</v>
      </c>
      <c r="O345" s="56">
        <v>14047.887008890528</v>
      </c>
      <c r="P345" s="57"/>
    </row>
    <row r="346" spans="2:16" ht="11.25" customHeight="1">
      <c r="B346" s="23">
        <v>43862</v>
      </c>
      <c r="C346" s="24">
        <v>54118</v>
      </c>
      <c r="D346" s="10">
        <v>337</v>
      </c>
      <c r="E346" s="25">
        <v>10256</v>
      </c>
      <c r="F346" s="166"/>
      <c r="G346" s="57"/>
      <c r="H346" s="57"/>
      <c r="I346" s="56">
        <v>205956.089084</v>
      </c>
      <c r="J346" s="57"/>
      <c r="K346" s="57"/>
      <c r="L346" s="57"/>
      <c r="M346" s="10">
        <v>117455.51390405184</v>
      </c>
      <c r="N346" s="10">
        <v>50582.06148689242</v>
      </c>
      <c r="O346" s="56">
        <v>12420.381129870559</v>
      </c>
      <c r="P346" s="57"/>
    </row>
    <row r="347" spans="2:16" ht="11.25" customHeight="1">
      <c r="B347" s="23">
        <v>43862</v>
      </c>
      <c r="C347" s="24">
        <v>54149</v>
      </c>
      <c r="D347" s="10">
        <v>338</v>
      </c>
      <c r="E347" s="25">
        <v>10287</v>
      </c>
      <c r="F347" s="166"/>
      <c r="G347" s="57"/>
      <c r="H347" s="57"/>
      <c r="I347" s="56">
        <v>183227.373197</v>
      </c>
      <c r="J347" s="57"/>
      <c r="K347" s="57"/>
      <c r="L347" s="57"/>
      <c r="M347" s="10">
        <v>104316.23583639399</v>
      </c>
      <c r="N347" s="10">
        <v>44809.39870633945</v>
      </c>
      <c r="O347" s="56">
        <v>10956.305498345493</v>
      </c>
      <c r="P347" s="57"/>
    </row>
    <row r="348" spans="2:16" ht="11.25" customHeight="1">
      <c r="B348" s="23">
        <v>43862</v>
      </c>
      <c r="C348" s="24">
        <v>54179</v>
      </c>
      <c r="D348" s="10">
        <v>339</v>
      </c>
      <c r="E348" s="25">
        <v>10317</v>
      </c>
      <c r="F348" s="166"/>
      <c r="G348" s="57"/>
      <c r="H348" s="57"/>
      <c r="I348" s="56">
        <v>160458.693647</v>
      </c>
      <c r="J348" s="57"/>
      <c r="K348" s="57"/>
      <c r="L348" s="57"/>
      <c r="M348" s="10">
        <v>91203.47050339454</v>
      </c>
      <c r="N348" s="10">
        <v>39080.340638204296</v>
      </c>
      <c r="O348" s="56">
        <v>9516.32884670356</v>
      </c>
      <c r="P348" s="57"/>
    </row>
    <row r="349" spans="2:16" ht="11.25" customHeight="1">
      <c r="B349" s="23">
        <v>43862</v>
      </c>
      <c r="C349" s="24">
        <v>54210</v>
      </c>
      <c r="D349" s="10">
        <v>340</v>
      </c>
      <c r="E349" s="25">
        <v>10348</v>
      </c>
      <c r="F349" s="166"/>
      <c r="G349" s="57"/>
      <c r="H349" s="57"/>
      <c r="I349" s="56">
        <v>139598.166812</v>
      </c>
      <c r="J349" s="57"/>
      <c r="K349" s="57"/>
      <c r="L349" s="57"/>
      <c r="M349" s="10">
        <v>79211.93213067787</v>
      </c>
      <c r="N349" s="10">
        <v>33855.69047816447</v>
      </c>
      <c r="O349" s="56">
        <v>8209.172766325628</v>
      </c>
      <c r="P349" s="57"/>
    </row>
    <row r="350" spans="2:16" ht="11.25" customHeight="1">
      <c r="B350" s="23">
        <v>43862</v>
      </c>
      <c r="C350" s="24">
        <v>54240</v>
      </c>
      <c r="D350" s="10">
        <v>341</v>
      </c>
      <c r="E350" s="25">
        <v>10378</v>
      </c>
      <c r="F350" s="166"/>
      <c r="G350" s="57"/>
      <c r="H350" s="57"/>
      <c r="I350" s="56">
        <v>125195.816814</v>
      </c>
      <c r="J350" s="57"/>
      <c r="K350" s="57"/>
      <c r="L350" s="57"/>
      <c r="M350" s="10">
        <v>70923.02810677237</v>
      </c>
      <c r="N350" s="10">
        <v>30238.351143493688</v>
      </c>
      <c r="O350" s="56">
        <v>7302.001361761686</v>
      </c>
      <c r="P350" s="57"/>
    </row>
    <row r="351" spans="2:16" ht="11.25" customHeight="1">
      <c r="B351" s="23">
        <v>43862</v>
      </c>
      <c r="C351" s="24">
        <v>54271</v>
      </c>
      <c r="D351" s="10">
        <v>342</v>
      </c>
      <c r="E351" s="25">
        <v>10409</v>
      </c>
      <c r="F351" s="166"/>
      <c r="G351" s="57"/>
      <c r="H351" s="57"/>
      <c r="I351" s="56">
        <v>113762.834379</v>
      </c>
      <c r="J351" s="57"/>
      <c r="K351" s="57"/>
      <c r="L351" s="57"/>
      <c r="M351" s="10">
        <v>64336.97461861431</v>
      </c>
      <c r="N351" s="10">
        <v>27360.59665355347</v>
      </c>
      <c r="O351" s="56">
        <v>6579.092417233745</v>
      </c>
      <c r="P351" s="57"/>
    </row>
    <row r="352" spans="2:16" ht="11.25" customHeight="1">
      <c r="B352" s="23">
        <v>43862</v>
      </c>
      <c r="C352" s="24">
        <v>54302</v>
      </c>
      <c r="D352" s="10">
        <v>343</v>
      </c>
      <c r="E352" s="25">
        <v>10440</v>
      </c>
      <c r="F352" s="166"/>
      <c r="G352" s="57"/>
      <c r="H352" s="57"/>
      <c r="I352" s="56">
        <v>102309.5</v>
      </c>
      <c r="J352" s="57"/>
      <c r="K352" s="57"/>
      <c r="L352" s="57"/>
      <c r="M352" s="10">
        <v>57761.567741769046</v>
      </c>
      <c r="N352" s="10">
        <v>24501.80020040691</v>
      </c>
      <c r="O352" s="56">
        <v>5866.715618515288</v>
      </c>
      <c r="P352" s="57"/>
    </row>
    <row r="353" spans="2:16" ht="11.25" customHeight="1">
      <c r="B353" s="23">
        <v>43862</v>
      </c>
      <c r="C353" s="24">
        <v>54332</v>
      </c>
      <c r="D353" s="10">
        <v>344</v>
      </c>
      <c r="E353" s="25">
        <v>10470</v>
      </c>
      <c r="F353" s="166"/>
      <c r="G353" s="57"/>
      <c r="H353" s="57"/>
      <c r="I353" s="56">
        <v>93248.13</v>
      </c>
      <c r="J353" s="57"/>
      <c r="K353" s="57"/>
      <c r="L353" s="57"/>
      <c r="M353" s="10">
        <v>52559.31561370956</v>
      </c>
      <c r="N353" s="10">
        <v>22240.18987857291</v>
      </c>
      <c r="O353" s="56">
        <v>5303.366207294795</v>
      </c>
      <c r="P353" s="57"/>
    </row>
    <row r="354" spans="2:16" ht="11.25" customHeight="1">
      <c r="B354" s="23">
        <v>43862</v>
      </c>
      <c r="C354" s="24">
        <v>54363</v>
      </c>
      <c r="D354" s="10">
        <v>345</v>
      </c>
      <c r="E354" s="25">
        <v>10501</v>
      </c>
      <c r="F354" s="166"/>
      <c r="G354" s="57"/>
      <c r="H354" s="57"/>
      <c r="I354" s="56">
        <v>84172.71</v>
      </c>
      <c r="J354" s="57"/>
      <c r="K354" s="57"/>
      <c r="L354" s="57"/>
      <c r="M354" s="10">
        <v>47363.485978215635</v>
      </c>
      <c r="N354" s="10">
        <v>19990.632774988226</v>
      </c>
      <c r="O354" s="56">
        <v>4746.749213452072</v>
      </c>
      <c r="P354" s="57"/>
    </row>
    <row r="355" spans="2:16" ht="11.25" customHeight="1">
      <c r="B355" s="23">
        <v>43862</v>
      </c>
      <c r="C355" s="24">
        <v>54393</v>
      </c>
      <c r="D355" s="10">
        <v>346</v>
      </c>
      <c r="E355" s="25">
        <v>10531</v>
      </c>
      <c r="F355" s="166"/>
      <c r="G355" s="57"/>
      <c r="H355" s="57"/>
      <c r="I355" s="56">
        <v>78496.79</v>
      </c>
      <c r="J355" s="57"/>
      <c r="K355" s="57"/>
      <c r="L355" s="57"/>
      <c r="M355" s="10">
        <v>44097.17895620775</v>
      </c>
      <c r="N355" s="10">
        <v>18566.218469135376</v>
      </c>
      <c r="O355" s="56">
        <v>4390.452528691077</v>
      </c>
      <c r="P355" s="57"/>
    </row>
    <row r="356" spans="2:16" ht="11.25" customHeight="1">
      <c r="B356" s="23">
        <v>43862</v>
      </c>
      <c r="C356" s="24">
        <v>54424</v>
      </c>
      <c r="D356" s="10">
        <v>347</v>
      </c>
      <c r="E356" s="25">
        <v>10562</v>
      </c>
      <c r="F356" s="166"/>
      <c r="G356" s="57"/>
      <c r="H356" s="57"/>
      <c r="I356" s="56">
        <v>73730.02</v>
      </c>
      <c r="J356" s="57"/>
      <c r="K356" s="57"/>
      <c r="L356" s="57"/>
      <c r="M356" s="10">
        <v>41349.09803216258</v>
      </c>
      <c r="N356" s="10">
        <v>17364.91983802988</v>
      </c>
      <c r="O356" s="56">
        <v>4088.982309478706</v>
      </c>
      <c r="P356" s="57"/>
    </row>
    <row r="357" spans="2:16" ht="11.25" customHeight="1">
      <c r="B357" s="23">
        <v>43862</v>
      </c>
      <c r="C357" s="24">
        <v>54455</v>
      </c>
      <c r="D357" s="10">
        <v>348</v>
      </c>
      <c r="E357" s="25">
        <v>10593</v>
      </c>
      <c r="F357" s="166"/>
      <c r="G357" s="57"/>
      <c r="H357" s="57"/>
      <c r="I357" s="56">
        <v>68953.12</v>
      </c>
      <c r="J357" s="57"/>
      <c r="K357" s="57"/>
      <c r="L357" s="57"/>
      <c r="M357" s="10">
        <v>38604.540704977044</v>
      </c>
      <c r="N357" s="10">
        <v>16171.087424213576</v>
      </c>
      <c r="O357" s="56">
        <v>3791.73775905666</v>
      </c>
      <c r="P357" s="57"/>
    </row>
    <row r="358" spans="2:16" ht="11.25" customHeight="1">
      <c r="B358" s="23">
        <v>43862</v>
      </c>
      <c r="C358" s="24">
        <v>54483</v>
      </c>
      <c r="D358" s="10">
        <v>349</v>
      </c>
      <c r="E358" s="25">
        <v>10621</v>
      </c>
      <c r="F358" s="166"/>
      <c r="G358" s="57"/>
      <c r="H358" s="57"/>
      <c r="I358" s="56">
        <v>64641.08</v>
      </c>
      <c r="J358" s="57"/>
      <c r="K358" s="57"/>
      <c r="L358" s="57"/>
      <c r="M358" s="10">
        <v>36134.92808562645</v>
      </c>
      <c r="N358" s="10">
        <v>15101.81500996209</v>
      </c>
      <c r="O358" s="56">
        <v>3527.469161585151</v>
      </c>
      <c r="P358" s="57"/>
    </row>
    <row r="359" spans="2:16" ht="11.25" customHeight="1">
      <c r="B359" s="23">
        <v>43862</v>
      </c>
      <c r="C359" s="24">
        <v>54514</v>
      </c>
      <c r="D359" s="10">
        <v>350</v>
      </c>
      <c r="E359" s="25">
        <v>10652</v>
      </c>
      <c r="F359" s="166"/>
      <c r="G359" s="57"/>
      <c r="H359" s="57"/>
      <c r="I359" s="56">
        <v>61223.56</v>
      </c>
      <c r="J359" s="57"/>
      <c r="K359" s="57"/>
      <c r="L359" s="57"/>
      <c r="M359" s="10">
        <v>34166.45727565994</v>
      </c>
      <c r="N359" s="10">
        <v>14242.820247837422</v>
      </c>
      <c r="O359" s="56">
        <v>3312.734971796437</v>
      </c>
      <c r="P359" s="57"/>
    </row>
    <row r="360" spans="2:16" ht="11.25" customHeight="1">
      <c r="B360" s="23">
        <v>43862</v>
      </c>
      <c r="C360" s="24">
        <v>54544</v>
      </c>
      <c r="D360" s="10">
        <v>351</v>
      </c>
      <c r="E360" s="25">
        <v>10682</v>
      </c>
      <c r="F360" s="166"/>
      <c r="G360" s="57"/>
      <c r="H360" s="57"/>
      <c r="I360" s="56">
        <v>57797.68</v>
      </c>
      <c r="J360" s="57"/>
      <c r="K360" s="57"/>
      <c r="L360" s="57"/>
      <c r="M360" s="10">
        <v>32201.665655115998</v>
      </c>
      <c r="N360" s="10">
        <v>13390.72675113062</v>
      </c>
      <c r="O360" s="56">
        <v>3101.7795663438815</v>
      </c>
      <c r="P360" s="57"/>
    </row>
    <row r="361" spans="2:16" ht="11.25" customHeight="1">
      <c r="B361" s="23">
        <v>43862</v>
      </c>
      <c r="C361" s="24">
        <v>54575</v>
      </c>
      <c r="D361" s="10">
        <v>352</v>
      </c>
      <c r="E361" s="25">
        <v>10713</v>
      </c>
      <c r="F361" s="166"/>
      <c r="G361" s="57"/>
      <c r="H361" s="57"/>
      <c r="I361" s="56">
        <v>54363.43</v>
      </c>
      <c r="J361" s="57"/>
      <c r="K361" s="57"/>
      <c r="L361" s="57"/>
      <c r="M361" s="10">
        <v>30236.92060746415</v>
      </c>
      <c r="N361" s="10">
        <v>12541.730491077571</v>
      </c>
      <c r="O361" s="56">
        <v>2892.8163687164724</v>
      </c>
      <c r="P361" s="57"/>
    </row>
    <row r="362" spans="2:16" ht="11.25" customHeight="1">
      <c r="B362" s="23">
        <v>43862</v>
      </c>
      <c r="C362" s="24">
        <v>54605</v>
      </c>
      <c r="D362" s="10">
        <v>353</v>
      </c>
      <c r="E362" s="25">
        <v>10743</v>
      </c>
      <c r="F362" s="166"/>
      <c r="G362" s="57"/>
      <c r="H362" s="57"/>
      <c r="I362" s="56">
        <v>50919.61</v>
      </c>
      <c r="J362" s="57"/>
      <c r="K362" s="57"/>
      <c r="L362" s="57"/>
      <c r="M362" s="10">
        <v>28274.982083260475</v>
      </c>
      <c r="N362" s="10">
        <v>11699.088063859179</v>
      </c>
      <c r="O362" s="56">
        <v>2687.394944096304</v>
      </c>
      <c r="P362" s="57"/>
    </row>
    <row r="363" spans="2:16" ht="11.25" customHeight="1">
      <c r="B363" s="23">
        <v>43862</v>
      </c>
      <c r="C363" s="24">
        <v>54636</v>
      </c>
      <c r="D363" s="10">
        <v>354</v>
      </c>
      <c r="E363" s="25">
        <v>10774</v>
      </c>
      <c r="F363" s="166"/>
      <c r="G363" s="57"/>
      <c r="H363" s="57"/>
      <c r="I363" s="56">
        <v>48954.26</v>
      </c>
      <c r="J363" s="57"/>
      <c r="K363" s="57"/>
      <c r="L363" s="57"/>
      <c r="M363" s="10">
        <v>27137.543891028607</v>
      </c>
      <c r="N363" s="10">
        <v>11199.904085597054</v>
      </c>
      <c r="O363" s="56">
        <v>2561.830599302597</v>
      </c>
      <c r="P363" s="57"/>
    </row>
    <row r="364" spans="2:16" ht="11.25" customHeight="1">
      <c r="B364" s="23">
        <v>43862</v>
      </c>
      <c r="C364" s="24">
        <v>54667</v>
      </c>
      <c r="D364" s="10">
        <v>355</v>
      </c>
      <c r="E364" s="25">
        <v>10805</v>
      </c>
      <c r="F364" s="166"/>
      <c r="G364" s="57"/>
      <c r="H364" s="57"/>
      <c r="I364" s="56">
        <v>46982.11</v>
      </c>
      <c r="J364" s="57"/>
      <c r="K364" s="57"/>
      <c r="L364" s="57"/>
      <c r="M364" s="10">
        <v>26000.119567954986</v>
      </c>
      <c r="N364" s="10">
        <v>10703.18920340195</v>
      </c>
      <c r="O364" s="56">
        <v>2437.844091021777</v>
      </c>
      <c r="P364" s="57"/>
    </row>
    <row r="365" spans="2:16" ht="11.25" customHeight="1">
      <c r="B365" s="23">
        <v>43862</v>
      </c>
      <c r="C365" s="24">
        <v>54697</v>
      </c>
      <c r="D365" s="10">
        <v>356</v>
      </c>
      <c r="E365" s="25">
        <v>10835</v>
      </c>
      <c r="F365" s="166"/>
      <c r="G365" s="57"/>
      <c r="H365" s="57"/>
      <c r="I365" s="56">
        <v>45003.14</v>
      </c>
      <c r="J365" s="57"/>
      <c r="K365" s="57"/>
      <c r="L365" s="57"/>
      <c r="M365" s="10">
        <v>24864.06915451312</v>
      </c>
      <c r="N365" s="10">
        <v>10210.33119874892</v>
      </c>
      <c r="O365" s="56">
        <v>2316.0537711628285</v>
      </c>
      <c r="P365" s="57"/>
    </row>
    <row r="366" spans="2:16" ht="11.25" customHeight="1">
      <c r="B366" s="23">
        <v>43862</v>
      </c>
      <c r="C366" s="24">
        <v>54728</v>
      </c>
      <c r="D366" s="10">
        <v>357</v>
      </c>
      <c r="E366" s="25">
        <v>10866</v>
      </c>
      <c r="F366" s="166"/>
      <c r="G366" s="57"/>
      <c r="H366" s="57"/>
      <c r="I366" s="56">
        <v>43017.34</v>
      </c>
      <c r="J366" s="57"/>
      <c r="K366" s="57"/>
      <c r="L366" s="57"/>
      <c r="M366" s="10">
        <v>23726.61150750861</v>
      </c>
      <c r="N366" s="10">
        <v>9718.459674485544</v>
      </c>
      <c r="O366" s="56">
        <v>2195.14324109273</v>
      </c>
      <c r="P366" s="57"/>
    </row>
    <row r="367" spans="2:16" ht="11.25" customHeight="1">
      <c r="B367" s="23">
        <v>43862</v>
      </c>
      <c r="C367" s="24">
        <v>54758</v>
      </c>
      <c r="D367" s="10">
        <v>358</v>
      </c>
      <c r="E367" s="25">
        <v>10896</v>
      </c>
      <c r="F367" s="166"/>
      <c r="G367" s="57"/>
      <c r="H367" s="57"/>
      <c r="I367" s="56">
        <v>41024.67</v>
      </c>
      <c r="J367" s="57"/>
      <c r="K367" s="57"/>
      <c r="L367" s="57"/>
      <c r="M367" s="10">
        <v>22590.39495693657</v>
      </c>
      <c r="N367" s="10">
        <v>9230.289210366731</v>
      </c>
      <c r="O367" s="56">
        <v>2076.3321095443202</v>
      </c>
      <c r="P367" s="57"/>
    </row>
    <row r="368" spans="2:16" ht="11.25" customHeight="1">
      <c r="B368" s="23">
        <v>43862</v>
      </c>
      <c r="C368" s="24">
        <v>54789</v>
      </c>
      <c r="D368" s="10">
        <v>359</v>
      </c>
      <c r="E368" s="25">
        <v>10927</v>
      </c>
      <c r="F368" s="166"/>
      <c r="G368" s="57"/>
      <c r="H368" s="57"/>
      <c r="I368" s="56">
        <v>39025.11</v>
      </c>
      <c r="J368" s="57"/>
      <c r="K368" s="57"/>
      <c r="L368" s="57"/>
      <c r="M368" s="10">
        <v>21452.881930972435</v>
      </c>
      <c r="N368" s="10">
        <v>8743.216255401021</v>
      </c>
      <c r="O368" s="56">
        <v>1958.4358535378417</v>
      </c>
      <c r="P368" s="57"/>
    </row>
    <row r="369" spans="2:16" ht="11.25" customHeight="1">
      <c r="B369" s="23">
        <v>43862</v>
      </c>
      <c r="C369" s="24">
        <v>54820</v>
      </c>
      <c r="D369" s="10">
        <v>360</v>
      </c>
      <c r="E369" s="25">
        <v>10958</v>
      </c>
      <c r="F369" s="166"/>
      <c r="G369" s="57"/>
      <c r="H369" s="57"/>
      <c r="I369" s="56">
        <v>37018.64</v>
      </c>
      <c r="J369" s="57"/>
      <c r="K369" s="57"/>
      <c r="L369" s="57"/>
      <c r="M369" s="10">
        <v>20315.370410224095</v>
      </c>
      <c r="N369" s="10">
        <v>8258.561665316636</v>
      </c>
      <c r="O369" s="56">
        <v>1842.040465250249</v>
      </c>
      <c r="P369" s="57"/>
    </row>
    <row r="370" spans="2:16" ht="11.25" customHeight="1">
      <c r="B370" s="23">
        <v>43862</v>
      </c>
      <c r="C370" s="24">
        <v>54848</v>
      </c>
      <c r="D370" s="10">
        <v>361</v>
      </c>
      <c r="E370" s="25">
        <v>10986</v>
      </c>
      <c r="F370" s="166"/>
      <c r="G370" s="57"/>
      <c r="H370" s="57"/>
      <c r="I370" s="56">
        <v>35005.25</v>
      </c>
      <c r="J370" s="57"/>
      <c r="K370" s="57"/>
      <c r="L370" s="57"/>
      <c r="M370" s="10">
        <v>19181.015327928646</v>
      </c>
      <c r="N370" s="10">
        <v>7779.512433658286</v>
      </c>
      <c r="O370" s="56">
        <v>1728.5507740078751</v>
      </c>
      <c r="P370" s="57"/>
    </row>
    <row r="371" spans="2:16" ht="11.25" customHeight="1">
      <c r="B371" s="23">
        <v>43862</v>
      </c>
      <c r="C371" s="24">
        <v>54879</v>
      </c>
      <c r="D371" s="10">
        <v>362</v>
      </c>
      <c r="E371" s="25">
        <v>11017</v>
      </c>
      <c r="F371" s="166"/>
      <c r="G371" s="57"/>
      <c r="H371" s="57"/>
      <c r="I371" s="56">
        <v>32984.9</v>
      </c>
      <c r="J371" s="57"/>
      <c r="K371" s="57"/>
      <c r="L371" s="57"/>
      <c r="M371" s="10">
        <v>18043.31618321911</v>
      </c>
      <c r="N371" s="10">
        <v>7299.468509381028</v>
      </c>
      <c r="O371" s="56">
        <v>1615.018942645621</v>
      </c>
      <c r="P371" s="57"/>
    </row>
    <row r="372" spans="2:16" ht="11.25" customHeight="1">
      <c r="B372" s="23">
        <v>43862</v>
      </c>
      <c r="C372" s="24">
        <v>54909</v>
      </c>
      <c r="D372" s="10">
        <v>363</v>
      </c>
      <c r="E372" s="25">
        <v>11047</v>
      </c>
      <c r="F372" s="166"/>
      <c r="G372" s="57"/>
      <c r="H372" s="57"/>
      <c r="I372" s="56">
        <v>30957.57</v>
      </c>
      <c r="J372" s="57"/>
      <c r="K372" s="57"/>
      <c r="L372" s="57"/>
      <c r="M372" s="10">
        <v>16906.535150464646</v>
      </c>
      <c r="N372" s="10">
        <v>6822.746869460808</v>
      </c>
      <c r="O372" s="56">
        <v>1503.3556133357147</v>
      </c>
      <c r="P372" s="57"/>
    </row>
    <row r="373" spans="2:16" ht="11.25" customHeight="1">
      <c r="B373" s="23">
        <v>43862</v>
      </c>
      <c r="C373" s="24">
        <v>54940</v>
      </c>
      <c r="D373" s="10">
        <v>364</v>
      </c>
      <c r="E373" s="25">
        <v>11078</v>
      </c>
      <c r="F373" s="166"/>
      <c r="G373" s="57"/>
      <c r="H373" s="57"/>
      <c r="I373" s="56">
        <v>28923.22</v>
      </c>
      <c r="J373" s="57"/>
      <c r="K373" s="57"/>
      <c r="L373" s="57"/>
      <c r="M373" s="10">
        <v>15768.746382017383</v>
      </c>
      <c r="N373" s="10">
        <v>6347.400593842336</v>
      </c>
      <c r="O373" s="56">
        <v>1392.6917162598315</v>
      </c>
      <c r="P373" s="57"/>
    </row>
    <row r="374" spans="2:16" ht="11.25" customHeight="1">
      <c r="B374" s="23">
        <v>43862</v>
      </c>
      <c r="C374" s="24">
        <v>54970</v>
      </c>
      <c r="D374" s="10">
        <v>365</v>
      </c>
      <c r="E374" s="25">
        <v>11108</v>
      </c>
      <c r="F374" s="166"/>
      <c r="G374" s="57"/>
      <c r="H374" s="57"/>
      <c r="I374" s="56">
        <v>26881.83</v>
      </c>
      <c r="J374" s="57"/>
      <c r="K374" s="57"/>
      <c r="L374" s="57"/>
      <c r="M374" s="10">
        <v>14631.738066130609</v>
      </c>
      <c r="N374" s="10">
        <v>5875.223944201264</v>
      </c>
      <c r="O374" s="56">
        <v>1283.8065669380098</v>
      </c>
      <c r="P374" s="57"/>
    </row>
    <row r="375" spans="2:16" ht="11.25" customHeight="1">
      <c r="B375" s="23">
        <v>43862</v>
      </c>
      <c r="C375" s="24">
        <v>55001</v>
      </c>
      <c r="D375" s="10">
        <v>366</v>
      </c>
      <c r="E375" s="25">
        <v>11139</v>
      </c>
      <c r="F375" s="166"/>
      <c r="G375" s="57"/>
      <c r="H375" s="57"/>
      <c r="I375" s="56">
        <v>24833.39</v>
      </c>
      <c r="J375" s="57"/>
      <c r="K375" s="57"/>
      <c r="L375" s="57"/>
      <c r="M375" s="10">
        <v>13493.849923515883</v>
      </c>
      <c r="N375" s="10">
        <v>5404.53676845696</v>
      </c>
      <c r="O375" s="56">
        <v>1175.9538088435872</v>
      </c>
      <c r="P375" s="57"/>
    </row>
    <row r="376" spans="2:16" ht="11.25" customHeight="1">
      <c r="B376" s="23">
        <v>43862</v>
      </c>
      <c r="C376" s="24">
        <v>55032</v>
      </c>
      <c r="D376" s="10">
        <v>367</v>
      </c>
      <c r="E376" s="25">
        <v>11170</v>
      </c>
      <c r="F376" s="166"/>
      <c r="G376" s="57"/>
      <c r="H376" s="57"/>
      <c r="I376" s="56">
        <v>22777.87</v>
      </c>
      <c r="J376" s="57"/>
      <c r="K376" s="57"/>
      <c r="L376" s="57"/>
      <c r="M376" s="10">
        <v>12355.939003324538</v>
      </c>
      <c r="N376" s="10">
        <v>4936.1966014516265</v>
      </c>
      <c r="O376" s="56">
        <v>1069.5001641100457</v>
      </c>
      <c r="P376" s="57"/>
    </row>
    <row r="377" spans="2:16" ht="11.25" customHeight="1">
      <c r="B377" s="23">
        <v>43862</v>
      </c>
      <c r="C377" s="24">
        <v>55062</v>
      </c>
      <c r="D377" s="10">
        <v>368</v>
      </c>
      <c r="E377" s="25">
        <v>11200</v>
      </c>
      <c r="F377" s="166"/>
      <c r="G377" s="57"/>
      <c r="H377" s="57"/>
      <c r="I377" s="56">
        <v>20715.25</v>
      </c>
      <c r="J377" s="57"/>
      <c r="K377" s="57"/>
      <c r="L377" s="57"/>
      <c r="M377" s="10">
        <v>11218.618637445905</v>
      </c>
      <c r="N377" s="10">
        <v>4470.806207835004</v>
      </c>
      <c r="O377" s="56">
        <v>964.695684214127</v>
      </c>
      <c r="P377" s="57"/>
    </row>
    <row r="378" spans="2:16" ht="11.25" customHeight="1">
      <c r="B378" s="23">
        <v>43862</v>
      </c>
      <c r="C378" s="24">
        <v>55093</v>
      </c>
      <c r="D378" s="10">
        <v>369</v>
      </c>
      <c r="E378" s="25">
        <v>11231</v>
      </c>
      <c r="F378" s="166"/>
      <c r="G378" s="57"/>
      <c r="H378" s="57"/>
      <c r="I378" s="56">
        <v>18645.5</v>
      </c>
      <c r="J378" s="57"/>
      <c r="K378" s="57"/>
      <c r="L378" s="57"/>
      <c r="M378" s="10">
        <v>10080.591571454092</v>
      </c>
      <c r="N378" s="10">
        <v>4007.06670628507</v>
      </c>
      <c r="O378" s="56">
        <v>860.9693322702635</v>
      </c>
      <c r="P378" s="57"/>
    </row>
    <row r="379" spans="2:16" ht="11.25" customHeight="1">
      <c r="B379" s="23">
        <v>43862</v>
      </c>
      <c r="C379" s="24">
        <v>55123</v>
      </c>
      <c r="D379" s="10">
        <v>370</v>
      </c>
      <c r="E379" s="25">
        <v>11261</v>
      </c>
      <c r="F379" s="166"/>
      <c r="G379" s="57"/>
      <c r="H379" s="57"/>
      <c r="I379" s="56">
        <v>16568.59</v>
      </c>
      <c r="J379" s="57"/>
      <c r="K379" s="57"/>
      <c r="L379" s="57"/>
      <c r="M379" s="10">
        <v>8943.017831604691</v>
      </c>
      <c r="N379" s="10">
        <v>3546.1280773256135</v>
      </c>
      <c r="O379" s="56">
        <v>758.8074925960009</v>
      </c>
      <c r="P379" s="57"/>
    </row>
    <row r="380" spans="2:16" ht="11.25" customHeight="1">
      <c r="B380" s="23">
        <v>43862</v>
      </c>
      <c r="C380" s="24">
        <v>55154</v>
      </c>
      <c r="D380" s="10">
        <v>371</v>
      </c>
      <c r="E380" s="25">
        <v>11292</v>
      </c>
      <c r="F380" s="166"/>
      <c r="G380" s="57"/>
      <c r="H380" s="57"/>
      <c r="I380" s="56">
        <v>15214.15</v>
      </c>
      <c r="J380" s="57"/>
      <c r="K380" s="57"/>
      <c r="L380" s="57"/>
      <c r="M380" s="10">
        <v>8198.020846105392</v>
      </c>
      <c r="N380" s="10">
        <v>3242.4510742538773</v>
      </c>
      <c r="O380" s="56">
        <v>690.8873558671891</v>
      </c>
      <c r="P380" s="57"/>
    </row>
    <row r="381" spans="2:16" ht="11.25" customHeight="1">
      <c r="B381" s="23">
        <v>43862</v>
      </c>
      <c r="C381" s="24">
        <v>55185</v>
      </c>
      <c r="D381" s="10">
        <v>372</v>
      </c>
      <c r="E381" s="25">
        <v>11323</v>
      </c>
      <c r="F381" s="166"/>
      <c r="G381" s="57"/>
      <c r="H381" s="57"/>
      <c r="I381" s="56">
        <v>13854.94</v>
      </c>
      <c r="J381" s="57"/>
      <c r="K381" s="57"/>
      <c r="L381" s="57"/>
      <c r="M381" s="10">
        <v>7452.959358276367</v>
      </c>
      <c r="N381" s="10">
        <v>2940.2703145864157</v>
      </c>
      <c r="O381" s="56">
        <v>623.8464265212692</v>
      </c>
      <c r="P381" s="57"/>
    </row>
    <row r="382" spans="2:16" ht="11.25" customHeight="1">
      <c r="B382" s="23">
        <v>43862</v>
      </c>
      <c r="C382" s="24">
        <v>55213</v>
      </c>
      <c r="D382" s="10">
        <v>373</v>
      </c>
      <c r="E382" s="25">
        <v>11351</v>
      </c>
      <c r="F382" s="166"/>
      <c r="G382" s="57"/>
      <c r="H382" s="57"/>
      <c r="I382" s="56">
        <v>12490.93</v>
      </c>
      <c r="J382" s="57"/>
      <c r="K382" s="57"/>
      <c r="L382" s="57"/>
      <c r="M382" s="10">
        <v>6708.925993497024</v>
      </c>
      <c r="N382" s="10">
        <v>2640.6608309149024</v>
      </c>
      <c r="O382" s="56">
        <v>558.1334704411029</v>
      </c>
      <c r="P382" s="57"/>
    </row>
    <row r="383" spans="2:16" ht="11.25" customHeight="1">
      <c r="B383" s="23">
        <v>43862</v>
      </c>
      <c r="C383" s="24">
        <v>55244</v>
      </c>
      <c r="D383" s="10">
        <v>374</v>
      </c>
      <c r="E383" s="25">
        <v>11382</v>
      </c>
      <c r="F383" s="166"/>
      <c r="G383" s="57"/>
      <c r="H383" s="57"/>
      <c r="I383" s="56">
        <v>11122.1</v>
      </c>
      <c r="J383" s="57"/>
      <c r="K383" s="57"/>
      <c r="L383" s="57"/>
      <c r="M383" s="10">
        <v>5963.5903212957655</v>
      </c>
      <c r="N383" s="10">
        <v>2341.323997709222</v>
      </c>
      <c r="O383" s="56">
        <v>492.7692282488453</v>
      </c>
      <c r="P383" s="57"/>
    </row>
    <row r="384" spans="2:16" ht="11.25" customHeight="1">
      <c r="B384" s="23">
        <v>43862</v>
      </c>
      <c r="C384" s="24">
        <v>55274</v>
      </c>
      <c r="D384" s="10">
        <v>375</v>
      </c>
      <c r="E384" s="25">
        <v>11412</v>
      </c>
      <c r="F384" s="166"/>
      <c r="G384" s="57"/>
      <c r="H384" s="57"/>
      <c r="I384" s="56">
        <v>9748.44</v>
      </c>
      <c r="J384" s="57"/>
      <c r="K384" s="57"/>
      <c r="L384" s="57"/>
      <c r="M384" s="10">
        <v>5218.463967297179</v>
      </c>
      <c r="N384" s="10">
        <v>2043.7424783543015</v>
      </c>
      <c r="O384" s="56">
        <v>428.3751982315007</v>
      </c>
      <c r="P384" s="57"/>
    </row>
    <row r="385" spans="2:16" ht="11.25" customHeight="1">
      <c r="B385" s="23">
        <v>43862</v>
      </c>
      <c r="C385" s="24">
        <v>55305</v>
      </c>
      <c r="D385" s="10">
        <v>376</v>
      </c>
      <c r="E385" s="25">
        <v>11443</v>
      </c>
      <c r="F385" s="166"/>
      <c r="G385" s="57"/>
      <c r="H385" s="57"/>
      <c r="I385" s="56">
        <v>8369.93</v>
      </c>
      <c r="J385" s="57"/>
      <c r="K385" s="57"/>
      <c r="L385" s="57"/>
      <c r="M385" s="10">
        <v>4472.930714191168</v>
      </c>
      <c r="N385" s="10">
        <v>1747.3091311063313</v>
      </c>
      <c r="O385" s="56">
        <v>364.69055245326547</v>
      </c>
      <c r="P385" s="57"/>
    </row>
    <row r="386" spans="2:16" ht="11.25" customHeight="1">
      <c r="B386" s="23">
        <v>43862</v>
      </c>
      <c r="C386" s="24">
        <v>55335</v>
      </c>
      <c r="D386" s="10">
        <v>377</v>
      </c>
      <c r="E386" s="25">
        <v>11473</v>
      </c>
      <c r="F386" s="166"/>
      <c r="G386" s="57"/>
      <c r="H386" s="57"/>
      <c r="I386" s="56">
        <v>6986.56</v>
      </c>
      <c r="J386" s="57"/>
      <c r="K386" s="57"/>
      <c r="L386" s="57"/>
      <c r="M386" s="10">
        <v>3727.5227142170497</v>
      </c>
      <c r="N386" s="10">
        <v>1452.5384632485584</v>
      </c>
      <c r="O386" s="56">
        <v>301.9245940994335</v>
      </c>
      <c r="P386" s="57"/>
    </row>
    <row r="387" spans="2:16" ht="11.25" customHeight="1">
      <c r="B387" s="23">
        <v>43862</v>
      </c>
      <c r="C387" s="24">
        <v>55366</v>
      </c>
      <c r="D387" s="10">
        <v>378</v>
      </c>
      <c r="E387" s="25">
        <v>11504</v>
      </c>
      <c r="F387" s="166"/>
      <c r="G387" s="57"/>
      <c r="H387" s="57"/>
      <c r="I387" s="56">
        <v>5598.31</v>
      </c>
      <c r="J387" s="57"/>
      <c r="K387" s="57"/>
      <c r="L387" s="57"/>
      <c r="M387" s="10">
        <v>2981.787074928627</v>
      </c>
      <c r="N387" s="10">
        <v>1158.9856627202992</v>
      </c>
      <c r="O387" s="56">
        <v>239.88634802053755</v>
      </c>
      <c r="P387" s="57"/>
    </row>
    <row r="388" spans="2:16" ht="11.25" customHeight="1">
      <c r="B388" s="23">
        <v>43862</v>
      </c>
      <c r="C388" s="24">
        <v>55397</v>
      </c>
      <c r="D388" s="10">
        <v>379</v>
      </c>
      <c r="E388" s="25">
        <v>11535</v>
      </c>
      <c r="F388" s="166"/>
      <c r="G388" s="57"/>
      <c r="H388" s="57"/>
      <c r="I388" s="56">
        <v>4205.16</v>
      </c>
      <c r="J388" s="57"/>
      <c r="K388" s="57"/>
      <c r="L388" s="57"/>
      <c r="M388" s="10">
        <v>2235.964933653293</v>
      </c>
      <c r="N388" s="10">
        <v>866.8830608978932</v>
      </c>
      <c r="O388" s="56">
        <v>178.6671071735461</v>
      </c>
      <c r="P388" s="57"/>
    </row>
    <row r="389" spans="2:16" ht="11.25" customHeight="1">
      <c r="B389" s="23">
        <v>43862</v>
      </c>
      <c r="C389" s="24">
        <v>55427</v>
      </c>
      <c r="D389" s="10">
        <v>380</v>
      </c>
      <c r="E389" s="25">
        <v>11565</v>
      </c>
      <c r="F389" s="166"/>
      <c r="G389" s="57"/>
      <c r="H389" s="57"/>
      <c r="I389" s="56">
        <v>2807.09</v>
      </c>
      <c r="J389" s="57"/>
      <c r="K389" s="57"/>
      <c r="L389" s="57"/>
      <c r="M389" s="10">
        <v>1490.1341269925829</v>
      </c>
      <c r="N389" s="10">
        <v>576.3027034346453</v>
      </c>
      <c r="O389" s="56">
        <v>118.29076194967986</v>
      </c>
      <c r="P389" s="57"/>
    </row>
    <row r="390" spans="2:16" ht="11.25" customHeight="1">
      <c r="B390" s="23">
        <v>43862</v>
      </c>
      <c r="C390" s="24">
        <v>55458</v>
      </c>
      <c r="D390" s="10">
        <v>381</v>
      </c>
      <c r="E390" s="25">
        <v>11596</v>
      </c>
      <c r="F390" s="166"/>
      <c r="G390" s="57"/>
      <c r="H390" s="57"/>
      <c r="I390" s="56">
        <v>1404.08</v>
      </c>
      <c r="J390" s="57"/>
      <c r="K390" s="57"/>
      <c r="L390" s="57"/>
      <c r="M390" s="10">
        <v>744.0868958506817</v>
      </c>
      <c r="N390" s="10">
        <v>287.04041214443316</v>
      </c>
      <c r="O390" s="56">
        <v>58.667804605867666</v>
      </c>
      <c r="P390" s="57"/>
    </row>
    <row r="391" spans="2:16" ht="11.25" customHeight="1">
      <c r="B391" s="23">
        <v>43862</v>
      </c>
      <c r="C391" s="24">
        <v>55488</v>
      </c>
      <c r="D391" s="10">
        <v>382</v>
      </c>
      <c r="E391" s="25">
        <v>11626</v>
      </c>
      <c r="F391" s="166"/>
      <c r="G391" s="57"/>
      <c r="H391" s="57"/>
      <c r="I391" s="56">
        <v>0</v>
      </c>
      <c r="J391" s="57"/>
      <c r="K391" s="57"/>
      <c r="L391" s="57"/>
      <c r="M391" s="10">
        <v>0</v>
      </c>
      <c r="N391" s="10">
        <v>0</v>
      </c>
      <c r="O391" s="56">
        <v>0</v>
      </c>
      <c r="P391" s="57"/>
    </row>
    <row r="392" spans="2:16" ht="15" customHeight="1">
      <c r="B392" s="26"/>
      <c r="C392" s="27"/>
      <c r="D392" s="27"/>
      <c r="E392" s="26"/>
      <c r="F392" s="167"/>
      <c r="G392" s="168"/>
      <c r="H392" s="168"/>
      <c r="I392" s="169">
        <v>654894824755.0594</v>
      </c>
      <c r="J392" s="168"/>
      <c r="K392" s="168"/>
      <c r="L392" s="168"/>
      <c r="M392" s="28">
        <v>583818663461.3998</v>
      </c>
      <c r="N392" s="28">
        <v>498529527587.9877</v>
      </c>
      <c r="O392" s="169">
        <v>396044726517.1636</v>
      </c>
      <c r="P392" s="168"/>
    </row>
  </sheetData>
  <sheetProtection/>
  <mergeCells count="1159">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1">
      <selection activeCell="G6" sqref="G6"/>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2061</v>
      </c>
      <c r="B1" s="333"/>
    </row>
    <row r="2" spans="1:13" ht="31.5">
      <c r="A2" s="212" t="s">
        <v>2062</v>
      </c>
      <c r="B2" s="212"/>
      <c r="C2" s="213"/>
      <c r="D2" s="213"/>
      <c r="E2" s="213"/>
      <c r="F2" s="214" t="s">
        <v>1879</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2063</v>
      </c>
      <c r="D4" s="217"/>
      <c r="E4" s="217"/>
      <c r="F4" s="213"/>
      <c r="G4" s="213"/>
      <c r="H4" s="213"/>
      <c r="I4" s="227" t="s">
        <v>2064</v>
      </c>
      <c r="J4" s="328" t="s">
        <v>2041</v>
      </c>
      <c r="L4" s="213"/>
      <c r="M4" s="213"/>
    </row>
    <row r="5" spans="8:13" ht="15.75" thickBot="1">
      <c r="H5" s="213"/>
      <c r="I5" s="334" t="s">
        <v>2043</v>
      </c>
      <c r="J5" s="216" t="s">
        <v>45</v>
      </c>
      <c r="L5" s="213"/>
      <c r="M5" s="213"/>
    </row>
    <row r="6" spans="1:13" ht="18.75">
      <c r="A6" s="220"/>
      <c r="B6" s="221" t="s">
        <v>2065</v>
      </c>
      <c r="C6" s="220"/>
      <c r="E6" s="222"/>
      <c r="F6" s="222"/>
      <c r="G6" s="222"/>
      <c r="H6" s="213"/>
      <c r="I6" s="334" t="s">
        <v>2045</v>
      </c>
      <c r="J6" s="216" t="s">
        <v>2046</v>
      </c>
      <c r="L6" s="213"/>
      <c r="M6" s="213"/>
    </row>
    <row r="7" spans="2:13" ht="15">
      <c r="B7" s="223" t="s">
        <v>2066</v>
      </c>
      <c r="H7" s="213"/>
      <c r="I7" s="334" t="s">
        <v>2048</v>
      </c>
      <c r="J7" s="216" t="s">
        <v>2049</v>
      </c>
      <c r="L7" s="213"/>
      <c r="M7" s="213"/>
    </row>
    <row r="8" spans="2:13" ht="15">
      <c r="B8" s="223" t="s">
        <v>878</v>
      </c>
      <c r="H8" s="213"/>
      <c r="I8" s="334" t="s">
        <v>2067</v>
      </c>
      <c r="J8" s="216" t="s">
        <v>2068</v>
      </c>
      <c r="L8" s="213"/>
      <c r="M8" s="213"/>
    </row>
    <row r="9" spans="2:13" ht="15.75" thickBot="1">
      <c r="B9" s="225" t="s">
        <v>879</v>
      </c>
      <c r="H9" s="213"/>
      <c r="L9" s="213"/>
      <c r="M9" s="213"/>
    </row>
    <row r="10" spans="2:13" ht="15">
      <c r="B10" s="226"/>
      <c r="H10" s="213"/>
      <c r="I10" s="335" t="s">
        <v>2069</v>
      </c>
      <c r="L10" s="213"/>
      <c r="M10" s="213"/>
    </row>
    <row r="11" spans="2:13" ht="15">
      <c r="B11" s="226"/>
      <c r="H11" s="213"/>
      <c r="I11" s="335" t="s">
        <v>2070</v>
      </c>
      <c r="L11" s="213"/>
      <c r="M11" s="213"/>
    </row>
    <row r="12" spans="1:13" ht="37.5">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5">
      <c r="A14" s="216" t="s">
        <v>883</v>
      </c>
      <c r="B14" s="235" t="s">
        <v>884</v>
      </c>
      <c r="C14" s="336"/>
      <c r="D14" s="336"/>
      <c r="E14" s="222"/>
      <c r="F14" s="222"/>
      <c r="G14" s="222"/>
      <c r="H14" s="213"/>
      <c r="L14" s="213"/>
      <c r="M14" s="213"/>
    </row>
    <row r="15" spans="1:13" ht="15">
      <c r="A15" s="216" t="s">
        <v>885</v>
      </c>
      <c r="B15" s="235" t="s">
        <v>886</v>
      </c>
      <c r="C15" s="268" t="s">
        <v>887</v>
      </c>
      <c r="D15" s="268" t="s">
        <v>888</v>
      </c>
      <c r="E15" s="222"/>
      <c r="F15" s="222"/>
      <c r="G15" s="222"/>
      <c r="H15" s="213"/>
      <c r="L15" s="213"/>
      <c r="M15" s="213"/>
    </row>
    <row r="16" spans="1:13" ht="15">
      <c r="A16" s="216" t="s">
        <v>889</v>
      </c>
      <c r="B16" s="235" t="s">
        <v>890</v>
      </c>
      <c r="C16" s="268"/>
      <c r="D16" s="268"/>
      <c r="E16" s="222"/>
      <c r="F16" s="222"/>
      <c r="G16" s="222"/>
      <c r="H16" s="213"/>
      <c r="L16" s="213"/>
      <c r="M16" s="213"/>
    </row>
    <row r="17" spans="1:13" ht="15">
      <c r="A17" s="216" t="s">
        <v>891</v>
      </c>
      <c r="B17" s="235" t="s">
        <v>892</v>
      </c>
      <c r="C17" s="268"/>
      <c r="D17" s="268"/>
      <c r="E17" s="222"/>
      <c r="F17" s="222"/>
      <c r="G17" s="222"/>
      <c r="H17" s="213"/>
      <c r="L17" s="213"/>
      <c r="M17" s="213"/>
    </row>
    <row r="18" spans="1:13" ht="15">
      <c r="A18" s="216" t="s">
        <v>893</v>
      </c>
      <c r="B18" s="235" t="s">
        <v>894</v>
      </c>
      <c r="C18" s="268"/>
      <c r="D18" s="268"/>
      <c r="E18" s="222"/>
      <c r="F18" s="222"/>
      <c r="G18" s="222"/>
      <c r="H18" s="213"/>
      <c r="L18" s="213"/>
      <c r="M18" s="213"/>
    </row>
    <row r="19" spans="1:13" ht="15">
      <c r="A19" s="216" t="s">
        <v>895</v>
      </c>
      <c r="B19" s="235" t="s">
        <v>896</v>
      </c>
      <c r="C19" s="268"/>
      <c r="D19" s="268"/>
      <c r="E19" s="222"/>
      <c r="F19" s="222"/>
      <c r="G19" s="222"/>
      <c r="H19" s="213"/>
      <c r="L19" s="213"/>
      <c r="M19" s="213"/>
    </row>
    <row r="20" spans="1:13" ht="15">
      <c r="A20" s="216" t="s">
        <v>897</v>
      </c>
      <c r="B20" s="235" t="s">
        <v>898</v>
      </c>
      <c r="C20" s="268"/>
      <c r="D20" s="268"/>
      <c r="E20" s="222"/>
      <c r="F20" s="222"/>
      <c r="G20" s="222"/>
      <c r="H20" s="213"/>
      <c r="L20" s="213"/>
      <c r="M20" s="213"/>
    </row>
    <row r="21" spans="1:13" ht="15">
      <c r="A21" s="216" t="s">
        <v>899</v>
      </c>
      <c r="B21" s="235" t="s">
        <v>900</v>
      </c>
      <c r="C21" s="268"/>
      <c r="D21" s="268"/>
      <c r="E21" s="222"/>
      <c r="F21" s="222"/>
      <c r="G21" s="222"/>
      <c r="H21" s="213"/>
      <c r="L21" s="213"/>
      <c r="M21" s="213"/>
    </row>
    <row r="22" spans="1:13" ht="15">
      <c r="A22" s="216" t="s">
        <v>901</v>
      </c>
      <c r="B22" s="235" t="s">
        <v>902</v>
      </c>
      <c r="C22" s="268"/>
      <c r="D22" s="268"/>
      <c r="E22" s="222"/>
      <c r="F22" s="222"/>
      <c r="G22" s="222"/>
      <c r="H22" s="213"/>
      <c r="L22" s="213"/>
      <c r="M22" s="213"/>
    </row>
    <row r="23" spans="1:13" ht="30">
      <c r="A23" s="216" t="s">
        <v>903</v>
      </c>
      <c r="B23" s="235" t="s">
        <v>904</v>
      </c>
      <c r="C23" s="268" t="s">
        <v>905</v>
      </c>
      <c r="D23" s="268"/>
      <c r="E23" s="222"/>
      <c r="F23" s="222"/>
      <c r="G23" s="222"/>
      <c r="H23" s="213"/>
      <c r="L23" s="213"/>
      <c r="M23" s="213"/>
    </row>
    <row r="24" spans="1:13" ht="15">
      <c r="A24" s="216" t="s">
        <v>906</v>
      </c>
      <c r="B24" s="235" t="s">
        <v>907</v>
      </c>
      <c r="C24" s="268" t="s">
        <v>908</v>
      </c>
      <c r="D24" s="268"/>
      <c r="E24" s="222"/>
      <c r="F24" s="222"/>
      <c r="G24" s="222"/>
      <c r="H24" s="213"/>
      <c r="L24" s="213"/>
      <c r="M24" s="213"/>
    </row>
    <row r="25" spans="1:13" ht="15" outlineLevel="1">
      <c r="A25" s="216" t="s">
        <v>909</v>
      </c>
      <c r="B25" s="232"/>
      <c r="E25" s="222"/>
      <c r="F25" s="222"/>
      <c r="G25" s="222"/>
      <c r="H25" s="213"/>
      <c r="L25" s="213"/>
      <c r="M25" s="213"/>
    </row>
    <row r="26" spans="1:13" ht="15" outlineLevel="1">
      <c r="A26" s="216" t="s">
        <v>910</v>
      </c>
      <c r="B26" s="232"/>
      <c r="E26" s="222"/>
      <c r="F26" s="222"/>
      <c r="G26" s="222"/>
      <c r="H26" s="213"/>
      <c r="L26" s="213"/>
      <c r="M26" s="213"/>
    </row>
    <row r="27" spans="1:13" ht="15" outlineLevel="1">
      <c r="A27" s="216" t="s">
        <v>911</v>
      </c>
      <c r="B27" s="232"/>
      <c r="E27" s="222"/>
      <c r="F27" s="222"/>
      <c r="G27" s="222"/>
      <c r="H27" s="213"/>
      <c r="L27" s="213"/>
      <c r="M27" s="213"/>
    </row>
    <row r="28" spans="1:13" ht="15" outlineLevel="1">
      <c r="A28" s="216" t="s">
        <v>912</v>
      </c>
      <c r="B28" s="232"/>
      <c r="E28" s="222"/>
      <c r="F28" s="222"/>
      <c r="G28" s="222"/>
      <c r="H28" s="213"/>
      <c r="L28" s="213"/>
      <c r="M28" s="213"/>
    </row>
    <row r="29" spans="1:13" ht="15" outlineLevel="1">
      <c r="A29" s="216" t="s">
        <v>913</v>
      </c>
      <c r="B29" s="232"/>
      <c r="E29" s="222"/>
      <c r="F29" s="222"/>
      <c r="G29" s="222"/>
      <c r="H29" s="213"/>
      <c r="L29" s="213"/>
      <c r="M29" s="213"/>
    </row>
    <row r="30" spans="1:13" ht="15" outlineLevel="1">
      <c r="A30" s="216" t="s">
        <v>914</v>
      </c>
      <c r="B30" s="232"/>
      <c r="E30" s="222"/>
      <c r="F30" s="222"/>
      <c r="G30" s="222"/>
      <c r="H30" s="213"/>
      <c r="L30" s="213"/>
      <c r="M30" s="213"/>
    </row>
    <row r="31" spans="1:13" ht="15" outlineLevel="1">
      <c r="A31" s="216" t="s">
        <v>915</v>
      </c>
      <c r="B31" s="232"/>
      <c r="E31" s="222"/>
      <c r="F31" s="222"/>
      <c r="G31" s="222"/>
      <c r="H31" s="213"/>
      <c r="L31" s="213"/>
      <c r="M31" s="213"/>
    </row>
    <row r="32" spans="1:13" ht="15" outlineLevel="1">
      <c r="A32" s="216" t="s">
        <v>916</v>
      </c>
      <c r="B32" s="232"/>
      <c r="E32" s="222"/>
      <c r="F32" s="222"/>
      <c r="G32" s="222"/>
      <c r="H32" s="213"/>
      <c r="L32" s="213"/>
      <c r="M32" s="213"/>
    </row>
    <row r="33" spans="1:13" ht="18.75">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5">
      <c r="A35" s="216" t="s">
        <v>920</v>
      </c>
      <c r="B35" s="336" t="s">
        <v>2071</v>
      </c>
      <c r="C35" s="336" t="s">
        <v>2072</v>
      </c>
      <c r="D35" s="336" t="s">
        <v>2073</v>
      </c>
      <c r="E35" s="336" t="s">
        <v>2074</v>
      </c>
      <c r="F35" s="337"/>
      <c r="G35" s="337"/>
      <c r="H35" s="213"/>
      <c r="L35" s="213"/>
      <c r="M35" s="213"/>
    </row>
    <row r="36" spans="1:13" ht="15">
      <c r="A36" s="216" t="s">
        <v>921</v>
      </c>
      <c r="B36" s="235"/>
      <c r="H36" s="213"/>
      <c r="L36" s="213"/>
      <c r="M36" s="213"/>
    </row>
    <row r="37" spans="1:13" ht="15">
      <c r="A37" s="216" t="s">
        <v>922</v>
      </c>
      <c r="B37" s="235"/>
      <c r="H37" s="213"/>
      <c r="L37" s="213"/>
      <c r="M37" s="213"/>
    </row>
    <row r="38" spans="1:13" ht="15">
      <c r="A38" s="216" t="s">
        <v>923</v>
      </c>
      <c r="B38" s="235"/>
      <c r="H38" s="213"/>
      <c r="L38" s="213"/>
      <c r="M38" s="213"/>
    </row>
    <row r="39" spans="1:13" ht="15">
      <c r="A39" s="216" t="s">
        <v>924</v>
      </c>
      <c r="B39" s="235"/>
      <c r="H39" s="213"/>
      <c r="L39" s="213"/>
      <c r="M39" s="213"/>
    </row>
    <row r="40" spans="1:13" ht="15">
      <c r="A40" s="216" t="s">
        <v>925</v>
      </c>
      <c r="B40" s="235"/>
      <c r="H40" s="213"/>
      <c r="L40" s="213"/>
      <c r="M40" s="213"/>
    </row>
    <row r="41" spans="1:13" ht="15">
      <c r="A41" s="216" t="s">
        <v>926</v>
      </c>
      <c r="B41" s="235"/>
      <c r="H41" s="213"/>
      <c r="L41" s="213"/>
      <c r="M41" s="213"/>
    </row>
    <row r="42" spans="1:13" ht="15">
      <c r="A42" s="216" t="s">
        <v>927</v>
      </c>
      <c r="B42" s="235"/>
      <c r="H42" s="213"/>
      <c r="L42" s="213"/>
      <c r="M42" s="213"/>
    </row>
    <row r="43" spans="1:13" ht="15">
      <c r="A43" s="216" t="s">
        <v>928</v>
      </c>
      <c r="B43" s="235"/>
      <c r="H43" s="213"/>
      <c r="L43" s="213"/>
      <c r="M43" s="213"/>
    </row>
    <row r="44" spans="1:13" ht="15">
      <c r="A44" s="216" t="s">
        <v>929</v>
      </c>
      <c r="B44" s="235"/>
      <c r="H44" s="213"/>
      <c r="L44" s="213"/>
      <c r="M44" s="213"/>
    </row>
    <row r="45" spans="1:13" ht="15">
      <c r="A45" s="216" t="s">
        <v>930</v>
      </c>
      <c r="B45" s="235"/>
      <c r="H45" s="213"/>
      <c r="L45" s="213"/>
      <c r="M45" s="213"/>
    </row>
    <row r="46" spans="1:13" ht="15">
      <c r="A46" s="216" t="s">
        <v>931</v>
      </c>
      <c r="B46" s="235"/>
      <c r="H46" s="213"/>
      <c r="L46" s="213"/>
      <c r="M46" s="213"/>
    </row>
    <row r="47" spans="1:13" ht="15">
      <c r="A47" s="216" t="s">
        <v>932</v>
      </c>
      <c r="B47" s="235"/>
      <c r="H47" s="213"/>
      <c r="L47" s="213"/>
      <c r="M47" s="213"/>
    </row>
    <row r="48" spans="1:13" ht="15">
      <c r="A48" s="216" t="s">
        <v>933</v>
      </c>
      <c r="B48" s="235"/>
      <c r="H48" s="213"/>
      <c r="L48" s="213"/>
      <c r="M48" s="213"/>
    </row>
    <row r="49" spans="1:13" ht="15">
      <c r="A49" s="216" t="s">
        <v>934</v>
      </c>
      <c r="B49" s="235"/>
      <c r="H49" s="213"/>
      <c r="L49" s="213"/>
      <c r="M49" s="213"/>
    </row>
    <row r="50" spans="1:13" ht="15">
      <c r="A50" s="216" t="s">
        <v>935</v>
      </c>
      <c r="B50" s="235"/>
      <c r="H50" s="213"/>
      <c r="L50" s="213"/>
      <c r="M50" s="213"/>
    </row>
    <row r="51" spans="1:13" ht="15">
      <c r="A51" s="216" t="s">
        <v>936</v>
      </c>
      <c r="B51" s="235"/>
      <c r="H51" s="213"/>
      <c r="L51" s="213"/>
      <c r="M51" s="213"/>
    </row>
    <row r="52" spans="1:13" ht="15">
      <c r="A52" s="216" t="s">
        <v>937</v>
      </c>
      <c r="B52" s="235"/>
      <c r="H52" s="213"/>
      <c r="L52" s="213"/>
      <c r="M52" s="213"/>
    </row>
    <row r="53" spans="1:13" ht="15">
      <c r="A53" s="216" t="s">
        <v>938</v>
      </c>
      <c r="B53" s="235"/>
      <c r="H53" s="213"/>
      <c r="L53" s="213"/>
      <c r="M53" s="213"/>
    </row>
    <row r="54" spans="1:13" ht="15">
      <c r="A54" s="216" t="s">
        <v>939</v>
      </c>
      <c r="B54" s="235"/>
      <c r="H54" s="213"/>
      <c r="L54" s="213"/>
      <c r="M54" s="213"/>
    </row>
    <row r="55" spans="1:13" ht="15">
      <c r="A55" s="216" t="s">
        <v>940</v>
      </c>
      <c r="B55" s="235"/>
      <c r="H55" s="213"/>
      <c r="L55" s="213"/>
      <c r="M55" s="213"/>
    </row>
    <row r="56" spans="1:13" ht="15">
      <c r="A56" s="216" t="s">
        <v>941</v>
      </c>
      <c r="B56" s="235"/>
      <c r="H56" s="213"/>
      <c r="L56" s="213"/>
      <c r="M56" s="213"/>
    </row>
    <row r="57" spans="1:13" ht="15">
      <c r="A57" s="216" t="s">
        <v>942</v>
      </c>
      <c r="B57" s="235"/>
      <c r="H57" s="213"/>
      <c r="L57" s="213"/>
      <c r="M57" s="213"/>
    </row>
    <row r="58" spans="1:13" ht="15">
      <c r="A58" s="216" t="s">
        <v>943</v>
      </c>
      <c r="B58" s="235"/>
      <c r="H58" s="213"/>
      <c r="L58" s="213"/>
      <c r="M58" s="213"/>
    </row>
    <row r="59" spans="1:13" ht="15">
      <c r="A59" s="216" t="s">
        <v>944</v>
      </c>
      <c r="B59" s="235"/>
      <c r="H59" s="213"/>
      <c r="L59" s="213"/>
      <c r="M59" s="213"/>
    </row>
    <row r="60" spans="1:13" ht="15" outlineLevel="1">
      <c r="A60" s="216" t="s">
        <v>945</v>
      </c>
      <c r="B60" s="235"/>
      <c r="E60" s="235"/>
      <c r="F60" s="235"/>
      <c r="G60" s="235"/>
      <c r="H60" s="213"/>
      <c r="L60" s="213"/>
      <c r="M60" s="213"/>
    </row>
    <row r="61" spans="1:13" ht="15" outlineLevel="1">
      <c r="A61" s="216" t="s">
        <v>946</v>
      </c>
      <c r="B61" s="235"/>
      <c r="E61" s="235"/>
      <c r="F61" s="235"/>
      <c r="G61" s="235"/>
      <c r="H61" s="213"/>
      <c r="L61" s="213"/>
      <c r="M61" s="213"/>
    </row>
    <row r="62" spans="1:13" ht="15" outlineLevel="1">
      <c r="A62" s="216" t="s">
        <v>947</v>
      </c>
      <c r="B62" s="235"/>
      <c r="E62" s="235"/>
      <c r="F62" s="235"/>
      <c r="G62" s="235"/>
      <c r="H62" s="213"/>
      <c r="L62" s="213"/>
      <c r="M62" s="213"/>
    </row>
    <row r="63" spans="1:13" ht="15" outlineLevel="1">
      <c r="A63" s="216" t="s">
        <v>948</v>
      </c>
      <c r="B63" s="235"/>
      <c r="E63" s="235"/>
      <c r="F63" s="235"/>
      <c r="G63" s="235"/>
      <c r="H63" s="213"/>
      <c r="L63" s="213"/>
      <c r="M63" s="213"/>
    </row>
    <row r="64" spans="1:13" ht="15" outlineLevel="1">
      <c r="A64" s="216" t="s">
        <v>949</v>
      </c>
      <c r="B64" s="235"/>
      <c r="E64" s="235"/>
      <c r="F64" s="235"/>
      <c r="G64" s="235"/>
      <c r="H64" s="213"/>
      <c r="L64" s="213"/>
      <c r="M64" s="213"/>
    </row>
    <row r="65" spans="1:13" ht="15" outlineLevel="1">
      <c r="A65" s="216" t="s">
        <v>950</v>
      </c>
      <c r="B65" s="235"/>
      <c r="E65" s="235"/>
      <c r="F65" s="235"/>
      <c r="G65" s="235"/>
      <c r="H65" s="213"/>
      <c r="L65" s="213"/>
      <c r="M65" s="213"/>
    </row>
    <row r="66" spans="1:13" ht="15" outlineLevel="1">
      <c r="A66" s="216" t="s">
        <v>951</v>
      </c>
      <c r="B66" s="235"/>
      <c r="E66" s="235"/>
      <c r="F66" s="235"/>
      <c r="G66" s="235"/>
      <c r="H66" s="213"/>
      <c r="L66" s="213"/>
      <c r="M66" s="213"/>
    </row>
    <row r="67" spans="1:13" ht="15" outlineLevel="1">
      <c r="A67" s="216" t="s">
        <v>952</v>
      </c>
      <c r="B67" s="235"/>
      <c r="E67" s="235"/>
      <c r="F67" s="235"/>
      <c r="G67" s="235"/>
      <c r="H67" s="213"/>
      <c r="L67" s="213"/>
      <c r="M67" s="213"/>
    </row>
    <row r="68" spans="1:13" ht="15" outlineLevel="1">
      <c r="A68" s="216" t="s">
        <v>953</v>
      </c>
      <c r="B68" s="235"/>
      <c r="E68" s="235"/>
      <c r="F68" s="235"/>
      <c r="G68" s="235"/>
      <c r="H68" s="213"/>
      <c r="L68" s="213"/>
      <c r="M68" s="213"/>
    </row>
    <row r="69" spans="1:13" ht="15" outlineLevel="1">
      <c r="A69" s="216" t="s">
        <v>954</v>
      </c>
      <c r="B69" s="235"/>
      <c r="E69" s="235"/>
      <c r="F69" s="235"/>
      <c r="G69" s="235"/>
      <c r="H69" s="213"/>
      <c r="L69" s="213"/>
      <c r="M69" s="213"/>
    </row>
    <row r="70" spans="1:13" ht="15" outlineLevel="1">
      <c r="A70" s="216" t="s">
        <v>955</v>
      </c>
      <c r="B70" s="235"/>
      <c r="E70" s="235"/>
      <c r="F70" s="235"/>
      <c r="G70" s="235"/>
      <c r="H70" s="213"/>
      <c r="L70" s="213"/>
      <c r="M70" s="213"/>
    </row>
    <row r="71" spans="1:13" ht="15" outlineLevel="1">
      <c r="A71" s="216" t="s">
        <v>956</v>
      </c>
      <c r="B71" s="235"/>
      <c r="E71" s="235"/>
      <c r="F71" s="235"/>
      <c r="G71" s="235"/>
      <c r="H71" s="213"/>
      <c r="L71" s="213"/>
      <c r="M71" s="213"/>
    </row>
    <row r="72" spans="1:13" ht="15" outlineLevel="1">
      <c r="A72" s="216" t="s">
        <v>957</v>
      </c>
      <c r="B72" s="235"/>
      <c r="E72" s="235"/>
      <c r="F72" s="235"/>
      <c r="G72" s="235"/>
      <c r="H72" s="213"/>
      <c r="L72" s="213"/>
      <c r="M72" s="213"/>
    </row>
    <row r="73" spans="1:8" ht="37.5">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5">
      <c r="A75" s="216" t="s">
        <v>960</v>
      </c>
      <c r="B75" s="216" t="s">
        <v>961</v>
      </c>
      <c r="C75" s="266">
        <v>40.28657110884166</v>
      </c>
      <c r="H75" s="213"/>
    </row>
    <row r="76" spans="1:8" ht="15">
      <c r="A76" s="216" t="s">
        <v>962</v>
      </c>
      <c r="B76" s="216" t="s">
        <v>2075</v>
      </c>
      <c r="C76" s="266">
        <v>178.8821386457014</v>
      </c>
      <c r="H76" s="213"/>
    </row>
    <row r="77" spans="1:8" ht="15" outlineLevel="1">
      <c r="A77" s="216" t="s">
        <v>963</v>
      </c>
      <c r="H77" s="213"/>
    </row>
    <row r="78" spans="1:8" ht="15" outlineLevel="1">
      <c r="A78" s="216" t="s">
        <v>964</v>
      </c>
      <c r="H78" s="213"/>
    </row>
    <row r="79" spans="1:8" ht="15" outlineLevel="1">
      <c r="A79" s="216" t="s">
        <v>965</v>
      </c>
      <c r="H79" s="213"/>
    </row>
    <row r="80" spans="1:8" ht="15" outlineLevel="1">
      <c r="A80" s="216" t="s">
        <v>966</v>
      </c>
      <c r="H80" s="213"/>
    </row>
    <row r="81" spans="1:8" ht="15">
      <c r="A81" s="237"/>
      <c r="B81" s="238" t="s">
        <v>967</v>
      </c>
      <c r="C81" s="237" t="s">
        <v>483</v>
      </c>
      <c r="D81" s="237" t="s">
        <v>484</v>
      </c>
      <c r="E81" s="240" t="s">
        <v>968</v>
      </c>
      <c r="F81" s="240" t="s">
        <v>969</v>
      </c>
      <c r="G81" s="240" t="s">
        <v>970</v>
      </c>
      <c r="H81" s="213"/>
    </row>
    <row r="82" spans="1:8" ht="15">
      <c r="A82" s="216" t="s">
        <v>971</v>
      </c>
      <c r="B82" s="216" t="s">
        <v>972</v>
      </c>
      <c r="C82" s="305">
        <v>0.0011978429277200078</v>
      </c>
      <c r="D82" s="338"/>
      <c r="E82" s="338"/>
      <c r="F82" s="338"/>
      <c r="G82" s="338">
        <f>C82</f>
        <v>0.0011978429277200078</v>
      </c>
      <c r="H82" s="213"/>
    </row>
    <row r="83" spans="1:8" ht="15">
      <c r="A83" s="216" t="s">
        <v>973</v>
      </c>
      <c r="B83" s="216" t="s">
        <v>974</v>
      </c>
      <c r="C83" s="305">
        <v>0.00026852532593347583</v>
      </c>
      <c r="G83" s="339">
        <f>C83</f>
        <v>0.00026852532593347583</v>
      </c>
      <c r="H83" s="213"/>
    </row>
    <row r="84" spans="1:8" ht="15">
      <c r="A84" s="216" t="s">
        <v>975</v>
      </c>
      <c r="B84" s="216" t="s">
        <v>976</v>
      </c>
      <c r="C84" s="305">
        <v>6.415511719947073E-05</v>
      </c>
      <c r="G84" s="339">
        <f>C84</f>
        <v>6.415511719947073E-05</v>
      </c>
      <c r="H84" s="213"/>
    </row>
    <row r="85" spans="1:8" ht="15">
      <c r="A85" s="216" t="s">
        <v>977</v>
      </c>
      <c r="B85" s="216" t="s">
        <v>978</v>
      </c>
      <c r="C85" s="305">
        <v>1.2407647709975777E-05</v>
      </c>
      <c r="G85" s="339">
        <f>C85</f>
        <v>1.2407647709975777E-05</v>
      </c>
      <c r="H85" s="213"/>
    </row>
    <row r="86" spans="1:8" ht="15">
      <c r="A86" s="216" t="s">
        <v>979</v>
      </c>
      <c r="B86" s="216" t="s">
        <v>980</v>
      </c>
      <c r="C86" s="305">
        <v>0</v>
      </c>
      <c r="G86" s="339">
        <f>C86</f>
        <v>0</v>
      </c>
      <c r="H86" s="213"/>
    </row>
    <row r="87" spans="1:8" ht="15" outlineLevel="1">
      <c r="A87" s="216" t="s">
        <v>981</v>
      </c>
      <c r="H87" s="213"/>
    </row>
    <row r="88" spans="1:8" ht="15" outlineLevel="1">
      <c r="A88" s="216" t="s">
        <v>982</v>
      </c>
      <c r="H88" s="213"/>
    </row>
    <row r="89" spans="1:8" ht="15" outlineLevel="1">
      <c r="A89" s="216" t="s">
        <v>983</v>
      </c>
      <c r="H89" s="213"/>
    </row>
    <row r="90" spans="1:8" ht="15" outlineLevel="1">
      <c r="A90" s="216" t="s">
        <v>984</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3"/>
  <sheetViews>
    <sheetView showGridLines="0" zoomScalePageLayoutView="0" workbookViewId="0" topLeftCell="A1">
      <selection activeCell="A1" sqref="A1"/>
    </sheetView>
  </sheetViews>
  <sheetFormatPr defaultColWidth="9.140625" defaultRowHeight="12.75"/>
  <sheetData>
    <row r="1" spans="2:6" ht="12.75">
      <c r="B1" t="s">
        <v>1691</v>
      </c>
      <c r="C1" t="s">
        <v>1692</v>
      </c>
      <c r="D1" t="s">
        <v>1693</v>
      </c>
      <c r="E1" t="s">
        <v>1694</v>
      </c>
      <c r="F1" t="s">
        <v>1695</v>
      </c>
    </row>
    <row r="2" spans="1:6" ht="12.75">
      <c r="A2" t="s">
        <v>1309</v>
      </c>
      <c r="B2">
        <v>6828601861.461804</v>
      </c>
      <c r="C2">
        <v>6817766668.04676</v>
      </c>
      <c r="D2">
        <v>6801544996.494891</v>
      </c>
      <c r="E2">
        <v>6774591655.887392</v>
      </c>
      <c r="F2">
        <v>5000000000</v>
      </c>
    </row>
    <row r="3" spans="1:6" ht="12.75">
      <c r="A3" t="s">
        <v>1310</v>
      </c>
      <c r="B3">
        <v>6788015003.30889</v>
      </c>
      <c r="C3">
        <v>6765749502.842429</v>
      </c>
      <c r="D3">
        <v>6732485843.826981</v>
      </c>
      <c r="E3">
        <v>6677403429.061213</v>
      </c>
      <c r="F3">
        <v>5000000000</v>
      </c>
    </row>
    <row r="4" spans="1:6" ht="12.75">
      <c r="A4" t="s">
        <v>1311</v>
      </c>
      <c r="B4">
        <v>6746200188.098014</v>
      </c>
      <c r="C4">
        <v>6713034907.537262</v>
      </c>
      <c r="D4">
        <v>6663589073.886522</v>
      </c>
      <c r="E4">
        <v>6581978476.48144</v>
      </c>
      <c r="F4">
        <v>5000000000</v>
      </c>
    </row>
    <row r="5" spans="1:6" ht="12.75">
      <c r="A5" t="s">
        <v>1312</v>
      </c>
      <c r="B5">
        <v>6703911489.411329</v>
      </c>
      <c r="C5">
        <v>6659639674.286472</v>
      </c>
      <c r="D5">
        <v>6593775047.4184265</v>
      </c>
      <c r="E5">
        <v>6485433292.520613</v>
      </c>
      <c r="F5">
        <v>5000000000</v>
      </c>
    </row>
    <row r="6" spans="1:6" ht="12.75">
      <c r="A6" t="s">
        <v>1313</v>
      </c>
      <c r="B6">
        <v>6660320879.122877</v>
      </c>
      <c r="C6">
        <v>6605476830.222283</v>
      </c>
      <c r="D6">
        <v>6524050823.933025</v>
      </c>
      <c r="E6">
        <v>6390550763.66442</v>
      </c>
      <c r="F6">
        <v>5000000000</v>
      </c>
    </row>
    <row r="7" spans="1:6" ht="12.75">
      <c r="A7" t="s">
        <v>1314</v>
      </c>
      <c r="B7">
        <v>6616958531.654636</v>
      </c>
      <c r="C7">
        <v>6551341110.258204</v>
      </c>
      <c r="D7">
        <v>6454126414.579715</v>
      </c>
      <c r="E7">
        <v>6295279842.890126</v>
      </c>
      <c r="F7">
        <v>5000000000</v>
      </c>
    </row>
    <row r="8" spans="1:6" ht="12.75">
      <c r="A8" t="s">
        <v>1315</v>
      </c>
      <c r="B8">
        <v>6573997344.457543</v>
      </c>
      <c r="C8">
        <v>6497766533.404852</v>
      </c>
      <c r="D8">
        <v>6385066883.11164</v>
      </c>
      <c r="E8">
        <v>6201541343.947527</v>
      </c>
      <c r="F8">
        <v>5000000000</v>
      </c>
    </row>
    <row r="9" spans="1:6" ht="12.75">
      <c r="A9" t="s">
        <v>1316</v>
      </c>
      <c r="B9">
        <v>6531585810.17351</v>
      </c>
      <c r="C9">
        <v>6445250123.882627</v>
      </c>
      <c r="D9">
        <v>6317872992.078644</v>
      </c>
      <c r="E9">
        <v>6111124999.477044</v>
      </c>
      <c r="F9">
        <v>5000000000</v>
      </c>
    </row>
    <row r="10" spans="1:6" ht="12.75">
      <c r="A10" t="s">
        <v>1317</v>
      </c>
      <c r="B10">
        <v>6490146532.771891</v>
      </c>
      <c r="C10">
        <v>6393496332.25055</v>
      </c>
      <c r="D10">
        <v>6251203375.916598</v>
      </c>
      <c r="E10">
        <v>6021026296.731766</v>
      </c>
      <c r="F10">
        <v>5000000000</v>
      </c>
    </row>
    <row r="11" spans="1:6" ht="12.75">
      <c r="A11" t="s">
        <v>1318</v>
      </c>
      <c r="B11">
        <v>6445407825.360332</v>
      </c>
      <c r="C11">
        <v>6339001878.430277</v>
      </c>
      <c r="D11">
        <v>6182666998.552666</v>
      </c>
      <c r="E11">
        <v>5930602752.892049</v>
      </c>
      <c r="F11">
        <v>5000000000</v>
      </c>
    </row>
    <row r="12" spans="1:6" ht="12.75">
      <c r="A12" t="s">
        <v>1319</v>
      </c>
      <c r="B12">
        <v>6403128543.87649</v>
      </c>
      <c r="C12">
        <v>6286739685.816916</v>
      </c>
      <c r="D12">
        <v>6116099556.998059</v>
      </c>
      <c r="E12">
        <v>5841900352.504565</v>
      </c>
      <c r="F12">
        <v>5000000000</v>
      </c>
    </row>
    <row r="13" spans="1:6" ht="12.75">
      <c r="A13" t="s">
        <v>1320</v>
      </c>
      <c r="B13">
        <v>6362097708.659654</v>
      </c>
      <c r="C13">
        <v>6235860213.546798</v>
      </c>
      <c r="D13">
        <v>6051172484.263051</v>
      </c>
      <c r="E13">
        <v>5755403154.896289</v>
      </c>
      <c r="F13">
        <v>5000000000</v>
      </c>
    </row>
    <row r="14" spans="1:6" ht="12.75">
      <c r="A14" t="s">
        <v>1321</v>
      </c>
      <c r="B14">
        <v>6317409056.897665</v>
      </c>
      <c r="C14">
        <v>6182571652.140738</v>
      </c>
      <c r="D14">
        <v>5985679175.651501</v>
      </c>
      <c r="E14">
        <v>5671326688.674543</v>
      </c>
      <c r="F14">
        <v>5000000000</v>
      </c>
    </row>
    <row r="15" spans="1:6" ht="12.75">
      <c r="A15" t="s">
        <v>1322</v>
      </c>
      <c r="B15">
        <v>6275500968.97645</v>
      </c>
      <c r="C15">
        <v>6131141504.407158</v>
      </c>
      <c r="D15">
        <v>5920790709.534568</v>
      </c>
      <c r="E15">
        <v>5586085243.056891</v>
      </c>
      <c r="F15">
        <v>5000000000</v>
      </c>
    </row>
    <row r="16" spans="1:6" ht="12.75">
      <c r="A16" t="s">
        <v>1323</v>
      </c>
      <c r="B16">
        <v>6233059614.57436</v>
      </c>
      <c r="C16">
        <v>6079680819.576195</v>
      </c>
      <c r="D16">
        <v>5856645228.665054</v>
      </c>
      <c r="E16">
        <v>5502915568.758557</v>
      </c>
      <c r="F16">
        <v>5000000000</v>
      </c>
    </row>
    <row r="17" spans="1:6" ht="12.75">
      <c r="A17" t="s">
        <v>1324</v>
      </c>
      <c r="B17">
        <v>6192081929.970993</v>
      </c>
      <c r="C17">
        <v>6029467687.7002735</v>
      </c>
      <c r="D17">
        <v>5793502549.555379</v>
      </c>
      <c r="E17">
        <v>5420530025.456318</v>
      </c>
      <c r="F17">
        <v>5000000000</v>
      </c>
    </row>
    <row r="18" spans="1:6" ht="12.75">
      <c r="A18" t="s">
        <v>1325</v>
      </c>
      <c r="B18">
        <v>6150457617.771446</v>
      </c>
      <c r="C18">
        <v>5979106216.828331</v>
      </c>
      <c r="D18">
        <v>5730971730.861623</v>
      </c>
      <c r="E18">
        <v>5340044813.957788</v>
      </c>
      <c r="F18">
        <v>5000000000</v>
      </c>
    </row>
    <row r="19" spans="1:6" ht="12.75">
      <c r="A19" t="s">
        <v>1326</v>
      </c>
      <c r="B19">
        <v>6108537503.271073</v>
      </c>
      <c r="C19">
        <v>5928282106.520098</v>
      </c>
      <c r="D19">
        <v>5667805685.979596</v>
      </c>
      <c r="E19">
        <v>5258818808.865327</v>
      </c>
      <c r="F19">
        <v>5000000000</v>
      </c>
    </row>
    <row r="20" spans="1:6" ht="12.75">
      <c r="A20" t="s">
        <v>1327</v>
      </c>
      <c r="B20">
        <v>6067430238.980908</v>
      </c>
      <c r="C20">
        <v>5878400725.2513</v>
      </c>
      <c r="D20">
        <v>5605822877.544019</v>
      </c>
      <c r="E20">
        <v>5179278281.51696</v>
      </c>
      <c r="F20">
        <v>5000000000</v>
      </c>
    </row>
    <row r="21" spans="1:6" ht="12.75">
      <c r="A21" t="s">
        <v>1328</v>
      </c>
      <c r="B21">
        <v>6025766938.748419</v>
      </c>
      <c r="C21">
        <v>5828452844.938252</v>
      </c>
      <c r="D21">
        <v>5544510852.402779</v>
      </c>
      <c r="E21">
        <v>5101632796.575116</v>
      </c>
      <c r="F21">
        <v>5000000000</v>
      </c>
    </row>
    <row r="22" spans="1:6" ht="12.75">
      <c r="A22" t="s">
        <v>1329</v>
      </c>
      <c r="B22">
        <v>5984065178.617798</v>
      </c>
      <c r="C22">
        <v>5778299537.29802</v>
      </c>
      <c r="D22">
        <v>5482821344.030343</v>
      </c>
      <c r="E22">
        <v>5023503074.40473</v>
      </c>
      <c r="F22">
        <v>5000000000</v>
      </c>
    </row>
    <row r="23" spans="1:6" ht="12.75">
      <c r="A23" t="s">
        <v>1330</v>
      </c>
      <c r="B23">
        <v>5941305169.323377</v>
      </c>
      <c r="C23">
        <v>5727593089.001602</v>
      </c>
      <c r="D23">
        <v>5421331540.330062</v>
      </c>
      <c r="E23">
        <v>4946803146.414677</v>
      </c>
      <c r="F23">
        <v>5000000000</v>
      </c>
    </row>
    <row r="24" spans="1:6" ht="12.75">
      <c r="A24" t="s">
        <v>1331</v>
      </c>
      <c r="B24">
        <v>5898930046.088144</v>
      </c>
      <c r="C24">
        <v>5677097087.084222</v>
      </c>
      <c r="D24">
        <v>5359869615.651402</v>
      </c>
      <c r="E24">
        <v>4870006106.827415</v>
      </c>
      <c r="F24">
        <v>5000000000</v>
      </c>
    </row>
    <row r="25" spans="1:6" ht="12.75">
      <c r="A25" t="s">
        <v>1332</v>
      </c>
      <c r="B25">
        <v>5857841518.594947</v>
      </c>
      <c r="C25">
        <v>5627992011.104103</v>
      </c>
      <c r="D25">
        <v>5299995110.397641</v>
      </c>
      <c r="E25">
        <v>4795207105.672069</v>
      </c>
      <c r="F25">
        <v>5000000000</v>
      </c>
    </row>
    <row r="26" spans="1:6" ht="12.75">
      <c r="A26" t="s">
        <v>1333</v>
      </c>
      <c r="B26">
        <v>5816757440.074201</v>
      </c>
      <c r="C26">
        <v>5579958018.202191</v>
      </c>
      <c r="D26">
        <v>5242688377.531429</v>
      </c>
      <c r="E26">
        <v>4725208273.40693</v>
      </c>
      <c r="F26">
        <v>5000000000</v>
      </c>
    </row>
    <row r="27" spans="1:6" ht="12.75">
      <c r="A27" t="s">
        <v>1334</v>
      </c>
      <c r="B27">
        <v>5775566003.873252</v>
      </c>
      <c r="C27">
        <v>5531046477.746003</v>
      </c>
      <c r="D27">
        <v>5183516837.365178</v>
      </c>
      <c r="E27">
        <v>4652089320.059246</v>
      </c>
      <c r="F27">
        <v>5000000000</v>
      </c>
    </row>
    <row r="28" spans="1:6" ht="12.75">
      <c r="A28" t="s">
        <v>1335</v>
      </c>
      <c r="B28">
        <v>5733859103.577261</v>
      </c>
      <c r="C28">
        <v>5482092180.106067</v>
      </c>
      <c r="D28">
        <v>5124993357.175764</v>
      </c>
      <c r="E28">
        <v>4580711301.231659</v>
      </c>
      <c r="F28">
        <v>5000000000</v>
      </c>
    </row>
    <row r="29" spans="1:6" ht="12.75">
      <c r="A29" t="s">
        <v>1336</v>
      </c>
      <c r="B29">
        <v>5691019550.256706</v>
      </c>
      <c r="C29">
        <v>5431905095.20177</v>
      </c>
      <c r="D29">
        <v>5065160825.430806</v>
      </c>
      <c r="E29">
        <v>4508057775.709733</v>
      </c>
      <c r="F29">
        <v>5000000000</v>
      </c>
    </row>
    <row r="30" spans="1:6" ht="12.75">
      <c r="A30" t="s">
        <v>1337</v>
      </c>
      <c r="B30">
        <v>5648468095.892117</v>
      </c>
      <c r="C30">
        <v>5382441723.912782</v>
      </c>
      <c r="D30">
        <v>5006683862.347019</v>
      </c>
      <c r="E30">
        <v>4437746468.394846</v>
      </c>
      <c r="F30">
        <v>5000000000</v>
      </c>
    </row>
    <row r="31" spans="1:6" ht="12.75">
      <c r="A31" t="s">
        <v>1338</v>
      </c>
      <c r="B31">
        <v>5607133511.413845</v>
      </c>
      <c r="C31">
        <v>5333991663.02658</v>
      </c>
      <c r="D31">
        <v>4948997775.583017</v>
      </c>
      <c r="E31">
        <v>4368035865.696997</v>
      </c>
      <c r="F31">
        <v>5000000000</v>
      </c>
    </row>
    <row r="32" spans="1:6" ht="12.75">
      <c r="A32" t="s">
        <v>1339</v>
      </c>
      <c r="B32">
        <v>5565819437.773782</v>
      </c>
      <c r="C32">
        <v>5285709947.019901</v>
      </c>
      <c r="D32">
        <v>4891728518.233453</v>
      </c>
      <c r="E32">
        <v>4299202514.957571</v>
      </c>
      <c r="F32">
        <v>5000000000</v>
      </c>
    </row>
    <row r="33" spans="1:6" ht="12.75">
      <c r="A33" t="s">
        <v>1340</v>
      </c>
      <c r="B33">
        <v>5523371347.757743</v>
      </c>
      <c r="C33">
        <v>5236788298.0593815</v>
      </c>
      <c r="D33">
        <v>4834524926.236964</v>
      </c>
      <c r="E33">
        <v>4231510704.3974175</v>
      </c>
      <c r="F33">
        <v>5000000000</v>
      </c>
    </row>
    <row r="34" spans="1:6" ht="12.75">
      <c r="A34" t="s">
        <v>1341</v>
      </c>
      <c r="B34">
        <v>5481318405.029046</v>
      </c>
      <c r="C34">
        <v>5188102938.238311</v>
      </c>
      <c r="D34">
        <v>4777398441.537005</v>
      </c>
      <c r="E34">
        <v>4163798680.387605</v>
      </c>
      <c r="F34">
        <v>5000000000</v>
      </c>
    </row>
    <row r="35" spans="1:6" ht="12.75">
      <c r="A35" t="s">
        <v>1342</v>
      </c>
      <c r="B35">
        <v>5438526772.018305</v>
      </c>
      <c r="C35">
        <v>5139151077.218416</v>
      </c>
      <c r="D35">
        <v>4720674232.613467</v>
      </c>
      <c r="E35">
        <v>4097494454.850759</v>
      </c>
      <c r="F35">
        <v>5000000000</v>
      </c>
    </row>
    <row r="36" spans="1:6" ht="12.75">
      <c r="A36" t="s">
        <v>1343</v>
      </c>
      <c r="B36">
        <v>5396728132.49067</v>
      </c>
      <c r="C36">
        <v>5091003946.502198</v>
      </c>
      <c r="D36">
        <v>4664554514.251642</v>
      </c>
      <c r="E36">
        <v>4031634339.918608</v>
      </c>
      <c r="F36">
        <v>5000000000</v>
      </c>
    </row>
    <row r="37" spans="1:6" ht="12.75">
      <c r="A37" t="s">
        <v>1344</v>
      </c>
      <c r="B37">
        <v>5354060730.051145</v>
      </c>
      <c r="C37">
        <v>5042187196.798818</v>
      </c>
      <c r="D37">
        <v>4608077743.21913</v>
      </c>
      <c r="E37">
        <v>3965951325.448198</v>
      </c>
      <c r="F37">
        <v>5000000000</v>
      </c>
    </row>
    <row r="38" spans="1:6" ht="12.75">
      <c r="A38" t="s">
        <v>1345</v>
      </c>
      <c r="B38">
        <v>5311267872.798823</v>
      </c>
      <c r="C38">
        <v>4994223810.370008</v>
      </c>
      <c r="D38">
        <v>4553758020.750378</v>
      </c>
      <c r="E38">
        <v>3904204365.1557317</v>
      </c>
      <c r="F38">
        <v>5000000000</v>
      </c>
    </row>
    <row r="39" spans="1:6" ht="12.75">
      <c r="A39" t="s">
        <v>1346</v>
      </c>
      <c r="B39">
        <v>5269760929.214852</v>
      </c>
      <c r="C39">
        <v>4946790152.816513</v>
      </c>
      <c r="D39">
        <v>4499036627.161224</v>
      </c>
      <c r="E39">
        <v>3840950779.6981897</v>
      </c>
      <c r="F39">
        <v>5000000000</v>
      </c>
    </row>
    <row r="40" spans="1:6" ht="12.75">
      <c r="A40" t="s">
        <v>1347</v>
      </c>
      <c r="B40">
        <v>5226137084.113494</v>
      </c>
      <c r="C40">
        <v>4897787427.333853</v>
      </c>
      <c r="D40">
        <v>4443505689.403631</v>
      </c>
      <c r="E40">
        <v>3777992027.260763</v>
      </c>
      <c r="F40">
        <v>5000000000</v>
      </c>
    </row>
    <row r="41" spans="1:6" ht="12.75">
      <c r="A41" t="s">
        <v>1348</v>
      </c>
      <c r="B41">
        <v>5183871865.645961</v>
      </c>
      <c r="C41">
        <v>4849937834.6761265</v>
      </c>
      <c r="D41">
        <v>4388903917.980528</v>
      </c>
      <c r="E41">
        <v>3715762859.338859</v>
      </c>
      <c r="F41">
        <v>5000000000</v>
      </c>
    </row>
    <row r="42" spans="1:6" ht="12.75">
      <c r="A42" t="s">
        <v>1349</v>
      </c>
      <c r="B42">
        <v>5141623366.901835</v>
      </c>
      <c r="C42">
        <v>4802515053.1505785</v>
      </c>
      <c r="D42">
        <v>4335292490.812713</v>
      </c>
      <c r="E42">
        <v>3655328419.918526</v>
      </c>
      <c r="F42">
        <v>5000000000</v>
      </c>
    </row>
    <row r="43" spans="1:6" ht="12.75">
      <c r="A43" t="s">
        <v>1350</v>
      </c>
      <c r="B43">
        <v>5099713017.369237</v>
      </c>
      <c r="C43">
        <v>4755289813.899932</v>
      </c>
      <c r="D43">
        <v>4281744534.128868</v>
      </c>
      <c r="E43">
        <v>3594888056.177445</v>
      </c>
      <c r="F43">
        <v>5000000000</v>
      </c>
    </row>
    <row r="44" spans="1:6" ht="12.75">
      <c r="A44" t="s">
        <v>1351</v>
      </c>
      <c r="B44">
        <v>5057933974.945791</v>
      </c>
      <c r="C44">
        <v>4708333185.669085</v>
      </c>
      <c r="D44">
        <v>4228682151.0395794</v>
      </c>
      <c r="E44">
        <v>3535300065.6916165</v>
      </c>
      <c r="F44">
        <v>5000000000</v>
      </c>
    </row>
    <row r="45" spans="1:6" ht="12.75">
      <c r="A45" t="s">
        <v>1352</v>
      </c>
      <c r="B45">
        <v>5014882967.349355</v>
      </c>
      <c r="C45">
        <v>4660595322.56246</v>
      </c>
      <c r="D45">
        <v>4175505083.4071894</v>
      </c>
      <c r="E45">
        <v>3476532861.8018804</v>
      </c>
      <c r="F45">
        <v>5000000000</v>
      </c>
    </row>
    <row r="46" spans="1:6" ht="12.75">
      <c r="A46" t="s">
        <v>1353</v>
      </c>
      <c r="B46">
        <v>4971465852.170378</v>
      </c>
      <c r="C46">
        <v>4612409228.489662</v>
      </c>
      <c r="D46">
        <v>4121824981.307173</v>
      </c>
      <c r="E46">
        <v>3417303007.3762975</v>
      </c>
      <c r="F46">
        <v>5000000000</v>
      </c>
    </row>
    <row r="47" spans="1:6" ht="12.75">
      <c r="A47" t="s">
        <v>1354</v>
      </c>
      <c r="B47">
        <v>4929506797.952015</v>
      </c>
      <c r="C47">
        <v>4565973661.225031</v>
      </c>
      <c r="D47">
        <v>4070285604.072238</v>
      </c>
      <c r="E47">
        <v>3360739953.769083</v>
      </c>
      <c r="F47">
        <v>5000000000</v>
      </c>
    </row>
    <row r="48" spans="1:6" ht="12.75">
      <c r="A48" t="s">
        <v>1355</v>
      </c>
      <c r="B48">
        <v>4887217202.296257</v>
      </c>
      <c r="C48">
        <v>4519124976.430096</v>
      </c>
      <c r="D48">
        <v>4018277510.8584847</v>
      </c>
      <c r="E48">
        <v>3303745400.4281616</v>
      </c>
      <c r="F48">
        <v>5000000000</v>
      </c>
    </row>
    <row r="49" spans="1:6" ht="12.75">
      <c r="A49" t="s">
        <v>1356</v>
      </c>
      <c r="B49">
        <v>4846067472.443117</v>
      </c>
      <c r="C49">
        <v>4473474300.972251</v>
      </c>
      <c r="D49">
        <v>3967570152.7759695</v>
      </c>
      <c r="E49">
        <v>3248238270.043216</v>
      </c>
      <c r="F49">
        <v>5000000000</v>
      </c>
    </row>
    <row r="50" spans="1:6" ht="12.75">
      <c r="A50" t="s">
        <v>1357</v>
      </c>
      <c r="B50">
        <v>4804494505.359049</v>
      </c>
      <c r="C50">
        <v>4428060367.109348</v>
      </c>
      <c r="D50">
        <v>3917947772.1320796</v>
      </c>
      <c r="E50">
        <v>3194901358.6839824</v>
      </c>
      <c r="F50">
        <v>5000000000</v>
      </c>
    </row>
    <row r="51" spans="1:6" ht="12.75">
      <c r="A51" t="s">
        <v>1358</v>
      </c>
      <c r="B51">
        <v>4763310040.516081</v>
      </c>
      <c r="C51">
        <v>4382656783.084601</v>
      </c>
      <c r="D51">
        <v>3867912702.325538</v>
      </c>
      <c r="E51">
        <v>3140740789.578947</v>
      </c>
      <c r="F51">
        <v>5000000000</v>
      </c>
    </row>
    <row r="52" spans="1:6" ht="12.75">
      <c r="A52" t="s">
        <v>1359</v>
      </c>
      <c r="B52">
        <v>4721132751.644059</v>
      </c>
      <c r="C52">
        <v>4336720007.977715</v>
      </c>
      <c r="D52">
        <v>3817951026.267547</v>
      </c>
      <c r="E52">
        <v>3087463755.3437047</v>
      </c>
      <c r="F52">
        <v>5000000000</v>
      </c>
    </row>
    <row r="53" spans="1:6" ht="12.75">
      <c r="A53" t="s">
        <v>1360</v>
      </c>
      <c r="B53">
        <v>4678746466.872289</v>
      </c>
      <c r="C53">
        <v>4290495615.7830334</v>
      </c>
      <c r="D53">
        <v>3767649768.4915156</v>
      </c>
      <c r="E53">
        <v>3033881818.373695</v>
      </c>
      <c r="F53">
        <v>5000000000</v>
      </c>
    </row>
    <row r="54" spans="1:6" ht="12.75">
      <c r="A54" t="s">
        <v>1361</v>
      </c>
      <c r="B54">
        <v>4637044288.581029</v>
      </c>
      <c r="C54">
        <v>4245274280.893871</v>
      </c>
      <c r="D54">
        <v>3718763712.0509486</v>
      </c>
      <c r="E54">
        <v>2982241449.9952497</v>
      </c>
      <c r="F54">
        <v>5000000000</v>
      </c>
    </row>
    <row r="55" spans="1:6" ht="12.75">
      <c r="A55" t="s">
        <v>1362</v>
      </c>
      <c r="B55">
        <v>4595844862.548731</v>
      </c>
      <c r="C55">
        <v>4200419345.399749</v>
      </c>
      <c r="D55">
        <v>3670114154.713774</v>
      </c>
      <c r="E55">
        <v>2930761042.4308467</v>
      </c>
      <c r="F55">
        <v>5000000000</v>
      </c>
    </row>
    <row r="56" spans="1:6" ht="12.75">
      <c r="A56" t="s">
        <v>1363</v>
      </c>
      <c r="B56">
        <v>4554771512.600112</v>
      </c>
      <c r="C56">
        <v>4155819385.3330884</v>
      </c>
      <c r="D56">
        <v>3621910214.529825</v>
      </c>
      <c r="E56">
        <v>2880017568.4183474</v>
      </c>
      <c r="F56">
        <v>5000000000</v>
      </c>
    </row>
    <row r="57" spans="1:6" ht="12.75">
      <c r="A57" t="s">
        <v>1364</v>
      </c>
      <c r="B57">
        <v>4514459105.877498</v>
      </c>
      <c r="C57">
        <v>4112276922.425813</v>
      </c>
      <c r="D57">
        <v>3575140677.4147253</v>
      </c>
      <c r="E57">
        <v>2831174745.9464498</v>
      </c>
      <c r="F57">
        <v>5000000000</v>
      </c>
    </row>
    <row r="58" spans="1:6" ht="12.75">
      <c r="A58" t="s">
        <v>1365</v>
      </c>
      <c r="B58">
        <v>4473170346.812682</v>
      </c>
      <c r="C58">
        <v>4067755542.6191425</v>
      </c>
      <c r="D58">
        <v>3527440697.882947</v>
      </c>
      <c r="E58">
        <v>2781569279.1334777</v>
      </c>
      <c r="F58">
        <v>5000000000</v>
      </c>
    </row>
    <row r="59" spans="1:6" ht="12.75">
      <c r="A59" t="s">
        <v>1366</v>
      </c>
      <c r="B59">
        <v>4432453271.475813</v>
      </c>
      <c r="C59">
        <v>4024112693.5116897</v>
      </c>
      <c r="D59">
        <v>3481006045.42038</v>
      </c>
      <c r="E59">
        <v>2733701058.039471</v>
      </c>
      <c r="F59">
        <v>5000000000</v>
      </c>
    </row>
    <row r="60" spans="1:6" ht="12.75">
      <c r="A60" t="s">
        <v>1367</v>
      </c>
      <c r="B60">
        <v>4392616717.130422</v>
      </c>
      <c r="C60">
        <v>3981182237.425272</v>
      </c>
      <c r="D60">
        <v>3435111146.7658567</v>
      </c>
      <c r="E60">
        <v>2686232855.0147758</v>
      </c>
      <c r="F60">
        <v>5000000000</v>
      </c>
    </row>
    <row r="61" spans="1:6" ht="12.75">
      <c r="A61" t="s">
        <v>1368</v>
      </c>
      <c r="B61">
        <v>4353183975.528236</v>
      </c>
      <c r="C61">
        <v>3938751200.6414294</v>
      </c>
      <c r="D61">
        <v>3389856995.18945</v>
      </c>
      <c r="E61">
        <v>2639616654.709921</v>
      </c>
      <c r="F61">
        <v>5000000000</v>
      </c>
    </row>
    <row r="62" spans="1:6" ht="12.75">
      <c r="A62" t="s">
        <v>1369</v>
      </c>
      <c r="B62">
        <v>4313811980.391031</v>
      </c>
      <c r="C62">
        <v>3897147667.1979294</v>
      </c>
      <c r="D62">
        <v>3346345719.287067</v>
      </c>
      <c r="E62">
        <v>2595764571.8680515</v>
      </c>
      <c r="F62">
        <v>5000000000</v>
      </c>
    </row>
    <row r="63" spans="1:6" ht="12.75">
      <c r="A63" t="s">
        <v>1370</v>
      </c>
      <c r="B63">
        <v>4274199720.804933</v>
      </c>
      <c r="C63">
        <v>3854812338.6107535</v>
      </c>
      <c r="D63">
        <v>3301575843.4213896</v>
      </c>
      <c r="E63">
        <v>2550189137.650448</v>
      </c>
      <c r="F63">
        <v>5000000000</v>
      </c>
    </row>
    <row r="64" spans="1:6" ht="12.75">
      <c r="A64" t="s">
        <v>1371</v>
      </c>
      <c r="B64">
        <v>4233519178.081856</v>
      </c>
      <c r="C64">
        <v>3811856304.4377236</v>
      </c>
      <c r="D64">
        <v>3256749280.324734</v>
      </c>
      <c r="E64">
        <v>2505252606.124191</v>
      </c>
      <c r="F64">
        <v>5000000000</v>
      </c>
    </row>
    <row r="65" spans="1:6" ht="12.75">
      <c r="A65" t="s">
        <v>1372</v>
      </c>
      <c r="B65">
        <v>4194618390.496856</v>
      </c>
      <c r="C65">
        <v>3770424292.0908756</v>
      </c>
      <c r="D65">
        <v>3213158305.794935</v>
      </c>
      <c r="E65">
        <v>2461251190.4038167</v>
      </c>
      <c r="F65">
        <v>5000000000</v>
      </c>
    </row>
    <row r="66" spans="1:6" ht="12.75">
      <c r="A66" t="s">
        <v>1373</v>
      </c>
      <c r="B66">
        <v>4155112555.401479</v>
      </c>
      <c r="C66">
        <v>3728783097.1220403</v>
      </c>
      <c r="D66">
        <v>3169850547.9653435</v>
      </c>
      <c r="E66">
        <v>2418124661.9980707</v>
      </c>
      <c r="F66">
        <v>5000000000</v>
      </c>
    </row>
    <row r="67" spans="1:6" ht="12.75">
      <c r="A67" t="s">
        <v>1374</v>
      </c>
      <c r="B67">
        <v>4116049572.580671</v>
      </c>
      <c r="C67">
        <v>3687463280.2826486</v>
      </c>
      <c r="D67">
        <v>3126752188.896047</v>
      </c>
      <c r="E67">
        <v>2375144201.04846</v>
      </c>
      <c r="F67">
        <v>5000000000</v>
      </c>
    </row>
    <row r="68" spans="1:6" ht="12.75">
      <c r="A68" t="s">
        <v>1375</v>
      </c>
      <c r="B68">
        <v>4075993205.758041</v>
      </c>
      <c r="C68">
        <v>3645384462.068751</v>
      </c>
      <c r="D68">
        <v>3083210591.768716</v>
      </c>
      <c r="E68">
        <v>2332149184.1598</v>
      </c>
      <c r="F68">
        <v>5000000000</v>
      </c>
    </row>
    <row r="69" spans="1:6" ht="12.75">
      <c r="A69" t="s">
        <v>1376</v>
      </c>
      <c r="B69">
        <v>4037655791.118939</v>
      </c>
      <c r="C69">
        <v>3605169928.005525</v>
      </c>
      <c r="D69">
        <v>3041692859.3590364</v>
      </c>
      <c r="E69">
        <v>2291313851.8966646</v>
      </c>
      <c r="F69">
        <v>5000000000</v>
      </c>
    </row>
    <row r="70" spans="1:6" ht="12.75">
      <c r="A70" t="s">
        <v>1377</v>
      </c>
      <c r="B70">
        <v>3999009556.650716</v>
      </c>
      <c r="C70">
        <v>3564607102.802419</v>
      </c>
      <c r="D70">
        <v>2999821265.214957</v>
      </c>
      <c r="E70">
        <v>2250200523.4367867</v>
      </c>
      <c r="F70">
        <v>5000000000</v>
      </c>
    </row>
    <row r="71" spans="1:6" ht="12.75">
      <c r="A71" t="s">
        <v>1378</v>
      </c>
      <c r="B71">
        <v>3960618879.819495</v>
      </c>
      <c r="C71">
        <v>3524591908.653427</v>
      </c>
      <c r="D71">
        <v>2958845704.393354</v>
      </c>
      <c r="E71">
        <v>2210366266.0636206</v>
      </c>
      <c r="F71">
        <v>5000000000</v>
      </c>
    </row>
    <row r="72" spans="1:6" ht="12.75">
      <c r="A72" t="s">
        <v>1379</v>
      </c>
      <c r="B72">
        <v>3922229961.585204</v>
      </c>
      <c r="C72">
        <v>3484509223.758335</v>
      </c>
      <c r="D72">
        <v>2917757472.3654504</v>
      </c>
      <c r="E72">
        <v>2170439751.5696077</v>
      </c>
      <c r="F72">
        <v>5000000000</v>
      </c>
    </row>
    <row r="73" spans="1:6" ht="12.75">
      <c r="A73" t="s">
        <v>1380</v>
      </c>
      <c r="B73">
        <v>3884030176.691822</v>
      </c>
      <c r="C73">
        <v>3444720107.266988</v>
      </c>
      <c r="D73">
        <v>2877104289.134356</v>
      </c>
      <c r="E73">
        <v>2131134054.7069397</v>
      </c>
      <c r="F73">
        <v>2500000000</v>
      </c>
    </row>
    <row r="74" spans="1:6" ht="12.75">
      <c r="A74" t="s">
        <v>1381</v>
      </c>
      <c r="B74">
        <v>3845310943.069329</v>
      </c>
      <c r="C74">
        <v>3405155361.1907754</v>
      </c>
      <c r="D74">
        <v>2837525101.059861</v>
      </c>
      <c r="E74">
        <v>2093774411.0550804</v>
      </c>
      <c r="F74">
        <v>2500000000</v>
      </c>
    </row>
    <row r="75" spans="1:6" ht="12.75">
      <c r="A75" t="s">
        <v>1382</v>
      </c>
      <c r="B75">
        <v>3807592587.929492</v>
      </c>
      <c r="C75">
        <v>3366035712.7485213</v>
      </c>
      <c r="D75">
        <v>2797793087.4328213</v>
      </c>
      <c r="E75">
        <v>2055712554.351612</v>
      </c>
      <c r="F75">
        <v>2500000000</v>
      </c>
    </row>
    <row r="76" spans="1:6" ht="12.75">
      <c r="A76" t="s">
        <v>1383</v>
      </c>
      <c r="B76">
        <v>3769446073.55803</v>
      </c>
      <c r="C76">
        <v>3326843271.741045</v>
      </c>
      <c r="D76">
        <v>2758411040.2068076</v>
      </c>
      <c r="E76">
        <v>2018467965.0543337</v>
      </c>
      <c r="F76">
        <v>2500000000</v>
      </c>
    </row>
    <row r="77" spans="1:6" ht="12.75">
      <c r="A77" t="s">
        <v>1384</v>
      </c>
      <c r="B77">
        <v>3731541425.381327</v>
      </c>
      <c r="C77">
        <v>3287803499.458715</v>
      </c>
      <c r="D77">
        <v>2719108809.770188</v>
      </c>
      <c r="E77">
        <v>1981281048.127941</v>
      </c>
      <c r="F77">
        <v>2500000000</v>
      </c>
    </row>
    <row r="78" spans="1:6" ht="12.75">
      <c r="A78" t="s">
        <v>1385</v>
      </c>
      <c r="B78">
        <v>3693620321.650949</v>
      </c>
      <c r="C78">
        <v>3249050019.781577</v>
      </c>
      <c r="D78">
        <v>2680444987.4718275</v>
      </c>
      <c r="E78">
        <v>1945102446.7731009</v>
      </c>
      <c r="F78">
        <v>2500000000</v>
      </c>
    </row>
    <row r="79" spans="1:6" ht="12.75">
      <c r="A79" t="s">
        <v>1386</v>
      </c>
      <c r="B79">
        <v>3656480169.086261</v>
      </c>
      <c r="C79">
        <v>3210924899.220975</v>
      </c>
      <c r="D79">
        <v>2642255080.837356</v>
      </c>
      <c r="E79">
        <v>1909268217.0990639</v>
      </c>
      <c r="F79">
        <v>2500000000</v>
      </c>
    </row>
    <row r="80" spans="1:6" ht="12.75">
      <c r="A80" t="s">
        <v>1387</v>
      </c>
      <c r="B80">
        <v>3619697819.822019</v>
      </c>
      <c r="C80">
        <v>3173233429.044644</v>
      </c>
      <c r="D80">
        <v>2604598028.2813053</v>
      </c>
      <c r="E80">
        <v>1874086051.9982045</v>
      </c>
      <c r="F80">
        <v>2500000000</v>
      </c>
    </row>
    <row r="81" spans="1:6" ht="12.75">
      <c r="A81" t="s">
        <v>1388</v>
      </c>
      <c r="B81">
        <v>3583988656.153401</v>
      </c>
      <c r="C81">
        <v>3136771557.372368</v>
      </c>
      <c r="D81">
        <v>2568333078.911924</v>
      </c>
      <c r="E81">
        <v>1840417057.305589</v>
      </c>
      <c r="F81">
        <v>2500000000</v>
      </c>
    </row>
    <row r="82" spans="1:6" ht="12.75">
      <c r="A82" t="s">
        <v>1389</v>
      </c>
      <c r="B82">
        <v>3547923669.375445</v>
      </c>
      <c r="C82">
        <v>3099940169.4515333</v>
      </c>
      <c r="D82">
        <v>2531721085.40832</v>
      </c>
      <c r="E82">
        <v>1806497573.7717576</v>
      </c>
      <c r="F82">
        <v>2500000000</v>
      </c>
    </row>
    <row r="83" spans="1:6" ht="12.75">
      <c r="A83" t="s">
        <v>1390</v>
      </c>
      <c r="B83">
        <v>3512662947.486234</v>
      </c>
      <c r="C83">
        <v>3064093997.659756</v>
      </c>
      <c r="D83">
        <v>2496286328.5420957</v>
      </c>
      <c r="E83">
        <v>1773911730.684561</v>
      </c>
      <c r="F83">
        <v>2500000000</v>
      </c>
    </row>
    <row r="84" spans="1:6" ht="12.75">
      <c r="A84" t="s">
        <v>1391</v>
      </c>
      <c r="B84">
        <v>3475318448.840396</v>
      </c>
      <c r="C84">
        <v>3026376732.035305</v>
      </c>
      <c r="D84">
        <v>2459288031.889506</v>
      </c>
      <c r="E84">
        <v>1740217867.09948</v>
      </c>
      <c r="F84">
        <v>2500000000</v>
      </c>
    </row>
    <row r="85" spans="1:6" ht="12.75">
      <c r="A85" t="s">
        <v>1392</v>
      </c>
      <c r="B85">
        <v>3439694640.077648</v>
      </c>
      <c r="C85">
        <v>2990274464.2884398</v>
      </c>
      <c r="D85">
        <v>2423770816.6915746</v>
      </c>
      <c r="E85">
        <v>1707821193.28389</v>
      </c>
      <c r="F85">
        <v>2500000000</v>
      </c>
    </row>
    <row r="86" spans="1:6" ht="12.75">
      <c r="A86" t="s">
        <v>1393</v>
      </c>
      <c r="B86">
        <v>3404599648.961049</v>
      </c>
      <c r="C86">
        <v>2955230331.292656</v>
      </c>
      <c r="D86">
        <v>2389862703.246475</v>
      </c>
      <c r="E86">
        <v>1677485633.4540186</v>
      </c>
      <c r="F86">
        <v>2500000000</v>
      </c>
    </row>
    <row r="87" spans="1:6" ht="12.75">
      <c r="A87" t="s">
        <v>1394</v>
      </c>
      <c r="B87">
        <v>3369908357.043722</v>
      </c>
      <c r="C87">
        <v>2920156687.9470177</v>
      </c>
      <c r="D87">
        <v>2355493250.4020987</v>
      </c>
      <c r="E87">
        <v>1646358239.4486685</v>
      </c>
      <c r="F87">
        <v>2500000000</v>
      </c>
    </row>
    <row r="88" spans="1:6" ht="12.75">
      <c r="A88" t="s">
        <v>1395</v>
      </c>
      <c r="B88">
        <v>3334662686.892326</v>
      </c>
      <c r="C88">
        <v>2884871909.8247943</v>
      </c>
      <c r="D88">
        <v>2321303954.274079</v>
      </c>
      <c r="E88">
        <v>1615811043.4783192</v>
      </c>
      <c r="F88">
        <v>2500000000</v>
      </c>
    </row>
    <row r="89" spans="1:6" ht="12.75">
      <c r="A89" t="s">
        <v>1396</v>
      </c>
      <c r="B89">
        <v>3300016776.153759</v>
      </c>
      <c r="C89">
        <v>2850057038.4945707</v>
      </c>
      <c r="D89">
        <v>2287457958.2344522</v>
      </c>
      <c r="E89">
        <v>1585507501.764646</v>
      </c>
      <c r="F89">
        <v>2500000000</v>
      </c>
    </row>
    <row r="90" spans="1:6" ht="12.75">
      <c r="A90" t="s">
        <v>1397</v>
      </c>
      <c r="B90">
        <v>3266190099.934206</v>
      </c>
      <c r="C90">
        <v>2816212504.195836</v>
      </c>
      <c r="D90">
        <v>2254731119.1841655</v>
      </c>
      <c r="E90">
        <v>1556417204.3011763</v>
      </c>
      <c r="F90">
        <v>2500000000</v>
      </c>
    </row>
    <row r="91" spans="1:6" ht="12.75">
      <c r="A91" t="s">
        <v>1398</v>
      </c>
      <c r="B91">
        <v>3232039111.523482</v>
      </c>
      <c r="C91">
        <v>2782039878.7369814</v>
      </c>
      <c r="D91">
        <v>2221706984.491348</v>
      </c>
      <c r="E91">
        <v>1527125270.392343</v>
      </c>
      <c r="F91">
        <v>2500000000</v>
      </c>
    </row>
    <row r="92" spans="1:6" ht="12.75">
      <c r="A92" t="s">
        <v>1399</v>
      </c>
      <c r="B92">
        <v>3198219252.850744</v>
      </c>
      <c r="C92">
        <v>2748259613.445925</v>
      </c>
      <c r="D92">
        <v>2189148778.4905787</v>
      </c>
      <c r="E92">
        <v>1498372456.143616</v>
      </c>
      <c r="F92">
        <v>2500000000</v>
      </c>
    </row>
    <row r="93" spans="1:6" ht="12.75">
      <c r="A93" t="s">
        <v>1400</v>
      </c>
      <c r="B93">
        <v>3164336774.536228</v>
      </c>
      <c r="C93">
        <v>2714680862.2579885</v>
      </c>
      <c r="D93">
        <v>2157079099.16603</v>
      </c>
      <c r="E93">
        <v>1470370081.40068</v>
      </c>
      <c r="F93">
        <v>2500000000</v>
      </c>
    </row>
    <row r="94" spans="1:6" ht="12.75">
      <c r="A94" t="s">
        <v>1401</v>
      </c>
      <c r="B94">
        <v>3130959297.743425</v>
      </c>
      <c r="C94">
        <v>2681490630.08244</v>
      </c>
      <c r="D94">
        <v>2125287393.4542046</v>
      </c>
      <c r="E94">
        <v>1442563276.6850224</v>
      </c>
      <c r="F94">
        <v>2500000000</v>
      </c>
    </row>
    <row r="95" spans="1:6" ht="12.75">
      <c r="A95" t="s">
        <v>1402</v>
      </c>
      <c r="B95">
        <v>3096806301.035866</v>
      </c>
      <c r="C95">
        <v>2647887102.5528674</v>
      </c>
      <c r="D95">
        <v>2093488665.6287172</v>
      </c>
      <c r="E95">
        <v>1415154652.1916492</v>
      </c>
      <c r="F95">
        <v>2500000000</v>
      </c>
    </row>
    <row r="96" spans="1:6" ht="12.75">
      <c r="A96" t="s">
        <v>1403</v>
      </c>
      <c r="B96">
        <v>3061989471.000888</v>
      </c>
      <c r="C96">
        <v>2613676868.5845776</v>
      </c>
      <c r="D96">
        <v>2061185776.4477904</v>
      </c>
      <c r="E96">
        <v>1387417109.7157881</v>
      </c>
      <c r="F96">
        <v>2500000000</v>
      </c>
    </row>
    <row r="97" spans="1:6" ht="12.75">
      <c r="A97" t="s">
        <v>1404</v>
      </c>
      <c r="B97">
        <v>3028069522.042487</v>
      </c>
      <c r="C97">
        <v>2580339331.9944463</v>
      </c>
      <c r="D97">
        <v>2029720124.873629</v>
      </c>
      <c r="E97">
        <v>1360450317.8543732</v>
      </c>
      <c r="F97">
        <v>2500000000</v>
      </c>
    </row>
    <row r="98" spans="1:6" ht="12.75">
      <c r="A98" t="s">
        <v>1405</v>
      </c>
      <c r="B98">
        <v>2992691959.980564</v>
      </c>
      <c r="C98">
        <v>2546146209.8522735</v>
      </c>
      <c r="D98">
        <v>1998058116.266779</v>
      </c>
      <c r="E98">
        <v>1333921253.0046263</v>
      </c>
      <c r="F98">
        <v>2500000000</v>
      </c>
    </row>
    <row r="99" spans="1:6" ht="12.75">
      <c r="A99" t="s">
        <v>1406</v>
      </c>
      <c r="B99">
        <v>2958552796.949767</v>
      </c>
      <c r="C99">
        <v>2512831832.264032</v>
      </c>
      <c r="D99">
        <v>1966900066.7687793</v>
      </c>
      <c r="E99">
        <v>1307558085.6222937</v>
      </c>
      <c r="F99">
        <v>2500000000</v>
      </c>
    </row>
    <row r="100" spans="1:6" ht="12.75">
      <c r="A100" t="s">
        <v>1407</v>
      </c>
      <c r="B100">
        <v>2925520436.290972</v>
      </c>
      <c r="C100">
        <v>2480697435.7311416</v>
      </c>
      <c r="D100">
        <v>1936967951.5594497</v>
      </c>
      <c r="E100">
        <v>1282381411.277303</v>
      </c>
      <c r="F100">
        <v>2500000000</v>
      </c>
    </row>
    <row r="101" spans="1:6" ht="12.75">
      <c r="A101" t="s">
        <v>1408</v>
      </c>
      <c r="B101">
        <v>2892675023.864775</v>
      </c>
      <c r="C101">
        <v>2448685932.9522986</v>
      </c>
      <c r="D101">
        <v>1907110321.3631878</v>
      </c>
      <c r="E101">
        <v>1257266127.3271089</v>
      </c>
      <c r="F101">
        <v>2500000000</v>
      </c>
    </row>
    <row r="102" spans="1:6" ht="12.75">
      <c r="A102" t="s">
        <v>1409</v>
      </c>
      <c r="B102">
        <v>2860967067.843877</v>
      </c>
      <c r="C102">
        <v>2417869515.2160177</v>
      </c>
      <c r="D102">
        <v>1878474730.285059</v>
      </c>
      <c r="E102">
        <v>1233311665.1048398</v>
      </c>
      <c r="F102">
        <v>2500000000</v>
      </c>
    </row>
    <row r="103" spans="1:6" ht="12.75">
      <c r="A103" t="s">
        <v>1410</v>
      </c>
      <c r="B103">
        <v>2829294123.558168</v>
      </c>
      <c r="C103">
        <v>2387046490.7092724</v>
      </c>
      <c r="D103">
        <v>1849811469.6740422</v>
      </c>
      <c r="E103">
        <v>1209348776.4442155</v>
      </c>
      <c r="F103">
        <v>2500000000</v>
      </c>
    </row>
    <row r="104" spans="1:6" ht="12.75">
      <c r="A104" t="s">
        <v>1411</v>
      </c>
      <c r="B104">
        <v>2796876466.646676</v>
      </c>
      <c r="C104">
        <v>2355693826.292955</v>
      </c>
      <c r="D104">
        <v>1820872458.5081794</v>
      </c>
      <c r="E104">
        <v>1185387240.6524103</v>
      </c>
      <c r="F104">
        <v>2500000000</v>
      </c>
    </row>
    <row r="105" spans="1:6" ht="12.75">
      <c r="A105" t="s">
        <v>1412</v>
      </c>
      <c r="B105">
        <v>2765233884.245554</v>
      </c>
      <c r="C105">
        <v>2325219676.2171516</v>
      </c>
      <c r="D105">
        <v>1792893282.146864</v>
      </c>
      <c r="E105">
        <v>1162388339.2213488</v>
      </c>
      <c r="F105">
        <v>2500000000</v>
      </c>
    </row>
    <row r="106" spans="1:6" ht="12.75">
      <c r="A106" t="s">
        <v>1413</v>
      </c>
      <c r="B106">
        <v>2734371678.16185</v>
      </c>
      <c r="C106">
        <v>2295368648.800839</v>
      </c>
      <c r="D106">
        <v>1765375068.7913713</v>
      </c>
      <c r="E106">
        <v>1139699645.6562428</v>
      </c>
      <c r="F106">
        <v>2500000000</v>
      </c>
    </row>
    <row r="107" spans="1:6" ht="12.75">
      <c r="A107" t="s">
        <v>1414</v>
      </c>
      <c r="B107">
        <v>2703658431.914004</v>
      </c>
      <c r="C107">
        <v>2265861095.664969</v>
      </c>
      <c r="D107">
        <v>1738391514.9563818</v>
      </c>
      <c r="E107">
        <v>1117679026.0461285</v>
      </c>
      <c r="F107">
        <v>2500000000</v>
      </c>
    </row>
    <row r="108" spans="1:6" ht="12.75">
      <c r="A108" t="s">
        <v>1415</v>
      </c>
      <c r="B108">
        <v>2673302001.712266</v>
      </c>
      <c r="C108">
        <v>2236620295.533271</v>
      </c>
      <c r="D108">
        <v>1711593644.2732394</v>
      </c>
      <c r="E108">
        <v>1095788636.3564966</v>
      </c>
      <c r="F108">
        <v>2500000000</v>
      </c>
    </row>
    <row r="109" spans="1:6" ht="12.75">
      <c r="A109" t="s">
        <v>1416</v>
      </c>
      <c r="B109">
        <v>2643376766.447643</v>
      </c>
      <c r="C109">
        <v>2207832314.115601</v>
      </c>
      <c r="D109">
        <v>1685266477.1373644</v>
      </c>
      <c r="E109">
        <v>1074363706.4209893</v>
      </c>
      <c r="F109">
        <v>0</v>
      </c>
    </row>
    <row r="110" spans="1:5" ht="12.75">
      <c r="A110" t="s">
        <v>1417</v>
      </c>
      <c r="B110">
        <v>2613246691.06344</v>
      </c>
      <c r="C110">
        <v>2179322733.0041347</v>
      </c>
      <c r="D110">
        <v>1659683062.0603445</v>
      </c>
      <c r="E110">
        <v>1054005603.6935924</v>
      </c>
    </row>
    <row r="111" spans="1:5" ht="12.75">
      <c r="A111" t="s">
        <v>1418</v>
      </c>
      <c r="B111">
        <v>2583403214.862872</v>
      </c>
      <c r="C111">
        <v>2150780620.760283</v>
      </c>
      <c r="D111">
        <v>1633780921.5191553</v>
      </c>
      <c r="E111">
        <v>1033161461.3137627</v>
      </c>
    </row>
    <row r="112" spans="1:5" ht="12.75">
      <c r="A112" t="s">
        <v>1419</v>
      </c>
      <c r="B112">
        <v>2553013578.571699</v>
      </c>
      <c r="C112">
        <v>2121991324.6387315</v>
      </c>
      <c r="D112">
        <v>1607944583.0145667</v>
      </c>
      <c r="E112">
        <v>1012655062.0329367</v>
      </c>
    </row>
    <row r="113" spans="1:5" ht="12.75">
      <c r="A113" t="s">
        <v>1420</v>
      </c>
      <c r="B113">
        <v>2523314327.404311</v>
      </c>
      <c r="C113">
        <v>2093748976.358096</v>
      </c>
      <c r="D113">
        <v>1582508960.741792</v>
      </c>
      <c r="E113">
        <v>992414859.6947438</v>
      </c>
    </row>
    <row r="114" spans="1:5" ht="12.75">
      <c r="A114" t="s">
        <v>1421</v>
      </c>
      <c r="B114">
        <v>2494250878.964428</v>
      </c>
      <c r="C114">
        <v>2066236136.7748544</v>
      </c>
      <c r="D114">
        <v>1557870257.0241604</v>
      </c>
      <c r="E114">
        <v>972958798.7973828</v>
      </c>
    </row>
    <row r="115" spans="1:5" ht="12.75">
      <c r="A115" t="s">
        <v>1422</v>
      </c>
      <c r="B115">
        <v>2465135742.957534</v>
      </c>
      <c r="C115">
        <v>2038653591.334348</v>
      </c>
      <c r="D115">
        <v>1533164880.6425014</v>
      </c>
      <c r="E115">
        <v>953473541.8357984</v>
      </c>
    </row>
    <row r="116" spans="1:5" ht="12.75">
      <c r="A116" t="s">
        <v>1423</v>
      </c>
      <c r="B116">
        <v>2434980277.365373</v>
      </c>
      <c r="C116">
        <v>2010299778.50994</v>
      </c>
      <c r="D116">
        <v>1507996535.053416</v>
      </c>
      <c r="E116">
        <v>933849190.9727166</v>
      </c>
    </row>
    <row r="117" spans="1:5" ht="12.75">
      <c r="A117" t="s">
        <v>1424</v>
      </c>
      <c r="B117">
        <v>2406220902.812967</v>
      </c>
      <c r="C117">
        <v>1983295527.2655432</v>
      </c>
      <c r="D117">
        <v>1484077970.8359904</v>
      </c>
      <c r="E117">
        <v>915269952.9137455</v>
      </c>
    </row>
    <row r="118" spans="1:5" ht="12.75">
      <c r="A118" t="s">
        <v>1425</v>
      </c>
      <c r="B118">
        <v>2377617777.296448</v>
      </c>
      <c r="C118">
        <v>1956395952.2908554</v>
      </c>
      <c r="D118">
        <v>1460226193.8456478</v>
      </c>
      <c r="E118">
        <v>896745572.051074</v>
      </c>
    </row>
    <row r="119" spans="1:5" ht="12.75">
      <c r="A119" t="s">
        <v>1426</v>
      </c>
      <c r="B119">
        <v>2349291429.72716</v>
      </c>
      <c r="C119">
        <v>1929914953.0982745</v>
      </c>
      <c r="D119">
        <v>1436915790.7245843</v>
      </c>
      <c r="E119">
        <v>878813069.6937746</v>
      </c>
    </row>
    <row r="120" spans="1:5" ht="12.75">
      <c r="A120" t="s">
        <v>1427</v>
      </c>
      <c r="B120">
        <v>2321057403.349625</v>
      </c>
      <c r="C120">
        <v>1903487096.4335282</v>
      </c>
      <c r="D120">
        <v>1413634632.3836858</v>
      </c>
      <c r="E120">
        <v>860912444.5370103</v>
      </c>
    </row>
    <row r="121" spans="1:5" ht="12.75">
      <c r="A121" t="s">
        <v>1428</v>
      </c>
      <c r="B121">
        <v>2292634222.103273</v>
      </c>
      <c r="C121">
        <v>1876988473.4272137</v>
      </c>
      <c r="D121">
        <v>1390410176.440339</v>
      </c>
      <c r="E121">
        <v>843182077.2758027</v>
      </c>
    </row>
    <row r="122" spans="1:5" ht="12.75">
      <c r="A122" t="s">
        <v>1429</v>
      </c>
      <c r="B122">
        <v>2263392126.055113</v>
      </c>
      <c r="C122">
        <v>1850208869.5060415</v>
      </c>
      <c r="D122">
        <v>1367424027.535137</v>
      </c>
      <c r="E122">
        <v>826069612.9001416</v>
      </c>
    </row>
    <row r="123" spans="1:5" ht="12.75">
      <c r="A123" t="s">
        <v>1430</v>
      </c>
      <c r="B123">
        <v>2235836927.970963</v>
      </c>
      <c r="C123">
        <v>1824583998.1762938</v>
      </c>
      <c r="D123">
        <v>1345056113.8051865</v>
      </c>
      <c r="E123">
        <v>809115391.191591</v>
      </c>
    </row>
    <row r="124" spans="1:5" ht="12.75">
      <c r="A124" t="s">
        <v>1431</v>
      </c>
      <c r="B124">
        <v>2208186050.039953</v>
      </c>
      <c r="C124">
        <v>1799061290.634319</v>
      </c>
      <c r="D124">
        <v>1322976919.5704176</v>
      </c>
      <c r="E124">
        <v>792571425.5523624</v>
      </c>
    </row>
    <row r="125" spans="1:5" ht="12.75">
      <c r="A125" t="s">
        <v>1432</v>
      </c>
      <c r="B125">
        <v>2180799862.518525</v>
      </c>
      <c r="C125">
        <v>1773735619.3300695</v>
      </c>
      <c r="D125">
        <v>1301035924.9768589</v>
      </c>
      <c r="E125">
        <v>776125676.5016114</v>
      </c>
    </row>
    <row r="126" spans="1:5" ht="12.75">
      <c r="A126" t="s">
        <v>1433</v>
      </c>
      <c r="B126">
        <v>2153562866.03923</v>
      </c>
      <c r="C126">
        <v>1748707572.6579745</v>
      </c>
      <c r="D126">
        <v>1279520826.9124708</v>
      </c>
      <c r="E126">
        <v>760162087.1046463</v>
      </c>
    </row>
    <row r="127" spans="1:5" ht="12.75">
      <c r="A127" t="s">
        <v>1434</v>
      </c>
      <c r="B127">
        <v>2126249542.211788</v>
      </c>
      <c r="C127">
        <v>1723600648.5874262</v>
      </c>
      <c r="D127">
        <v>1257942848.1242385</v>
      </c>
      <c r="E127">
        <v>744177227.4358813</v>
      </c>
    </row>
    <row r="128" spans="1:5" ht="12.75">
      <c r="A128" t="s">
        <v>1435</v>
      </c>
      <c r="B128">
        <v>2098730080.761063</v>
      </c>
      <c r="C128">
        <v>1698407042.6430323</v>
      </c>
      <c r="D128">
        <v>1236403245.4988575</v>
      </c>
      <c r="E128">
        <v>728336746.279686</v>
      </c>
    </row>
    <row r="129" spans="1:5" ht="12.75">
      <c r="A129" t="s">
        <v>1436</v>
      </c>
      <c r="B129">
        <v>2071840202.005496</v>
      </c>
      <c r="C129">
        <v>1673894224.9420164</v>
      </c>
      <c r="D129">
        <v>1215559250.5451512</v>
      </c>
      <c r="E129">
        <v>713122766.3082426</v>
      </c>
    </row>
    <row r="130" spans="1:5" ht="12.75">
      <c r="A130" t="s">
        <v>1437</v>
      </c>
      <c r="B130">
        <v>2044941515.84157</v>
      </c>
      <c r="C130">
        <v>1649359879.3515668</v>
      </c>
      <c r="D130">
        <v>1194696635.7203352</v>
      </c>
      <c r="E130">
        <v>697914833.6459546</v>
      </c>
    </row>
    <row r="131" spans="1:5" ht="12.75">
      <c r="A131" t="s">
        <v>1438</v>
      </c>
      <c r="B131">
        <v>2018317288.336136</v>
      </c>
      <c r="C131">
        <v>1625213925.3489242</v>
      </c>
      <c r="D131">
        <v>1174309344.3504298</v>
      </c>
      <c r="E131">
        <v>683192969.410812</v>
      </c>
    </row>
    <row r="132" spans="1:5" ht="12.75">
      <c r="A132" t="s">
        <v>1439</v>
      </c>
      <c r="B132">
        <v>1992014738.687064</v>
      </c>
      <c r="C132">
        <v>1601313706.5005054</v>
      </c>
      <c r="D132">
        <v>1154097488.079135</v>
      </c>
      <c r="E132">
        <v>668590170.0817014</v>
      </c>
    </row>
    <row r="133" spans="1:5" ht="12.75">
      <c r="A133" t="s">
        <v>1440</v>
      </c>
      <c r="B133">
        <v>1965667651.23288</v>
      </c>
      <c r="C133">
        <v>1577454143.8112106</v>
      </c>
      <c r="D133">
        <v>1134010069.470927</v>
      </c>
      <c r="E133">
        <v>654170599.7250701</v>
      </c>
    </row>
    <row r="134" spans="1:5" ht="12.75">
      <c r="A134" t="s">
        <v>1441</v>
      </c>
      <c r="B134">
        <v>1939453447.125769</v>
      </c>
      <c r="C134">
        <v>1554032636.8475964</v>
      </c>
      <c r="D134">
        <v>1114606109.252959</v>
      </c>
      <c r="E134">
        <v>640516823.5976728</v>
      </c>
    </row>
    <row r="135" spans="1:5" ht="12.75">
      <c r="A135" t="s">
        <v>1442</v>
      </c>
      <c r="B135">
        <v>1913515500.294427</v>
      </c>
      <c r="C135">
        <v>1530648743.418083</v>
      </c>
      <c r="D135">
        <v>1095042351.0659177</v>
      </c>
      <c r="E135">
        <v>626609042.2584089</v>
      </c>
    </row>
    <row r="136" spans="1:5" ht="12.75">
      <c r="A136" t="s">
        <v>1443</v>
      </c>
      <c r="B136">
        <v>1887736983.15413</v>
      </c>
      <c r="C136">
        <v>1507549563.91357</v>
      </c>
      <c r="D136">
        <v>1075862433.7566376</v>
      </c>
      <c r="E136">
        <v>613110238.4140141</v>
      </c>
    </row>
    <row r="137" spans="1:5" ht="12.75">
      <c r="A137" t="s">
        <v>1444</v>
      </c>
      <c r="B137">
        <v>1862288643.181883</v>
      </c>
      <c r="C137">
        <v>1484704035.571073</v>
      </c>
      <c r="D137">
        <v>1056864051.2858306</v>
      </c>
      <c r="E137">
        <v>599732481.1001923</v>
      </c>
    </row>
    <row r="138" spans="1:5" ht="12.75">
      <c r="A138" t="s">
        <v>1445</v>
      </c>
      <c r="B138">
        <v>1837169060.673987</v>
      </c>
      <c r="C138">
        <v>1462273392.0109222</v>
      </c>
      <c r="D138">
        <v>1038335211.0753005</v>
      </c>
      <c r="E138">
        <v>586802708.636733</v>
      </c>
    </row>
    <row r="139" spans="1:5" ht="12.75">
      <c r="A139" t="s">
        <v>1446</v>
      </c>
      <c r="B139">
        <v>1812332823.868169</v>
      </c>
      <c r="C139">
        <v>1440058681.8710282</v>
      </c>
      <c r="D139">
        <v>1019960344.2098958</v>
      </c>
      <c r="E139">
        <v>573976926.7625797</v>
      </c>
    </row>
    <row r="140" spans="1:5" ht="12.75">
      <c r="A140" t="s">
        <v>1447</v>
      </c>
      <c r="B140">
        <v>1787355843.023332</v>
      </c>
      <c r="C140">
        <v>1417803476.9360647</v>
      </c>
      <c r="D140">
        <v>1001643615.0505615</v>
      </c>
      <c r="E140">
        <v>561281844.1857793</v>
      </c>
    </row>
    <row r="141" spans="1:5" ht="12.75">
      <c r="A141" t="s">
        <v>1448</v>
      </c>
      <c r="B141">
        <v>1762846336.50009</v>
      </c>
      <c r="C141">
        <v>1396066257.5434039</v>
      </c>
      <c r="D141">
        <v>983859283.0352206</v>
      </c>
      <c r="E141">
        <v>549056248.6294277</v>
      </c>
    </row>
    <row r="142" spans="1:5" ht="12.75">
      <c r="A142" t="s">
        <v>1449</v>
      </c>
      <c r="B142">
        <v>1738642354.715218</v>
      </c>
      <c r="C142">
        <v>1374562866.1595566</v>
      </c>
      <c r="D142">
        <v>966241435.2440953</v>
      </c>
      <c r="E142">
        <v>536940456.5235479</v>
      </c>
    </row>
    <row r="143" spans="1:5" ht="12.75">
      <c r="A143" t="s">
        <v>1450</v>
      </c>
      <c r="B143">
        <v>1714721082.884809</v>
      </c>
      <c r="C143">
        <v>1353425641.130084</v>
      </c>
      <c r="D143">
        <v>949041529.8957286</v>
      </c>
      <c r="E143">
        <v>525220623.97569054</v>
      </c>
    </row>
    <row r="144" spans="1:5" ht="12.75">
      <c r="A144" t="s">
        <v>1451</v>
      </c>
      <c r="B144">
        <v>1690991510.167397</v>
      </c>
      <c r="C144">
        <v>1332432197.6347601</v>
      </c>
      <c r="D144">
        <v>931944455.6682194</v>
      </c>
      <c r="E144">
        <v>513574204.7693764</v>
      </c>
    </row>
    <row r="145" spans="1:5" ht="12.75">
      <c r="A145" t="s">
        <v>1452</v>
      </c>
      <c r="B145">
        <v>1667009466.09992</v>
      </c>
      <c r="C145">
        <v>1311307473.958914</v>
      </c>
      <c r="D145">
        <v>914836617.981696</v>
      </c>
      <c r="E145">
        <v>502011114.6693091</v>
      </c>
    </row>
    <row r="146" spans="1:5" ht="12.75">
      <c r="A146" t="s">
        <v>1453</v>
      </c>
      <c r="B146">
        <v>1643419960.999343</v>
      </c>
      <c r="C146">
        <v>1290700177.7635784</v>
      </c>
      <c r="D146">
        <v>898317406.0322231</v>
      </c>
      <c r="E146">
        <v>490992835.5648926</v>
      </c>
    </row>
    <row r="147" spans="1:5" ht="12.75">
      <c r="A147" t="s">
        <v>1454</v>
      </c>
      <c r="B147">
        <v>1619958444.430867</v>
      </c>
      <c r="C147">
        <v>1270116229.2150486</v>
      </c>
      <c r="D147">
        <v>881742964.6204258</v>
      </c>
      <c r="E147">
        <v>479892500.435341</v>
      </c>
    </row>
    <row r="148" spans="1:5" ht="12.75">
      <c r="A148" t="s">
        <v>1455</v>
      </c>
      <c r="B148">
        <v>1596565752.252379</v>
      </c>
      <c r="C148">
        <v>1249720692.25033</v>
      </c>
      <c r="D148">
        <v>865448572.2469546</v>
      </c>
      <c r="E148">
        <v>469093385.43825006</v>
      </c>
    </row>
    <row r="149" spans="1:5" ht="12.75">
      <c r="A149" t="s">
        <v>1456</v>
      </c>
      <c r="B149">
        <v>1573547067.259566</v>
      </c>
      <c r="C149">
        <v>1229613630.0720484</v>
      </c>
      <c r="D149">
        <v>849358557.1040525</v>
      </c>
      <c r="E149">
        <v>458422293.3384183</v>
      </c>
    </row>
    <row r="150" spans="1:5" ht="12.75">
      <c r="A150" t="s">
        <v>1457</v>
      </c>
      <c r="B150">
        <v>1550612190.54155</v>
      </c>
      <c r="C150">
        <v>1209702797.7601647</v>
      </c>
      <c r="D150">
        <v>833548453.9853523</v>
      </c>
      <c r="E150">
        <v>448044960.3354959</v>
      </c>
    </row>
    <row r="151" spans="1:5" ht="12.75">
      <c r="A151" t="s">
        <v>1458</v>
      </c>
      <c r="B151">
        <v>1527390402.603399</v>
      </c>
      <c r="C151">
        <v>1189565410.5007524</v>
      </c>
      <c r="D151">
        <v>817588145.1884397</v>
      </c>
      <c r="E151">
        <v>437604673.6062331</v>
      </c>
    </row>
    <row r="152" spans="1:5" ht="12.75">
      <c r="A152" t="s">
        <v>1459</v>
      </c>
      <c r="B152">
        <v>1504609037.791471</v>
      </c>
      <c r="C152">
        <v>1169835281.8215292</v>
      </c>
      <c r="D152">
        <v>801982822.6882527</v>
      </c>
      <c r="E152">
        <v>427433987.2080498</v>
      </c>
    </row>
    <row r="153" spans="1:5" ht="12.75">
      <c r="A153" t="s">
        <v>1460</v>
      </c>
      <c r="B153">
        <v>1481607223.609792</v>
      </c>
      <c r="C153">
        <v>1150060523.621902</v>
      </c>
      <c r="D153">
        <v>786485671.1146984</v>
      </c>
      <c r="E153">
        <v>417456169.34298176</v>
      </c>
    </row>
    <row r="154" spans="1:5" ht="12.75">
      <c r="A154" t="s">
        <v>1461</v>
      </c>
      <c r="B154">
        <v>1459012376.358886</v>
      </c>
      <c r="C154">
        <v>1130600998.1306329</v>
      </c>
      <c r="D154">
        <v>771211639.894335</v>
      </c>
      <c r="E154">
        <v>407615100.28825146</v>
      </c>
    </row>
    <row r="155" spans="1:5" ht="12.75">
      <c r="A155" t="s">
        <v>1462</v>
      </c>
      <c r="B155">
        <v>1436698646.910224</v>
      </c>
      <c r="C155">
        <v>1111482506.4364986</v>
      </c>
      <c r="D155">
        <v>756304370.8229195</v>
      </c>
      <c r="E155">
        <v>398097437.6389531</v>
      </c>
    </row>
    <row r="156" spans="1:5" ht="12.75">
      <c r="A156" t="s">
        <v>1463</v>
      </c>
      <c r="B156">
        <v>1414316429.135688</v>
      </c>
      <c r="C156">
        <v>1092311018.0402613</v>
      </c>
      <c r="D156">
        <v>741368937.7161349</v>
      </c>
      <c r="E156">
        <v>388582982.5103349</v>
      </c>
    </row>
    <row r="157" spans="1:5" ht="12.75">
      <c r="A157" t="s">
        <v>1464</v>
      </c>
      <c r="B157">
        <v>1392116243.532792</v>
      </c>
      <c r="C157">
        <v>1073341714.236399</v>
      </c>
      <c r="D157">
        <v>726641457.590881</v>
      </c>
      <c r="E157">
        <v>379250518.71984327</v>
      </c>
    </row>
    <row r="158" spans="1:5" ht="12.75">
      <c r="A158" t="s">
        <v>1465</v>
      </c>
      <c r="B158">
        <v>1370333737.508761</v>
      </c>
      <c r="C158">
        <v>1054928390.3905656</v>
      </c>
      <c r="D158">
        <v>712535096.4666202</v>
      </c>
      <c r="E158">
        <v>370465084.58256054</v>
      </c>
    </row>
    <row r="159" spans="1:5" ht="12.75">
      <c r="A159" t="s">
        <v>1466</v>
      </c>
      <c r="B159">
        <v>1348775922.16585</v>
      </c>
      <c r="C159">
        <v>1036571379.9636034</v>
      </c>
      <c r="D159">
        <v>698355546.8610402</v>
      </c>
      <c r="E159">
        <v>361554881.00736797</v>
      </c>
    </row>
    <row r="160" spans="1:5" ht="12.75">
      <c r="A160" t="s">
        <v>1467</v>
      </c>
      <c r="B160">
        <v>1327163036.051512</v>
      </c>
      <c r="C160">
        <v>1018287111.3002349</v>
      </c>
      <c r="D160">
        <v>684348606.7996193</v>
      </c>
      <c r="E160">
        <v>352850805.2026608</v>
      </c>
    </row>
    <row r="161" spans="1:5" ht="12.75">
      <c r="A161" t="s">
        <v>1468</v>
      </c>
      <c r="B161">
        <v>1305756529.442433</v>
      </c>
      <c r="C161">
        <v>1000163392.8455371</v>
      </c>
      <c r="D161">
        <v>670458943.420739</v>
      </c>
      <c r="E161">
        <v>344225098.8020871</v>
      </c>
    </row>
    <row r="162" spans="1:5" ht="12.75">
      <c r="A162" t="s">
        <v>1469</v>
      </c>
      <c r="B162">
        <v>1284169843.174385</v>
      </c>
      <c r="C162">
        <v>982014218.4423004</v>
      </c>
      <c r="D162">
        <v>656672420.3961642</v>
      </c>
      <c r="E162">
        <v>335764831.17643607</v>
      </c>
    </row>
    <row r="163" spans="1:5" ht="12.75">
      <c r="A163" t="s">
        <v>1470</v>
      </c>
      <c r="B163">
        <v>1263381334.232522</v>
      </c>
      <c r="C163">
        <v>964478485.1472167</v>
      </c>
      <c r="D163">
        <v>643306053.1128147</v>
      </c>
      <c r="E163">
        <v>327537240.5451893</v>
      </c>
    </row>
    <row r="164" spans="1:5" ht="12.75">
      <c r="A164" t="s">
        <v>1471</v>
      </c>
      <c r="B164">
        <v>1242933521.430219</v>
      </c>
      <c r="C164">
        <v>947259060.579085</v>
      </c>
      <c r="D164">
        <v>630213866.3883399</v>
      </c>
      <c r="E164">
        <v>319512329.8956923</v>
      </c>
    </row>
    <row r="165" spans="1:5" ht="12.75">
      <c r="A165" t="s">
        <v>1472</v>
      </c>
      <c r="B165">
        <v>1222692116.365271</v>
      </c>
      <c r="C165">
        <v>930303252.7527331</v>
      </c>
      <c r="D165">
        <v>617409763.9791795</v>
      </c>
      <c r="E165">
        <v>311737640.7524911</v>
      </c>
    </row>
    <row r="166" spans="1:5" ht="12.75">
      <c r="A166" t="s">
        <v>1473</v>
      </c>
      <c r="B166">
        <v>1202505988.913695</v>
      </c>
      <c r="C166">
        <v>913392527.9246314</v>
      </c>
      <c r="D166">
        <v>604645049.2215681</v>
      </c>
      <c r="E166">
        <v>303999501.7666433</v>
      </c>
    </row>
    <row r="167" spans="1:5" ht="12.75">
      <c r="A167" t="s">
        <v>1474</v>
      </c>
      <c r="B167">
        <v>1182719670.284965</v>
      </c>
      <c r="C167">
        <v>896888770.9544291</v>
      </c>
      <c r="D167">
        <v>592258634.1561813</v>
      </c>
      <c r="E167">
        <v>296551315.40887904</v>
      </c>
    </row>
    <row r="168" spans="1:5" ht="12.75">
      <c r="A168" t="s">
        <v>1475</v>
      </c>
      <c r="B168">
        <v>1162940498.387459</v>
      </c>
      <c r="C168">
        <v>880393932.1493545</v>
      </c>
      <c r="D168">
        <v>579887767.5114836</v>
      </c>
      <c r="E168">
        <v>289127247.13471854</v>
      </c>
    </row>
    <row r="169" spans="1:5" ht="12.75">
      <c r="A169" t="s">
        <v>1476</v>
      </c>
      <c r="B169">
        <v>1143319086.978298</v>
      </c>
      <c r="C169">
        <v>864071694.8620906</v>
      </c>
      <c r="D169">
        <v>567689391.5756103</v>
      </c>
      <c r="E169">
        <v>281846386.9013608</v>
      </c>
    </row>
    <row r="170" spans="1:5" ht="12.75">
      <c r="A170" t="s">
        <v>1477</v>
      </c>
      <c r="B170">
        <v>1123933823.344159</v>
      </c>
      <c r="C170">
        <v>848119774.0092787</v>
      </c>
      <c r="D170">
        <v>555928968.445933</v>
      </c>
      <c r="E170">
        <v>274951446.81865495</v>
      </c>
    </row>
    <row r="171" spans="1:5" ht="12.75">
      <c r="A171" t="s">
        <v>1478</v>
      </c>
      <c r="B171">
        <v>1104617890.086934</v>
      </c>
      <c r="C171">
        <v>832130230.3376471</v>
      </c>
      <c r="D171">
        <v>544060891.1844671</v>
      </c>
      <c r="E171">
        <v>267942023.31149495</v>
      </c>
    </row>
    <row r="172" spans="1:5" ht="12.75">
      <c r="A172" t="s">
        <v>1479</v>
      </c>
      <c r="B172">
        <v>1085412757.536624</v>
      </c>
      <c r="C172">
        <v>816320511.849635</v>
      </c>
      <c r="D172">
        <v>532410590.126014</v>
      </c>
      <c r="E172">
        <v>261129593.58582792</v>
      </c>
    </row>
    <row r="173" spans="1:5" ht="12.75">
      <c r="A173" t="s">
        <v>1480</v>
      </c>
      <c r="B173">
        <v>1066072150.41363</v>
      </c>
      <c r="C173">
        <v>800414900.1654245</v>
      </c>
      <c r="D173">
        <v>520709179.326969</v>
      </c>
      <c r="E173">
        <v>254308725.11505613</v>
      </c>
    </row>
    <row r="174" spans="1:5" ht="12.75">
      <c r="A174" t="s">
        <v>1481</v>
      </c>
      <c r="B174">
        <v>1047076591.895476</v>
      </c>
      <c r="C174">
        <v>784862496.7814718</v>
      </c>
      <c r="D174">
        <v>509334874.88065755</v>
      </c>
      <c r="E174">
        <v>247733948.33395523</v>
      </c>
    </row>
    <row r="175" spans="1:5" ht="12.75">
      <c r="A175" t="s">
        <v>1482</v>
      </c>
      <c r="B175">
        <v>1028365046.242029</v>
      </c>
      <c r="C175">
        <v>769529392.6313989</v>
      </c>
      <c r="D175">
        <v>498114451.49735063</v>
      </c>
      <c r="E175">
        <v>241250305.4409942</v>
      </c>
    </row>
    <row r="176" spans="1:5" ht="12.75">
      <c r="A176" t="s">
        <v>1483</v>
      </c>
      <c r="B176">
        <v>1009810127.551129</v>
      </c>
      <c r="C176">
        <v>754363048.6035147</v>
      </c>
      <c r="D176">
        <v>487055474.36869097</v>
      </c>
      <c r="E176">
        <v>234895003.36239293</v>
      </c>
    </row>
    <row r="177" spans="1:5" ht="12.75">
      <c r="A177" t="s">
        <v>1484</v>
      </c>
      <c r="B177">
        <v>991452694.469769</v>
      </c>
      <c r="C177">
        <v>739433704.9154255</v>
      </c>
      <c r="D177">
        <v>476241274.8803283</v>
      </c>
      <c r="E177">
        <v>228738076.74248207</v>
      </c>
    </row>
    <row r="178" spans="1:5" ht="12.75">
      <c r="A178" t="s">
        <v>1485</v>
      </c>
      <c r="B178">
        <v>973251707.946325</v>
      </c>
      <c r="C178">
        <v>724628146.0491326</v>
      </c>
      <c r="D178">
        <v>465518646.2162427</v>
      </c>
      <c r="E178">
        <v>222640994.79678458</v>
      </c>
    </row>
    <row r="179" spans="1:5" ht="12.75">
      <c r="A179" t="s">
        <v>1486</v>
      </c>
      <c r="B179">
        <v>955182676.747709</v>
      </c>
      <c r="C179">
        <v>710007640.4591079</v>
      </c>
      <c r="D179">
        <v>455003431.3247474</v>
      </c>
      <c r="E179">
        <v>216719908.1188778</v>
      </c>
    </row>
    <row r="180" spans="1:5" ht="12.75">
      <c r="A180" t="s">
        <v>1487</v>
      </c>
      <c r="B180">
        <v>937364531.92965</v>
      </c>
      <c r="C180">
        <v>695581272.009013</v>
      </c>
      <c r="D180">
        <v>444624738.6516629</v>
      </c>
      <c r="E180">
        <v>210879507.46557954</v>
      </c>
    </row>
    <row r="181" spans="1:5" ht="12.75">
      <c r="A181" t="s">
        <v>1488</v>
      </c>
      <c r="B181">
        <v>919507317.054014</v>
      </c>
      <c r="C181">
        <v>681172854.3037229</v>
      </c>
      <c r="D181">
        <v>434307338.5383038</v>
      </c>
      <c r="E181">
        <v>205113640.55557197</v>
      </c>
    </row>
    <row r="182" spans="1:5" ht="12.75">
      <c r="A182" t="s">
        <v>1489</v>
      </c>
      <c r="B182">
        <v>901942999.85227</v>
      </c>
      <c r="C182">
        <v>667137507.6725435</v>
      </c>
      <c r="D182">
        <v>424381369.2119602</v>
      </c>
      <c r="E182">
        <v>199658910.12705386</v>
      </c>
    </row>
    <row r="183" spans="1:5" ht="12.75">
      <c r="A183" t="s">
        <v>1490</v>
      </c>
      <c r="B183">
        <v>884555916.875482</v>
      </c>
      <c r="C183">
        <v>653167153.5328182</v>
      </c>
      <c r="D183">
        <v>414437820.5861055</v>
      </c>
      <c r="E183">
        <v>194154914.15342358</v>
      </c>
    </row>
    <row r="184" spans="1:5" ht="12.75">
      <c r="A184" t="s">
        <v>1491</v>
      </c>
      <c r="B184">
        <v>867298447.739168</v>
      </c>
      <c r="C184">
        <v>639372826.069858</v>
      </c>
      <c r="D184">
        <v>404686750.8205689</v>
      </c>
      <c r="E184">
        <v>188809601.48321617</v>
      </c>
    </row>
    <row r="185" spans="1:5" ht="12.75">
      <c r="A185" t="s">
        <v>1492</v>
      </c>
      <c r="B185">
        <v>849893207.008985</v>
      </c>
      <c r="C185">
        <v>625479013.3225769</v>
      </c>
      <c r="D185">
        <v>394885918.2834292</v>
      </c>
      <c r="E185">
        <v>183456606.5711625</v>
      </c>
    </row>
    <row r="186" spans="1:5" ht="12.75">
      <c r="A186" t="s">
        <v>1493</v>
      </c>
      <c r="B186">
        <v>832753528.327531</v>
      </c>
      <c r="C186">
        <v>611859103.7022934</v>
      </c>
      <c r="D186">
        <v>385336455.35337675</v>
      </c>
      <c r="E186">
        <v>178286266.5281744</v>
      </c>
    </row>
    <row r="187" spans="1:5" ht="12.75">
      <c r="A187" t="s">
        <v>1494</v>
      </c>
      <c r="B187">
        <v>816025045.847116</v>
      </c>
      <c r="C187">
        <v>598551071.1340514</v>
      </c>
      <c r="D187">
        <v>375996651.3473397</v>
      </c>
      <c r="E187">
        <v>173228118.81838194</v>
      </c>
    </row>
    <row r="188" spans="1:5" ht="12.75">
      <c r="A188" t="s">
        <v>1495</v>
      </c>
      <c r="B188">
        <v>799445142.247352</v>
      </c>
      <c r="C188">
        <v>585395218.4335723</v>
      </c>
      <c r="D188">
        <v>366797214.04663163</v>
      </c>
      <c r="E188">
        <v>168274016.148833</v>
      </c>
    </row>
    <row r="189" spans="1:5" ht="12.75">
      <c r="A189" t="s">
        <v>1496</v>
      </c>
      <c r="B189">
        <v>782832314.901335</v>
      </c>
      <c r="C189">
        <v>572289539.7820363</v>
      </c>
      <c r="D189">
        <v>357702876.81131464</v>
      </c>
      <c r="E189">
        <v>163429159.83216536</v>
      </c>
    </row>
    <row r="190" spans="1:5" ht="12.75">
      <c r="A190" t="s">
        <v>1497</v>
      </c>
      <c r="B190">
        <v>766454520.260788</v>
      </c>
      <c r="C190">
        <v>559366215.1734726</v>
      </c>
      <c r="D190">
        <v>348736134.9606934</v>
      </c>
      <c r="E190">
        <v>158657528.45857385</v>
      </c>
    </row>
    <row r="191" spans="1:5" ht="12.75">
      <c r="A191" t="s">
        <v>1498</v>
      </c>
      <c r="B191">
        <v>750261309.443644</v>
      </c>
      <c r="C191">
        <v>546649497.6535513</v>
      </c>
      <c r="D191">
        <v>339969094.465169</v>
      </c>
      <c r="E191">
        <v>154034944.5603016</v>
      </c>
    </row>
    <row r="192" spans="1:5" ht="12.75">
      <c r="A192" t="s">
        <v>1499</v>
      </c>
      <c r="B192">
        <v>734182178.836663</v>
      </c>
      <c r="C192">
        <v>534026760.1736842</v>
      </c>
      <c r="D192">
        <v>331274188.0174414</v>
      </c>
      <c r="E192">
        <v>149459675.79502907</v>
      </c>
    </row>
    <row r="193" spans="1:5" ht="12.75">
      <c r="A193" t="s">
        <v>1500</v>
      </c>
      <c r="B193">
        <v>718197975.289656</v>
      </c>
      <c r="C193">
        <v>521514198.9482394</v>
      </c>
      <c r="D193">
        <v>322689480.6585243</v>
      </c>
      <c r="E193">
        <v>144969908.68786234</v>
      </c>
    </row>
    <row r="194" spans="1:5" ht="12.75">
      <c r="A194" t="s">
        <v>1501</v>
      </c>
      <c r="B194">
        <v>701638854.819366</v>
      </c>
      <c r="C194">
        <v>508681488.55091643</v>
      </c>
      <c r="D194">
        <v>314000287.7856783</v>
      </c>
      <c r="E194">
        <v>140507223.0977503</v>
      </c>
    </row>
    <row r="195" spans="1:5" ht="12.75">
      <c r="A195" t="s">
        <v>1502</v>
      </c>
      <c r="B195">
        <v>685716869.662464</v>
      </c>
      <c r="C195">
        <v>496295017.74762046</v>
      </c>
      <c r="D195">
        <v>305575211.4014642</v>
      </c>
      <c r="E195">
        <v>136158056.9202302</v>
      </c>
    </row>
    <row r="196" spans="1:5" ht="12.75">
      <c r="A196" t="s">
        <v>1503</v>
      </c>
      <c r="B196">
        <v>669037286.35718</v>
      </c>
      <c r="C196">
        <v>483428181.58247167</v>
      </c>
      <c r="D196">
        <v>296920331.62363803</v>
      </c>
      <c r="E196">
        <v>131759289.59148788</v>
      </c>
    </row>
    <row r="197" spans="1:5" ht="12.75">
      <c r="A197" t="s">
        <v>1504</v>
      </c>
      <c r="B197">
        <v>653650247.738555</v>
      </c>
      <c r="C197">
        <v>471508852.5848959</v>
      </c>
      <c r="D197">
        <v>288862999.6013894</v>
      </c>
      <c r="E197">
        <v>127640895.9375567</v>
      </c>
    </row>
    <row r="198" spans="1:5" ht="12.75">
      <c r="A198" t="s">
        <v>1505</v>
      </c>
      <c r="B198">
        <v>638717098.543853</v>
      </c>
      <c r="C198">
        <v>459980608.82232255</v>
      </c>
      <c r="D198">
        <v>281106803.46896875</v>
      </c>
      <c r="E198">
        <v>123704462.72457226</v>
      </c>
    </row>
    <row r="199" spans="1:5" ht="12.75">
      <c r="A199" t="s">
        <v>1506</v>
      </c>
      <c r="B199">
        <v>624087830.289989</v>
      </c>
      <c r="C199">
        <v>448682854.5972941</v>
      </c>
      <c r="D199">
        <v>273505081.852254</v>
      </c>
      <c r="E199">
        <v>119849445.8665824</v>
      </c>
    </row>
    <row r="200" spans="1:5" ht="12.75">
      <c r="A200" t="s">
        <v>1507</v>
      </c>
      <c r="B200">
        <v>609736291.659322</v>
      </c>
      <c r="C200">
        <v>437621433.6051317</v>
      </c>
      <c r="D200">
        <v>266083903.59596613</v>
      </c>
      <c r="E200">
        <v>116103644.65771343</v>
      </c>
    </row>
    <row r="201" spans="1:5" ht="12.75">
      <c r="A201" t="s">
        <v>1508</v>
      </c>
      <c r="B201">
        <v>595657909.587743</v>
      </c>
      <c r="C201">
        <v>426815333.09515804</v>
      </c>
      <c r="D201">
        <v>258874813.407566</v>
      </c>
      <c r="E201">
        <v>112494977.23039815</v>
      </c>
    </row>
    <row r="202" spans="1:5" ht="12.75">
      <c r="A202" t="s">
        <v>1509</v>
      </c>
      <c r="B202">
        <v>581654224.395359</v>
      </c>
      <c r="C202">
        <v>416074179.50105846</v>
      </c>
      <c r="D202">
        <v>251718215.56441316</v>
      </c>
      <c r="E202">
        <v>108921746.7025749</v>
      </c>
    </row>
    <row r="203" spans="1:5" ht="12.75">
      <c r="A203" t="s">
        <v>1510</v>
      </c>
      <c r="B203">
        <v>568036861.66105</v>
      </c>
      <c r="C203">
        <v>405666325.74272645</v>
      </c>
      <c r="D203">
        <v>244817582.31817883</v>
      </c>
      <c r="E203">
        <v>105501501.62120347</v>
      </c>
    </row>
    <row r="204" spans="1:5" ht="12.75">
      <c r="A204" t="s">
        <v>1511</v>
      </c>
      <c r="B204">
        <v>554734673.634768</v>
      </c>
      <c r="C204">
        <v>395494574.8652806</v>
      </c>
      <c r="D204">
        <v>238071972.17472857</v>
      </c>
      <c r="E204">
        <v>102160009.7020571</v>
      </c>
    </row>
    <row r="205" spans="1:5" ht="12.75">
      <c r="A205" t="s">
        <v>1512</v>
      </c>
      <c r="B205">
        <v>541741900.165946</v>
      </c>
      <c r="C205">
        <v>385576382.1102043</v>
      </c>
      <c r="D205">
        <v>231511333.23657963</v>
      </c>
      <c r="E205">
        <v>98923968.71897651</v>
      </c>
    </row>
    <row r="206" spans="1:5" ht="12.75">
      <c r="A206" t="s">
        <v>1513</v>
      </c>
      <c r="B206">
        <v>528915412.087213</v>
      </c>
      <c r="C206">
        <v>375870587.211993</v>
      </c>
      <c r="D206">
        <v>225165210.8006028</v>
      </c>
      <c r="E206">
        <v>95844142.73827843</v>
      </c>
    </row>
    <row r="207" spans="1:5" ht="12.75">
      <c r="A207" t="s">
        <v>1514</v>
      </c>
      <c r="B207">
        <v>516289353.176794</v>
      </c>
      <c r="C207">
        <v>366275667.5715653</v>
      </c>
      <c r="D207">
        <v>218859352.29185772</v>
      </c>
      <c r="E207">
        <v>92765398.77557692</v>
      </c>
    </row>
    <row r="208" spans="1:5" ht="12.75">
      <c r="A208" t="s">
        <v>1515</v>
      </c>
      <c r="B208">
        <v>503770571.740999</v>
      </c>
      <c r="C208">
        <v>356807729.5041222</v>
      </c>
      <c r="D208">
        <v>212677262.81172115</v>
      </c>
      <c r="E208">
        <v>89775545.34302413</v>
      </c>
    </row>
    <row r="209" spans="1:5" ht="12.75">
      <c r="A209" t="s">
        <v>1516</v>
      </c>
      <c r="B209">
        <v>491312628.988242</v>
      </c>
      <c r="C209">
        <v>347393882.5381383</v>
      </c>
      <c r="D209">
        <v>206539474.47570533</v>
      </c>
      <c r="E209">
        <v>86815381.2756046</v>
      </c>
    </row>
    <row r="210" spans="1:5" ht="12.75">
      <c r="A210" t="s">
        <v>1517</v>
      </c>
      <c r="B210">
        <v>478988688.740546</v>
      </c>
      <c r="C210">
        <v>338124045.8287664</v>
      </c>
      <c r="D210">
        <v>200533403.77536562</v>
      </c>
      <c r="E210">
        <v>83945306.30698524</v>
      </c>
    </row>
    <row r="211" spans="1:5" ht="12.75">
      <c r="A211" t="s">
        <v>1518</v>
      </c>
      <c r="B211">
        <v>466854235.092562</v>
      </c>
      <c r="C211">
        <v>328999229.690468</v>
      </c>
      <c r="D211">
        <v>194625455.7321798</v>
      </c>
      <c r="E211">
        <v>81127100.56148909</v>
      </c>
    </row>
    <row r="212" spans="1:5" ht="12.75">
      <c r="A212" t="s">
        <v>1519</v>
      </c>
      <c r="B212">
        <v>454844545.638805</v>
      </c>
      <c r="C212">
        <v>319992167.6962575</v>
      </c>
      <c r="D212">
        <v>188815743.35428104</v>
      </c>
      <c r="E212">
        <v>78372036.95142278</v>
      </c>
    </row>
    <row r="213" spans="1:5" ht="12.75">
      <c r="A213" t="s">
        <v>1520</v>
      </c>
      <c r="B213">
        <v>442962711.587381</v>
      </c>
      <c r="C213">
        <v>311121544.9094667</v>
      </c>
      <c r="D213">
        <v>183129668.0900273</v>
      </c>
      <c r="E213">
        <v>75700321.4372217</v>
      </c>
    </row>
    <row r="214" spans="1:5" ht="12.75">
      <c r="A214" t="s">
        <v>1521</v>
      </c>
      <c r="B214">
        <v>431211660.013729</v>
      </c>
      <c r="C214">
        <v>302354329.9413784</v>
      </c>
      <c r="D214">
        <v>177516573.71115652</v>
      </c>
      <c r="E214">
        <v>73069231.84749417</v>
      </c>
    </row>
    <row r="215" spans="1:5" ht="12.75">
      <c r="A215" t="s">
        <v>1522</v>
      </c>
      <c r="B215">
        <v>419411461.148279</v>
      </c>
      <c r="C215">
        <v>293597633.85459137</v>
      </c>
      <c r="D215">
        <v>171951129.52667868</v>
      </c>
      <c r="E215">
        <v>70488253.70021982</v>
      </c>
    </row>
    <row r="216" spans="1:5" ht="12.75">
      <c r="A216" t="s">
        <v>1523</v>
      </c>
      <c r="B216">
        <v>407474310.30853</v>
      </c>
      <c r="C216">
        <v>284757564.27419287</v>
      </c>
      <c r="D216">
        <v>166349631.87310368</v>
      </c>
      <c r="E216">
        <v>67903190.73733498</v>
      </c>
    </row>
    <row r="217" spans="1:5" ht="12.75">
      <c r="A217" t="s">
        <v>1524</v>
      </c>
      <c r="B217">
        <v>396246583.776897</v>
      </c>
      <c r="C217">
        <v>276441567.0509552</v>
      </c>
      <c r="D217">
        <v>161080887.48365742</v>
      </c>
      <c r="E217">
        <v>65474014.64400897</v>
      </c>
    </row>
    <row r="218" spans="1:5" ht="12.75">
      <c r="A218" t="s">
        <v>1525</v>
      </c>
      <c r="B218">
        <v>385235785.442307</v>
      </c>
      <c r="C218">
        <v>268348122.53002465</v>
      </c>
      <c r="D218">
        <v>156005656.2881805</v>
      </c>
      <c r="E218">
        <v>63168463.534148656</v>
      </c>
    </row>
    <row r="219" spans="1:5" ht="12.75">
      <c r="A219" t="s">
        <v>1526</v>
      </c>
      <c r="B219">
        <v>374524932.093458</v>
      </c>
      <c r="C219">
        <v>260444656.30723417</v>
      </c>
      <c r="D219">
        <v>151025863.5868681</v>
      </c>
      <c r="E219">
        <v>60893076.44236231</v>
      </c>
    </row>
    <row r="220" spans="1:5" ht="12.75">
      <c r="A220" t="s">
        <v>1527</v>
      </c>
      <c r="B220">
        <v>363212360.050979</v>
      </c>
      <c r="C220">
        <v>252163310.06151947</v>
      </c>
      <c r="D220">
        <v>145863805.73540777</v>
      </c>
      <c r="E220">
        <v>58570672.73471575</v>
      </c>
    </row>
    <row r="221" spans="1:5" ht="12.75">
      <c r="A221" t="s">
        <v>1528</v>
      </c>
      <c r="B221">
        <v>352990385.235857</v>
      </c>
      <c r="C221">
        <v>244650964.86709186</v>
      </c>
      <c r="D221">
        <v>141158381.3337425</v>
      </c>
      <c r="E221">
        <v>56441163.89991503</v>
      </c>
    </row>
    <row r="222" spans="1:5" ht="12.75">
      <c r="A222" t="s">
        <v>1529</v>
      </c>
      <c r="B222">
        <v>343097299.519162</v>
      </c>
      <c r="C222">
        <v>237403937.0044536</v>
      </c>
      <c r="D222">
        <v>136639863.94034085</v>
      </c>
      <c r="E222">
        <v>54410509.87671943</v>
      </c>
    </row>
    <row r="223" spans="1:5" ht="12.75">
      <c r="A223" t="s">
        <v>1530</v>
      </c>
      <c r="B223">
        <v>333509102.655347</v>
      </c>
      <c r="C223">
        <v>230378044.70764893</v>
      </c>
      <c r="D223">
        <v>132258832.5628683</v>
      </c>
      <c r="E223">
        <v>52442897.56625604</v>
      </c>
    </row>
    <row r="224" spans="1:5" ht="12.75">
      <c r="A224" t="s">
        <v>1531</v>
      </c>
      <c r="B224">
        <v>323928942.311035</v>
      </c>
      <c r="C224">
        <v>223380844.31539533</v>
      </c>
      <c r="D224">
        <v>127915631.12308495</v>
      </c>
      <c r="E224">
        <v>50505913.646326914</v>
      </c>
    </row>
    <row r="225" spans="1:5" ht="12.75">
      <c r="A225" t="s">
        <v>1532</v>
      </c>
      <c r="B225">
        <v>314927714.223637</v>
      </c>
      <c r="C225">
        <v>216817142.5701578</v>
      </c>
      <c r="D225">
        <v>123851443.78510213</v>
      </c>
      <c r="E225">
        <v>48700763.634414986</v>
      </c>
    </row>
    <row r="226" spans="1:5" ht="12.75">
      <c r="A226" t="s">
        <v>1533</v>
      </c>
      <c r="B226">
        <v>306201097.989342</v>
      </c>
      <c r="C226">
        <v>210451612.76710036</v>
      </c>
      <c r="D226">
        <v>119909559.69536272</v>
      </c>
      <c r="E226">
        <v>46951030.11410111</v>
      </c>
    </row>
    <row r="227" spans="1:5" ht="12.75">
      <c r="A227" t="s">
        <v>1534</v>
      </c>
      <c r="B227">
        <v>297647868.65433</v>
      </c>
      <c r="C227">
        <v>204237201.96178433</v>
      </c>
      <c r="D227">
        <v>116082344.08196867</v>
      </c>
      <c r="E227">
        <v>45266151.20004805</v>
      </c>
    </row>
    <row r="228" spans="1:5" ht="12.75">
      <c r="A228" t="s">
        <v>1535</v>
      </c>
      <c r="B228">
        <v>289275814.018346</v>
      </c>
      <c r="C228">
        <v>198155886.57686067</v>
      </c>
      <c r="D228">
        <v>112339474.64216635</v>
      </c>
      <c r="E228">
        <v>43621079.457245834</v>
      </c>
    </row>
    <row r="229" spans="1:5" ht="12.75">
      <c r="A229" t="s">
        <v>1536</v>
      </c>
      <c r="B229">
        <v>280966014.094671</v>
      </c>
      <c r="C229">
        <v>192137184.9608982</v>
      </c>
      <c r="D229">
        <v>108650299.1862475</v>
      </c>
      <c r="E229">
        <v>42009892.10191301</v>
      </c>
    </row>
    <row r="230" spans="1:5" ht="12.75">
      <c r="A230" t="s">
        <v>1537</v>
      </c>
      <c r="B230">
        <v>272702864.076326</v>
      </c>
      <c r="C230">
        <v>186200762.5569168</v>
      </c>
      <c r="D230">
        <v>105051455.61658391</v>
      </c>
      <c r="E230">
        <v>40462967.038947575</v>
      </c>
    </row>
    <row r="231" spans="1:5" ht="12.75">
      <c r="A231" t="s">
        <v>1538</v>
      </c>
      <c r="B231">
        <v>264509788.206863</v>
      </c>
      <c r="C231">
        <v>180300230.8983073</v>
      </c>
      <c r="D231">
        <v>101463770.00610588</v>
      </c>
      <c r="E231">
        <v>38915558.293745525</v>
      </c>
    </row>
    <row r="232" spans="1:5" ht="12.75">
      <c r="A232" t="s">
        <v>1539</v>
      </c>
      <c r="B232">
        <v>256297095.481368</v>
      </c>
      <c r="C232">
        <v>174415380.60644093</v>
      </c>
      <c r="D232">
        <v>97910497.9799881</v>
      </c>
      <c r="E232">
        <v>37398795.33484091</v>
      </c>
    </row>
    <row r="233" spans="1:5" ht="12.75">
      <c r="A233" t="s">
        <v>1540</v>
      </c>
      <c r="B233">
        <v>248243046.047281</v>
      </c>
      <c r="C233">
        <v>168647911.02870974</v>
      </c>
      <c r="D233">
        <v>94432076.23598997</v>
      </c>
      <c r="E233">
        <v>35917368.61488207</v>
      </c>
    </row>
    <row r="234" spans="1:5" ht="12.75">
      <c r="A234" t="s">
        <v>1541</v>
      </c>
      <c r="B234">
        <v>240097397.564099</v>
      </c>
      <c r="C234">
        <v>162846297.06004158</v>
      </c>
      <c r="D234">
        <v>90959115.22656028</v>
      </c>
      <c r="E234">
        <v>34454605.69026733</v>
      </c>
    </row>
    <row r="235" spans="1:5" ht="12.75">
      <c r="A235" t="s">
        <v>1542</v>
      </c>
      <c r="B235">
        <v>232281503.148905</v>
      </c>
      <c r="C235">
        <v>157277950.70436424</v>
      </c>
      <c r="D235">
        <v>87625452.61327589</v>
      </c>
      <c r="E235">
        <v>33051254.678056303</v>
      </c>
    </row>
    <row r="236" spans="1:5" ht="12.75">
      <c r="A236" t="s">
        <v>1543</v>
      </c>
      <c r="B236">
        <v>224602535.589838</v>
      </c>
      <c r="C236">
        <v>151820580.56025377</v>
      </c>
      <c r="D236">
        <v>84369829.83718845</v>
      </c>
      <c r="E236">
        <v>31688484.469349343</v>
      </c>
    </row>
    <row r="237" spans="1:5" ht="12.75">
      <c r="A237" t="s">
        <v>1544</v>
      </c>
      <c r="B237">
        <v>217058840.104596</v>
      </c>
      <c r="C237">
        <v>146480573.39886725</v>
      </c>
      <c r="D237">
        <v>81201924.83522032</v>
      </c>
      <c r="E237">
        <v>30373630.363684516</v>
      </c>
    </row>
    <row r="238" spans="1:5" ht="12.75">
      <c r="A238" t="s">
        <v>1545</v>
      </c>
      <c r="B238">
        <v>209587669.75399</v>
      </c>
      <c r="C238">
        <v>141198818.1216015</v>
      </c>
      <c r="D238">
        <v>78074901.87858883</v>
      </c>
      <c r="E238">
        <v>29080270.77769652</v>
      </c>
    </row>
    <row r="239" spans="1:5" ht="12.75">
      <c r="A239" t="s">
        <v>1546</v>
      </c>
      <c r="B239">
        <v>202035523.981066</v>
      </c>
      <c r="C239">
        <v>135887538.29669425</v>
      </c>
      <c r="D239">
        <v>74953131.82018337</v>
      </c>
      <c r="E239">
        <v>27803077.254577544</v>
      </c>
    </row>
    <row r="240" spans="1:5" ht="12.75">
      <c r="A240" t="s">
        <v>1547</v>
      </c>
      <c r="B240">
        <v>194863830.16025</v>
      </c>
      <c r="C240">
        <v>130841618.14153484</v>
      </c>
      <c r="D240">
        <v>71986349.76584628</v>
      </c>
      <c r="E240">
        <v>26589480.6213421</v>
      </c>
    </row>
    <row r="241" spans="1:5" ht="12.75">
      <c r="A241" t="s">
        <v>1548</v>
      </c>
      <c r="B241">
        <v>187762542.98769</v>
      </c>
      <c r="C241">
        <v>125859618.06199023</v>
      </c>
      <c r="D241">
        <v>69069251.26135412</v>
      </c>
      <c r="E241">
        <v>25403939.494584795</v>
      </c>
    </row>
    <row r="242" spans="1:5" ht="12.75">
      <c r="A242" t="s">
        <v>1549</v>
      </c>
      <c r="B242">
        <v>180746484.781835</v>
      </c>
      <c r="C242">
        <v>120964421.3774593</v>
      </c>
      <c r="D242">
        <v>66224918.53194924</v>
      </c>
      <c r="E242">
        <v>24261257.184315197</v>
      </c>
    </row>
    <row r="243" spans="1:5" ht="12.75">
      <c r="A243" t="s">
        <v>1550</v>
      </c>
      <c r="B243">
        <v>173841000.430904</v>
      </c>
      <c r="C243">
        <v>116145606.0019207</v>
      </c>
      <c r="D243">
        <v>63425026.52591302</v>
      </c>
      <c r="E243">
        <v>23137111.848186824</v>
      </c>
    </row>
    <row r="244" spans="1:5" ht="12.75">
      <c r="A244" t="s">
        <v>1551</v>
      </c>
      <c r="B244">
        <v>167048499.305139</v>
      </c>
      <c r="C244">
        <v>111424247.69136718</v>
      </c>
      <c r="D244">
        <v>60697017.44364563</v>
      </c>
      <c r="E244">
        <v>22051184.5022271</v>
      </c>
    </row>
    <row r="245" spans="1:5" ht="12.75">
      <c r="A245" t="s">
        <v>1552</v>
      </c>
      <c r="B245">
        <v>160215893.070671</v>
      </c>
      <c r="C245">
        <v>106685526.8038594</v>
      </c>
      <c r="D245">
        <v>57967856.217332006</v>
      </c>
      <c r="E245">
        <v>20970482.883699194</v>
      </c>
    </row>
    <row r="246" spans="1:5" ht="12.75">
      <c r="A246" t="s">
        <v>1553</v>
      </c>
      <c r="B246">
        <v>153705243.200141</v>
      </c>
      <c r="C246">
        <v>102182177.6533415</v>
      </c>
      <c r="D246">
        <v>55384297.90411706</v>
      </c>
      <c r="E246">
        <v>19953722.568503655</v>
      </c>
    </row>
    <row r="247" spans="1:5" ht="12.75">
      <c r="A247" t="s">
        <v>1554</v>
      </c>
      <c r="B247">
        <v>147330023.860914</v>
      </c>
      <c r="C247">
        <v>97777855.9034848</v>
      </c>
      <c r="D247">
        <v>52862305.87554078</v>
      </c>
      <c r="E247">
        <v>18964438.904103123</v>
      </c>
    </row>
    <row r="248" spans="1:5" ht="12.75">
      <c r="A248" t="s">
        <v>1555</v>
      </c>
      <c r="B248">
        <v>141091226.391914</v>
      </c>
      <c r="C248">
        <v>93478565.2513031</v>
      </c>
      <c r="D248">
        <v>50409422.779262386</v>
      </c>
      <c r="E248">
        <v>18007865.515124965</v>
      </c>
    </row>
    <row r="249" spans="1:5" ht="12.75">
      <c r="A249" t="s">
        <v>1556</v>
      </c>
      <c r="B249">
        <v>135025831.230556</v>
      </c>
      <c r="C249">
        <v>89313158.76735274</v>
      </c>
      <c r="D249">
        <v>48044635.54204119</v>
      </c>
      <c r="E249">
        <v>17092732.690273758</v>
      </c>
    </row>
    <row r="250" spans="1:5" ht="12.75">
      <c r="A250" t="s">
        <v>1557</v>
      </c>
      <c r="B250">
        <v>129078865.958159</v>
      </c>
      <c r="C250">
        <v>85234714.38361116</v>
      </c>
      <c r="D250">
        <v>45734091.556788616</v>
      </c>
      <c r="E250">
        <v>16201800.269081267</v>
      </c>
    </row>
    <row r="251" spans="1:5" ht="12.75">
      <c r="A251" t="s">
        <v>1558</v>
      </c>
      <c r="B251">
        <v>123198114.54066</v>
      </c>
      <c r="C251">
        <v>81217943.88644981</v>
      </c>
      <c r="D251">
        <v>43471567.93785695</v>
      </c>
      <c r="E251">
        <v>15337147.888249217</v>
      </c>
    </row>
    <row r="252" spans="1:5" ht="12.75">
      <c r="A252" t="s">
        <v>1559</v>
      </c>
      <c r="B252">
        <v>117400896.588527</v>
      </c>
      <c r="C252">
        <v>77264877.79807745</v>
      </c>
      <c r="D252">
        <v>41250529.62285182</v>
      </c>
      <c r="E252">
        <v>14491904.021827582</v>
      </c>
    </row>
    <row r="253" spans="1:5" ht="12.75">
      <c r="A253" t="s">
        <v>1560</v>
      </c>
      <c r="B253">
        <v>111652359.513168</v>
      </c>
      <c r="C253">
        <v>73356971.39185075</v>
      </c>
      <c r="D253">
        <v>39064555.99606946</v>
      </c>
      <c r="E253">
        <v>13665811.698703244</v>
      </c>
    </row>
    <row r="254" spans="1:5" ht="12.75">
      <c r="A254" t="s">
        <v>1561</v>
      </c>
      <c r="B254">
        <v>105978182.478937</v>
      </c>
      <c r="C254">
        <v>69522291.38923803</v>
      </c>
      <c r="D254">
        <v>36937431.55619219</v>
      </c>
      <c r="E254">
        <v>12872243.437789524</v>
      </c>
    </row>
    <row r="255" spans="1:5" ht="12.75">
      <c r="A255" t="s">
        <v>1562</v>
      </c>
      <c r="B255">
        <v>100393475.326073</v>
      </c>
      <c r="C255">
        <v>65746990.47004951</v>
      </c>
      <c r="D255">
        <v>34842762.99489015</v>
      </c>
      <c r="E255">
        <v>12090847.885380713</v>
      </c>
    </row>
    <row r="256" spans="1:5" ht="12.75">
      <c r="A256" t="s">
        <v>1563</v>
      </c>
      <c r="B256">
        <v>94907492.578247</v>
      </c>
      <c r="C256">
        <v>62052238.0033003</v>
      </c>
      <c r="D256">
        <v>32803782.64512851</v>
      </c>
      <c r="E256">
        <v>11336635.405913364</v>
      </c>
    </row>
    <row r="257" spans="1:5" ht="12.75">
      <c r="A257" t="s">
        <v>1564</v>
      </c>
      <c r="B257">
        <v>89566563.387791</v>
      </c>
      <c r="C257">
        <v>58460919.23809538</v>
      </c>
      <c r="D257">
        <v>30826641.29101082</v>
      </c>
      <c r="E257">
        <v>10608233.791370358</v>
      </c>
    </row>
    <row r="258" spans="1:5" ht="12.75">
      <c r="A258" t="s">
        <v>1565</v>
      </c>
      <c r="B258">
        <v>84492144.521792</v>
      </c>
      <c r="C258">
        <v>55058277.7812067</v>
      </c>
      <c r="D258">
        <v>28960960.33562953</v>
      </c>
      <c r="E258">
        <v>9925351.954560062</v>
      </c>
    </row>
    <row r="259" spans="1:5" ht="12.75">
      <c r="A259" t="s">
        <v>1566</v>
      </c>
      <c r="B259">
        <v>79666425.333775</v>
      </c>
      <c r="C259">
        <v>51825607.19387083</v>
      </c>
      <c r="D259">
        <v>27191228.418854035</v>
      </c>
      <c r="E259">
        <v>9279368.139173616</v>
      </c>
    </row>
    <row r="260" spans="1:5" ht="12.75">
      <c r="A260" t="s">
        <v>1567</v>
      </c>
      <c r="B260">
        <v>74929828.812007</v>
      </c>
      <c r="C260">
        <v>48661622.785889775</v>
      </c>
      <c r="D260">
        <v>25466256.548058186</v>
      </c>
      <c r="E260">
        <v>8653888.714428013</v>
      </c>
    </row>
    <row r="261" spans="1:5" ht="12.75">
      <c r="A261" t="s">
        <v>1568</v>
      </c>
      <c r="B261">
        <v>70519083.825728</v>
      </c>
      <c r="C261">
        <v>45721984.19614822</v>
      </c>
      <c r="D261">
        <v>23868952.407039788</v>
      </c>
      <c r="E261">
        <v>8077847.28052868</v>
      </c>
    </row>
    <row r="262" spans="1:5" ht="12.75">
      <c r="A262" t="s">
        <v>1569</v>
      </c>
      <c r="B262">
        <v>66253303.593324</v>
      </c>
      <c r="C262">
        <v>42883352.0415722</v>
      </c>
      <c r="D262">
        <v>22330122.59933961</v>
      </c>
      <c r="E262">
        <v>7525060.6867320165</v>
      </c>
    </row>
    <row r="263" spans="1:5" ht="12.75">
      <c r="A263" t="s">
        <v>1570</v>
      </c>
      <c r="B263">
        <v>62152572.381363</v>
      </c>
      <c r="C263">
        <v>40163065.66188341</v>
      </c>
      <c r="D263">
        <v>20862147.169998746</v>
      </c>
      <c r="E263">
        <v>7001546.660480678</v>
      </c>
    </row>
    <row r="264" spans="1:5" ht="12.75">
      <c r="A264" t="s">
        <v>1571</v>
      </c>
      <c r="B264">
        <v>58303561.285076</v>
      </c>
      <c r="C264">
        <v>37611929.15058217</v>
      </c>
      <c r="D264">
        <v>19487308.10949893</v>
      </c>
      <c r="E264">
        <v>6512435.784293899</v>
      </c>
    </row>
    <row r="265" spans="1:5" ht="12.75">
      <c r="A265" t="s">
        <v>1572</v>
      </c>
      <c r="B265">
        <v>54648938.544259</v>
      </c>
      <c r="C265">
        <v>35194519.18109681</v>
      </c>
      <c r="D265">
        <v>18188436.64370439</v>
      </c>
      <c r="E265">
        <v>6052622.576224154</v>
      </c>
    </row>
    <row r="266" spans="1:5" ht="12.75">
      <c r="A266" t="s">
        <v>1573</v>
      </c>
      <c r="B266">
        <v>51193710.281108</v>
      </c>
      <c r="C266">
        <v>32918802.983359613</v>
      </c>
      <c r="D266">
        <v>16973268.685475957</v>
      </c>
      <c r="E266">
        <v>5626634.686282952</v>
      </c>
    </row>
    <row r="267" spans="1:5" ht="12.75">
      <c r="A267" t="s">
        <v>1574</v>
      </c>
      <c r="B267">
        <v>47932973.314885</v>
      </c>
      <c r="C267">
        <v>30769793.159127362</v>
      </c>
      <c r="D267">
        <v>15824868.911488587</v>
      </c>
      <c r="E267">
        <v>5223721.007370139</v>
      </c>
    </row>
    <row r="268" spans="1:5" ht="12.75">
      <c r="A268" t="s">
        <v>1575</v>
      </c>
      <c r="B268">
        <v>44513775.710696</v>
      </c>
      <c r="C268">
        <v>28527991.801214807</v>
      </c>
      <c r="D268">
        <v>14635801.565420242</v>
      </c>
      <c r="E268">
        <v>4811410.910500663</v>
      </c>
    </row>
    <row r="269" spans="1:5" ht="12.75">
      <c r="A269" t="s">
        <v>1576</v>
      </c>
      <c r="B269">
        <v>41459318.942343</v>
      </c>
      <c r="C269">
        <v>26525385.87459136</v>
      </c>
      <c r="D269">
        <v>13573789.656313347</v>
      </c>
      <c r="E269">
        <v>4443382.196390463</v>
      </c>
    </row>
    <row r="270" spans="1:5" ht="12.75">
      <c r="A270" t="s">
        <v>1577</v>
      </c>
      <c r="B270">
        <v>38547296.246172</v>
      </c>
      <c r="C270">
        <v>24621813.010236464</v>
      </c>
      <c r="D270">
        <v>12568666.436972482</v>
      </c>
      <c r="E270">
        <v>4097489.408281333</v>
      </c>
    </row>
    <row r="271" spans="1:5" ht="12.75">
      <c r="A271" t="s">
        <v>1578</v>
      </c>
      <c r="B271">
        <v>35548514.894635</v>
      </c>
      <c r="C271">
        <v>22667850.947158325</v>
      </c>
      <c r="D271">
        <v>11541801.82024973</v>
      </c>
      <c r="E271">
        <v>3746785.851545552</v>
      </c>
    </row>
    <row r="272" spans="1:5" ht="12.75">
      <c r="A272" t="s">
        <v>1579</v>
      </c>
      <c r="B272">
        <v>32811001.459365</v>
      </c>
      <c r="C272">
        <v>20886763.606722385</v>
      </c>
      <c r="D272">
        <v>10607877.822145242</v>
      </c>
      <c r="E272">
        <v>3429022.9142122194</v>
      </c>
    </row>
    <row r="273" spans="1:5" ht="12.75">
      <c r="A273" t="s">
        <v>1580</v>
      </c>
      <c r="B273">
        <v>30198364.916888</v>
      </c>
      <c r="C273">
        <v>19192062.732821576</v>
      </c>
      <c r="D273">
        <v>9723190.15768804</v>
      </c>
      <c r="E273">
        <v>3130161.4684491497</v>
      </c>
    </row>
    <row r="274" spans="1:5" ht="12.75">
      <c r="A274" t="s">
        <v>1581</v>
      </c>
      <c r="B274">
        <v>27695726.383159</v>
      </c>
      <c r="C274">
        <v>17571699.38351963</v>
      </c>
      <c r="D274">
        <v>8879632.304023735</v>
      </c>
      <c r="E274">
        <v>2846489.3531847275</v>
      </c>
    </row>
    <row r="275" spans="1:5" ht="12.75">
      <c r="A275" t="s">
        <v>1582</v>
      </c>
      <c r="B275">
        <v>25279739.018257</v>
      </c>
      <c r="C275">
        <v>16012537.182399653</v>
      </c>
      <c r="D275">
        <v>8071813.822091854</v>
      </c>
      <c r="E275">
        <v>2576925.131401879</v>
      </c>
    </row>
    <row r="276" spans="1:5" ht="12.75">
      <c r="A276" t="s">
        <v>1583</v>
      </c>
      <c r="B276">
        <v>22978899.812723</v>
      </c>
      <c r="C276">
        <v>14530467.112040384</v>
      </c>
      <c r="D276">
        <v>7306083.876131848</v>
      </c>
      <c r="E276">
        <v>2322586.717386149</v>
      </c>
    </row>
    <row r="277" spans="1:5" ht="12.75">
      <c r="A277" t="s">
        <v>1584</v>
      </c>
      <c r="B277">
        <v>20711705.376832</v>
      </c>
      <c r="C277">
        <v>13074617.214553524</v>
      </c>
      <c r="D277">
        <v>6557346.811773741</v>
      </c>
      <c r="E277">
        <v>2075735.7136361687</v>
      </c>
    </row>
    <row r="278" spans="1:5" ht="12.75">
      <c r="A278" t="s">
        <v>1585</v>
      </c>
      <c r="B278">
        <v>18609289.909358</v>
      </c>
      <c r="C278">
        <v>11729433.785893772</v>
      </c>
      <c r="D278">
        <v>5869178.7290107785</v>
      </c>
      <c r="E278">
        <v>1850786.1888275282</v>
      </c>
    </row>
    <row r="279" spans="1:5" ht="12.75">
      <c r="A279" t="s">
        <v>1586</v>
      </c>
      <c r="B279">
        <v>16674270.305239</v>
      </c>
      <c r="C279">
        <v>10491965.716909407</v>
      </c>
      <c r="D279">
        <v>5236622.201678922</v>
      </c>
      <c r="E279">
        <v>1644321.6588984549</v>
      </c>
    </row>
    <row r="280" spans="1:5" ht="12.75">
      <c r="A280" t="s">
        <v>1587</v>
      </c>
      <c r="B280">
        <v>14865350.657702</v>
      </c>
      <c r="C280">
        <v>9338384.33267296</v>
      </c>
      <c r="D280">
        <v>4649389.077551416</v>
      </c>
      <c r="E280">
        <v>1453943.4293438764</v>
      </c>
    </row>
    <row r="281" spans="1:5" ht="12.75">
      <c r="A281" t="s">
        <v>1588</v>
      </c>
      <c r="B281">
        <v>13197079.073061</v>
      </c>
      <c r="C281">
        <v>8276318.275266453</v>
      </c>
      <c r="D281">
        <v>4110128.723857217</v>
      </c>
      <c r="E281">
        <v>1279863.522291929</v>
      </c>
    </row>
    <row r="282" spans="1:5" ht="12.75">
      <c r="A282" t="s">
        <v>1589</v>
      </c>
      <c r="B282">
        <v>11713642.972198</v>
      </c>
      <c r="C282">
        <v>7333949.376366379</v>
      </c>
      <c r="D282">
        <v>3633171.6373892515</v>
      </c>
      <c r="E282">
        <v>1126705.0381894195</v>
      </c>
    </row>
    <row r="283" spans="1:5" ht="12.75">
      <c r="A283" t="s">
        <v>1590</v>
      </c>
      <c r="B283">
        <v>10408879.446728</v>
      </c>
      <c r="C283">
        <v>6505979.384903047</v>
      </c>
      <c r="D283">
        <v>3214806.0949161304</v>
      </c>
      <c r="E283">
        <v>992740.4633202722</v>
      </c>
    </row>
    <row r="284" spans="1:5" ht="12.75">
      <c r="A284" t="s">
        <v>1591</v>
      </c>
      <c r="B284">
        <v>9289866.67657</v>
      </c>
      <c r="C284">
        <v>5796701.866256547</v>
      </c>
      <c r="D284">
        <v>2857045.504942604</v>
      </c>
      <c r="E284">
        <v>878526.1999995012</v>
      </c>
    </row>
    <row r="285" spans="1:5" ht="12.75">
      <c r="A285" t="s">
        <v>1592</v>
      </c>
      <c r="B285">
        <v>8288626.666801</v>
      </c>
      <c r="C285">
        <v>5163457.685539181</v>
      </c>
      <c r="D285">
        <v>2538671.9397093304</v>
      </c>
      <c r="E285">
        <v>777428.0863740451</v>
      </c>
    </row>
    <row r="286" spans="1:5" ht="12.75">
      <c r="A286" t="s">
        <v>1593</v>
      </c>
      <c r="B286">
        <v>7544011.451212</v>
      </c>
      <c r="C286">
        <v>4691623.593181715</v>
      </c>
      <c r="D286">
        <v>2300823.025160235</v>
      </c>
      <c r="E286">
        <v>701606.2969270025</v>
      </c>
    </row>
    <row r="287" spans="1:5" ht="12.75">
      <c r="A287" t="s">
        <v>1594</v>
      </c>
      <c r="B287">
        <v>6890235.764119</v>
      </c>
      <c r="C287">
        <v>4278006.750042031</v>
      </c>
      <c r="D287">
        <v>2092817.152374354</v>
      </c>
      <c r="E287">
        <v>635561.5753289227</v>
      </c>
    </row>
    <row r="288" spans="1:5" ht="12.75">
      <c r="A288" t="s">
        <v>1595</v>
      </c>
      <c r="B288">
        <v>6323553.049809</v>
      </c>
      <c r="C288">
        <v>3919505.952813685</v>
      </c>
      <c r="D288">
        <v>1912560.7631659682</v>
      </c>
      <c r="E288">
        <v>578359.9455577596</v>
      </c>
    </row>
    <row r="289" spans="1:5" ht="12.75">
      <c r="A289" t="s">
        <v>1596</v>
      </c>
      <c r="B289">
        <v>5800420.543857</v>
      </c>
      <c r="C289">
        <v>3589156.7284351187</v>
      </c>
      <c r="D289">
        <v>1746909.5921433517</v>
      </c>
      <c r="E289">
        <v>526029.3972026373</v>
      </c>
    </row>
    <row r="290" spans="1:5" ht="12.75">
      <c r="A290" t="s">
        <v>1597</v>
      </c>
      <c r="B290">
        <v>5309815.0664</v>
      </c>
      <c r="C290">
        <v>3280368.8427440687</v>
      </c>
      <c r="D290">
        <v>1592817.8952879654</v>
      </c>
      <c r="E290">
        <v>477728.6195604885</v>
      </c>
    </row>
    <row r="291" spans="1:5" ht="12.75">
      <c r="A291" t="s">
        <v>1598</v>
      </c>
      <c r="B291">
        <v>4852562.973879</v>
      </c>
      <c r="C291">
        <v>2992796.87695242</v>
      </c>
      <c r="D291">
        <v>1449488.5295621867</v>
      </c>
      <c r="E291">
        <v>432898.95332331554</v>
      </c>
    </row>
    <row r="292" spans="1:5" ht="12.75">
      <c r="A292" t="s">
        <v>1599</v>
      </c>
      <c r="B292">
        <v>4350917.065595</v>
      </c>
      <c r="C292">
        <v>2679004.402901473</v>
      </c>
      <c r="D292">
        <v>1294317.2391199137</v>
      </c>
      <c r="E292">
        <v>384971.4934828299</v>
      </c>
    </row>
    <row r="293" spans="1:5" ht="12.75">
      <c r="A293" t="s">
        <v>1600</v>
      </c>
      <c r="B293">
        <v>3973571.563033</v>
      </c>
      <c r="C293">
        <v>2442510.5049758614</v>
      </c>
      <c r="D293">
        <v>1177057.9403145171</v>
      </c>
      <c r="E293">
        <v>348611.9717591622</v>
      </c>
    </row>
    <row r="294" spans="1:5" ht="12.75">
      <c r="A294" t="s">
        <v>1601</v>
      </c>
      <c r="B294">
        <v>3644717.470943</v>
      </c>
      <c r="C294">
        <v>2236690.1759841037</v>
      </c>
      <c r="D294">
        <v>1075219.1697391148</v>
      </c>
      <c r="E294">
        <v>317144.758383426</v>
      </c>
    </row>
    <row r="295" spans="1:5" ht="12.75">
      <c r="A295" t="s">
        <v>1602</v>
      </c>
      <c r="B295">
        <v>3392646.409165</v>
      </c>
      <c r="C295">
        <v>2078467.9849366406</v>
      </c>
      <c r="D295">
        <v>996617.7107452203</v>
      </c>
      <c r="E295">
        <v>292715.52666883264</v>
      </c>
    </row>
    <row r="296" spans="1:5" ht="12.75">
      <c r="A296" t="s">
        <v>1603</v>
      </c>
      <c r="B296">
        <v>3201553.834273</v>
      </c>
      <c r="C296">
        <v>1958070.5190403222</v>
      </c>
      <c r="D296">
        <v>936499.786864457</v>
      </c>
      <c r="E296">
        <v>273893.33322476794</v>
      </c>
    </row>
    <row r="297" spans="1:5" ht="12.75">
      <c r="A297" t="s">
        <v>1604</v>
      </c>
      <c r="B297">
        <v>3075407.614235</v>
      </c>
      <c r="C297">
        <v>1877832.1290694822</v>
      </c>
      <c r="D297">
        <v>895913.1001052469</v>
      </c>
      <c r="E297">
        <v>260949.06724835924</v>
      </c>
    </row>
    <row r="298" spans="1:5" ht="12.75">
      <c r="A298" t="s">
        <v>1605</v>
      </c>
      <c r="B298">
        <v>2954864.932232</v>
      </c>
      <c r="C298">
        <v>1801169.1220989898</v>
      </c>
      <c r="D298">
        <v>857151.7329627516</v>
      </c>
      <c r="E298">
        <v>248601.7543037414</v>
      </c>
    </row>
    <row r="299" spans="1:5" ht="12.75">
      <c r="A299" t="s">
        <v>1606</v>
      </c>
      <c r="B299">
        <v>2837036.634943</v>
      </c>
      <c r="C299">
        <v>1726507.079444511</v>
      </c>
      <c r="D299">
        <v>819598.8590937535</v>
      </c>
      <c r="E299">
        <v>236735.78458092784</v>
      </c>
    </row>
    <row r="300" spans="1:5" ht="12.75">
      <c r="A300" t="s">
        <v>1607</v>
      </c>
      <c r="B300">
        <v>2722885.382348</v>
      </c>
      <c r="C300">
        <v>1654228.7294633777</v>
      </c>
      <c r="D300">
        <v>783290.0929854527</v>
      </c>
      <c r="E300">
        <v>225289.9497461128</v>
      </c>
    </row>
    <row r="301" spans="1:5" ht="12.75">
      <c r="A301" t="s">
        <v>1608</v>
      </c>
      <c r="B301">
        <v>2611715.487277</v>
      </c>
      <c r="C301">
        <v>1583998.7774862475</v>
      </c>
      <c r="D301">
        <v>748128.1726811549</v>
      </c>
      <c r="E301">
        <v>214265.28535383657</v>
      </c>
    </row>
    <row r="302" spans="1:5" ht="12.75">
      <c r="A302" t="s">
        <v>1609</v>
      </c>
      <c r="B302">
        <v>2501900.828383</v>
      </c>
      <c r="C302">
        <v>1515071.7192245664</v>
      </c>
      <c r="D302">
        <v>713929.7425770941</v>
      </c>
      <c r="E302">
        <v>203688.39707122007</v>
      </c>
    </row>
    <row r="303" spans="1:5" ht="12.75">
      <c r="A303" t="s">
        <v>1610</v>
      </c>
      <c r="B303">
        <v>2395696.477084</v>
      </c>
      <c r="C303">
        <v>1448297.1430398524</v>
      </c>
      <c r="D303">
        <v>680728.683243706</v>
      </c>
      <c r="E303">
        <v>193393.32725647432</v>
      </c>
    </row>
    <row r="304" spans="1:5" ht="12.75">
      <c r="A304" t="s">
        <v>1611</v>
      </c>
      <c r="B304">
        <v>2291603.623612</v>
      </c>
      <c r="C304">
        <v>1383094.7742284806</v>
      </c>
      <c r="D304">
        <v>648482.2365101898</v>
      </c>
      <c r="E304">
        <v>183476.98821063913</v>
      </c>
    </row>
    <row r="305" spans="1:5" ht="12.75">
      <c r="A305" t="s">
        <v>1612</v>
      </c>
      <c r="B305">
        <v>2188342.586946</v>
      </c>
      <c r="C305">
        <v>1318531.56585204</v>
      </c>
      <c r="D305">
        <v>616638.6866619791</v>
      </c>
      <c r="E305">
        <v>173728.4343962694</v>
      </c>
    </row>
    <row r="306" spans="1:5" ht="12.75">
      <c r="A306" t="s">
        <v>1613</v>
      </c>
      <c r="B306">
        <v>2086694.638175</v>
      </c>
      <c r="C306">
        <v>1255222.3966194585</v>
      </c>
      <c r="D306">
        <v>585585.9978786855</v>
      </c>
      <c r="E306">
        <v>164303.53408426727</v>
      </c>
    </row>
    <row r="307" spans="1:5" ht="12.75">
      <c r="A307" t="s">
        <v>1614</v>
      </c>
      <c r="B307">
        <v>1988311.137343</v>
      </c>
      <c r="C307">
        <v>1194012.5834980179</v>
      </c>
      <c r="D307">
        <v>555613.7701725869</v>
      </c>
      <c r="E307">
        <v>155233.6401381941</v>
      </c>
    </row>
    <row r="308" spans="1:5" ht="12.75">
      <c r="A308" t="s">
        <v>1615</v>
      </c>
      <c r="B308">
        <v>1890784.876049</v>
      </c>
      <c r="C308">
        <v>1133520.7051792198</v>
      </c>
      <c r="D308">
        <v>526123.435356253</v>
      </c>
      <c r="E308">
        <v>146371.6969097427</v>
      </c>
    </row>
    <row r="309" spans="1:5" ht="12.75">
      <c r="A309" t="s">
        <v>1616</v>
      </c>
      <c r="B309">
        <v>1799872.384739</v>
      </c>
      <c r="C309">
        <v>1077247.7897511614</v>
      </c>
      <c r="D309">
        <v>498773.72685128055</v>
      </c>
      <c r="E309">
        <v>138193.97616810736</v>
      </c>
    </row>
    <row r="310" spans="1:5" ht="12.75">
      <c r="A310" t="s">
        <v>1617</v>
      </c>
      <c r="B310">
        <v>1710906.061899</v>
      </c>
      <c r="C310">
        <v>1022263.4707474335</v>
      </c>
      <c r="D310">
        <v>472111.8398832711</v>
      </c>
      <c r="E310">
        <v>130252.79628725271</v>
      </c>
    </row>
    <row r="311" spans="1:5" ht="12.75">
      <c r="A311" t="s">
        <v>1618</v>
      </c>
      <c r="B311">
        <v>1624363.378711</v>
      </c>
      <c r="C311">
        <v>968961.2896996179</v>
      </c>
      <c r="D311">
        <v>446393.8929247097</v>
      </c>
      <c r="E311">
        <v>122652.52446964206</v>
      </c>
    </row>
    <row r="312" spans="1:5" ht="12.75">
      <c r="A312" t="s">
        <v>1619</v>
      </c>
      <c r="B312">
        <v>1539523.335365</v>
      </c>
      <c r="C312">
        <v>916795.1193433602</v>
      </c>
      <c r="D312">
        <v>421287.1404366959</v>
      </c>
      <c r="E312">
        <v>115263.8361056952</v>
      </c>
    </row>
    <row r="313" spans="1:5" ht="12.75">
      <c r="A313" t="s">
        <v>1620</v>
      </c>
      <c r="B313">
        <v>1456149.473767</v>
      </c>
      <c r="C313">
        <v>865674.7558796001</v>
      </c>
      <c r="D313">
        <v>396784.5526403882</v>
      </c>
      <c r="E313">
        <v>108100.13648006188</v>
      </c>
    </row>
    <row r="314" spans="1:5" ht="12.75">
      <c r="A314" t="s">
        <v>1621</v>
      </c>
      <c r="B314">
        <v>1372981.333234</v>
      </c>
      <c r="C314">
        <v>814981.1262929933</v>
      </c>
      <c r="D314">
        <v>372690.79847810563</v>
      </c>
      <c r="E314">
        <v>101147.5034245814</v>
      </c>
    </row>
    <row r="315" spans="1:5" ht="12.75">
      <c r="A315" t="s">
        <v>1622</v>
      </c>
      <c r="B315">
        <v>1290523.503171</v>
      </c>
      <c r="C315">
        <v>764736.1424203948</v>
      </c>
      <c r="D315">
        <v>348824.37761013565</v>
      </c>
      <c r="E315">
        <v>94269.22678737037</v>
      </c>
    </row>
    <row r="316" spans="1:5" ht="12.75">
      <c r="A316" t="s">
        <v>1623</v>
      </c>
      <c r="B316">
        <v>1211120.388442</v>
      </c>
      <c r="C316">
        <v>716505.5739129798</v>
      </c>
      <c r="D316">
        <v>326020.2323346345</v>
      </c>
      <c r="E316">
        <v>87745.27773513645</v>
      </c>
    </row>
    <row r="317" spans="1:5" ht="12.75">
      <c r="A317" t="s">
        <v>1624</v>
      </c>
      <c r="B317">
        <v>1133032.690849</v>
      </c>
      <c r="C317">
        <v>669171.5639240383</v>
      </c>
      <c r="D317">
        <v>303708.22232936375</v>
      </c>
      <c r="E317">
        <v>81393.99585882775</v>
      </c>
    </row>
    <row r="318" spans="1:5" ht="12.75">
      <c r="A318" t="s">
        <v>1625</v>
      </c>
      <c r="B318">
        <v>1059699.089019</v>
      </c>
      <c r="C318">
        <v>624833.2878251424</v>
      </c>
      <c r="D318">
        <v>282887.0051420622</v>
      </c>
      <c r="E318">
        <v>75503.1205323787</v>
      </c>
    </row>
    <row r="319" spans="1:5" ht="12.75">
      <c r="A319" t="s">
        <v>1626</v>
      </c>
      <c r="B319">
        <v>990087.524884</v>
      </c>
      <c r="C319">
        <v>582797.8821458762</v>
      </c>
      <c r="D319">
        <v>263184.85690984</v>
      </c>
      <c r="E319">
        <v>69947.0527896358</v>
      </c>
    </row>
    <row r="320" spans="1:5" ht="12.75">
      <c r="A320" t="s">
        <v>1627</v>
      </c>
      <c r="B320">
        <v>924973.296931</v>
      </c>
      <c r="C320">
        <v>543546.0584557976</v>
      </c>
      <c r="D320">
        <v>244834.92911855245</v>
      </c>
      <c r="E320">
        <v>64794.55605529447</v>
      </c>
    </row>
    <row r="321" spans="1:5" ht="12.75">
      <c r="A321" t="s">
        <v>1628</v>
      </c>
      <c r="B321">
        <v>862201.206463</v>
      </c>
      <c r="C321">
        <v>505827.38988150255</v>
      </c>
      <c r="D321">
        <v>227284.14167143812</v>
      </c>
      <c r="E321">
        <v>59903.24660556504</v>
      </c>
    </row>
    <row r="322" spans="1:5" ht="12.75">
      <c r="A322" t="s">
        <v>1629</v>
      </c>
      <c r="B322">
        <v>801683.003541</v>
      </c>
      <c r="C322">
        <v>469525.48630999826</v>
      </c>
      <c r="D322">
        <v>210436.0089977318</v>
      </c>
      <c r="E322">
        <v>55227.82019036191</v>
      </c>
    </row>
    <row r="323" spans="1:5" ht="12.75">
      <c r="A323" t="s">
        <v>1630</v>
      </c>
      <c r="B323">
        <v>743692.738811</v>
      </c>
      <c r="C323">
        <v>434847.1184287054</v>
      </c>
      <c r="D323">
        <v>194413.87172816816</v>
      </c>
      <c r="E323">
        <v>50813.74201448961</v>
      </c>
    </row>
    <row r="324" spans="1:5" ht="12.75">
      <c r="A324" t="s">
        <v>1631</v>
      </c>
      <c r="B324">
        <v>690720.113151</v>
      </c>
      <c r="C324">
        <v>403188.3147346286</v>
      </c>
      <c r="D324">
        <v>179801.23998072275</v>
      </c>
      <c r="E324">
        <v>46795.407237385225</v>
      </c>
    </row>
    <row r="325" spans="1:5" ht="12.75">
      <c r="A325" t="s">
        <v>1632</v>
      </c>
      <c r="B325">
        <v>640836.77556</v>
      </c>
      <c r="C325">
        <v>373435.8774398549</v>
      </c>
      <c r="D325">
        <v>166109.65587102386</v>
      </c>
      <c r="E325">
        <v>43048.898809490755</v>
      </c>
    </row>
    <row r="326" spans="1:5" ht="12.75">
      <c r="A326" t="s">
        <v>1633</v>
      </c>
      <c r="B326">
        <v>592020.447322</v>
      </c>
      <c r="C326">
        <v>344460.51231349894</v>
      </c>
      <c r="D326">
        <v>152868.99057447375</v>
      </c>
      <c r="E326">
        <v>39465.86057280113</v>
      </c>
    </row>
    <row r="327" spans="1:5" ht="12.75">
      <c r="A327" t="s">
        <v>1634</v>
      </c>
      <c r="B327">
        <v>548804.999031</v>
      </c>
      <c r="C327">
        <v>318774.5006956273</v>
      </c>
      <c r="D327">
        <v>141109.94472122804</v>
      </c>
      <c r="E327">
        <v>36275.751710338416</v>
      </c>
    </row>
    <row r="328" spans="1:5" ht="12.75">
      <c r="A328" t="s">
        <v>1635</v>
      </c>
      <c r="B328">
        <v>506147.581558</v>
      </c>
      <c r="C328">
        <v>293514.2844811888</v>
      </c>
      <c r="D328">
        <v>129608.3723834553</v>
      </c>
      <c r="E328">
        <v>33182.411076679346</v>
      </c>
    </row>
    <row r="329" spans="1:5" ht="12.75">
      <c r="A329" t="s">
        <v>1636</v>
      </c>
      <c r="B329">
        <v>467070.035529</v>
      </c>
      <c r="C329">
        <v>270393.882244987</v>
      </c>
      <c r="D329">
        <v>119095.34012525484</v>
      </c>
      <c r="E329">
        <v>30361.713025508896</v>
      </c>
    </row>
    <row r="330" spans="1:5" ht="12.75">
      <c r="A330" t="s">
        <v>1637</v>
      </c>
      <c r="B330">
        <v>434403.543803</v>
      </c>
      <c r="C330">
        <v>251069.97238036027</v>
      </c>
      <c r="D330">
        <v>110311.92157909373</v>
      </c>
      <c r="E330">
        <v>28007.222093715267</v>
      </c>
    </row>
    <row r="331" spans="1:5" ht="12.75">
      <c r="A331" t="s">
        <v>1638</v>
      </c>
      <c r="B331">
        <v>402913.655243</v>
      </c>
      <c r="C331">
        <v>232474.95952038388</v>
      </c>
      <c r="D331">
        <v>101882.11421689481</v>
      </c>
      <c r="E331">
        <v>25757.407788076558</v>
      </c>
    </row>
    <row r="332" spans="1:5" ht="12.75">
      <c r="A332" t="s">
        <v>1639</v>
      </c>
      <c r="B332">
        <v>371914.082233</v>
      </c>
      <c r="C332">
        <v>214224.72612809943</v>
      </c>
      <c r="D332">
        <v>93645.18610861943</v>
      </c>
      <c r="E332">
        <v>23574.70580116852</v>
      </c>
    </row>
    <row r="333" spans="1:5" ht="12.75">
      <c r="A333" t="s">
        <v>1640</v>
      </c>
      <c r="B333">
        <v>341766.794235</v>
      </c>
      <c r="C333">
        <v>196536.58183578687</v>
      </c>
      <c r="D333">
        <v>85701.61906585938</v>
      </c>
      <c r="E333">
        <v>21486.512713559274</v>
      </c>
    </row>
    <row r="334" spans="1:5" ht="12.75">
      <c r="A334" t="s">
        <v>1641</v>
      </c>
      <c r="B334">
        <v>311565.500965</v>
      </c>
      <c r="C334">
        <v>178865.12727927553</v>
      </c>
      <c r="D334">
        <v>77797.4562232219</v>
      </c>
      <c r="E334">
        <v>19422.222476151957</v>
      </c>
    </row>
    <row r="335" spans="1:5" ht="12.75">
      <c r="A335" t="s">
        <v>1642</v>
      </c>
      <c r="B335">
        <v>283285.657776</v>
      </c>
      <c r="C335">
        <v>162363.14712220232</v>
      </c>
      <c r="D335">
        <v>70446.09904752354</v>
      </c>
      <c r="E335">
        <v>17514.855558951695</v>
      </c>
    </row>
    <row r="336" spans="1:5" ht="12.75">
      <c r="A336" t="s">
        <v>1643</v>
      </c>
      <c r="B336">
        <v>256564.036517</v>
      </c>
      <c r="C336">
        <v>146798.43713859923</v>
      </c>
      <c r="D336">
        <v>63530.90079174661</v>
      </c>
      <c r="E336">
        <v>15728.642588493452</v>
      </c>
    </row>
    <row r="337" spans="1:5" ht="12.75">
      <c r="A337" t="s">
        <v>1644</v>
      </c>
      <c r="B337">
        <v>231101.119786</v>
      </c>
      <c r="C337">
        <v>132005.03030154147</v>
      </c>
      <c r="D337">
        <v>56983.37332363112</v>
      </c>
      <c r="E337">
        <v>14047.887008890528</v>
      </c>
    </row>
    <row r="338" spans="1:5" ht="12.75">
      <c r="A338" t="s">
        <v>1645</v>
      </c>
      <c r="B338">
        <v>205956.089084</v>
      </c>
      <c r="C338">
        <v>117455.51390405184</v>
      </c>
      <c r="D338">
        <v>50582.06148689242</v>
      </c>
      <c r="E338">
        <v>12420.381129870559</v>
      </c>
    </row>
    <row r="339" spans="1:5" ht="12.75">
      <c r="A339" t="s">
        <v>1646</v>
      </c>
      <c r="B339">
        <v>183227.373197</v>
      </c>
      <c r="C339">
        <v>104316.23583639399</v>
      </c>
      <c r="D339">
        <v>44809.39870633945</v>
      </c>
      <c r="E339">
        <v>10956.305498345493</v>
      </c>
    </row>
    <row r="340" spans="1:5" ht="12.75">
      <c r="A340" t="s">
        <v>1647</v>
      </c>
      <c r="B340">
        <v>160458.693647</v>
      </c>
      <c r="C340">
        <v>91203.47050339454</v>
      </c>
      <c r="D340">
        <v>39080.340638204296</v>
      </c>
      <c r="E340">
        <v>9516.32884670356</v>
      </c>
    </row>
    <row r="341" spans="1:5" ht="12.75">
      <c r="A341" t="s">
        <v>1648</v>
      </c>
      <c r="B341">
        <v>139598.166812</v>
      </c>
      <c r="C341">
        <v>79211.93213067787</v>
      </c>
      <c r="D341">
        <v>33855.69047816447</v>
      </c>
      <c r="E341">
        <v>8209.172766325628</v>
      </c>
    </row>
    <row r="342" spans="1:5" ht="12.75">
      <c r="A342" t="s">
        <v>1649</v>
      </c>
      <c r="B342">
        <v>125195.816814</v>
      </c>
      <c r="C342">
        <v>70923.02810677237</v>
      </c>
      <c r="D342">
        <v>30238.351143493688</v>
      </c>
      <c r="E342">
        <v>7302.001361761686</v>
      </c>
    </row>
    <row r="343" spans="1:5" ht="12.75">
      <c r="A343" t="s">
        <v>1650</v>
      </c>
      <c r="B343">
        <v>113762.834379</v>
      </c>
      <c r="C343">
        <v>64336.97461861431</v>
      </c>
      <c r="D343">
        <v>27360.59665355347</v>
      </c>
      <c r="E343">
        <v>6579.092417233745</v>
      </c>
    </row>
    <row r="344" spans="1:5" ht="12.75">
      <c r="A344" t="s">
        <v>1651</v>
      </c>
      <c r="B344">
        <v>102309.5</v>
      </c>
      <c r="C344">
        <v>57761.567741769046</v>
      </c>
      <c r="D344">
        <v>24501.80020040691</v>
      </c>
      <c r="E344">
        <v>5866.715618515288</v>
      </c>
    </row>
    <row r="345" spans="1:5" ht="12.75">
      <c r="A345" t="s">
        <v>1652</v>
      </c>
      <c r="B345">
        <v>93248.13</v>
      </c>
      <c r="C345">
        <v>52559.31561370956</v>
      </c>
      <c r="D345">
        <v>22240.18987857291</v>
      </c>
      <c r="E345">
        <v>5303.366207294795</v>
      </c>
    </row>
    <row r="346" spans="1:5" ht="12.75">
      <c r="A346" t="s">
        <v>1653</v>
      </c>
      <c r="B346">
        <v>84172.71</v>
      </c>
      <c r="C346">
        <v>47363.485978215635</v>
      </c>
      <c r="D346">
        <v>19990.632774988226</v>
      </c>
      <c r="E346">
        <v>4746.749213452072</v>
      </c>
    </row>
    <row r="347" spans="1:5" ht="12.75">
      <c r="A347" t="s">
        <v>1654</v>
      </c>
      <c r="B347">
        <v>78496.79</v>
      </c>
      <c r="C347">
        <v>44097.17895620775</v>
      </c>
      <c r="D347">
        <v>18566.218469135376</v>
      </c>
      <c r="E347">
        <v>4390.452528691077</v>
      </c>
    </row>
    <row r="348" spans="1:5" ht="12.75">
      <c r="A348" t="s">
        <v>1655</v>
      </c>
      <c r="B348">
        <v>73730.02</v>
      </c>
      <c r="C348">
        <v>41349.09803216258</v>
      </c>
      <c r="D348">
        <v>17364.91983802988</v>
      </c>
      <c r="E348">
        <v>4088.982309478706</v>
      </c>
    </row>
    <row r="349" spans="1:5" ht="12.75">
      <c r="A349" t="s">
        <v>1656</v>
      </c>
      <c r="B349">
        <v>68953.12</v>
      </c>
      <c r="C349">
        <v>38604.540704977044</v>
      </c>
      <c r="D349">
        <v>16171.087424213576</v>
      </c>
      <c r="E349">
        <v>3791.73775905666</v>
      </c>
    </row>
    <row r="350" spans="1:5" ht="12.75">
      <c r="A350" t="s">
        <v>1657</v>
      </c>
      <c r="B350">
        <v>64641.08</v>
      </c>
      <c r="C350">
        <v>36134.92808562645</v>
      </c>
      <c r="D350">
        <v>15101.81500996209</v>
      </c>
      <c r="E350">
        <v>3527.469161585151</v>
      </c>
    </row>
    <row r="351" spans="1:5" ht="12.75">
      <c r="A351" t="s">
        <v>1658</v>
      </c>
      <c r="B351">
        <v>61223.56</v>
      </c>
      <c r="C351">
        <v>34166.45727565994</v>
      </c>
      <c r="D351">
        <v>14242.820247837422</v>
      </c>
      <c r="E351">
        <v>3312.734971796437</v>
      </c>
    </row>
    <row r="352" spans="1:5" ht="12.75">
      <c r="A352" t="s">
        <v>1659</v>
      </c>
      <c r="B352">
        <v>57797.68</v>
      </c>
      <c r="C352">
        <v>32201.665655115998</v>
      </c>
      <c r="D352">
        <v>13390.72675113062</v>
      </c>
      <c r="E352">
        <v>3101.7795663438815</v>
      </c>
    </row>
    <row r="353" spans="1:5" ht="12.75">
      <c r="A353" t="s">
        <v>1660</v>
      </c>
      <c r="B353">
        <v>54363.43</v>
      </c>
      <c r="C353">
        <v>30236.92060746415</v>
      </c>
      <c r="D353">
        <v>12541.730491077571</v>
      </c>
      <c r="E353">
        <v>2892.8163687164724</v>
      </c>
    </row>
    <row r="354" spans="1:5" ht="12.75">
      <c r="A354" t="s">
        <v>1661</v>
      </c>
      <c r="B354">
        <v>50919.61</v>
      </c>
      <c r="C354">
        <v>28274.982083260475</v>
      </c>
      <c r="D354">
        <v>11699.088063859179</v>
      </c>
      <c r="E354">
        <v>2687.394944096304</v>
      </c>
    </row>
    <row r="355" spans="1:5" ht="12.75">
      <c r="A355" t="s">
        <v>1662</v>
      </c>
      <c r="B355">
        <v>48954.26</v>
      </c>
      <c r="C355">
        <v>27137.543891028607</v>
      </c>
      <c r="D355">
        <v>11199.904085597054</v>
      </c>
      <c r="E355">
        <v>2561.830599302597</v>
      </c>
    </row>
    <row r="356" spans="1:5" ht="12.75">
      <c r="A356" t="s">
        <v>1663</v>
      </c>
      <c r="B356">
        <v>46982.11</v>
      </c>
      <c r="C356">
        <v>26000.119567954986</v>
      </c>
      <c r="D356">
        <v>10703.18920340195</v>
      </c>
      <c r="E356">
        <v>2437.844091021777</v>
      </c>
    </row>
    <row r="357" spans="1:5" ht="12.75">
      <c r="A357" t="s">
        <v>1664</v>
      </c>
      <c r="B357">
        <v>45003.14</v>
      </c>
      <c r="C357">
        <v>24864.06915451312</v>
      </c>
      <c r="D357">
        <v>10210.33119874892</v>
      </c>
      <c r="E357">
        <v>2316.0537711628285</v>
      </c>
    </row>
    <row r="358" spans="1:5" ht="12.75">
      <c r="A358" t="s">
        <v>1665</v>
      </c>
      <c r="B358">
        <v>43017.34</v>
      </c>
      <c r="C358">
        <v>23726.61150750861</v>
      </c>
      <c r="D358">
        <v>9718.459674485544</v>
      </c>
      <c r="E358">
        <v>2195.14324109273</v>
      </c>
    </row>
    <row r="359" spans="1:5" ht="12.75">
      <c r="A359" t="s">
        <v>1666</v>
      </c>
      <c r="B359">
        <v>41024.67</v>
      </c>
      <c r="C359">
        <v>22590.39495693657</v>
      </c>
      <c r="D359">
        <v>9230.289210366731</v>
      </c>
      <c r="E359">
        <v>2076.3321095443202</v>
      </c>
    </row>
    <row r="360" spans="1:5" ht="12.75">
      <c r="A360" t="s">
        <v>1667</v>
      </c>
      <c r="B360">
        <v>39025.11</v>
      </c>
      <c r="C360">
        <v>21452.881930972435</v>
      </c>
      <c r="D360">
        <v>8743.216255401021</v>
      </c>
      <c r="E360">
        <v>1958.4358535378417</v>
      </c>
    </row>
    <row r="361" spans="1:5" ht="12.75">
      <c r="A361" t="s">
        <v>1668</v>
      </c>
      <c r="B361">
        <v>37018.64</v>
      </c>
      <c r="C361">
        <v>20315.370410224095</v>
      </c>
      <c r="D361">
        <v>8258.561665316636</v>
      </c>
      <c r="E361">
        <v>1842.040465250249</v>
      </c>
    </row>
    <row r="362" spans="1:5" ht="12.75">
      <c r="A362" t="s">
        <v>1669</v>
      </c>
      <c r="B362">
        <v>35005.25</v>
      </c>
      <c r="C362">
        <v>19181.015327928646</v>
      </c>
      <c r="D362">
        <v>7779.512433658286</v>
      </c>
      <c r="E362">
        <v>1728.5507740078751</v>
      </c>
    </row>
    <row r="363" spans="1:5" ht="12.75">
      <c r="A363" t="s">
        <v>1670</v>
      </c>
      <c r="B363">
        <v>32984.9</v>
      </c>
      <c r="C363">
        <v>18043.31618321911</v>
      </c>
      <c r="D363">
        <v>7299.468509381028</v>
      </c>
      <c r="E363">
        <v>1615.018942645621</v>
      </c>
    </row>
    <row r="364" spans="1:5" ht="12.75">
      <c r="A364" t="s">
        <v>1671</v>
      </c>
      <c r="B364">
        <v>30957.57</v>
      </c>
      <c r="C364">
        <v>16906.535150464646</v>
      </c>
      <c r="D364">
        <v>6822.746869460808</v>
      </c>
      <c r="E364">
        <v>1503.3556133357147</v>
      </c>
    </row>
    <row r="365" spans="1:5" ht="12.75">
      <c r="A365" t="s">
        <v>1672</v>
      </c>
      <c r="B365">
        <v>28923.22</v>
      </c>
      <c r="C365">
        <v>15768.746382017383</v>
      </c>
      <c r="D365">
        <v>6347.400593842336</v>
      </c>
      <c r="E365">
        <v>1392.6917162598315</v>
      </c>
    </row>
    <row r="366" spans="1:5" ht="12.75">
      <c r="A366" t="s">
        <v>1673</v>
      </c>
      <c r="B366">
        <v>26881.83</v>
      </c>
      <c r="C366">
        <v>14631.738066130609</v>
      </c>
      <c r="D366">
        <v>5875.223944201264</v>
      </c>
      <c r="E366">
        <v>1283.8065669380098</v>
      </c>
    </row>
    <row r="367" spans="1:5" ht="12.75">
      <c r="A367" t="s">
        <v>1674</v>
      </c>
      <c r="B367">
        <v>24833.39</v>
      </c>
      <c r="C367">
        <v>13493.849923515883</v>
      </c>
      <c r="D367">
        <v>5404.53676845696</v>
      </c>
      <c r="E367">
        <v>1175.9538088435872</v>
      </c>
    </row>
    <row r="368" spans="1:5" ht="12.75">
      <c r="A368" t="s">
        <v>1675</v>
      </c>
      <c r="B368">
        <v>22777.87</v>
      </c>
      <c r="C368">
        <v>12355.939003324538</v>
      </c>
      <c r="D368">
        <v>4936.1966014516265</v>
      </c>
      <c r="E368">
        <v>1069.5001641100457</v>
      </c>
    </row>
    <row r="369" spans="1:5" ht="12.75">
      <c r="A369" t="s">
        <v>1676</v>
      </c>
      <c r="B369">
        <v>20715.25</v>
      </c>
      <c r="C369">
        <v>11218.618637445905</v>
      </c>
      <c r="D369">
        <v>4470.806207835004</v>
      </c>
      <c r="E369">
        <v>964.695684214127</v>
      </c>
    </row>
    <row r="370" spans="1:5" ht="12.75">
      <c r="A370" t="s">
        <v>1677</v>
      </c>
      <c r="B370">
        <v>18645.5</v>
      </c>
      <c r="C370">
        <v>10080.591571454092</v>
      </c>
      <c r="D370">
        <v>4007.06670628507</v>
      </c>
      <c r="E370">
        <v>860.9693322702635</v>
      </c>
    </row>
    <row r="371" spans="1:5" ht="12.75">
      <c r="A371" t="s">
        <v>1678</v>
      </c>
      <c r="B371">
        <v>16568.59</v>
      </c>
      <c r="C371">
        <v>8943.017831604691</v>
      </c>
      <c r="D371">
        <v>3546.1280773256135</v>
      </c>
      <c r="E371">
        <v>758.8074925960009</v>
      </c>
    </row>
    <row r="372" spans="1:5" ht="12.75">
      <c r="A372" t="s">
        <v>1679</v>
      </c>
      <c r="B372">
        <v>15214.15</v>
      </c>
      <c r="C372">
        <v>8198.020846105392</v>
      </c>
      <c r="D372">
        <v>3242.4510742538773</v>
      </c>
      <c r="E372">
        <v>690.8873558671891</v>
      </c>
    </row>
    <row r="373" spans="1:5" ht="12.75">
      <c r="A373" t="s">
        <v>1680</v>
      </c>
      <c r="B373">
        <v>13854.94</v>
      </c>
      <c r="C373">
        <v>7452.959358276367</v>
      </c>
      <c r="D373">
        <v>2940.2703145864157</v>
      </c>
      <c r="E373">
        <v>623.8464265212692</v>
      </c>
    </row>
    <row r="374" spans="1:5" ht="12.75">
      <c r="A374" t="s">
        <v>1681</v>
      </c>
      <c r="B374">
        <v>12490.93</v>
      </c>
      <c r="C374">
        <v>6708.925993497024</v>
      </c>
      <c r="D374">
        <v>2640.6608309149024</v>
      </c>
      <c r="E374">
        <v>558.1334704411029</v>
      </c>
    </row>
    <row r="375" spans="1:5" ht="12.75">
      <c r="A375" t="s">
        <v>1682</v>
      </c>
      <c r="B375">
        <v>11122.1</v>
      </c>
      <c r="C375">
        <v>5963.5903212957655</v>
      </c>
      <c r="D375">
        <v>2341.323997709222</v>
      </c>
      <c r="E375">
        <v>492.7692282488453</v>
      </c>
    </row>
    <row r="376" spans="1:5" ht="12.75">
      <c r="A376" t="s">
        <v>1683</v>
      </c>
      <c r="B376">
        <v>9748.44</v>
      </c>
      <c r="C376">
        <v>5218.463967297179</v>
      </c>
      <c r="D376">
        <v>2043.7424783543015</v>
      </c>
      <c r="E376">
        <v>428.3751982315007</v>
      </c>
    </row>
    <row r="377" spans="1:5" ht="12.75">
      <c r="A377" t="s">
        <v>1684</v>
      </c>
      <c r="B377">
        <v>8369.93</v>
      </c>
      <c r="C377">
        <v>4472.930714191168</v>
      </c>
      <c r="D377">
        <v>1747.3091311063313</v>
      </c>
      <c r="E377">
        <v>364.69055245326547</v>
      </c>
    </row>
    <row r="378" spans="1:5" ht="12.75">
      <c r="A378" t="s">
        <v>1685</v>
      </c>
      <c r="B378">
        <v>6986.56</v>
      </c>
      <c r="C378">
        <v>3727.5227142170497</v>
      </c>
      <c r="D378">
        <v>1452.5384632485584</v>
      </c>
      <c r="E378">
        <v>301.9245940994335</v>
      </c>
    </row>
    <row r="379" spans="1:5" ht="12.75">
      <c r="A379" t="s">
        <v>1686</v>
      </c>
      <c r="B379">
        <v>5598.31</v>
      </c>
      <c r="C379">
        <v>2981.787074928627</v>
      </c>
      <c r="D379">
        <v>1158.9856627202992</v>
      </c>
      <c r="E379">
        <v>239.88634802053755</v>
      </c>
    </row>
    <row r="380" spans="1:5" ht="12.75">
      <c r="A380" t="s">
        <v>1687</v>
      </c>
      <c r="B380">
        <v>4205.16</v>
      </c>
      <c r="C380">
        <v>2235.964933653293</v>
      </c>
      <c r="D380">
        <v>866.8830608978932</v>
      </c>
      <c r="E380">
        <v>178.6671071735461</v>
      </c>
    </row>
    <row r="381" spans="1:5" ht="12.75">
      <c r="A381" t="s">
        <v>1688</v>
      </c>
      <c r="B381">
        <v>2807.09</v>
      </c>
      <c r="C381">
        <v>1490.1341269925829</v>
      </c>
      <c r="D381">
        <v>576.3027034346453</v>
      </c>
      <c r="E381">
        <v>118.29076194967986</v>
      </c>
    </row>
    <row r="382" spans="1:5" ht="12.75">
      <c r="A382" t="s">
        <v>1689</v>
      </c>
      <c r="B382">
        <v>1404.08</v>
      </c>
      <c r="C382">
        <v>744.0868958506817</v>
      </c>
      <c r="D382">
        <v>287.04041214443316</v>
      </c>
      <c r="E382">
        <v>58.667804605867666</v>
      </c>
    </row>
    <row r="383" spans="1:5" ht="12.75">
      <c r="A383" t="s">
        <v>1690</v>
      </c>
      <c r="B383">
        <v>0</v>
      </c>
      <c r="C383">
        <v>0</v>
      </c>
      <c r="D383">
        <v>0</v>
      </c>
      <c r="E38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7">
      <selection activeCell="C108" sqref="C108"/>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443</v>
      </c>
      <c r="B1" s="279"/>
      <c r="C1" s="280"/>
      <c r="D1" s="280"/>
      <c r="E1" s="280"/>
      <c r="F1" s="281" t="s">
        <v>1879</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444</v>
      </c>
      <c r="C5" s="286"/>
      <c r="E5" s="288"/>
      <c r="F5" s="288"/>
    </row>
    <row r="6" ht="15">
      <c r="B6" s="289" t="s">
        <v>445</v>
      </c>
    </row>
    <row r="7" ht="15">
      <c r="B7" s="290" t="s">
        <v>446</v>
      </c>
    </row>
    <row r="8" ht="15.75" thickBot="1">
      <c r="B8" s="291" t="s">
        <v>447</v>
      </c>
    </row>
    <row r="9" ht="15">
      <c r="B9" s="292"/>
    </row>
    <row r="10" spans="1:7" ht="37.5">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5">
      <c r="A12" s="268" t="s">
        <v>450</v>
      </c>
      <c r="B12" s="268" t="s">
        <v>451</v>
      </c>
      <c r="C12" s="266">
        <v>6870.176522780025</v>
      </c>
      <c r="F12" s="248">
        <f>IF($C$15=0,"",IF(C12="[for completion]","",C12/$C$15))</f>
        <v>1</v>
      </c>
    </row>
    <row r="13" spans="1:6" ht="15">
      <c r="A13" s="268" t="s">
        <v>452</v>
      </c>
      <c r="B13" s="268" t="s">
        <v>453</v>
      </c>
      <c r="C13" s="266">
        <v>0</v>
      </c>
      <c r="F13" s="248">
        <f>IF($C$15=0,"",IF(C13="[for completion]","",C13/$C$15))</f>
        <v>0</v>
      </c>
    </row>
    <row r="14" spans="1:6" ht="15">
      <c r="A14" s="268" t="s">
        <v>454</v>
      </c>
      <c r="B14" s="268" t="s">
        <v>62</v>
      </c>
      <c r="C14" s="266">
        <v>0</v>
      </c>
      <c r="F14" s="248">
        <f>IF($C$15=0,"",IF(C14="[for completion]","",C14/$C$15))</f>
        <v>0</v>
      </c>
    </row>
    <row r="15" spans="1:6" ht="15">
      <c r="A15" s="268" t="s">
        <v>455</v>
      </c>
      <c r="B15" s="299" t="s">
        <v>64</v>
      </c>
      <c r="C15" s="266">
        <f>SUM(C12:C14)</f>
        <v>6870.176522780025</v>
      </c>
      <c r="F15" s="300">
        <f>SUM(F12:F14)</f>
        <v>1</v>
      </c>
    </row>
    <row r="16" spans="1:6" ht="15" outlineLevel="1">
      <c r="A16" s="268" t="s">
        <v>456</v>
      </c>
      <c r="B16" s="301" t="s">
        <v>457</v>
      </c>
      <c r="F16" s="248">
        <f aca="true" t="shared" si="0" ref="F16:F26">IF($C$15=0,"",IF(C16="[for completion]","",C16/$C$15))</f>
        <v>0</v>
      </c>
    </row>
    <row r="17" spans="1:6" ht="15" outlineLevel="1">
      <c r="A17" s="268" t="s">
        <v>458</v>
      </c>
      <c r="B17" s="301" t="s">
        <v>459</v>
      </c>
      <c r="F17" s="248">
        <f t="shared" si="0"/>
        <v>0</v>
      </c>
    </row>
    <row r="18" spans="1:6" ht="15" outlineLevel="1">
      <c r="A18" s="268" t="s">
        <v>460</v>
      </c>
      <c r="B18" s="301" t="s">
        <v>166</v>
      </c>
      <c r="F18" s="248">
        <f t="shared" si="0"/>
        <v>0</v>
      </c>
    </row>
    <row r="19" spans="1:6" ht="15" outlineLevel="1">
      <c r="A19" s="268" t="s">
        <v>461</v>
      </c>
      <c r="B19" s="301" t="s">
        <v>166</v>
      </c>
      <c r="F19" s="248">
        <f t="shared" si="0"/>
        <v>0</v>
      </c>
    </row>
    <row r="20" spans="1:6" ht="15" outlineLevel="1">
      <c r="A20" s="268" t="s">
        <v>462</v>
      </c>
      <c r="B20" s="301" t="s">
        <v>166</v>
      </c>
      <c r="F20" s="248">
        <f t="shared" si="0"/>
        <v>0</v>
      </c>
    </row>
    <row r="21" spans="1:6" ht="15" outlineLevel="1">
      <c r="A21" s="268" t="s">
        <v>463</v>
      </c>
      <c r="B21" s="301" t="s">
        <v>166</v>
      </c>
      <c r="F21" s="248">
        <f t="shared" si="0"/>
        <v>0</v>
      </c>
    </row>
    <row r="22" spans="1:6" ht="15" outlineLevel="1">
      <c r="A22" s="268" t="s">
        <v>464</v>
      </c>
      <c r="B22" s="301" t="s">
        <v>166</v>
      </c>
      <c r="F22" s="248">
        <f t="shared" si="0"/>
        <v>0</v>
      </c>
    </row>
    <row r="23" spans="1:6" ht="15" outlineLevel="1">
      <c r="A23" s="268" t="s">
        <v>465</v>
      </c>
      <c r="B23" s="301" t="s">
        <v>166</v>
      </c>
      <c r="F23" s="248">
        <f t="shared" si="0"/>
        <v>0</v>
      </c>
    </row>
    <row r="24" spans="1:6" ht="15" outlineLevel="1">
      <c r="A24" s="268" t="s">
        <v>466</v>
      </c>
      <c r="B24" s="301" t="s">
        <v>166</v>
      </c>
      <c r="F24" s="248">
        <f t="shared" si="0"/>
        <v>0</v>
      </c>
    </row>
    <row r="25" spans="1:6" ht="15" outlineLevel="1">
      <c r="A25" s="268" t="s">
        <v>467</v>
      </c>
      <c r="B25" s="301" t="s">
        <v>166</v>
      </c>
      <c r="F25" s="248">
        <f t="shared" si="0"/>
        <v>0</v>
      </c>
    </row>
    <row r="26" spans="1:6" ht="15" outlineLevel="1">
      <c r="A26" s="268" t="s">
        <v>1940</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5">
      <c r="A28" s="268" t="s">
        <v>472</v>
      </c>
      <c r="B28" s="268" t="s">
        <v>473</v>
      </c>
      <c r="C28" s="303">
        <v>113987</v>
      </c>
      <c r="D28" s="268" t="s">
        <v>86</v>
      </c>
      <c r="F28" s="268">
        <v>113987</v>
      </c>
    </row>
    <row r="29" spans="1:2" ht="15" outlineLevel="1">
      <c r="A29" s="268" t="s">
        <v>474</v>
      </c>
      <c r="B29" s="304" t="s">
        <v>1941</v>
      </c>
    </row>
    <row r="30" spans="1:2" ht="15" outlineLevel="1">
      <c r="A30" s="268" t="s">
        <v>476</v>
      </c>
      <c r="B30" s="304" t="s">
        <v>477</v>
      </c>
    </row>
    <row r="31" spans="1:2" ht="15" outlineLevel="1">
      <c r="A31" s="268" t="s">
        <v>478</v>
      </c>
      <c r="B31" s="304"/>
    </row>
    <row r="32" spans="1:2" ht="15" outlineLevel="1">
      <c r="A32" s="268" t="s">
        <v>479</v>
      </c>
      <c r="B32" s="304"/>
    </row>
    <row r="33" spans="1:2" ht="15" outlineLevel="1">
      <c r="A33" s="268" t="s">
        <v>480</v>
      </c>
      <c r="B33" s="304"/>
    </row>
    <row r="34" spans="1:2" ht="15" outlineLevel="1">
      <c r="A34" s="268" t="s">
        <v>481</v>
      </c>
      <c r="B34" s="304"/>
    </row>
    <row r="35" spans="1:7" ht="15" customHeight="1">
      <c r="A35" s="296"/>
      <c r="B35" s="297" t="s">
        <v>482</v>
      </c>
      <c r="C35" s="296" t="s">
        <v>483</v>
      </c>
      <c r="D35" s="296" t="s">
        <v>484</v>
      </c>
      <c r="E35" s="302"/>
      <c r="F35" s="298" t="s">
        <v>449</v>
      </c>
      <c r="G35" s="298"/>
    </row>
    <row r="36" spans="1:6" ht="15">
      <c r="A36" s="268" t="s">
        <v>485</v>
      </c>
      <c r="B36" s="268" t="s">
        <v>486</v>
      </c>
      <c r="C36" s="305">
        <v>0.0041684882586411065</v>
      </c>
      <c r="D36" s="268" t="s">
        <v>56</v>
      </c>
      <c r="F36" s="305">
        <v>0.0041684882586411065</v>
      </c>
    </row>
    <row r="37" spans="1:6" ht="15" outlineLevel="1">
      <c r="A37" s="268" t="s">
        <v>487</v>
      </c>
      <c r="C37" s="306"/>
      <c r="D37" s="306"/>
      <c r="F37" s="306"/>
    </row>
    <row r="38" spans="1:6" ht="15" outlineLevel="1">
      <c r="A38" s="268" t="s">
        <v>488</v>
      </c>
      <c r="C38" s="306"/>
      <c r="D38" s="306"/>
      <c r="F38" s="306"/>
    </row>
    <row r="39" spans="1:6" ht="15" outlineLevel="1">
      <c r="A39" s="268" t="s">
        <v>489</v>
      </c>
      <c r="C39" s="306"/>
      <c r="D39" s="306"/>
      <c r="F39" s="306"/>
    </row>
    <row r="40" spans="1:6" ht="15" outlineLevel="1">
      <c r="A40" s="268" t="s">
        <v>490</v>
      </c>
      <c r="C40" s="306"/>
      <c r="D40" s="306"/>
      <c r="F40" s="306"/>
    </row>
    <row r="41" spans="1:6" ht="15" outlineLevel="1">
      <c r="A41" s="268" t="s">
        <v>491</v>
      </c>
      <c r="C41" s="306"/>
      <c r="D41" s="306"/>
      <c r="F41" s="306"/>
    </row>
    <row r="42" spans="1:6" ht="15" outlineLevel="1">
      <c r="A42" s="268" t="s">
        <v>492</v>
      </c>
      <c r="C42" s="306"/>
      <c r="D42" s="306"/>
      <c r="F42" s="306"/>
    </row>
    <row r="43" spans="1:7" ht="15" customHeight="1">
      <c r="A43" s="296"/>
      <c r="B43" s="297" t="s">
        <v>493</v>
      </c>
      <c r="C43" s="296" t="s">
        <v>483</v>
      </c>
      <c r="D43" s="296" t="s">
        <v>484</v>
      </c>
      <c r="E43" s="302"/>
      <c r="F43" s="298" t="s">
        <v>449</v>
      </c>
      <c r="G43" s="298"/>
    </row>
    <row r="44" spans="1:7" ht="15">
      <c r="A44" s="268" t="s">
        <v>494</v>
      </c>
      <c r="B44" s="307" t="s">
        <v>495</v>
      </c>
      <c r="C44" s="308">
        <f>SUM(C45:C72)</f>
        <v>0</v>
      </c>
      <c r="D44" s="308">
        <f>SUM(D45:D72)</f>
        <v>0</v>
      </c>
      <c r="E44" s="306"/>
      <c r="F44" s="308">
        <f>SUM(F45:F72)</f>
        <v>0</v>
      </c>
      <c r="G44" s="268"/>
    </row>
    <row r="45" spans="1:7" ht="15">
      <c r="A45" s="268" t="s">
        <v>496</v>
      </c>
      <c r="B45" s="268" t="s">
        <v>497</v>
      </c>
      <c r="C45" s="268">
        <v>0</v>
      </c>
      <c r="D45" s="306">
        <v>0</v>
      </c>
      <c r="E45" s="306"/>
      <c r="F45" s="306">
        <f>SUM(C45:D45)</f>
        <v>0</v>
      </c>
      <c r="G45" s="268"/>
    </row>
    <row r="46" spans="1:7" ht="15">
      <c r="A46" s="268" t="s">
        <v>498</v>
      </c>
      <c r="B46" s="268" t="s">
        <v>7</v>
      </c>
      <c r="C46" s="268" t="s">
        <v>136</v>
      </c>
      <c r="D46" s="306" t="s">
        <v>56</v>
      </c>
      <c r="E46" s="306"/>
      <c r="F46" s="306">
        <f aca="true" t="shared" si="1" ref="F46:F87">SUM(C46:D46)</f>
        <v>0</v>
      </c>
      <c r="G46" s="268"/>
    </row>
    <row r="47" spans="1:7" ht="15">
      <c r="A47" s="268" t="s">
        <v>499</v>
      </c>
      <c r="B47" s="268" t="s">
        <v>500</v>
      </c>
      <c r="C47" s="268">
        <v>0</v>
      </c>
      <c r="D47" s="306">
        <v>0</v>
      </c>
      <c r="E47" s="306"/>
      <c r="F47" s="306">
        <f t="shared" si="1"/>
        <v>0</v>
      </c>
      <c r="G47" s="268"/>
    </row>
    <row r="48" spans="1:7" ht="15">
      <c r="A48" s="268" t="s">
        <v>501</v>
      </c>
      <c r="B48" s="268" t="s">
        <v>502</v>
      </c>
      <c r="C48" s="268">
        <v>0</v>
      </c>
      <c r="D48" s="306">
        <v>0</v>
      </c>
      <c r="E48" s="306"/>
      <c r="F48" s="306">
        <f t="shared" si="1"/>
        <v>0</v>
      </c>
      <c r="G48" s="268"/>
    </row>
    <row r="49" spans="1:7" ht="15">
      <c r="A49" s="268" t="s">
        <v>503</v>
      </c>
      <c r="B49" s="268" t="s">
        <v>504</v>
      </c>
      <c r="C49" s="268">
        <v>0</v>
      </c>
      <c r="D49" s="306">
        <v>0</v>
      </c>
      <c r="E49" s="306"/>
      <c r="F49" s="306">
        <f t="shared" si="1"/>
        <v>0</v>
      </c>
      <c r="G49" s="268"/>
    </row>
    <row r="50" spans="1:7" ht="15">
      <c r="A50" s="268" t="s">
        <v>505</v>
      </c>
      <c r="B50" s="268" t="s">
        <v>506</v>
      </c>
      <c r="C50" s="268">
        <v>0</v>
      </c>
      <c r="D50" s="306">
        <v>0</v>
      </c>
      <c r="E50" s="306"/>
      <c r="F50" s="306">
        <f t="shared" si="1"/>
        <v>0</v>
      </c>
      <c r="G50" s="268"/>
    </row>
    <row r="51" spans="1:7" ht="15">
      <c r="A51" s="268" t="s">
        <v>507</v>
      </c>
      <c r="B51" s="268" t="s">
        <v>508</v>
      </c>
      <c r="C51" s="268">
        <v>0</v>
      </c>
      <c r="D51" s="306">
        <v>0</v>
      </c>
      <c r="E51" s="306"/>
      <c r="F51" s="306">
        <f t="shared" si="1"/>
        <v>0</v>
      </c>
      <c r="G51" s="268"/>
    </row>
    <row r="52" spans="1:7" ht="15">
      <c r="A52" s="268" t="s">
        <v>509</v>
      </c>
      <c r="B52" s="268" t="s">
        <v>510</v>
      </c>
      <c r="C52" s="268">
        <v>0</v>
      </c>
      <c r="D52" s="306">
        <v>0</v>
      </c>
      <c r="E52" s="306"/>
      <c r="F52" s="306">
        <f t="shared" si="1"/>
        <v>0</v>
      </c>
      <c r="G52" s="268"/>
    </row>
    <row r="53" spans="1:7" ht="15">
      <c r="A53" s="268" t="s">
        <v>511</v>
      </c>
      <c r="B53" s="268" t="s">
        <v>512</v>
      </c>
      <c r="C53" s="268">
        <v>0</v>
      </c>
      <c r="D53" s="306">
        <v>0</v>
      </c>
      <c r="E53" s="306"/>
      <c r="F53" s="306">
        <f t="shared" si="1"/>
        <v>0</v>
      </c>
      <c r="G53" s="268"/>
    </row>
    <row r="54" spans="1:7" ht="15">
      <c r="A54" s="268" t="s">
        <v>513</v>
      </c>
      <c r="B54" s="268" t="s">
        <v>514</v>
      </c>
      <c r="C54" s="268">
        <v>0</v>
      </c>
      <c r="D54" s="306">
        <v>0</v>
      </c>
      <c r="E54" s="306"/>
      <c r="F54" s="306">
        <f t="shared" si="1"/>
        <v>0</v>
      </c>
      <c r="G54" s="268"/>
    </row>
    <row r="55" spans="1:7" ht="15">
      <c r="A55" s="268" t="s">
        <v>515</v>
      </c>
      <c r="B55" s="268" t="s">
        <v>516</v>
      </c>
      <c r="C55" s="268">
        <v>0</v>
      </c>
      <c r="D55" s="306">
        <v>0</v>
      </c>
      <c r="E55" s="306"/>
      <c r="F55" s="306">
        <f t="shared" si="1"/>
        <v>0</v>
      </c>
      <c r="G55" s="268"/>
    </row>
    <row r="56" spans="1:7" ht="15">
      <c r="A56" s="268" t="s">
        <v>517</v>
      </c>
      <c r="B56" s="268" t="s">
        <v>518</v>
      </c>
      <c r="C56" s="268">
        <v>0</v>
      </c>
      <c r="D56" s="306">
        <v>0</v>
      </c>
      <c r="E56" s="306"/>
      <c r="F56" s="306">
        <f t="shared" si="1"/>
        <v>0</v>
      </c>
      <c r="G56" s="268"/>
    </row>
    <row r="57" spans="1:7" ht="15">
      <c r="A57" s="268" t="s">
        <v>519</v>
      </c>
      <c r="B57" s="268" t="s">
        <v>520</v>
      </c>
      <c r="C57" s="268">
        <v>0</v>
      </c>
      <c r="D57" s="306">
        <v>0</v>
      </c>
      <c r="E57" s="306"/>
      <c r="F57" s="306">
        <f t="shared" si="1"/>
        <v>0</v>
      </c>
      <c r="G57" s="268"/>
    </row>
    <row r="58" spans="1:7" ht="15">
      <c r="A58" s="268" t="s">
        <v>521</v>
      </c>
      <c r="B58" s="268" t="s">
        <v>522</v>
      </c>
      <c r="C58" s="268">
        <v>0</v>
      </c>
      <c r="D58" s="306">
        <v>0</v>
      </c>
      <c r="E58" s="306"/>
      <c r="F58" s="306">
        <f t="shared" si="1"/>
        <v>0</v>
      </c>
      <c r="G58" s="268"/>
    </row>
    <row r="59" spans="1:7" ht="15">
      <c r="A59" s="268" t="s">
        <v>523</v>
      </c>
      <c r="B59" s="268" t="s">
        <v>524</v>
      </c>
      <c r="C59" s="268">
        <v>0</v>
      </c>
      <c r="D59" s="306">
        <v>0</v>
      </c>
      <c r="E59" s="306"/>
      <c r="F59" s="306">
        <f t="shared" si="1"/>
        <v>0</v>
      </c>
      <c r="G59" s="268"/>
    </row>
    <row r="60" spans="1:7" ht="15">
      <c r="A60" s="268" t="s">
        <v>525</v>
      </c>
      <c r="B60" s="268" t="s">
        <v>526</v>
      </c>
      <c r="C60" s="268">
        <v>0</v>
      </c>
      <c r="D60" s="306">
        <v>0</v>
      </c>
      <c r="E60" s="306"/>
      <c r="F60" s="306">
        <f t="shared" si="1"/>
        <v>0</v>
      </c>
      <c r="G60" s="268"/>
    </row>
    <row r="61" spans="1:7" ht="15">
      <c r="A61" s="268" t="s">
        <v>527</v>
      </c>
      <c r="B61" s="268" t="s">
        <v>528</v>
      </c>
      <c r="C61" s="268">
        <v>0</v>
      </c>
      <c r="D61" s="306">
        <v>0</v>
      </c>
      <c r="E61" s="306"/>
      <c r="F61" s="306">
        <f t="shared" si="1"/>
        <v>0</v>
      </c>
      <c r="G61" s="268"/>
    </row>
    <row r="62" spans="1:7" ht="15">
      <c r="A62" s="268" t="s">
        <v>529</v>
      </c>
      <c r="B62" s="268" t="s">
        <v>530</v>
      </c>
      <c r="C62" s="268">
        <v>0</v>
      </c>
      <c r="D62" s="306">
        <v>0</v>
      </c>
      <c r="E62" s="306"/>
      <c r="F62" s="306">
        <f t="shared" si="1"/>
        <v>0</v>
      </c>
      <c r="G62" s="268"/>
    </row>
    <row r="63" spans="1:7" ht="15">
      <c r="A63" s="268" t="s">
        <v>531</v>
      </c>
      <c r="B63" s="268" t="s">
        <v>532</v>
      </c>
      <c r="C63" s="268">
        <v>0</v>
      </c>
      <c r="D63" s="306">
        <v>0</v>
      </c>
      <c r="E63" s="306"/>
      <c r="F63" s="306">
        <f t="shared" si="1"/>
        <v>0</v>
      </c>
      <c r="G63" s="268"/>
    </row>
    <row r="64" spans="1:7" ht="15">
      <c r="A64" s="268" t="s">
        <v>533</v>
      </c>
      <c r="B64" s="268" t="s">
        <v>534</v>
      </c>
      <c r="C64" s="268">
        <v>0</v>
      </c>
      <c r="D64" s="306">
        <v>0</v>
      </c>
      <c r="E64" s="306"/>
      <c r="F64" s="306">
        <f t="shared" si="1"/>
        <v>0</v>
      </c>
      <c r="G64" s="268"/>
    </row>
    <row r="65" spans="1:7" ht="15">
      <c r="A65" s="268" t="s">
        <v>535</v>
      </c>
      <c r="B65" s="268" t="s">
        <v>536</v>
      </c>
      <c r="C65" s="268">
        <v>0</v>
      </c>
      <c r="D65" s="306">
        <v>0</v>
      </c>
      <c r="E65" s="306"/>
      <c r="F65" s="306">
        <f t="shared" si="1"/>
        <v>0</v>
      </c>
      <c r="G65" s="268"/>
    </row>
    <row r="66" spans="1:7" ht="15">
      <c r="A66" s="268" t="s">
        <v>537</v>
      </c>
      <c r="B66" s="268" t="s">
        <v>538</v>
      </c>
      <c r="C66" s="268">
        <v>0</v>
      </c>
      <c r="D66" s="306">
        <v>0</v>
      </c>
      <c r="E66" s="306"/>
      <c r="F66" s="306">
        <f t="shared" si="1"/>
        <v>0</v>
      </c>
      <c r="G66" s="268"/>
    </row>
    <row r="67" spans="1:7" ht="15">
      <c r="A67" s="268" t="s">
        <v>539</v>
      </c>
      <c r="B67" s="268" t="s">
        <v>540</v>
      </c>
      <c r="C67" s="268">
        <v>0</v>
      </c>
      <c r="D67" s="306">
        <v>0</v>
      </c>
      <c r="E67" s="306"/>
      <c r="F67" s="306">
        <f t="shared" si="1"/>
        <v>0</v>
      </c>
      <c r="G67" s="268"/>
    </row>
    <row r="68" spans="1:7" ht="15">
      <c r="A68" s="268" t="s">
        <v>541</v>
      </c>
      <c r="B68" s="268" t="s">
        <v>542</v>
      </c>
      <c r="C68" s="268">
        <v>0</v>
      </c>
      <c r="D68" s="306">
        <v>0</v>
      </c>
      <c r="E68" s="306"/>
      <c r="F68" s="306">
        <f t="shared" si="1"/>
        <v>0</v>
      </c>
      <c r="G68" s="268"/>
    </row>
    <row r="69" spans="1:7" ht="15">
      <c r="A69" s="268" t="s">
        <v>543</v>
      </c>
      <c r="B69" s="268" t="s">
        <v>544</v>
      </c>
      <c r="C69" s="268">
        <v>0</v>
      </c>
      <c r="D69" s="306">
        <v>0</v>
      </c>
      <c r="E69" s="306"/>
      <c r="F69" s="306">
        <f t="shared" si="1"/>
        <v>0</v>
      </c>
      <c r="G69" s="268"/>
    </row>
    <row r="70" spans="1:7" ht="15">
      <c r="A70" s="268" t="s">
        <v>545</v>
      </c>
      <c r="B70" s="268" t="s">
        <v>546</v>
      </c>
      <c r="C70" s="268">
        <v>0</v>
      </c>
      <c r="D70" s="306">
        <v>0</v>
      </c>
      <c r="E70" s="306"/>
      <c r="F70" s="306">
        <f t="shared" si="1"/>
        <v>0</v>
      </c>
      <c r="G70" s="268"/>
    </row>
    <row r="71" spans="1:7" ht="15">
      <c r="A71" s="268" t="s">
        <v>547</v>
      </c>
      <c r="B71" s="268" t="s">
        <v>548</v>
      </c>
      <c r="C71" s="268">
        <v>0</v>
      </c>
      <c r="D71" s="306">
        <v>0</v>
      </c>
      <c r="E71" s="306"/>
      <c r="F71" s="306">
        <f t="shared" si="1"/>
        <v>0</v>
      </c>
      <c r="G71" s="268"/>
    </row>
    <row r="72" spans="1:7" ht="15">
      <c r="A72" s="268" t="s">
        <v>549</v>
      </c>
      <c r="B72" s="268" t="s">
        <v>550</v>
      </c>
      <c r="C72" s="268">
        <v>0</v>
      </c>
      <c r="D72" s="306">
        <v>0</v>
      </c>
      <c r="E72" s="306"/>
      <c r="F72" s="306">
        <f t="shared" si="1"/>
        <v>0</v>
      </c>
      <c r="G72" s="268"/>
    </row>
    <row r="73" spans="1:7" ht="15">
      <c r="A73" s="268" t="s">
        <v>551</v>
      </c>
      <c r="B73" s="307" t="s">
        <v>248</v>
      </c>
      <c r="C73" s="308">
        <f>SUM(C74:C76)</f>
        <v>0</v>
      </c>
      <c r="D73" s="308">
        <f>SUM(D74:D76)</f>
        <v>0</v>
      </c>
      <c r="E73" s="306"/>
      <c r="F73" s="308">
        <f>SUM(F74:F76)</f>
        <v>0</v>
      </c>
      <c r="G73" s="268"/>
    </row>
    <row r="74" spans="1:7" ht="15">
      <c r="A74" s="268" t="s">
        <v>552</v>
      </c>
      <c r="B74" s="268" t="s">
        <v>553</v>
      </c>
      <c r="C74" s="268">
        <v>0</v>
      </c>
      <c r="D74" s="306">
        <v>0</v>
      </c>
      <c r="E74" s="306"/>
      <c r="F74" s="306">
        <f t="shared" si="1"/>
        <v>0</v>
      </c>
      <c r="G74" s="268"/>
    </row>
    <row r="75" spans="1:7" ht="15">
      <c r="A75" s="268" t="s">
        <v>554</v>
      </c>
      <c r="B75" s="268" t="s">
        <v>555</v>
      </c>
      <c r="C75" s="268">
        <v>0</v>
      </c>
      <c r="D75" s="306">
        <v>0</v>
      </c>
      <c r="E75" s="306"/>
      <c r="F75" s="306">
        <f t="shared" si="1"/>
        <v>0</v>
      </c>
      <c r="G75" s="268"/>
    </row>
    <row r="76" spans="1:7" ht="15">
      <c r="A76" s="268" t="s">
        <v>556</v>
      </c>
      <c r="B76" s="268" t="s">
        <v>557</v>
      </c>
      <c r="C76" s="268">
        <v>0</v>
      </c>
      <c r="D76" s="306">
        <v>0</v>
      </c>
      <c r="E76" s="306"/>
      <c r="F76" s="306">
        <f t="shared" si="1"/>
        <v>0</v>
      </c>
      <c r="G76" s="268"/>
    </row>
    <row r="77" spans="1:7" ht="15">
      <c r="A77" s="268" t="s">
        <v>558</v>
      </c>
      <c r="B77" s="307" t="s">
        <v>62</v>
      </c>
      <c r="C77" s="308">
        <f>SUM(C78:C87)</f>
        <v>0</v>
      </c>
      <c r="D77" s="308">
        <f>SUM(D78:D87)</f>
        <v>0</v>
      </c>
      <c r="E77" s="306"/>
      <c r="F77" s="308">
        <f>SUM(F78:F87)</f>
        <v>0</v>
      </c>
      <c r="G77" s="268"/>
    </row>
    <row r="78" spans="1:7" ht="15">
      <c r="A78" s="268" t="s">
        <v>559</v>
      </c>
      <c r="B78" s="309" t="s">
        <v>250</v>
      </c>
      <c r="C78" s="268">
        <v>0</v>
      </c>
      <c r="D78" s="306">
        <v>0</v>
      </c>
      <c r="E78" s="306"/>
      <c r="F78" s="306">
        <f t="shared" si="1"/>
        <v>0</v>
      </c>
      <c r="G78" s="268"/>
    </row>
    <row r="79" spans="1:7" ht="15">
      <c r="A79" s="268" t="s">
        <v>560</v>
      </c>
      <c r="B79" s="309" t="s">
        <v>252</v>
      </c>
      <c r="C79" s="268">
        <v>0</v>
      </c>
      <c r="D79" s="306">
        <v>0</v>
      </c>
      <c r="E79" s="306"/>
      <c r="F79" s="306">
        <f t="shared" si="1"/>
        <v>0</v>
      </c>
      <c r="G79" s="268"/>
    </row>
    <row r="80" spans="1:7" ht="15">
      <c r="A80" s="268" t="s">
        <v>561</v>
      </c>
      <c r="B80" s="309" t="s">
        <v>254</v>
      </c>
      <c r="C80" s="268">
        <v>0</v>
      </c>
      <c r="D80" s="306">
        <v>0</v>
      </c>
      <c r="E80" s="306"/>
      <c r="F80" s="306">
        <f t="shared" si="1"/>
        <v>0</v>
      </c>
      <c r="G80" s="268"/>
    </row>
    <row r="81" spans="1:7" ht="15">
      <c r="A81" s="268" t="s">
        <v>562</v>
      </c>
      <c r="B81" s="309" t="s">
        <v>256</v>
      </c>
      <c r="C81" s="268">
        <v>0</v>
      </c>
      <c r="D81" s="306">
        <v>0</v>
      </c>
      <c r="E81" s="306"/>
      <c r="F81" s="306">
        <f t="shared" si="1"/>
        <v>0</v>
      </c>
      <c r="G81" s="268"/>
    </row>
    <row r="82" spans="1:7" ht="15">
      <c r="A82" s="268" t="s">
        <v>563</v>
      </c>
      <c r="B82" s="309" t="s">
        <v>258</v>
      </c>
      <c r="C82" s="268">
        <v>0</v>
      </c>
      <c r="D82" s="306">
        <v>0</v>
      </c>
      <c r="E82" s="306"/>
      <c r="F82" s="306">
        <f t="shared" si="1"/>
        <v>0</v>
      </c>
      <c r="G82" s="268"/>
    </row>
    <row r="83" spans="1:7" ht="15">
      <c r="A83" s="268" t="s">
        <v>564</v>
      </c>
      <c r="B83" s="309" t="s">
        <v>260</v>
      </c>
      <c r="C83" s="268">
        <v>0</v>
      </c>
      <c r="D83" s="306">
        <v>0</v>
      </c>
      <c r="E83" s="306"/>
      <c r="F83" s="306">
        <f t="shared" si="1"/>
        <v>0</v>
      </c>
      <c r="G83" s="268"/>
    </row>
    <row r="84" spans="1:7" ht="15">
      <c r="A84" s="268" t="s">
        <v>565</v>
      </c>
      <c r="B84" s="309" t="s">
        <v>262</v>
      </c>
      <c r="C84" s="268">
        <v>0</v>
      </c>
      <c r="D84" s="306">
        <v>0</v>
      </c>
      <c r="E84" s="306"/>
      <c r="F84" s="306">
        <f t="shared" si="1"/>
        <v>0</v>
      </c>
      <c r="G84" s="268"/>
    </row>
    <row r="85" spans="1:7" ht="15">
      <c r="A85" s="268" t="s">
        <v>566</v>
      </c>
      <c r="B85" s="309" t="s">
        <v>264</v>
      </c>
      <c r="C85" s="268">
        <v>0</v>
      </c>
      <c r="D85" s="306">
        <v>0</v>
      </c>
      <c r="E85" s="306"/>
      <c r="F85" s="306">
        <f t="shared" si="1"/>
        <v>0</v>
      </c>
      <c r="G85" s="268"/>
    </row>
    <row r="86" spans="1:7" ht="15">
      <c r="A86" s="268" t="s">
        <v>567</v>
      </c>
      <c r="B86" s="309" t="s">
        <v>266</v>
      </c>
      <c r="C86" s="268">
        <v>0</v>
      </c>
      <c r="D86" s="306">
        <v>0</v>
      </c>
      <c r="E86" s="306"/>
      <c r="F86" s="306">
        <f t="shared" si="1"/>
        <v>0</v>
      </c>
      <c r="G86" s="268"/>
    </row>
    <row r="87" spans="1:7" ht="15">
      <c r="A87" s="268" t="s">
        <v>568</v>
      </c>
      <c r="B87" s="309" t="s">
        <v>62</v>
      </c>
      <c r="C87" s="268">
        <v>0</v>
      </c>
      <c r="D87" s="306">
        <v>0</v>
      </c>
      <c r="E87" s="306"/>
      <c r="F87" s="306">
        <f t="shared" si="1"/>
        <v>0</v>
      </c>
      <c r="G87" s="268"/>
    </row>
    <row r="88" spans="1:7" ht="15" outlineLevel="1">
      <c r="A88" s="268" t="s">
        <v>569</v>
      </c>
      <c r="B88" s="301" t="s">
        <v>166</v>
      </c>
      <c r="C88" s="306"/>
      <c r="D88" s="306"/>
      <c r="E88" s="306"/>
      <c r="F88" s="306"/>
      <c r="G88" s="268"/>
    </row>
    <row r="89" spans="1:7" ht="15" outlineLevel="1">
      <c r="A89" s="268" t="s">
        <v>570</v>
      </c>
      <c r="B89" s="301" t="s">
        <v>166</v>
      </c>
      <c r="C89" s="306"/>
      <c r="D89" s="306"/>
      <c r="E89" s="306"/>
      <c r="F89" s="306"/>
      <c r="G89" s="268"/>
    </row>
    <row r="90" spans="1:7" ht="15" outlineLevel="1">
      <c r="A90" s="268" t="s">
        <v>571</v>
      </c>
      <c r="B90" s="301" t="s">
        <v>166</v>
      </c>
      <c r="C90" s="306"/>
      <c r="D90" s="306"/>
      <c r="E90" s="306"/>
      <c r="F90" s="306"/>
      <c r="G90" s="268"/>
    </row>
    <row r="91" spans="1:7" ht="15" outlineLevel="1">
      <c r="A91" s="268" t="s">
        <v>572</v>
      </c>
      <c r="B91" s="301" t="s">
        <v>166</v>
      </c>
      <c r="C91" s="306"/>
      <c r="D91" s="306"/>
      <c r="E91" s="306"/>
      <c r="F91" s="306"/>
      <c r="G91" s="268"/>
    </row>
    <row r="92" spans="1:7" ht="15" outlineLevel="1">
      <c r="A92" s="268" t="s">
        <v>573</v>
      </c>
      <c r="B92" s="301" t="s">
        <v>166</v>
      </c>
      <c r="C92" s="306"/>
      <c r="D92" s="306"/>
      <c r="E92" s="306"/>
      <c r="F92" s="306"/>
      <c r="G92" s="268"/>
    </row>
    <row r="93" spans="1:7" ht="15" outlineLevel="1">
      <c r="A93" s="268" t="s">
        <v>574</v>
      </c>
      <c r="B93" s="301" t="s">
        <v>166</v>
      </c>
      <c r="C93" s="306"/>
      <c r="D93" s="306"/>
      <c r="E93" s="306"/>
      <c r="F93" s="306"/>
      <c r="G93" s="268"/>
    </row>
    <row r="94" spans="1:7" ht="15" outlineLevel="1">
      <c r="A94" s="268" t="s">
        <v>575</v>
      </c>
      <c r="B94" s="301" t="s">
        <v>166</v>
      </c>
      <c r="C94" s="306"/>
      <c r="D94" s="306"/>
      <c r="E94" s="306"/>
      <c r="F94" s="306"/>
      <c r="G94" s="268"/>
    </row>
    <row r="95" spans="1:7" ht="15" outlineLevel="1">
      <c r="A95" s="268" t="s">
        <v>576</v>
      </c>
      <c r="B95" s="301" t="s">
        <v>166</v>
      </c>
      <c r="C95" s="306"/>
      <c r="D95" s="306"/>
      <c r="E95" s="306"/>
      <c r="F95" s="306"/>
      <c r="G95" s="268"/>
    </row>
    <row r="96" spans="1:7" ht="15" outlineLevel="1">
      <c r="A96" s="268" t="s">
        <v>577</v>
      </c>
      <c r="B96" s="301" t="s">
        <v>166</v>
      </c>
      <c r="C96" s="306"/>
      <c r="D96" s="306"/>
      <c r="E96" s="306"/>
      <c r="F96" s="306"/>
      <c r="G96" s="268"/>
    </row>
    <row r="97" spans="1:7" ht="15" outlineLevel="1">
      <c r="A97" s="268" t="s">
        <v>578</v>
      </c>
      <c r="B97" s="301" t="s">
        <v>166</v>
      </c>
      <c r="C97" s="306"/>
      <c r="D97" s="306"/>
      <c r="E97" s="306"/>
      <c r="F97" s="306"/>
      <c r="G97" s="268"/>
    </row>
    <row r="98" spans="1:7" ht="15" customHeight="1">
      <c r="A98" s="296"/>
      <c r="B98" s="310" t="s">
        <v>1942</v>
      </c>
      <c r="C98" s="296" t="s">
        <v>483</v>
      </c>
      <c r="D98" s="296" t="s">
        <v>484</v>
      </c>
      <c r="E98" s="302"/>
      <c r="F98" s="298" t="s">
        <v>449</v>
      </c>
      <c r="G98" s="298"/>
    </row>
    <row r="99" spans="1:7" ht="15">
      <c r="A99" s="268" t="s">
        <v>579</v>
      </c>
      <c r="B99" s="268" t="s">
        <v>580</v>
      </c>
      <c r="C99" s="306">
        <v>0.1515364360301368</v>
      </c>
      <c r="D99" s="306">
        <v>0</v>
      </c>
      <c r="E99" s="306"/>
      <c r="F99" s="306">
        <f>SUM(C99:D99)</f>
        <v>0.1515364360301368</v>
      </c>
      <c r="G99" s="268"/>
    </row>
    <row r="100" spans="1:7" ht="15">
      <c r="A100" s="268" t="s">
        <v>581</v>
      </c>
      <c r="B100" s="268" t="s">
        <v>582</v>
      </c>
      <c r="C100" s="306">
        <v>0.13500230769539084</v>
      </c>
      <c r="D100" s="306">
        <v>0</v>
      </c>
      <c r="E100" s="306"/>
      <c r="F100" s="306">
        <f aca="true" t="shared" si="2" ref="F100:F110">SUM(C100:D100)</f>
        <v>0.13500230769539084</v>
      </c>
      <c r="G100" s="268"/>
    </row>
    <row r="101" spans="1:7" ht="15">
      <c r="A101" s="268" t="s">
        <v>583</v>
      </c>
      <c r="B101" s="268" t="s">
        <v>584</v>
      </c>
      <c r="C101" s="306">
        <v>0.16452894584906688</v>
      </c>
      <c r="D101" s="306">
        <v>0</v>
      </c>
      <c r="E101" s="306"/>
      <c r="F101" s="306">
        <f t="shared" si="2"/>
        <v>0.16452894584906688</v>
      </c>
      <c r="G101" s="268"/>
    </row>
    <row r="102" spans="1:7" ht="15">
      <c r="A102" s="268" t="s">
        <v>585</v>
      </c>
      <c r="B102" s="268" t="s">
        <v>586</v>
      </c>
      <c r="C102" s="306">
        <v>0.07798371666339736</v>
      </c>
      <c r="D102" s="306">
        <v>0</v>
      </c>
      <c r="E102" s="306"/>
      <c r="F102" s="306">
        <f t="shared" si="2"/>
        <v>0.07798371666339736</v>
      </c>
      <c r="G102" s="268"/>
    </row>
    <row r="103" spans="1:7" ht="15">
      <c r="A103" s="268" t="s">
        <v>587</v>
      </c>
      <c r="B103" s="268" t="s">
        <v>588</v>
      </c>
      <c r="C103" s="306">
        <v>0.11208330158282627</v>
      </c>
      <c r="D103" s="306">
        <v>0</v>
      </c>
      <c r="E103" s="306"/>
      <c r="F103" s="306">
        <f t="shared" si="2"/>
        <v>0.11208330158282627</v>
      </c>
      <c r="G103" s="268"/>
    </row>
    <row r="104" spans="1:7" ht="15">
      <c r="A104" s="268" t="s">
        <v>589</v>
      </c>
      <c r="B104" s="268" t="s">
        <v>590</v>
      </c>
      <c r="C104" s="306">
        <v>0.08044391242895822</v>
      </c>
      <c r="D104" s="306">
        <v>0</v>
      </c>
      <c r="E104" s="306"/>
      <c r="F104" s="306">
        <f t="shared" si="2"/>
        <v>0.08044391242895822</v>
      </c>
      <c r="G104" s="268"/>
    </row>
    <row r="105" spans="1:7" ht="15">
      <c r="A105" s="268" t="s">
        <v>591</v>
      </c>
      <c r="B105" s="268" t="s">
        <v>592</v>
      </c>
      <c r="C105" s="306">
        <v>0.07952469612948464</v>
      </c>
      <c r="D105" s="306">
        <v>0</v>
      </c>
      <c r="E105" s="306"/>
      <c r="F105" s="306">
        <f t="shared" si="2"/>
        <v>0.07952469612948464</v>
      </c>
      <c r="G105" s="268"/>
    </row>
    <row r="106" spans="1:7" ht="15">
      <c r="A106" s="268" t="s">
        <v>593</v>
      </c>
      <c r="B106" s="268" t="s">
        <v>594</v>
      </c>
      <c r="C106" s="306">
        <v>0.07093658748273257</v>
      </c>
      <c r="D106" s="306">
        <v>0</v>
      </c>
      <c r="E106" s="306"/>
      <c r="F106" s="306">
        <f t="shared" si="2"/>
        <v>0.07093658748273257</v>
      </c>
      <c r="G106" s="268"/>
    </row>
    <row r="107" spans="1:7" ht="15">
      <c r="A107" s="268" t="s">
        <v>595</v>
      </c>
      <c r="B107" s="268" t="s">
        <v>596</v>
      </c>
      <c r="C107" s="306">
        <v>0.0478244692404277</v>
      </c>
      <c r="D107" s="306">
        <v>0</v>
      </c>
      <c r="E107" s="306"/>
      <c r="F107" s="306">
        <f t="shared" si="2"/>
        <v>0.0478244692404277</v>
      </c>
      <c r="G107" s="268"/>
    </row>
    <row r="108" spans="1:7" ht="15">
      <c r="A108" s="268" t="s">
        <v>597</v>
      </c>
      <c r="B108" s="268" t="s">
        <v>598</v>
      </c>
      <c r="C108" s="306">
        <v>0.04400388346610785</v>
      </c>
      <c r="D108" s="306">
        <v>0</v>
      </c>
      <c r="E108" s="306"/>
      <c r="F108" s="306">
        <f t="shared" si="2"/>
        <v>0.04400388346610785</v>
      </c>
      <c r="G108" s="268"/>
    </row>
    <row r="109" spans="1:7" ht="15">
      <c r="A109" s="268" t="s">
        <v>599</v>
      </c>
      <c r="B109" s="268" t="s">
        <v>532</v>
      </c>
      <c r="C109" s="306">
        <v>0.028415600167287246</v>
      </c>
      <c r="D109" s="306">
        <v>0</v>
      </c>
      <c r="E109" s="306"/>
      <c r="F109" s="306">
        <f t="shared" si="2"/>
        <v>0.028415600167287246</v>
      </c>
      <c r="G109" s="268"/>
    </row>
    <row r="110" spans="1:7" ht="15">
      <c r="A110" s="268" t="s">
        <v>600</v>
      </c>
      <c r="B110" s="268" t="s">
        <v>62</v>
      </c>
      <c r="C110" s="306">
        <v>0.007716143264183424</v>
      </c>
      <c r="D110" s="306">
        <v>0</v>
      </c>
      <c r="E110" s="306"/>
      <c r="F110" s="306">
        <f t="shared" si="2"/>
        <v>0.007716143264183424</v>
      </c>
      <c r="G110" s="268"/>
    </row>
    <row r="111" spans="1:7" ht="15">
      <c r="A111" s="268" t="s">
        <v>601</v>
      </c>
      <c r="B111" s="309" t="s">
        <v>602</v>
      </c>
      <c r="C111" s="306"/>
      <c r="D111" s="306"/>
      <c r="E111" s="306"/>
      <c r="F111" s="306"/>
      <c r="G111" s="268"/>
    </row>
    <row r="112" spans="1:7" ht="15">
      <c r="A112" s="268" t="s">
        <v>603</v>
      </c>
      <c r="B112" s="309" t="s">
        <v>602</v>
      </c>
      <c r="C112" s="306"/>
      <c r="D112" s="306"/>
      <c r="E112" s="306"/>
      <c r="F112" s="306"/>
      <c r="G112" s="268"/>
    </row>
    <row r="113" spans="1:7" ht="15">
      <c r="A113" s="268" t="s">
        <v>604</v>
      </c>
      <c r="B113" s="309" t="s">
        <v>602</v>
      </c>
      <c r="C113" s="306"/>
      <c r="D113" s="306"/>
      <c r="E113" s="306"/>
      <c r="F113" s="306"/>
      <c r="G113" s="268"/>
    </row>
    <row r="114" spans="1:7" ht="15">
      <c r="A114" s="268" t="s">
        <v>605</v>
      </c>
      <c r="B114" s="309" t="s">
        <v>602</v>
      </c>
      <c r="C114" s="306"/>
      <c r="D114" s="306"/>
      <c r="E114" s="306"/>
      <c r="F114" s="306"/>
      <c r="G114" s="268"/>
    </row>
    <row r="115" spans="1:7" ht="15">
      <c r="A115" s="268" t="s">
        <v>606</v>
      </c>
      <c r="B115" s="309" t="s">
        <v>602</v>
      </c>
      <c r="C115" s="306"/>
      <c r="D115" s="306"/>
      <c r="E115" s="306"/>
      <c r="F115" s="306"/>
      <c r="G115" s="268"/>
    </row>
    <row r="116" spans="1:7" ht="15">
      <c r="A116" s="268" t="s">
        <v>607</v>
      </c>
      <c r="B116" s="309" t="s">
        <v>602</v>
      </c>
      <c r="C116" s="306"/>
      <c r="D116" s="306"/>
      <c r="E116" s="306"/>
      <c r="F116" s="306"/>
      <c r="G116" s="268"/>
    </row>
    <row r="117" spans="1:7" ht="15">
      <c r="A117" s="268" t="s">
        <v>608</v>
      </c>
      <c r="B117" s="309" t="s">
        <v>602</v>
      </c>
      <c r="C117" s="306"/>
      <c r="D117" s="306"/>
      <c r="E117" s="306"/>
      <c r="F117" s="306"/>
      <c r="G117" s="268"/>
    </row>
    <row r="118" spans="1:7" ht="15">
      <c r="A118" s="268" t="s">
        <v>609</v>
      </c>
      <c r="B118" s="309" t="s">
        <v>602</v>
      </c>
      <c r="C118" s="306"/>
      <c r="D118" s="306"/>
      <c r="E118" s="306"/>
      <c r="F118" s="306"/>
      <c r="G118" s="268"/>
    </row>
    <row r="119" spans="1:7" ht="15">
      <c r="A119" s="268" t="s">
        <v>610</v>
      </c>
      <c r="B119" s="309" t="s">
        <v>602</v>
      </c>
      <c r="C119" s="306"/>
      <c r="D119" s="306"/>
      <c r="E119" s="306"/>
      <c r="F119" s="306"/>
      <c r="G119" s="268"/>
    </row>
    <row r="120" spans="1:7" ht="15">
      <c r="A120" s="268" t="s">
        <v>611</v>
      </c>
      <c r="B120" s="309" t="s">
        <v>602</v>
      </c>
      <c r="C120" s="306"/>
      <c r="D120" s="306"/>
      <c r="E120" s="306"/>
      <c r="F120" s="306"/>
      <c r="G120" s="268"/>
    </row>
    <row r="121" spans="1:7" ht="15">
      <c r="A121" s="268" t="s">
        <v>612</v>
      </c>
      <c r="B121" s="309" t="s">
        <v>602</v>
      </c>
      <c r="C121" s="306"/>
      <c r="D121" s="306"/>
      <c r="E121" s="306"/>
      <c r="F121" s="306"/>
      <c r="G121" s="268"/>
    </row>
    <row r="122" spans="1:7" ht="15">
      <c r="A122" s="268" t="s">
        <v>613</v>
      </c>
      <c r="B122" s="309" t="s">
        <v>602</v>
      </c>
      <c r="C122" s="306"/>
      <c r="D122" s="306"/>
      <c r="E122" s="306"/>
      <c r="F122" s="306"/>
      <c r="G122" s="268"/>
    </row>
    <row r="123" spans="1:7" ht="15">
      <c r="A123" s="268" t="s">
        <v>614</v>
      </c>
      <c r="B123" s="309" t="s">
        <v>602</v>
      </c>
      <c r="C123" s="306"/>
      <c r="D123" s="306"/>
      <c r="E123" s="306"/>
      <c r="F123" s="306"/>
      <c r="G123" s="268"/>
    </row>
    <row r="124" spans="1:7" ht="15">
      <c r="A124" s="268" t="s">
        <v>615</v>
      </c>
      <c r="B124" s="309" t="s">
        <v>602</v>
      </c>
      <c r="C124" s="306"/>
      <c r="D124" s="306"/>
      <c r="E124" s="306"/>
      <c r="F124" s="306"/>
      <c r="G124" s="268"/>
    </row>
    <row r="125" spans="1:7" ht="15">
      <c r="A125" s="268" t="s">
        <v>616</v>
      </c>
      <c r="B125" s="309" t="s">
        <v>602</v>
      </c>
      <c r="C125" s="306"/>
      <c r="D125" s="306"/>
      <c r="E125" s="306"/>
      <c r="F125" s="306"/>
      <c r="G125" s="268"/>
    </row>
    <row r="126" spans="1:7" ht="15">
      <c r="A126" s="268" t="s">
        <v>617</v>
      </c>
      <c r="B126" s="309" t="s">
        <v>602</v>
      </c>
      <c r="C126" s="306"/>
      <c r="D126" s="306"/>
      <c r="E126" s="306"/>
      <c r="F126" s="306"/>
      <c r="G126" s="268"/>
    </row>
    <row r="127" spans="1:7" ht="15">
      <c r="A127" s="268" t="s">
        <v>618</v>
      </c>
      <c r="B127" s="309" t="s">
        <v>602</v>
      </c>
      <c r="C127" s="306"/>
      <c r="D127" s="306"/>
      <c r="E127" s="306"/>
      <c r="F127" s="306"/>
      <c r="G127" s="268"/>
    </row>
    <row r="128" spans="1:7" ht="15">
      <c r="A128" s="268" t="s">
        <v>619</v>
      </c>
      <c r="B128" s="309" t="s">
        <v>602</v>
      </c>
      <c r="C128" s="306"/>
      <c r="D128" s="306"/>
      <c r="E128" s="306"/>
      <c r="F128" s="306"/>
      <c r="G128" s="268"/>
    </row>
    <row r="129" spans="1:7" ht="15">
      <c r="A129" s="268" t="s">
        <v>620</v>
      </c>
      <c r="B129" s="309" t="s">
        <v>602</v>
      </c>
      <c r="C129" s="306"/>
      <c r="D129" s="306"/>
      <c r="E129" s="306"/>
      <c r="F129" s="306"/>
      <c r="G129" s="268"/>
    </row>
    <row r="130" spans="1:7" ht="15">
      <c r="A130" s="268" t="s">
        <v>1943</v>
      </c>
      <c r="B130" s="309" t="s">
        <v>602</v>
      </c>
      <c r="C130" s="306"/>
      <c r="D130" s="306"/>
      <c r="E130" s="306"/>
      <c r="F130" s="306"/>
      <c r="G130" s="268"/>
    </row>
    <row r="131" spans="1:7" ht="15">
      <c r="A131" s="268" t="s">
        <v>1944</v>
      </c>
      <c r="B131" s="309" t="s">
        <v>602</v>
      </c>
      <c r="C131" s="306"/>
      <c r="D131" s="306"/>
      <c r="E131" s="306"/>
      <c r="F131" s="306"/>
      <c r="G131" s="268"/>
    </row>
    <row r="132" spans="1:7" ht="15">
      <c r="A132" s="268" t="s">
        <v>1945</v>
      </c>
      <c r="B132" s="309" t="s">
        <v>602</v>
      </c>
      <c r="C132" s="306"/>
      <c r="D132" s="306"/>
      <c r="E132" s="306"/>
      <c r="F132" s="306"/>
      <c r="G132" s="268"/>
    </row>
    <row r="133" spans="1:7" ht="15">
      <c r="A133" s="268" t="s">
        <v>1946</v>
      </c>
      <c r="B133" s="309" t="s">
        <v>602</v>
      </c>
      <c r="C133" s="306"/>
      <c r="D133" s="306"/>
      <c r="E133" s="306"/>
      <c r="F133" s="306"/>
      <c r="G133" s="268"/>
    </row>
    <row r="134" spans="1:7" ht="15">
      <c r="A134" s="268" t="s">
        <v>1947</v>
      </c>
      <c r="B134" s="309" t="s">
        <v>602</v>
      </c>
      <c r="C134" s="306"/>
      <c r="D134" s="306"/>
      <c r="E134" s="306"/>
      <c r="F134" s="306"/>
      <c r="G134" s="268"/>
    </row>
    <row r="135" spans="1:7" ht="15">
      <c r="A135" s="268" t="s">
        <v>1948</v>
      </c>
      <c r="B135" s="309" t="s">
        <v>602</v>
      </c>
      <c r="C135" s="306"/>
      <c r="D135" s="306"/>
      <c r="E135" s="306"/>
      <c r="F135" s="306"/>
      <c r="G135" s="268"/>
    </row>
    <row r="136" spans="1:7" ht="15">
      <c r="A136" s="268" t="s">
        <v>1949</v>
      </c>
      <c r="B136" s="309" t="s">
        <v>602</v>
      </c>
      <c r="C136" s="306"/>
      <c r="D136" s="306"/>
      <c r="E136" s="306"/>
      <c r="F136" s="306"/>
      <c r="G136" s="268"/>
    </row>
    <row r="137" spans="1:7" ht="15">
      <c r="A137" s="268" t="s">
        <v>1950</v>
      </c>
      <c r="B137" s="309" t="s">
        <v>602</v>
      </c>
      <c r="C137" s="306"/>
      <c r="D137" s="306"/>
      <c r="E137" s="306"/>
      <c r="F137" s="306"/>
      <c r="G137" s="268"/>
    </row>
    <row r="138" spans="1:7" ht="15">
      <c r="A138" s="268" t="s">
        <v>1951</v>
      </c>
      <c r="B138" s="309" t="s">
        <v>602</v>
      </c>
      <c r="C138" s="306"/>
      <c r="D138" s="306"/>
      <c r="E138" s="306"/>
      <c r="F138" s="306"/>
      <c r="G138" s="268"/>
    </row>
    <row r="139" spans="1:7" ht="15">
      <c r="A139" s="268" t="s">
        <v>1952</v>
      </c>
      <c r="B139" s="309" t="s">
        <v>602</v>
      </c>
      <c r="C139" s="306"/>
      <c r="D139" s="306"/>
      <c r="E139" s="306"/>
      <c r="F139" s="306"/>
      <c r="G139" s="268"/>
    </row>
    <row r="140" spans="1:7" ht="15">
      <c r="A140" s="268" t="s">
        <v>1953</v>
      </c>
      <c r="B140" s="309" t="s">
        <v>602</v>
      </c>
      <c r="C140" s="306"/>
      <c r="D140" s="306"/>
      <c r="E140" s="306"/>
      <c r="F140" s="306"/>
      <c r="G140" s="268"/>
    </row>
    <row r="141" spans="1:7" ht="15">
      <c r="A141" s="268" t="s">
        <v>1954</v>
      </c>
      <c r="B141" s="309" t="s">
        <v>602</v>
      </c>
      <c r="C141" s="306"/>
      <c r="D141" s="306"/>
      <c r="E141" s="306"/>
      <c r="F141" s="306"/>
      <c r="G141" s="268"/>
    </row>
    <row r="142" spans="1:7" ht="15">
      <c r="A142" s="268" t="s">
        <v>1955</v>
      </c>
      <c r="B142" s="309" t="s">
        <v>602</v>
      </c>
      <c r="C142" s="306"/>
      <c r="D142" s="306"/>
      <c r="E142" s="306"/>
      <c r="F142" s="306"/>
      <c r="G142" s="268"/>
    </row>
    <row r="143" spans="1:7" ht="15">
      <c r="A143" s="268" t="s">
        <v>1956</v>
      </c>
      <c r="B143" s="309" t="s">
        <v>602</v>
      </c>
      <c r="C143" s="306"/>
      <c r="D143" s="306"/>
      <c r="E143" s="306"/>
      <c r="F143" s="306"/>
      <c r="G143" s="268"/>
    </row>
    <row r="144" spans="1:7" ht="15">
      <c r="A144" s="268" t="s">
        <v>1957</v>
      </c>
      <c r="B144" s="309" t="s">
        <v>602</v>
      </c>
      <c r="C144" s="306"/>
      <c r="D144" s="306"/>
      <c r="E144" s="306"/>
      <c r="F144" s="306"/>
      <c r="G144" s="268"/>
    </row>
    <row r="145" spans="1:7" ht="15">
      <c r="A145" s="268" t="s">
        <v>1958</v>
      </c>
      <c r="B145" s="309" t="s">
        <v>602</v>
      </c>
      <c r="C145" s="306"/>
      <c r="D145" s="306"/>
      <c r="E145" s="306"/>
      <c r="F145" s="306"/>
      <c r="G145" s="268"/>
    </row>
    <row r="146" spans="1:7" ht="15">
      <c r="A146" s="268" t="s">
        <v>1959</v>
      </c>
      <c r="B146" s="309" t="s">
        <v>602</v>
      </c>
      <c r="C146" s="306"/>
      <c r="D146" s="306"/>
      <c r="E146" s="306"/>
      <c r="F146" s="306"/>
      <c r="G146" s="268"/>
    </row>
    <row r="147" spans="1:7" ht="15">
      <c r="A147" s="268" t="s">
        <v>1960</v>
      </c>
      <c r="B147" s="309" t="s">
        <v>602</v>
      </c>
      <c r="C147" s="306"/>
      <c r="D147" s="306"/>
      <c r="E147" s="306"/>
      <c r="F147" s="306"/>
      <c r="G147" s="268"/>
    </row>
    <row r="148" spans="1:7" ht="15">
      <c r="A148" s="268" t="s">
        <v>1961</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5">
      <c r="A150" s="268" t="s">
        <v>622</v>
      </c>
      <c r="B150" s="268" t="s">
        <v>623</v>
      </c>
      <c r="C150" s="306">
        <v>0.8682170471605751</v>
      </c>
      <c r="D150" s="306">
        <v>0</v>
      </c>
      <c r="E150" s="311"/>
      <c r="F150" s="306">
        <f>D150+C150</f>
        <v>0.8682170471605751</v>
      </c>
    </row>
    <row r="151" spans="1:6" ht="15">
      <c r="A151" s="268" t="s">
        <v>624</v>
      </c>
      <c r="B151" s="268" t="s">
        <v>625</v>
      </c>
      <c r="C151" s="306">
        <v>0</v>
      </c>
      <c r="D151" s="306">
        <v>0</v>
      </c>
      <c r="E151" s="311"/>
      <c r="F151" s="306">
        <f>D151+C151</f>
        <v>0</v>
      </c>
    </row>
    <row r="152" spans="1:6" ht="15">
      <c r="A152" s="268" t="s">
        <v>626</v>
      </c>
      <c r="B152" s="268" t="s">
        <v>62</v>
      </c>
      <c r="C152" s="306">
        <v>0.13178295283941868</v>
      </c>
      <c r="D152" s="306">
        <v>0</v>
      </c>
      <c r="E152" s="311"/>
      <c r="F152" s="306">
        <f>D152+C152</f>
        <v>0.13178295283941868</v>
      </c>
    </row>
    <row r="153" spans="1:6" ht="15" outlineLevel="1">
      <c r="A153" s="268" t="s">
        <v>627</v>
      </c>
      <c r="C153" s="306"/>
      <c r="D153" s="306"/>
      <c r="E153" s="311"/>
      <c r="F153" s="306"/>
    </row>
    <row r="154" spans="1:6" ht="15" outlineLevel="1">
      <c r="A154" s="268" t="s">
        <v>628</v>
      </c>
      <c r="C154" s="306"/>
      <c r="D154" s="306"/>
      <c r="E154" s="311"/>
      <c r="F154" s="306"/>
    </row>
    <row r="155" spans="1:6" ht="15" outlineLevel="1">
      <c r="A155" s="268" t="s">
        <v>629</v>
      </c>
      <c r="C155" s="306"/>
      <c r="D155" s="306"/>
      <c r="E155" s="311"/>
      <c r="F155" s="306"/>
    </row>
    <row r="156" spans="1:6" ht="15" outlineLevel="1">
      <c r="A156" s="268" t="s">
        <v>630</v>
      </c>
      <c r="C156" s="306"/>
      <c r="D156" s="306"/>
      <c r="E156" s="311"/>
      <c r="F156" s="306"/>
    </row>
    <row r="157" spans="1:6" ht="15" outlineLevel="1">
      <c r="A157" s="268" t="s">
        <v>631</v>
      </c>
      <c r="C157" s="306"/>
      <c r="D157" s="306"/>
      <c r="E157" s="311"/>
      <c r="F157" s="306"/>
    </row>
    <row r="158" spans="1:6" ht="1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5">
      <c r="A160" s="268" t="s">
        <v>634</v>
      </c>
      <c r="B160" s="268" t="s">
        <v>635</v>
      </c>
      <c r="C160" s="306">
        <v>0.029162499939511012</v>
      </c>
      <c r="D160" s="306">
        <v>0</v>
      </c>
      <c r="E160" s="311"/>
      <c r="F160" s="306">
        <f>D160+C160</f>
        <v>0.029162499939511012</v>
      </c>
    </row>
    <row r="161" spans="1:6" ht="15">
      <c r="A161" s="268" t="s">
        <v>636</v>
      </c>
      <c r="B161" s="268" t="s">
        <v>637</v>
      </c>
      <c r="C161" s="306">
        <v>0.970837500060489</v>
      </c>
      <c r="D161" s="306">
        <v>0</v>
      </c>
      <c r="E161" s="311"/>
      <c r="F161" s="306">
        <f>D161+C161</f>
        <v>0.970837500060489</v>
      </c>
    </row>
    <row r="162" spans="1:6" ht="15">
      <c r="A162" s="268" t="s">
        <v>638</v>
      </c>
      <c r="B162" s="268" t="s">
        <v>62</v>
      </c>
      <c r="C162" s="306">
        <v>0</v>
      </c>
      <c r="D162" s="306">
        <v>0</v>
      </c>
      <c r="E162" s="311"/>
      <c r="F162" s="306">
        <f>D162+C162</f>
        <v>0</v>
      </c>
    </row>
    <row r="163" spans="1:5" ht="15" outlineLevel="1">
      <c r="A163" s="268" t="s">
        <v>639</v>
      </c>
      <c r="E163" s="280"/>
    </row>
    <row r="164" spans="1:5" ht="15" outlineLevel="1">
      <c r="A164" s="268" t="s">
        <v>640</v>
      </c>
      <c r="E164" s="280"/>
    </row>
    <row r="165" spans="1:5" ht="15" outlineLevel="1">
      <c r="A165" s="268" t="s">
        <v>641</v>
      </c>
      <c r="E165" s="280"/>
    </row>
    <row r="166" spans="1:5" ht="15" outlineLevel="1">
      <c r="A166" s="268" t="s">
        <v>642</v>
      </c>
      <c r="E166" s="280"/>
    </row>
    <row r="167" spans="1:5" ht="15" outlineLevel="1">
      <c r="A167" s="268" t="s">
        <v>643</v>
      </c>
      <c r="E167" s="280"/>
    </row>
    <row r="168" spans="1:5" ht="15" outlineLevel="1">
      <c r="A168" s="268" t="s">
        <v>644</v>
      </c>
      <c r="E168" s="280"/>
    </row>
    <row r="169" spans="1:7" ht="15" customHeight="1">
      <c r="A169" s="296"/>
      <c r="B169" s="297" t="s">
        <v>645</v>
      </c>
      <c r="C169" s="296" t="s">
        <v>483</v>
      </c>
      <c r="D169" s="296" t="s">
        <v>484</v>
      </c>
      <c r="E169" s="302"/>
      <c r="F169" s="298" t="s">
        <v>449</v>
      </c>
      <c r="G169" s="298"/>
    </row>
    <row r="170" spans="1:6" ht="15">
      <c r="A170" s="268" t="s">
        <v>646</v>
      </c>
      <c r="B170" s="312" t="s">
        <v>647</v>
      </c>
      <c r="C170" s="306">
        <v>0.058298456182597574</v>
      </c>
      <c r="D170" s="306">
        <v>0</v>
      </c>
      <c r="E170" s="311"/>
      <c r="F170" s="306">
        <f>D170+C170</f>
        <v>0.058298456182597574</v>
      </c>
    </row>
    <row r="171" spans="1:6" ht="15">
      <c r="A171" s="268" t="s">
        <v>648</v>
      </c>
      <c r="B171" s="312" t="s">
        <v>1962</v>
      </c>
      <c r="C171" s="306">
        <v>0.23675781796387008</v>
      </c>
      <c r="D171" s="306">
        <v>0</v>
      </c>
      <c r="E171" s="311"/>
      <c r="F171" s="306">
        <f>D171+C171</f>
        <v>0.23675781796387008</v>
      </c>
    </row>
    <row r="172" spans="1:6" ht="15">
      <c r="A172" s="268" t="s">
        <v>649</v>
      </c>
      <c r="B172" s="312" t="s">
        <v>1963</v>
      </c>
      <c r="C172" s="306">
        <v>0.16355895513079208</v>
      </c>
      <c r="D172" s="306">
        <v>0</v>
      </c>
      <c r="E172" s="306"/>
      <c r="F172" s="306">
        <f>D172+C172</f>
        <v>0.16355895513079208</v>
      </c>
    </row>
    <row r="173" spans="1:6" ht="15">
      <c r="A173" s="268" t="s">
        <v>650</v>
      </c>
      <c r="B173" s="312" t="s">
        <v>1964</v>
      </c>
      <c r="C173" s="306">
        <v>0.29680291160333905</v>
      </c>
      <c r="D173" s="306">
        <v>0</v>
      </c>
      <c r="E173" s="306"/>
      <c r="F173" s="306">
        <f>D173+C173</f>
        <v>0.29680291160333905</v>
      </c>
    </row>
    <row r="174" spans="1:6" ht="15">
      <c r="A174" s="268" t="s">
        <v>651</v>
      </c>
      <c r="B174" s="312" t="s">
        <v>1965</v>
      </c>
      <c r="C174" s="306">
        <v>0.24458185911940128</v>
      </c>
      <c r="D174" s="306">
        <v>0</v>
      </c>
      <c r="E174" s="306"/>
      <c r="F174" s="306">
        <f>D174+C174</f>
        <v>0.24458185911940128</v>
      </c>
    </row>
    <row r="175" spans="1:6" ht="15" outlineLevel="1">
      <c r="A175" s="268" t="s">
        <v>652</v>
      </c>
      <c r="B175" s="304"/>
      <c r="C175" s="306"/>
      <c r="D175" s="306"/>
      <c r="E175" s="306"/>
      <c r="F175" s="306"/>
    </row>
    <row r="176" spans="1:6" ht="15" outlineLevel="1">
      <c r="A176" s="268" t="s">
        <v>653</v>
      </c>
      <c r="B176" s="304"/>
      <c r="C176" s="306"/>
      <c r="D176" s="306"/>
      <c r="E176" s="306"/>
      <c r="F176" s="306"/>
    </row>
    <row r="177" spans="1:6" ht="15" outlineLevel="1">
      <c r="A177" s="268" t="s">
        <v>654</v>
      </c>
      <c r="B177" s="312"/>
      <c r="C177" s="306"/>
      <c r="D177" s="306"/>
      <c r="E177" s="306"/>
      <c r="F177" s="306"/>
    </row>
    <row r="178" spans="1:6" ht="1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5">
      <c r="A180" s="268" t="s">
        <v>657</v>
      </c>
      <c r="B180" s="268" t="s">
        <v>1966</v>
      </c>
      <c r="C180" s="306">
        <v>0</v>
      </c>
      <c r="D180" s="306">
        <v>0</v>
      </c>
      <c r="E180" s="311"/>
      <c r="F180" s="306">
        <v>0</v>
      </c>
    </row>
    <row r="181" spans="1:6" ht="15" outlineLevel="1">
      <c r="A181" s="268" t="s">
        <v>658</v>
      </c>
      <c r="B181" s="313"/>
      <c r="C181" s="306"/>
      <c r="D181" s="306"/>
      <c r="E181" s="311"/>
      <c r="F181" s="306"/>
    </row>
    <row r="182" spans="1:6" ht="15" outlineLevel="1">
      <c r="A182" s="268" t="s">
        <v>659</v>
      </c>
      <c r="B182" s="313"/>
      <c r="C182" s="306"/>
      <c r="D182" s="306"/>
      <c r="E182" s="311"/>
      <c r="F182" s="306"/>
    </row>
    <row r="183" spans="1:6" ht="15" outlineLevel="1">
      <c r="A183" s="268" t="s">
        <v>660</v>
      </c>
      <c r="B183" s="313"/>
      <c r="C183" s="306"/>
      <c r="D183" s="306"/>
      <c r="E183" s="311"/>
      <c r="F183" s="306"/>
    </row>
    <row r="184" spans="1:6" ht="15" outlineLevel="1">
      <c r="A184" s="268" t="s">
        <v>661</v>
      </c>
      <c r="B184" s="313"/>
      <c r="C184" s="306"/>
      <c r="D184" s="306"/>
      <c r="E184" s="311"/>
      <c r="F184" s="306"/>
    </row>
    <row r="185" spans="1:7" ht="18.75">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5">
      <c r="A187" s="268" t="s">
        <v>666</v>
      </c>
      <c r="B187" s="309" t="s">
        <v>667</v>
      </c>
      <c r="C187" s="266">
        <v>60.271579415020994</v>
      </c>
      <c r="E187" s="317"/>
      <c r="F187" s="318"/>
      <c r="G187" s="318"/>
    </row>
    <row r="188" spans="1:7" ht="15">
      <c r="A188" s="317"/>
      <c r="B188" s="319"/>
      <c r="C188" s="317"/>
      <c r="D188" s="317"/>
      <c r="E188" s="317"/>
      <c r="F188" s="318"/>
      <c r="G188" s="318"/>
    </row>
    <row r="189" spans="2:7" ht="15">
      <c r="B189" s="309" t="s">
        <v>668</v>
      </c>
      <c r="C189" s="317"/>
      <c r="D189" s="317"/>
      <c r="E189" s="317"/>
      <c r="F189" s="318"/>
      <c r="G189" s="318"/>
    </row>
    <row r="190" spans="1:7" ht="15">
      <c r="A190" s="268" t="s">
        <v>669</v>
      </c>
      <c r="B190" s="309" t="s">
        <v>670</v>
      </c>
      <c r="C190" s="266">
        <v>3653.889240269978</v>
      </c>
      <c r="D190" s="268">
        <v>92504</v>
      </c>
      <c r="E190" s="317"/>
      <c r="F190" s="248">
        <f>IF($C$214=0,"",IF(C190="[for completion]","",IF(C190="","",C190/$C$214)))</f>
        <v>0.5318479413381146</v>
      </c>
      <c r="G190" s="248">
        <f>IF($D$214=0,"",IF(D190="[for completion]","",IF(D190="","",D190/$D$214)))</f>
        <v>0.8115311395159097</v>
      </c>
    </row>
    <row r="191" spans="1:7" ht="15">
      <c r="A191" s="268" t="s">
        <v>671</v>
      </c>
      <c r="B191" s="309" t="s">
        <v>672</v>
      </c>
      <c r="C191" s="266">
        <v>2520.252919259999</v>
      </c>
      <c r="D191" s="268">
        <v>19004</v>
      </c>
      <c r="E191" s="317"/>
      <c r="F191" s="248">
        <f aca="true" t="shared" si="3" ref="F191:F213">IF($C$214=0,"",IF(C191="[for completion]","",IF(C191="","",C191/$C$214)))</f>
        <v>0.3668396162607177</v>
      </c>
      <c r="G191" s="248">
        <f aca="true" t="shared" si="4" ref="G191:G213">IF($D$214=0,"",IF(D191="[for completion]","",IF(D191="","",D191/$D$214)))</f>
        <v>0.16672076640318634</v>
      </c>
    </row>
    <row r="192" spans="1:7" ht="15">
      <c r="A192" s="268" t="s">
        <v>673</v>
      </c>
      <c r="B192" s="309" t="s">
        <v>674</v>
      </c>
      <c r="C192" s="266">
        <v>449.0334403400012</v>
      </c>
      <c r="D192" s="268">
        <v>1911</v>
      </c>
      <c r="E192" s="317"/>
      <c r="F192" s="248">
        <f t="shared" si="3"/>
        <v>0.06535981118550684</v>
      </c>
      <c r="G192" s="248">
        <f t="shared" si="4"/>
        <v>0.016765069700930807</v>
      </c>
    </row>
    <row r="193" spans="1:7" ht="15">
      <c r="A193" s="268" t="s">
        <v>675</v>
      </c>
      <c r="B193" s="309" t="s">
        <v>676</v>
      </c>
      <c r="C193" s="266">
        <v>114.55112045999999</v>
      </c>
      <c r="D193" s="268">
        <v>338</v>
      </c>
      <c r="E193" s="317"/>
      <c r="F193" s="248">
        <f t="shared" si="3"/>
        <v>0.01667367935600693</v>
      </c>
      <c r="G193" s="248">
        <f t="shared" si="4"/>
        <v>0.0029652504232938843</v>
      </c>
    </row>
    <row r="194" spans="1:7" ht="15">
      <c r="A194" s="268" t="s">
        <v>677</v>
      </c>
      <c r="B194" s="309" t="s">
        <v>678</v>
      </c>
      <c r="C194" s="266">
        <v>132.44980244999996</v>
      </c>
      <c r="D194" s="268">
        <v>230</v>
      </c>
      <c r="E194" s="317"/>
      <c r="F194" s="248">
        <f t="shared" si="3"/>
        <v>0.01927895185965395</v>
      </c>
      <c r="G194" s="248">
        <f t="shared" si="4"/>
        <v>0.0020177739566792706</v>
      </c>
    </row>
    <row r="195" spans="1:7" ht="15">
      <c r="A195" s="268" t="s">
        <v>679</v>
      </c>
      <c r="B195" s="309" t="s">
        <v>602</v>
      </c>
      <c r="C195" s="266"/>
      <c r="E195" s="317"/>
      <c r="F195" s="248">
        <f t="shared" si="3"/>
      </c>
      <c r="G195" s="248">
        <f t="shared" si="4"/>
      </c>
    </row>
    <row r="196" spans="1:7" ht="15">
      <c r="A196" s="268" t="s">
        <v>680</v>
      </c>
      <c r="B196" s="309" t="s">
        <v>602</v>
      </c>
      <c r="C196" s="266"/>
      <c r="E196" s="317"/>
      <c r="F196" s="248">
        <f t="shared" si="3"/>
      </c>
      <c r="G196" s="248">
        <f t="shared" si="4"/>
      </c>
    </row>
    <row r="197" spans="1:7" ht="15">
      <c r="A197" s="268" t="s">
        <v>681</v>
      </c>
      <c r="B197" s="309" t="s">
        <v>602</v>
      </c>
      <c r="C197" s="266"/>
      <c r="E197" s="317"/>
      <c r="F197" s="248">
        <f t="shared" si="3"/>
      </c>
      <c r="G197" s="248">
        <f t="shared" si="4"/>
      </c>
    </row>
    <row r="198" spans="1:7" ht="15">
      <c r="A198" s="268" t="s">
        <v>682</v>
      </c>
      <c r="B198" s="309" t="s">
        <v>602</v>
      </c>
      <c r="C198" s="266"/>
      <c r="E198" s="317"/>
      <c r="F198" s="248">
        <f t="shared" si="3"/>
      </c>
      <c r="G198" s="248">
        <f t="shared" si="4"/>
      </c>
    </row>
    <row r="199" spans="1:7" ht="15">
      <c r="A199" s="268" t="s">
        <v>683</v>
      </c>
      <c r="B199" s="309" t="s">
        <v>602</v>
      </c>
      <c r="C199" s="266"/>
      <c r="E199" s="309"/>
      <c r="F199" s="248">
        <f t="shared" si="3"/>
      </c>
      <c r="G199" s="248">
        <f t="shared" si="4"/>
      </c>
    </row>
    <row r="200" spans="1:7" ht="15">
      <c r="A200" s="268" t="s">
        <v>684</v>
      </c>
      <c r="B200" s="309" t="s">
        <v>602</v>
      </c>
      <c r="C200" s="266"/>
      <c r="E200" s="309"/>
      <c r="F200" s="248">
        <f t="shared" si="3"/>
      </c>
      <c r="G200" s="248">
        <f t="shared" si="4"/>
      </c>
    </row>
    <row r="201" spans="1:7" ht="15">
      <c r="A201" s="268" t="s">
        <v>685</v>
      </c>
      <c r="B201" s="309" t="s">
        <v>602</v>
      </c>
      <c r="E201" s="309"/>
      <c r="F201" s="248">
        <f t="shared" si="3"/>
      </c>
      <c r="G201" s="248">
        <f t="shared" si="4"/>
      </c>
    </row>
    <row r="202" spans="1:7" ht="15">
      <c r="A202" s="268" t="s">
        <v>686</v>
      </c>
      <c r="B202" s="309" t="s">
        <v>602</v>
      </c>
      <c r="E202" s="309"/>
      <c r="F202" s="248">
        <f t="shared" si="3"/>
      </c>
      <c r="G202" s="248">
        <f t="shared" si="4"/>
      </c>
    </row>
    <row r="203" spans="1:7" ht="15">
      <c r="A203" s="268" t="s">
        <v>687</v>
      </c>
      <c r="B203" s="309" t="s">
        <v>602</v>
      </c>
      <c r="E203" s="309"/>
      <c r="F203" s="248">
        <f t="shared" si="3"/>
      </c>
      <c r="G203" s="248">
        <f t="shared" si="4"/>
      </c>
    </row>
    <row r="204" spans="1:7" ht="15">
      <c r="A204" s="268" t="s">
        <v>688</v>
      </c>
      <c r="B204" s="309" t="s">
        <v>602</v>
      </c>
      <c r="E204" s="309"/>
      <c r="F204" s="248">
        <f t="shared" si="3"/>
      </c>
      <c r="G204" s="248">
        <f t="shared" si="4"/>
      </c>
    </row>
    <row r="205" spans="1:7" ht="15">
      <c r="A205" s="268" t="s">
        <v>689</v>
      </c>
      <c r="B205" s="309" t="s">
        <v>602</v>
      </c>
      <c r="F205" s="248">
        <f t="shared" si="3"/>
      </c>
      <c r="G205" s="248">
        <f t="shared" si="4"/>
      </c>
    </row>
    <row r="206" spans="1:7" ht="15">
      <c r="A206" s="268" t="s">
        <v>690</v>
      </c>
      <c r="B206" s="309" t="s">
        <v>602</v>
      </c>
      <c r="E206" s="300"/>
      <c r="F206" s="248">
        <f t="shared" si="3"/>
      </c>
      <c r="G206" s="248">
        <f t="shared" si="4"/>
      </c>
    </row>
    <row r="207" spans="1:7" ht="15">
      <c r="A207" s="268" t="s">
        <v>691</v>
      </c>
      <c r="B207" s="309" t="s">
        <v>602</v>
      </c>
      <c r="E207" s="300"/>
      <c r="F207" s="248">
        <f t="shared" si="3"/>
      </c>
      <c r="G207" s="248">
        <f t="shared" si="4"/>
      </c>
    </row>
    <row r="208" spans="1:7" ht="15">
      <c r="A208" s="268" t="s">
        <v>692</v>
      </c>
      <c r="B208" s="309" t="s">
        <v>602</v>
      </c>
      <c r="E208" s="300"/>
      <c r="F208" s="248">
        <f t="shared" si="3"/>
      </c>
      <c r="G208" s="248">
        <f t="shared" si="4"/>
      </c>
    </row>
    <row r="209" spans="1:7" ht="15">
      <c r="A209" s="268" t="s">
        <v>693</v>
      </c>
      <c r="B209" s="309" t="s">
        <v>602</v>
      </c>
      <c r="E209" s="300"/>
      <c r="F209" s="248">
        <f t="shared" si="3"/>
      </c>
      <c r="G209" s="248">
        <f t="shared" si="4"/>
      </c>
    </row>
    <row r="210" spans="1:7" ht="15">
      <c r="A210" s="268" t="s">
        <v>694</v>
      </c>
      <c r="B210" s="309" t="s">
        <v>602</v>
      </c>
      <c r="E210" s="300"/>
      <c r="F210" s="248">
        <f t="shared" si="3"/>
      </c>
      <c r="G210" s="248">
        <f t="shared" si="4"/>
      </c>
    </row>
    <row r="211" spans="1:7" ht="15">
      <c r="A211" s="268" t="s">
        <v>695</v>
      </c>
      <c r="B211" s="309" t="s">
        <v>602</v>
      </c>
      <c r="E211" s="300"/>
      <c r="F211" s="248">
        <f t="shared" si="3"/>
      </c>
      <c r="G211" s="248">
        <f t="shared" si="4"/>
      </c>
    </row>
    <row r="212" spans="1:7" ht="15">
      <c r="A212" s="268" t="s">
        <v>696</v>
      </c>
      <c r="B212" s="309" t="s">
        <v>602</v>
      </c>
      <c r="E212" s="300"/>
      <c r="F212" s="248">
        <f t="shared" si="3"/>
      </c>
      <c r="G212" s="248">
        <f t="shared" si="4"/>
      </c>
    </row>
    <row r="213" spans="1:7" ht="15">
      <c r="A213" s="268" t="s">
        <v>697</v>
      </c>
      <c r="B213" s="309" t="s">
        <v>602</v>
      </c>
      <c r="E213" s="300"/>
      <c r="F213" s="248">
        <f t="shared" si="3"/>
      </c>
      <c r="G213" s="248">
        <f t="shared" si="4"/>
      </c>
    </row>
    <row r="214" spans="1:7" ht="15">
      <c r="A214" s="268" t="s">
        <v>698</v>
      </c>
      <c r="B214" s="320" t="s">
        <v>64</v>
      </c>
      <c r="C214" s="321">
        <f>SUM(C190:C213)</f>
        <v>6870.176522779978</v>
      </c>
      <c r="D214" s="309">
        <f>SUM(D190:D213)</f>
        <v>113987</v>
      </c>
      <c r="E214" s="300"/>
      <c r="F214" s="322">
        <f>SUM(F190:F213)</f>
        <v>1</v>
      </c>
      <c r="G214" s="322">
        <f>SUM(G190:G213)</f>
        <v>1</v>
      </c>
    </row>
    <row r="215" spans="1:7" ht="15" customHeight="1">
      <c r="A215" s="296"/>
      <c r="B215" s="297" t="s">
        <v>699</v>
      </c>
      <c r="C215" s="296" t="s">
        <v>663</v>
      </c>
      <c r="D215" s="296" t="s">
        <v>664</v>
      </c>
      <c r="E215" s="302"/>
      <c r="F215" s="296" t="s">
        <v>483</v>
      </c>
      <c r="G215" s="296" t="s">
        <v>665</v>
      </c>
    </row>
    <row r="216" spans="1:7" ht="15">
      <c r="A216" s="268" t="s">
        <v>700</v>
      </c>
      <c r="B216" s="268" t="s">
        <v>701</v>
      </c>
      <c r="C216" s="266">
        <v>0.6170969597944927</v>
      </c>
      <c r="G216" s="268"/>
    </row>
    <row r="217" ht="15">
      <c r="G217" s="268"/>
    </row>
    <row r="218" spans="2:7" ht="15">
      <c r="B218" s="309" t="s">
        <v>702</v>
      </c>
      <c r="G218" s="268"/>
    </row>
    <row r="219" spans="1:7" ht="15">
      <c r="A219" s="268" t="s">
        <v>703</v>
      </c>
      <c r="B219" s="268" t="s">
        <v>704</v>
      </c>
      <c r="C219" s="266">
        <v>1771.4156001399972</v>
      </c>
      <c r="D219" s="268">
        <v>43090</v>
      </c>
      <c r="F219" s="248">
        <f aca="true" t="shared" si="5" ref="F219:F233">IF($C$227=0,"",IF(C219="[for completion]","",C219/$C$227))</f>
        <v>0.2578413515673683</v>
      </c>
      <c r="G219" s="248">
        <f aca="true" t="shared" si="6" ref="G219:G233">IF($D$227=0,"",IF(D219="[for completion]","",D219/$D$227))</f>
        <v>0.3780255643187381</v>
      </c>
    </row>
    <row r="220" spans="1:7" ht="15">
      <c r="A220" s="268" t="s">
        <v>705</v>
      </c>
      <c r="B220" s="268" t="s">
        <v>706</v>
      </c>
      <c r="C220" s="266">
        <v>742.238885849999</v>
      </c>
      <c r="D220" s="268">
        <v>12435</v>
      </c>
      <c r="F220" s="248">
        <f t="shared" si="5"/>
        <v>0.10803781873564643</v>
      </c>
      <c r="G220" s="248">
        <f t="shared" si="6"/>
        <v>0.10909138761437707</v>
      </c>
    </row>
    <row r="221" spans="1:7" ht="15">
      <c r="A221" s="268" t="s">
        <v>707</v>
      </c>
      <c r="B221" s="268" t="s">
        <v>708</v>
      </c>
      <c r="C221" s="266">
        <v>766.4713515300024</v>
      </c>
      <c r="D221" s="268">
        <v>11967</v>
      </c>
      <c r="F221" s="248">
        <f t="shared" si="5"/>
        <v>0.1115650156860674</v>
      </c>
      <c r="G221" s="248">
        <f t="shared" si="6"/>
        <v>0.10498565625904709</v>
      </c>
    </row>
    <row r="222" spans="1:7" ht="15">
      <c r="A222" s="268" t="s">
        <v>709</v>
      </c>
      <c r="B222" s="268" t="s">
        <v>710</v>
      </c>
      <c r="C222" s="266">
        <v>848.5306885600005</v>
      </c>
      <c r="D222" s="268">
        <v>12208</v>
      </c>
      <c r="F222" s="248">
        <f t="shared" si="5"/>
        <v>0.1235092993238906</v>
      </c>
      <c r="G222" s="248">
        <f t="shared" si="6"/>
        <v>0.1070999324484371</v>
      </c>
    </row>
    <row r="223" spans="1:7" ht="15">
      <c r="A223" s="268" t="s">
        <v>711</v>
      </c>
      <c r="B223" s="268" t="s">
        <v>712</v>
      </c>
      <c r="C223" s="266">
        <v>900.4494996300032</v>
      </c>
      <c r="D223" s="268">
        <v>11984</v>
      </c>
      <c r="F223" s="248">
        <f t="shared" si="5"/>
        <v>0.13106642844536967</v>
      </c>
      <c r="G223" s="248">
        <f t="shared" si="6"/>
        <v>0.10513479607323642</v>
      </c>
    </row>
    <row r="224" spans="1:7" ht="15">
      <c r="A224" s="268" t="s">
        <v>713</v>
      </c>
      <c r="B224" s="268" t="s">
        <v>714</v>
      </c>
      <c r="C224" s="266">
        <v>891.1556064699975</v>
      </c>
      <c r="D224" s="268">
        <v>10603</v>
      </c>
      <c r="F224" s="248">
        <f t="shared" si="5"/>
        <v>0.12971364032861762</v>
      </c>
      <c r="G224" s="248">
        <f t="shared" si="6"/>
        <v>0.09301937940291437</v>
      </c>
    </row>
    <row r="225" spans="1:7" ht="15">
      <c r="A225" s="268" t="s">
        <v>715</v>
      </c>
      <c r="B225" s="268" t="s">
        <v>716</v>
      </c>
      <c r="C225" s="266">
        <v>584.8893101899982</v>
      </c>
      <c r="D225" s="268">
        <v>6212</v>
      </c>
      <c r="F225" s="248">
        <f t="shared" si="5"/>
        <v>0.08513453886528734</v>
      </c>
      <c r="G225" s="248">
        <f t="shared" si="6"/>
        <v>0.05449744269083317</v>
      </c>
    </row>
    <row r="226" spans="1:7" ht="15">
      <c r="A226" s="268" t="s">
        <v>717</v>
      </c>
      <c r="B226" s="268" t="s">
        <v>718</v>
      </c>
      <c r="C226" s="266">
        <v>365.0255804099997</v>
      </c>
      <c r="D226" s="268">
        <v>5488</v>
      </c>
      <c r="F226" s="248">
        <f t="shared" si="5"/>
        <v>0.053131907047752704</v>
      </c>
      <c r="G226" s="248">
        <f t="shared" si="6"/>
        <v>0.04814584119241668</v>
      </c>
    </row>
    <row r="227" spans="1:7" ht="15">
      <c r="A227" s="268" t="s">
        <v>719</v>
      </c>
      <c r="B227" s="320" t="s">
        <v>64</v>
      </c>
      <c r="C227" s="266">
        <f>SUM(C219:C226)</f>
        <v>6870.176522779997</v>
      </c>
      <c r="D227" s="268">
        <f>SUM(D219:D226)</f>
        <v>113987</v>
      </c>
      <c r="F227" s="300">
        <f>SUM(F219:F226)</f>
        <v>1</v>
      </c>
      <c r="G227" s="300">
        <f>SUM(G219:G226)</f>
        <v>1</v>
      </c>
    </row>
    <row r="228" spans="1:7" ht="15" outlineLevel="1">
      <c r="A228" s="268" t="s">
        <v>720</v>
      </c>
      <c r="B228" s="301" t="s">
        <v>721</v>
      </c>
      <c r="F228" s="248">
        <f t="shared" si="5"/>
        <v>0</v>
      </c>
      <c r="G228" s="248">
        <f t="shared" si="6"/>
        <v>0</v>
      </c>
    </row>
    <row r="229" spans="1:7" ht="15" outlineLevel="1">
      <c r="A229" s="268" t="s">
        <v>722</v>
      </c>
      <c r="B229" s="301" t="s">
        <v>723</v>
      </c>
      <c r="F229" s="248">
        <f t="shared" si="5"/>
        <v>0</v>
      </c>
      <c r="G229" s="248">
        <f t="shared" si="6"/>
        <v>0</v>
      </c>
    </row>
    <row r="230" spans="1:7" ht="15" outlineLevel="1">
      <c r="A230" s="268" t="s">
        <v>724</v>
      </c>
      <c r="B230" s="301" t="s">
        <v>725</v>
      </c>
      <c r="F230" s="248">
        <f t="shared" si="5"/>
        <v>0</v>
      </c>
      <c r="G230" s="248">
        <f t="shared" si="6"/>
        <v>0</v>
      </c>
    </row>
    <row r="231" spans="1:7" ht="15" outlineLevel="1">
      <c r="A231" s="268" t="s">
        <v>726</v>
      </c>
      <c r="B231" s="301" t="s">
        <v>727</v>
      </c>
      <c r="F231" s="248">
        <f t="shared" si="5"/>
        <v>0</v>
      </c>
      <c r="G231" s="248">
        <f t="shared" si="6"/>
        <v>0</v>
      </c>
    </row>
    <row r="232" spans="1:7" ht="15" outlineLevel="1">
      <c r="A232" s="268" t="s">
        <v>728</v>
      </c>
      <c r="B232" s="301" t="s">
        <v>729</v>
      </c>
      <c r="F232" s="248">
        <f t="shared" si="5"/>
        <v>0</v>
      </c>
      <c r="G232" s="248">
        <f t="shared" si="6"/>
        <v>0</v>
      </c>
    </row>
    <row r="233" spans="1:7" ht="15" outlineLevel="1">
      <c r="A233" s="268" t="s">
        <v>730</v>
      </c>
      <c r="B233" s="301" t="s">
        <v>731</v>
      </c>
      <c r="F233" s="248">
        <f t="shared" si="5"/>
        <v>0</v>
      </c>
      <c r="G233" s="248">
        <f t="shared" si="6"/>
        <v>0</v>
      </c>
    </row>
    <row r="234" spans="1:7" ht="15" outlineLevel="1">
      <c r="A234" s="268" t="s">
        <v>732</v>
      </c>
      <c r="B234" s="301"/>
      <c r="F234" s="248"/>
      <c r="G234" s="248"/>
    </row>
    <row r="235" spans="1:7" ht="15" outlineLevel="1">
      <c r="A235" s="268" t="s">
        <v>733</v>
      </c>
      <c r="B235" s="301"/>
      <c r="F235" s="248"/>
      <c r="G235" s="248"/>
    </row>
    <row r="236" spans="1:7" ht="1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5">
      <c r="A238" s="268" t="s">
        <v>736</v>
      </c>
      <c r="B238" s="268" t="s">
        <v>701</v>
      </c>
      <c r="C238" s="300">
        <v>0.5332410269303789</v>
      </c>
      <c r="G238" s="268"/>
    </row>
    <row r="239" ht="15">
      <c r="G239" s="268"/>
    </row>
    <row r="240" spans="2:7" ht="15">
      <c r="B240" s="309" t="s">
        <v>702</v>
      </c>
      <c r="G240" s="268"/>
    </row>
    <row r="241" spans="1:7" ht="15">
      <c r="A241" s="268" t="s">
        <v>737</v>
      </c>
      <c r="B241" s="268" t="s">
        <v>704</v>
      </c>
      <c r="C241" s="266">
        <v>2377.264405990003</v>
      </c>
      <c r="D241" s="268">
        <v>55989</v>
      </c>
      <c r="F241" s="248">
        <f>IF($C$249=0,"",IF(C241="[Mark as ND1 if not relevant]","",C241/$C$249))</f>
        <v>0.3460266847740395</v>
      </c>
      <c r="G241" s="248">
        <f>IF($D$249=0,"",IF(D241="[Mark as ND1 if not relevant]","",D241/$D$249))</f>
        <v>0.49118759156745945</v>
      </c>
    </row>
    <row r="242" spans="1:7" ht="15">
      <c r="A242" s="268" t="s">
        <v>738</v>
      </c>
      <c r="B242" s="268" t="s">
        <v>706</v>
      </c>
      <c r="C242" s="266">
        <v>799.7394437500006</v>
      </c>
      <c r="D242" s="268">
        <v>12464</v>
      </c>
      <c r="F242" s="248">
        <f aca="true" t="shared" si="7" ref="F242:F248">IF($C$249=0,"",IF(C242="[Mark as ND1 if not relevant]","",C242/$C$249))</f>
        <v>0.11640740832469725</v>
      </c>
      <c r="G242" s="248">
        <f aca="true" t="shared" si="8" ref="G242:G248">IF($D$249=0,"",IF(D242="[Mark as ND1 if not relevant]","",D242/$D$249))</f>
        <v>0.1093458025915236</v>
      </c>
    </row>
    <row r="243" spans="1:7" ht="15">
      <c r="A243" s="268" t="s">
        <v>739</v>
      </c>
      <c r="B243" s="268" t="s">
        <v>708</v>
      </c>
      <c r="C243" s="266">
        <v>844.3139888499969</v>
      </c>
      <c r="D243" s="268">
        <v>12166</v>
      </c>
      <c r="F243" s="248">
        <f t="shared" si="7"/>
        <v>0.12289553056612683</v>
      </c>
      <c r="G243" s="248">
        <f t="shared" si="8"/>
        <v>0.10673146937808697</v>
      </c>
    </row>
    <row r="244" spans="1:7" ht="15">
      <c r="A244" s="268" t="s">
        <v>740</v>
      </c>
      <c r="B244" s="268" t="s">
        <v>710</v>
      </c>
      <c r="C244" s="266">
        <v>824.4502167200043</v>
      </c>
      <c r="D244" s="268">
        <v>10877</v>
      </c>
      <c r="F244" s="248">
        <f t="shared" si="7"/>
        <v>0.12000422609030605</v>
      </c>
      <c r="G244" s="248">
        <f t="shared" si="8"/>
        <v>0.09542316229043663</v>
      </c>
    </row>
    <row r="245" spans="1:7" ht="15">
      <c r="A245" s="268" t="s">
        <v>741</v>
      </c>
      <c r="B245" s="268" t="s">
        <v>712</v>
      </c>
      <c r="C245" s="266">
        <v>791.4561763400008</v>
      </c>
      <c r="D245" s="268">
        <v>9480</v>
      </c>
      <c r="F245" s="248">
        <f t="shared" si="7"/>
        <v>0.11520172352423624</v>
      </c>
      <c r="G245" s="248">
        <f t="shared" si="8"/>
        <v>0.08316737873617167</v>
      </c>
    </row>
    <row r="246" spans="1:7" ht="15">
      <c r="A246" s="268" t="s">
        <v>742</v>
      </c>
      <c r="B246" s="268" t="s">
        <v>714</v>
      </c>
      <c r="C246" s="266">
        <v>683.6440711200005</v>
      </c>
      <c r="D246" s="268">
        <v>7366</v>
      </c>
      <c r="F246" s="248">
        <f t="shared" si="7"/>
        <v>0.09950895276899889</v>
      </c>
      <c r="G246" s="248">
        <f t="shared" si="8"/>
        <v>0.06462140419521524</v>
      </c>
    </row>
    <row r="247" spans="1:7" ht="15">
      <c r="A247" s="268" t="s">
        <v>743</v>
      </c>
      <c r="B247" s="268" t="s">
        <v>716</v>
      </c>
      <c r="C247" s="266">
        <v>368.67873699999893</v>
      </c>
      <c r="D247" s="268">
        <v>3481</v>
      </c>
      <c r="F247" s="248">
        <f t="shared" si="7"/>
        <v>0.053663648346958887</v>
      </c>
      <c r="G247" s="248">
        <f t="shared" si="8"/>
        <v>0.030538570187828438</v>
      </c>
    </row>
    <row r="248" spans="1:7" ht="15">
      <c r="A248" s="268" t="s">
        <v>744</v>
      </c>
      <c r="B248" s="268" t="s">
        <v>718</v>
      </c>
      <c r="C248" s="266">
        <v>180.62948300999972</v>
      </c>
      <c r="D248" s="268">
        <v>2164</v>
      </c>
      <c r="F248" s="248">
        <f t="shared" si="7"/>
        <v>0.026291825604636478</v>
      </c>
      <c r="G248" s="248">
        <f t="shared" si="8"/>
        <v>0.018984621053278004</v>
      </c>
    </row>
    <row r="249" spans="1:7" ht="15">
      <c r="A249" s="268" t="s">
        <v>745</v>
      </c>
      <c r="B249" s="320" t="s">
        <v>64</v>
      </c>
      <c r="C249" s="266">
        <f>SUM(C241:C248)</f>
        <v>6870.176522780004</v>
      </c>
      <c r="D249" s="268">
        <f>SUM(D241:D248)</f>
        <v>113987</v>
      </c>
      <c r="F249" s="300">
        <f>SUM(F241:F248)</f>
        <v>1</v>
      </c>
      <c r="G249" s="300">
        <f>SUM(G241:G248)</f>
        <v>1</v>
      </c>
    </row>
    <row r="250" spans="1:7" ht="15" outlineLevel="1">
      <c r="A250" s="268" t="s">
        <v>746</v>
      </c>
      <c r="B250" s="301" t="s">
        <v>721</v>
      </c>
      <c r="F250" s="248">
        <f aca="true" t="shared" si="9" ref="F250:F255">IF($C$249=0,"",IF(C250="[for completion]","",C250/$C$249))</f>
        <v>0</v>
      </c>
      <c r="G250" s="248">
        <f aca="true" t="shared" si="10" ref="G250:G255">IF($D$249=0,"",IF(D250="[for completion]","",D250/$D$249))</f>
        <v>0</v>
      </c>
    </row>
    <row r="251" spans="1:7" ht="15" outlineLevel="1">
      <c r="A251" s="268" t="s">
        <v>747</v>
      </c>
      <c r="B251" s="301" t="s">
        <v>723</v>
      </c>
      <c r="F251" s="248">
        <f t="shared" si="9"/>
        <v>0</v>
      </c>
      <c r="G251" s="248">
        <f t="shared" si="10"/>
        <v>0</v>
      </c>
    </row>
    <row r="252" spans="1:7" ht="15" outlineLevel="1">
      <c r="A252" s="268" t="s">
        <v>748</v>
      </c>
      <c r="B252" s="301" t="s">
        <v>725</v>
      </c>
      <c r="F252" s="248">
        <f t="shared" si="9"/>
        <v>0</v>
      </c>
      <c r="G252" s="248">
        <f t="shared" si="10"/>
        <v>0</v>
      </c>
    </row>
    <row r="253" spans="1:7" ht="15" outlineLevel="1">
      <c r="A253" s="268" t="s">
        <v>749</v>
      </c>
      <c r="B253" s="301" t="s">
        <v>727</v>
      </c>
      <c r="F253" s="248">
        <f t="shared" si="9"/>
        <v>0</v>
      </c>
      <c r="G253" s="248">
        <f t="shared" si="10"/>
        <v>0</v>
      </c>
    </row>
    <row r="254" spans="1:7" ht="15" outlineLevel="1">
      <c r="A254" s="268" t="s">
        <v>750</v>
      </c>
      <c r="B254" s="301" t="s">
        <v>729</v>
      </c>
      <c r="F254" s="248">
        <f t="shared" si="9"/>
        <v>0</v>
      </c>
      <c r="G254" s="248">
        <f t="shared" si="10"/>
        <v>0</v>
      </c>
    </row>
    <row r="255" spans="1:7" ht="15" outlineLevel="1">
      <c r="A255" s="268" t="s">
        <v>751</v>
      </c>
      <c r="B255" s="301" t="s">
        <v>731</v>
      </c>
      <c r="F255" s="248">
        <f t="shared" si="9"/>
        <v>0</v>
      </c>
      <c r="G255" s="248">
        <f t="shared" si="10"/>
        <v>0</v>
      </c>
    </row>
    <row r="256" spans="1:7" ht="15" outlineLevel="1">
      <c r="A256" s="268" t="s">
        <v>752</v>
      </c>
      <c r="B256" s="301"/>
      <c r="F256" s="248"/>
      <c r="G256" s="248"/>
    </row>
    <row r="257" spans="1:7" ht="15" outlineLevel="1">
      <c r="A257" s="268" t="s">
        <v>753</v>
      </c>
      <c r="B257" s="301"/>
      <c r="F257" s="248"/>
      <c r="G257" s="248"/>
    </row>
    <row r="258" spans="1:7" ht="15" outlineLevel="1">
      <c r="A258" s="268" t="s">
        <v>754</v>
      </c>
      <c r="B258" s="301"/>
      <c r="F258" s="248"/>
      <c r="G258" s="248"/>
    </row>
    <row r="259" spans="1:7" ht="15" customHeight="1">
      <c r="A259" s="296"/>
      <c r="B259" s="297" t="s">
        <v>755</v>
      </c>
      <c r="C259" s="296" t="s">
        <v>483</v>
      </c>
      <c r="D259" s="296"/>
      <c r="E259" s="302"/>
      <c r="F259" s="296"/>
      <c r="G259" s="296"/>
    </row>
    <row r="260" spans="1:7" ht="15">
      <c r="A260" s="268" t="s">
        <v>756</v>
      </c>
      <c r="B260" s="268" t="s">
        <v>1967</v>
      </c>
      <c r="C260" s="300">
        <v>0</v>
      </c>
      <c r="E260" s="300"/>
      <c r="F260" s="300"/>
      <c r="G260" s="300"/>
    </row>
    <row r="261" spans="1:6" ht="15">
      <c r="A261" s="268" t="s">
        <v>757</v>
      </c>
      <c r="B261" s="268" t="s">
        <v>758</v>
      </c>
      <c r="C261" s="300">
        <v>0</v>
      </c>
      <c r="E261" s="300"/>
      <c r="F261" s="300"/>
    </row>
    <row r="262" spans="1:6" ht="15">
      <c r="A262" s="268" t="s">
        <v>759</v>
      </c>
      <c r="B262" s="268" t="s">
        <v>760</v>
      </c>
      <c r="C262" s="300">
        <v>0</v>
      </c>
      <c r="E262" s="300"/>
      <c r="F262" s="300"/>
    </row>
    <row r="263" spans="1:14" ht="15">
      <c r="A263" s="268" t="s">
        <v>761</v>
      </c>
      <c r="B263" s="309" t="s">
        <v>762</v>
      </c>
      <c r="C263" s="300">
        <v>0</v>
      </c>
      <c r="D263" s="317"/>
      <c r="E263" s="317"/>
      <c r="F263" s="318"/>
      <c r="G263" s="318"/>
      <c r="H263" s="280"/>
      <c r="I263" s="268"/>
      <c r="J263" s="268"/>
      <c r="K263" s="268"/>
      <c r="L263" s="280"/>
      <c r="M263" s="280"/>
      <c r="N263" s="280"/>
    </row>
    <row r="264" spans="1:6" ht="15">
      <c r="A264" s="268" t="s">
        <v>763</v>
      </c>
      <c r="B264" s="268" t="s">
        <v>62</v>
      </c>
      <c r="C264" s="300">
        <v>1</v>
      </c>
      <c r="E264" s="300"/>
      <c r="F264" s="300"/>
    </row>
    <row r="265" spans="1:6" ht="15" outlineLevel="1">
      <c r="A265" s="268" t="s">
        <v>764</v>
      </c>
      <c r="B265" s="301" t="s">
        <v>765</v>
      </c>
      <c r="C265" s="300"/>
      <c r="E265" s="300"/>
      <c r="F265" s="300"/>
    </row>
    <row r="266" spans="1:6" ht="15" outlineLevel="1">
      <c r="A266" s="268" t="s">
        <v>766</v>
      </c>
      <c r="B266" s="301" t="s">
        <v>767</v>
      </c>
      <c r="C266" s="323"/>
      <c r="E266" s="300"/>
      <c r="F266" s="300"/>
    </row>
    <row r="267" spans="1:6" ht="15" outlineLevel="1">
      <c r="A267" s="268" t="s">
        <v>768</v>
      </c>
      <c r="B267" s="301" t="s">
        <v>769</v>
      </c>
      <c r="C267" s="300"/>
      <c r="E267" s="300"/>
      <c r="F267" s="300"/>
    </row>
    <row r="268" spans="1:6" ht="15" outlineLevel="1">
      <c r="A268" s="268" t="s">
        <v>770</v>
      </c>
      <c r="B268" s="301" t="s">
        <v>771</v>
      </c>
      <c r="C268" s="300"/>
      <c r="E268" s="300"/>
      <c r="F268" s="300"/>
    </row>
    <row r="269" spans="1:6" ht="15" outlineLevel="1">
      <c r="A269" s="268" t="s">
        <v>772</v>
      </c>
      <c r="B269" s="301" t="s">
        <v>773</v>
      </c>
      <c r="C269" s="300"/>
      <c r="E269" s="300"/>
      <c r="F269" s="300"/>
    </row>
    <row r="270" spans="1:6" ht="15" outlineLevel="1">
      <c r="A270" s="268" t="s">
        <v>774</v>
      </c>
      <c r="B270" s="301" t="s">
        <v>166</v>
      </c>
      <c r="C270" s="300"/>
      <c r="E270" s="300"/>
      <c r="F270" s="300"/>
    </row>
    <row r="271" spans="1:6" ht="15" outlineLevel="1">
      <c r="A271" s="268" t="s">
        <v>775</v>
      </c>
      <c r="B271" s="301" t="s">
        <v>166</v>
      </c>
      <c r="C271" s="300"/>
      <c r="E271" s="300"/>
      <c r="F271" s="300"/>
    </row>
    <row r="272" spans="1:6" ht="15" outlineLevel="1">
      <c r="A272" s="268" t="s">
        <v>776</v>
      </c>
      <c r="B272" s="301" t="s">
        <v>166</v>
      </c>
      <c r="C272" s="300"/>
      <c r="E272" s="300"/>
      <c r="F272" s="300"/>
    </row>
    <row r="273" spans="1:6" ht="15" outlineLevel="1">
      <c r="A273" s="268" t="s">
        <v>777</v>
      </c>
      <c r="B273" s="301" t="s">
        <v>166</v>
      </c>
      <c r="C273" s="300"/>
      <c r="E273" s="300"/>
      <c r="F273" s="300"/>
    </row>
    <row r="274" spans="1:6" ht="15" outlineLevel="1">
      <c r="A274" s="268" t="s">
        <v>778</v>
      </c>
      <c r="B274" s="301" t="s">
        <v>166</v>
      </c>
      <c r="C274" s="300"/>
      <c r="E274" s="300"/>
      <c r="F274" s="300"/>
    </row>
    <row r="275" spans="1:6" ht="1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5">
      <c r="A277" s="268" t="s">
        <v>781</v>
      </c>
      <c r="B277" s="268" t="s">
        <v>782</v>
      </c>
      <c r="C277" s="300">
        <v>1</v>
      </c>
      <c r="E277" s="280"/>
      <c r="F277" s="280"/>
    </row>
    <row r="278" spans="1:6" ht="15">
      <c r="A278" s="268" t="s">
        <v>783</v>
      </c>
      <c r="B278" s="268" t="s">
        <v>784</v>
      </c>
      <c r="C278" s="300">
        <v>0</v>
      </c>
      <c r="E278" s="280"/>
      <c r="F278" s="280"/>
    </row>
    <row r="279" spans="1:6" ht="15">
      <c r="A279" s="268" t="s">
        <v>785</v>
      </c>
      <c r="B279" s="268" t="s">
        <v>62</v>
      </c>
      <c r="C279" s="300">
        <v>0</v>
      </c>
      <c r="E279" s="280"/>
      <c r="F279" s="280"/>
    </row>
    <row r="280" spans="1:6" ht="15" outlineLevel="1">
      <c r="A280" s="268" t="s">
        <v>786</v>
      </c>
      <c r="C280" s="306"/>
      <c r="E280" s="280"/>
      <c r="F280" s="280"/>
    </row>
    <row r="281" spans="1:6" ht="15" outlineLevel="1">
      <c r="A281" s="268" t="s">
        <v>787</v>
      </c>
      <c r="C281" s="306"/>
      <c r="E281" s="280"/>
      <c r="F281" s="280"/>
    </row>
    <row r="282" spans="1:6" ht="15" outlineLevel="1">
      <c r="A282" s="268" t="s">
        <v>788</v>
      </c>
      <c r="C282" s="306"/>
      <c r="E282" s="280"/>
      <c r="F282" s="280"/>
    </row>
    <row r="283" spans="1:6" ht="15" outlineLevel="1">
      <c r="A283" s="268" t="s">
        <v>789</v>
      </c>
      <c r="C283" s="306"/>
      <c r="E283" s="280"/>
      <c r="F283" s="280"/>
    </row>
    <row r="284" spans="1:6" ht="15" outlineLevel="1">
      <c r="A284" s="268" t="s">
        <v>790</v>
      </c>
      <c r="C284" s="306"/>
      <c r="E284" s="280"/>
      <c r="F284" s="280"/>
    </row>
    <row r="285" spans="1:6" ht="15" outlineLevel="1">
      <c r="A285" s="268" t="s">
        <v>791</v>
      </c>
      <c r="C285" s="306"/>
      <c r="E285" s="280"/>
      <c r="F285" s="280"/>
    </row>
    <row r="286" spans="1:7" ht="18.75">
      <c r="A286" s="314"/>
      <c r="B286" s="315" t="s">
        <v>1968</v>
      </c>
      <c r="C286" s="314"/>
      <c r="D286" s="314"/>
      <c r="E286" s="314"/>
      <c r="F286" s="316"/>
      <c r="G286" s="316"/>
    </row>
    <row r="287" spans="1:7" ht="15" customHeight="1">
      <c r="A287" s="296"/>
      <c r="B287" s="297" t="s">
        <v>792</v>
      </c>
      <c r="C287" s="296" t="s">
        <v>663</v>
      </c>
      <c r="D287" s="296" t="s">
        <v>664</v>
      </c>
      <c r="E287" s="296"/>
      <c r="F287" s="296" t="s">
        <v>484</v>
      </c>
      <c r="G287" s="296" t="s">
        <v>665</v>
      </c>
    </row>
    <row r="288" spans="1:7" ht="15">
      <c r="A288" s="268" t="s">
        <v>793</v>
      </c>
      <c r="B288" s="268" t="s">
        <v>667</v>
      </c>
      <c r="D288" s="317"/>
      <c r="E288" s="317"/>
      <c r="F288" s="318"/>
      <c r="G288" s="318"/>
    </row>
    <row r="289" spans="1:7" ht="15">
      <c r="A289" s="317"/>
      <c r="D289" s="317"/>
      <c r="E289" s="317"/>
      <c r="F289" s="318"/>
      <c r="G289" s="318"/>
    </row>
    <row r="290" spans="2:7" ht="15">
      <c r="B290" s="268" t="s">
        <v>668</v>
      </c>
      <c r="D290" s="317"/>
      <c r="E290" s="317"/>
      <c r="F290" s="318"/>
      <c r="G290" s="318"/>
    </row>
    <row r="291" spans="1:7" ht="15">
      <c r="A291" s="268" t="s">
        <v>794</v>
      </c>
      <c r="B291" s="309" t="s">
        <v>602</v>
      </c>
      <c r="E291" s="317"/>
      <c r="F291" s="248">
        <f aca="true" t="shared" si="11" ref="F291:F314">IF($C$315=0,"",IF(C291="[for completion]","",C291/$C$315))</f>
      </c>
      <c r="G291" s="248">
        <f aca="true" t="shared" si="12" ref="G291:G314">IF($D$315=0,"",IF(D291="[for completion]","",D291/$D$315))</f>
      </c>
    </row>
    <row r="292" spans="1:7" ht="15">
      <c r="A292" s="268" t="s">
        <v>795</v>
      </c>
      <c r="B292" s="309" t="s">
        <v>602</v>
      </c>
      <c r="E292" s="317"/>
      <c r="F292" s="248">
        <f t="shared" si="11"/>
      </c>
      <c r="G292" s="248">
        <f t="shared" si="12"/>
      </c>
    </row>
    <row r="293" spans="1:7" ht="15">
      <c r="A293" s="268" t="s">
        <v>796</v>
      </c>
      <c r="B293" s="309" t="s">
        <v>602</v>
      </c>
      <c r="E293" s="317"/>
      <c r="F293" s="248">
        <f t="shared" si="11"/>
      </c>
      <c r="G293" s="248">
        <f t="shared" si="12"/>
      </c>
    </row>
    <row r="294" spans="1:7" ht="15">
      <c r="A294" s="268" t="s">
        <v>797</v>
      </c>
      <c r="B294" s="309" t="s">
        <v>602</v>
      </c>
      <c r="E294" s="317"/>
      <c r="F294" s="248">
        <f t="shared" si="11"/>
      </c>
      <c r="G294" s="248">
        <f t="shared" si="12"/>
      </c>
    </row>
    <row r="295" spans="1:7" ht="15">
      <c r="A295" s="268" t="s">
        <v>798</v>
      </c>
      <c r="B295" s="309" t="s">
        <v>602</v>
      </c>
      <c r="E295" s="317"/>
      <c r="F295" s="248">
        <f t="shared" si="11"/>
      </c>
      <c r="G295" s="248">
        <f t="shared" si="12"/>
      </c>
    </row>
    <row r="296" spans="1:7" ht="15">
      <c r="A296" s="268" t="s">
        <v>799</v>
      </c>
      <c r="B296" s="309" t="s">
        <v>602</v>
      </c>
      <c r="E296" s="317"/>
      <c r="F296" s="248">
        <f t="shared" si="11"/>
      </c>
      <c r="G296" s="248">
        <f t="shared" si="12"/>
      </c>
    </row>
    <row r="297" spans="1:7" ht="15">
      <c r="A297" s="268" t="s">
        <v>800</v>
      </c>
      <c r="B297" s="309" t="s">
        <v>602</v>
      </c>
      <c r="E297" s="317"/>
      <c r="F297" s="248">
        <f t="shared" si="11"/>
      </c>
      <c r="G297" s="248">
        <f t="shared" si="12"/>
      </c>
    </row>
    <row r="298" spans="1:7" ht="15">
      <c r="A298" s="268" t="s">
        <v>801</v>
      </c>
      <c r="B298" s="309" t="s">
        <v>602</v>
      </c>
      <c r="E298" s="317"/>
      <c r="F298" s="248">
        <f t="shared" si="11"/>
      </c>
      <c r="G298" s="248">
        <f t="shared" si="12"/>
      </c>
    </row>
    <row r="299" spans="1:7" ht="15">
      <c r="A299" s="268" t="s">
        <v>802</v>
      </c>
      <c r="B299" s="309" t="s">
        <v>602</v>
      </c>
      <c r="E299" s="317"/>
      <c r="F299" s="248">
        <f t="shared" si="11"/>
      </c>
      <c r="G299" s="248">
        <f t="shared" si="12"/>
      </c>
    </row>
    <row r="300" spans="1:7" ht="15">
      <c r="A300" s="268" t="s">
        <v>803</v>
      </c>
      <c r="B300" s="309" t="s">
        <v>602</v>
      </c>
      <c r="E300" s="309"/>
      <c r="F300" s="248">
        <f t="shared" si="11"/>
      </c>
      <c r="G300" s="248">
        <f t="shared" si="12"/>
      </c>
    </row>
    <row r="301" spans="1:7" ht="15">
      <c r="A301" s="268" t="s">
        <v>804</v>
      </c>
      <c r="B301" s="309" t="s">
        <v>602</v>
      </c>
      <c r="E301" s="309"/>
      <c r="F301" s="248">
        <f t="shared" si="11"/>
      </c>
      <c r="G301" s="248">
        <f t="shared" si="12"/>
      </c>
    </row>
    <row r="302" spans="1:7" ht="15">
      <c r="A302" s="268" t="s">
        <v>805</v>
      </c>
      <c r="B302" s="309" t="s">
        <v>602</v>
      </c>
      <c r="E302" s="309"/>
      <c r="F302" s="248">
        <f t="shared" si="11"/>
      </c>
      <c r="G302" s="248">
        <f t="shared" si="12"/>
      </c>
    </row>
    <row r="303" spans="1:7" ht="15">
      <c r="A303" s="268" t="s">
        <v>806</v>
      </c>
      <c r="B303" s="309" t="s">
        <v>602</v>
      </c>
      <c r="E303" s="309"/>
      <c r="F303" s="248">
        <f t="shared" si="11"/>
      </c>
      <c r="G303" s="248">
        <f t="shared" si="12"/>
      </c>
    </row>
    <row r="304" spans="1:7" ht="15">
      <c r="A304" s="268" t="s">
        <v>807</v>
      </c>
      <c r="B304" s="309" t="s">
        <v>602</v>
      </c>
      <c r="E304" s="309"/>
      <c r="F304" s="248">
        <f t="shared" si="11"/>
      </c>
      <c r="G304" s="248">
        <f t="shared" si="12"/>
      </c>
    </row>
    <row r="305" spans="1:7" ht="15">
      <c r="A305" s="268" t="s">
        <v>808</v>
      </c>
      <c r="B305" s="309" t="s">
        <v>602</v>
      </c>
      <c r="E305" s="309"/>
      <c r="F305" s="248">
        <f t="shared" si="11"/>
      </c>
      <c r="G305" s="248">
        <f t="shared" si="12"/>
      </c>
    </row>
    <row r="306" spans="1:7" ht="15">
      <c r="A306" s="268" t="s">
        <v>809</v>
      </c>
      <c r="B306" s="309" t="s">
        <v>602</v>
      </c>
      <c r="F306" s="248">
        <f t="shared" si="11"/>
      </c>
      <c r="G306" s="248">
        <f t="shared" si="12"/>
      </c>
    </row>
    <row r="307" spans="1:7" ht="15">
      <c r="A307" s="268" t="s">
        <v>810</v>
      </c>
      <c r="B307" s="309" t="s">
        <v>602</v>
      </c>
      <c r="E307" s="300"/>
      <c r="F307" s="248">
        <f t="shared" si="11"/>
      </c>
      <c r="G307" s="248">
        <f t="shared" si="12"/>
      </c>
    </row>
    <row r="308" spans="1:7" ht="15">
      <c r="A308" s="268" t="s">
        <v>811</v>
      </c>
      <c r="B308" s="309" t="s">
        <v>602</v>
      </c>
      <c r="E308" s="300"/>
      <c r="F308" s="248">
        <f t="shared" si="11"/>
      </c>
      <c r="G308" s="248">
        <f t="shared" si="12"/>
      </c>
    </row>
    <row r="309" spans="1:7" ht="15">
      <c r="A309" s="268" t="s">
        <v>812</v>
      </c>
      <c r="B309" s="309" t="s">
        <v>602</v>
      </c>
      <c r="E309" s="300"/>
      <c r="F309" s="248">
        <f t="shared" si="11"/>
      </c>
      <c r="G309" s="248">
        <f t="shared" si="12"/>
      </c>
    </row>
    <row r="310" spans="1:7" ht="15">
      <c r="A310" s="268" t="s">
        <v>813</v>
      </c>
      <c r="B310" s="309" t="s">
        <v>602</v>
      </c>
      <c r="E310" s="300"/>
      <c r="F310" s="248">
        <f t="shared" si="11"/>
      </c>
      <c r="G310" s="248">
        <f t="shared" si="12"/>
      </c>
    </row>
    <row r="311" spans="1:7" ht="15">
      <c r="A311" s="268" t="s">
        <v>1969</v>
      </c>
      <c r="B311" s="309" t="s">
        <v>602</v>
      </c>
      <c r="E311" s="300"/>
      <c r="F311" s="248">
        <f t="shared" si="11"/>
      </c>
      <c r="G311" s="248">
        <f t="shared" si="12"/>
      </c>
    </row>
    <row r="312" spans="1:7" ht="15">
      <c r="A312" s="268" t="s">
        <v>814</v>
      </c>
      <c r="B312" s="309" t="s">
        <v>602</v>
      </c>
      <c r="E312" s="300"/>
      <c r="F312" s="248">
        <f t="shared" si="11"/>
      </c>
      <c r="G312" s="248">
        <f t="shared" si="12"/>
      </c>
    </row>
    <row r="313" spans="1:7" ht="15">
      <c r="A313" s="268" t="s">
        <v>815</v>
      </c>
      <c r="B313" s="309" t="s">
        <v>602</v>
      </c>
      <c r="E313" s="300"/>
      <c r="F313" s="248">
        <f t="shared" si="11"/>
      </c>
      <c r="G313" s="248">
        <f t="shared" si="12"/>
      </c>
    </row>
    <row r="314" spans="1:7" ht="15">
      <c r="A314" s="268" t="s">
        <v>816</v>
      </c>
      <c r="B314" s="309" t="s">
        <v>602</v>
      </c>
      <c r="E314" s="300"/>
      <c r="F314" s="248">
        <f t="shared" si="11"/>
      </c>
      <c r="G314" s="248">
        <f t="shared" si="12"/>
      </c>
    </row>
    <row r="315" spans="1:7" ht="15">
      <c r="A315" s="268" t="s">
        <v>817</v>
      </c>
      <c r="B315" s="320" t="s">
        <v>64</v>
      </c>
      <c r="C315" s="309">
        <f>SUM(C291:C314)</f>
        <v>0</v>
      </c>
      <c r="D315" s="309">
        <f>SUM(D291:D314)</f>
        <v>0</v>
      </c>
      <c r="E315" s="300"/>
      <c r="F315" s="322">
        <f>SUM(F291:F314)</f>
        <v>0</v>
      </c>
      <c r="G315" s="322">
        <f>SUM(G291:G314)</f>
        <v>0</v>
      </c>
    </row>
    <row r="316" spans="1:7" ht="15" customHeight="1">
      <c r="A316" s="296"/>
      <c r="B316" s="297" t="s">
        <v>1970</v>
      </c>
      <c r="C316" s="296" t="s">
        <v>663</v>
      </c>
      <c r="D316" s="296" t="s">
        <v>664</v>
      </c>
      <c r="E316" s="296"/>
      <c r="F316" s="296" t="s">
        <v>484</v>
      </c>
      <c r="G316" s="296" t="s">
        <v>665</v>
      </c>
    </row>
    <row r="317" spans="1:7" ht="15">
      <c r="A317" s="268" t="s">
        <v>818</v>
      </c>
      <c r="B317" s="268" t="s">
        <v>701</v>
      </c>
      <c r="C317" s="306"/>
      <c r="G317" s="268"/>
    </row>
    <row r="318" ht="15">
      <c r="G318" s="268"/>
    </row>
    <row r="319" spans="2:7" ht="15">
      <c r="B319" s="309" t="s">
        <v>702</v>
      </c>
      <c r="G319" s="268"/>
    </row>
    <row r="320" spans="1:7" ht="15">
      <c r="A320" s="268" t="s">
        <v>819</v>
      </c>
      <c r="B320" s="268" t="s">
        <v>704</v>
      </c>
      <c r="F320" s="248">
        <f>IF($C$328=0,"",IF(C320="[for completion]","",C320/$C$328))</f>
      </c>
      <c r="G320" s="248">
        <f>IF($D$328=0,"",IF(D320="[for completion]","",D320/$D$328))</f>
      </c>
    </row>
    <row r="321" spans="1:7" ht="15">
      <c r="A321" s="268" t="s">
        <v>820</v>
      </c>
      <c r="B321" s="268" t="s">
        <v>706</v>
      </c>
      <c r="F321" s="248">
        <f aca="true" t="shared" si="13" ref="F321:F334">IF($C$328=0,"",IF(C321="[for completion]","",C321/$C$328))</f>
      </c>
      <c r="G321" s="248">
        <f aca="true" t="shared" si="14" ref="G321:G334">IF($D$328=0,"",IF(D321="[for completion]","",D321/$D$328))</f>
      </c>
    </row>
    <row r="322" spans="1:7" ht="15">
      <c r="A322" s="268" t="s">
        <v>821</v>
      </c>
      <c r="B322" s="268" t="s">
        <v>708</v>
      </c>
      <c r="F322" s="248">
        <f t="shared" si="13"/>
      </c>
      <c r="G322" s="248">
        <f t="shared" si="14"/>
      </c>
    </row>
    <row r="323" spans="1:7" ht="15">
      <c r="A323" s="268" t="s">
        <v>822</v>
      </c>
      <c r="B323" s="268" t="s">
        <v>710</v>
      </c>
      <c r="F323" s="248">
        <f t="shared" si="13"/>
      </c>
      <c r="G323" s="248">
        <f t="shared" si="14"/>
      </c>
    </row>
    <row r="324" spans="1:7" ht="15">
      <c r="A324" s="268" t="s">
        <v>823</v>
      </c>
      <c r="B324" s="268" t="s">
        <v>712</v>
      </c>
      <c r="F324" s="248">
        <f t="shared" si="13"/>
      </c>
      <c r="G324" s="248">
        <f t="shared" si="14"/>
      </c>
    </row>
    <row r="325" spans="1:7" ht="15">
      <c r="A325" s="268" t="s">
        <v>824</v>
      </c>
      <c r="B325" s="268" t="s">
        <v>714</v>
      </c>
      <c r="F325" s="248">
        <f t="shared" si="13"/>
      </c>
      <c r="G325" s="248">
        <f t="shared" si="14"/>
      </c>
    </row>
    <row r="326" spans="1:7" ht="15">
      <c r="A326" s="268" t="s">
        <v>825</v>
      </c>
      <c r="B326" s="268" t="s">
        <v>716</v>
      </c>
      <c r="F326" s="248">
        <f t="shared" si="13"/>
      </c>
      <c r="G326" s="248">
        <f t="shared" si="14"/>
      </c>
    </row>
    <row r="327" spans="1:7" ht="15">
      <c r="A327" s="268" t="s">
        <v>826</v>
      </c>
      <c r="B327" s="268" t="s">
        <v>718</v>
      </c>
      <c r="F327" s="248">
        <f t="shared" si="13"/>
      </c>
      <c r="G327" s="248">
        <f t="shared" si="14"/>
      </c>
    </row>
    <row r="328" spans="1:7" ht="15">
      <c r="A328" s="268" t="s">
        <v>827</v>
      </c>
      <c r="B328" s="320" t="s">
        <v>64</v>
      </c>
      <c r="C328" s="268">
        <f>SUM(C320:C327)</f>
        <v>0</v>
      </c>
      <c r="D328" s="268">
        <f>SUM(D320:D327)</f>
        <v>0</v>
      </c>
      <c r="F328" s="300">
        <f>SUM(F320:F327)</f>
        <v>0</v>
      </c>
      <c r="G328" s="300">
        <f>SUM(G320:G327)</f>
        <v>0</v>
      </c>
    </row>
    <row r="329" spans="1:7" ht="15" outlineLevel="1">
      <c r="A329" s="268" t="s">
        <v>828</v>
      </c>
      <c r="B329" s="301" t="s">
        <v>721</v>
      </c>
      <c r="F329" s="248">
        <f t="shared" si="13"/>
      </c>
      <c r="G329" s="248">
        <f t="shared" si="14"/>
      </c>
    </row>
    <row r="330" spans="1:7" ht="15" outlineLevel="1">
      <c r="A330" s="268" t="s">
        <v>829</v>
      </c>
      <c r="B330" s="301" t="s">
        <v>723</v>
      </c>
      <c r="F330" s="248">
        <f t="shared" si="13"/>
      </c>
      <c r="G330" s="248">
        <f t="shared" si="14"/>
      </c>
    </row>
    <row r="331" spans="1:7" ht="15" outlineLevel="1">
      <c r="A331" s="268" t="s">
        <v>830</v>
      </c>
      <c r="B331" s="301" t="s">
        <v>725</v>
      </c>
      <c r="F331" s="248">
        <f t="shared" si="13"/>
      </c>
      <c r="G331" s="248">
        <f t="shared" si="14"/>
      </c>
    </row>
    <row r="332" spans="1:7" ht="15" outlineLevel="1">
      <c r="A332" s="268" t="s">
        <v>831</v>
      </c>
      <c r="B332" s="301" t="s">
        <v>727</v>
      </c>
      <c r="F332" s="248">
        <f t="shared" si="13"/>
      </c>
      <c r="G332" s="248">
        <f t="shared" si="14"/>
      </c>
    </row>
    <row r="333" spans="1:7" ht="15" outlineLevel="1">
      <c r="A333" s="268" t="s">
        <v>832</v>
      </c>
      <c r="B333" s="301" t="s">
        <v>729</v>
      </c>
      <c r="F333" s="248">
        <f t="shared" si="13"/>
      </c>
      <c r="G333" s="248">
        <f t="shared" si="14"/>
      </c>
    </row>
    <row r="334" spans="1:7" ht="15" outlineLevel="1">
      <c r="A334" s="268" t="s">
        <v>833</v>
      </c>
      <c r="B334" s="301" t="s">
        <v>731</v>
      </c>
      <c r="F334" s="248">
        <f t="shared" si="13"/>
      </c>
      <c r="G334" s="248">
        <f t="shared" si="14"/>
      </c>
    </row>
    <row r="335" spans="1:7" ht="15" outlineLevel="1">
      <c r="A335" s="268" t="s">
        <v>834</v>
      </c>
      <c r="B335" s="301"/>
      <c r="F335" s="248"/>
      <c r="G335" s="248"/>
    </row>
    <row r="336" spans="1:7" ht="15" outlineLevel="1">
      <c r="A336" s="268" t="s">
        <v>835</v>
      </c>
      <c r="B336" s="301"/>
      <c r="F336" s="248"/>
      <c r="G336" s="248"/>
    </row>
    <row r="337" spans="1:7" ht="15" outlineLevel="1">
      <c r="A337" s="268" t="s">
        <v>836</v>
      </c>
      <c r="B337" s="301"/>
      <c r="F337" s="300"/>
      <c r="G337" s="300"/>
    </row>
    <row r="338" spans="1:7" ht="15" customHeight="1">
      <c r="A338" s="296"/>
      <c r="B338" s="297" t="s">
        <v>1971</v>
      </c>
      <c r="C338" s="296" t="s">
        <v>663</v>
      </c>
      <c r="D338" s="296" t="s">
        <v>664</v>
      </c>
      <c r="E338" s="296"/>
      <c r="F338" s="296" t="s">
        <v>484</v>
      </c>
      <c r="G338" s="296" t="s">
        <v>665</v>
      </c>
    </row>
    <row r="339" spans="1:7" ht="15">
      <c r="A339" s="268" t="s">
        <v>1972</v>
      </c>
      <c r="B339" s="268" t="s">
        <v>701</v>
      </c>
      <c r="C339" s="306" t="s">
        <v>1905</v>
      </c>
      <c r="G339" s="268"/>
    </row>
    <row r="340" ht="15">
      <c r="G340" s="268"/>
    </row>
    <row r="341" spans="2:7" ht="15">
      <c r="B341" s="309" t="s">
        <v>702</v>
      </c>
      <c r="G341" s="268"/>
    </row>
    <row r="342" spans="1:7" ht="15">
      <c r="A342" s="268" t="s">
        <v>1973</v>
      </c>
      <c r="B342" s="268" t="s">
        <v>704</v>
      </c>
      <c r="F342" s="248">
        <f>IF($C$350=0,"",IF(C342="[Mark as ND1 if not relevant]","",C342/$C$350))</f>
      </c>
      <c r="G342" s="248">
        <f>IF($D$350=0,"",IF(D342="[Mark as ND1 if not relevant]","",D342/$D$350))</f>
      </c>
    </row>
    <row r="343" spans="1:7" ht="15">
      <c r="A343" s="268" t="s">
        <v>1974</v>
      </c>
      <c r="B343" s="268" t="s">
        <v>706</v>
      </c>
      <c r="F343" s="248">
        <f aca="true" t="shared" si="15" ref="F343:F349">IF($C$350=0,"",IF(C343="[Mark as ND1 if not relevant]","",C343/$C$350))</f>
      </c>
      <c r="G343" s="248">
        <f aca="true" t="shared" si="16" ref="G343:G349">IF($D$350=0,"",IF(D343="[Mark as ND1 if not relevant]","",D343/$D$350))</f>
      </c>
    </row>
    <row r="344" spans="1:7" ht="15">
      <c r="A344" s="268" t="s">
        <v>1975</v>
      </c>
      <c r="B344" s="268" t="s">
        <v>708</v>
      </c>
      <c r="F344" s="248">
        <f t="shared" si="15"/>
      </c>
      <c r="G344" s="248">
        <f t="shared" si="16"/>
      </c>
    </row>
    <row r="345" spans="1:7" ht="15">
      <c r="A345" s="268" t="s">
        <v>1976</v>
      </c>
      <c r="B345" s="268" t="s">
        <v>710</v>
      </c>
      <c r="F345" s="248">
        <f t="shared" si="15"/>
      </c>
      <c r="G345" s="248">
        <f t="shared" si="16"/>
      </c>
    </row>
    <row r="346" spans="1:7" ht="15">
      <c r="A346" s="268" t="s">
        <v>1977</v>
      </c>
      <c r="B346" s="268" t="s">
        <v>712</v>
      </c>
      <c r="F346" s="248">
        <f t="shared" si="15"/>
      </c>
      <c r="G346" s="248">
        <f t="shared" si="16"/>
      </c>
    </row>
    <row r="347" spans="1:7" ht="15">
      <c r="A347" s="268" t="s">
        <v>1978</v>
      </c>
      <c r="B347" s="268" t="s">
        <v>714</v>
      </c>
      <c r="F347" s="248">
        <f t="shared" si="15"/>
      </c>
      <c r="G347" s="248">
        <f t="shared" si="16"/>
      </c>
    </row>
    <row r="348" spans="1:7" ht="15">
      <c r="A348" s="268" t="s">
        <v>1979</v>
      </c>
      <c r="B348" s="268" t="s">
        <v>716</v>
      </c>
      <c r="F348" s="248">
        <f t="shared" si="15"/>
      </c>
      <c r="G348" s="248">
        <f t="shared" si="16"/>
      </c>
    </row>
    <row r="349" spans="1:7" ht="15">
      <c r="A349" s="268" t="s">
        <v>1980</v>
      </c>
      <c r="B349" s="268" t="s">
        <v>718</v>
      </c>
      <c r="F349" s="248">
        <f t="shared" si="15"/>
      </c>
      <c r="G349" s="248">
        <f t="shared" si="16"/>
      </c>
    </row>
    <row r="350" spans="1:7" ht="15">
      <c r="A350" s="268" t="s">
        <v>1981</v>
      </c>
      <c r="B350" s="320" t="s">
        <v>64</v>
      </c>
      <c r="C350" s="268">
        <f>SUM(C342:C349)</f>
        <v>0</v>
      </c>
      <c r="D350" s="268">
        <f>SUM(D342:D349)</f>
        <v>0</v>
      </c>
      <c r="F350" s="300">
        <f>SUM(F342:F349)</f>
        <v>0</v>
      </c>
      <c r="G350" s="300">
        <f>SUM(G342:G349)</f>
        <v>0</v>
      </c>
    </row>
    <row r="351" spans="1:7" ht="15" outlineLevel="1">
      <c r="A351" s="268" t="s">
        <v>1982</v>
      </c>
      <c r="B351" s="301" t="s">
        <v>721</v>
      </c>
      <c r="F351" s="248">
        <f aca="true" t="shared" si="17" ref="F351:F356">IF($C$350=0,"",IF(C351="[for completion]","",C351/$C$350))</f>
      </c>
      <c r="G351" s="248">
        <f aca="true" t="shared" si="18" ref="G351:G356">IF($D$350=0,"",IF(D351="[for completion]","",D351/$D$350))</f>
      </c>
    </row>
    <row r="352" spans="1:7" ht="15" outlineLevel="1">
      <c r="A352" s="268" t="s">
        <v>1983</v>
      </c>
      <c r="B352" s="301" t="s">
        <v>723</v>
      </c>
      <c r="F352" s="248">
        <f t="shared" si="17"/>
      </c>
      <c r="G352" s="248">
        <f t="shared" si="18"/>
      </c>
    </row>
    <row r="353" spans="1:7" ht="15" outlineLevel="1">
      <c r="A353" s="268" t="s">
        <v>1984</v>
      </c>
      <c r="B353" s="301" t="s">
        <v>725</v>
      </c>
      <c r="F353" s="248">
        <f t="shared" si="17"/>
      </c>
      <c r="G353" s="248">
        <f t="shared" si="18"/>
      </c>
    </row>
    <row r="354" spans="1:7" ht="15" outlineLevel="1">
      <c r="A354" s="268" t="s">
        <v>1985</v>
      </c>
      <c r="B354" s="301" t="s">
        <v>727</v>
      </c>
      <c r="F354" s="248">
        <f t="shared" si="17"/>
      </c>
      <c r="G354" s="248">
        <f t="shared" si="18"/>
      </c>
    </row>
    <row r="355" spans="1:7" ht="15" outlineLevel="1">
      <c r="A355" s="268" t="s">
        <v>1986</v>
      </c>
      <c r="B355" s="301" t="s">
        <v>729</v>
      </c>
      <c r="F355" s="248">
        <f t="shared" si="17"/>
      </c>
      <c r="G355" s="248">
        <f t="shared" si="18"/>
      </c>
    </row>
    <row r="356" spans="1:7" ht="15" outlineLevel="1">
      <c r="A356" s="268" t="s">
        <v>1987</v>
      </c>
      <c r="B356" s="301" t="s">
        <v>731</v>
      </c>
      <c r="F356" s="248">
        <f t="shared" si="17"/>
      </c>
      <c r="G356" s="248">
        <f t="shared" si="18"/>
      </c>
    </row>
    <row r="357" spans="1:7" ht="15" outlineLevel="1">
      <c r="A357" s="268" t="s">
        <v>1988</v>
      </c>
      <c r="B357" s="301"/>
      <c r="F357" s="248"/>
      <c r="G357" s="248"/>
    </row>
    <row r="358" spans="1:7" ht="15" outlineLevel="1">
      <c r="A358" s="268" t="s">
        <v>1989</v>
      </c>
      <c r="B358" s="301"/>
      <c r="F358" s="248"/>
      <c r="G358" s="248"/>
    </row>
    <row r="359" spans="1:7" ht="15" outlineLevel="1">
      <c r="A359" s="268" t="s">
        <v>1990</v>
      </c>
      <c r="B359" s="301"/>
      <c r="F359" s="248"/>
      <c r="G359" s="300"/>
    </row>
    <row r="360" spans="1:7" ht="15" customHeight="1">
      <c r="A360" s="296"/>
      <c r="B360" s="297" t="s">
        <v>837</v>
      </c>
      <c r="C360" s="296" t="s">
        <v>838</v>
      </c>
      <c r="D360" s="296"/>
      <c r="E360" s="296"/>
      <c r="F360" s="296"/>
      <c r="G360" s="298"/>
    </row>
    <row r="361" spans="1:7" ht="15">
      <c r="A361" s="268" t="s">
        <v>839</v>
      </c>
      <c r="B361" s="309" t="s">
        <v>840</v>
      </c>
      <c r="C361" s="306"/>
      <c r="G361" s="268"/>
    </row>
    <row r="362" spans="1:7" ht="15">
      <c r="A362" s="268" t="s">
        <v>841</v>
      </c>
      <c r="B362" s="309" t="s">
        <v>842</v>
      </c>
      <c r="C362" s="306"/>
      <c r="G362" s="268"/>
    </row>
    <row r="363" spans="1:7" ht="15">
      <c r="A363" s="268" t="s">
        <v>843</v>
      </c>
      <c r="B363" s="309" t="s">
        <v>844</v>
      </c>
      <c r="C363" s="306"/>
      <c r="G363" s="268"/>
    </row>
    <row r="364" spans="1:7" ht="15">
      <c r="A364" s="268" t="s">
        <v>845</v>
      </c>
      <c r="B364" s="309" t="s">
        <v>846</v>
      </c>
      <c r="C364" s="306"/>
      <c r="G364" s="268"/>
    </row>
    <row r="365" spans="1:7" ht="15">
      <c r="A365" s="268" t="s">
        <v>847</v>
      </c>
      <c r="B365" s="309" t="s">
        <v>848</v>
      </c>
      <c r="C365" s="306"/>
      <c r="G365" s="268"/>
    </row>
    <row r="366" spans="1:7" ht="15">
      <c r="A366" s="268" t="s">
        <v>849</v>
      </c>
      <c r="B366" s="309" t="s">
        <v>850</v>
      </c>
      <c r="C366" s="306"/>
      <c r="G366" s="268"/>
    </row>
    <row r="367" spans="1:7" ht="15">
      <c r="A367" s="268" t="s">
        <v>851</v>
      </c>
      <c r="B367" s="309" t="s">
        <v>852</v>
      </c>
      <c r="C367" s="306"/>
      <c r="G367" s="268"/>
    </row>
    <row r="368" spans="1:7" ht="15">
      <c r="A368" s="268" t="s">
        <v>853</v>
      </c>
      <c r="B368" s="309" t="s">
        <v>854</v>
      </c>
      <c r="C368" s="306"/>
      <c r="G368" s="268"/>
    </row>
    <row r="369" spans="1:7" ht="15">
      <c r="A369" s="268" t="s">
        <v>855</v>
      </c>
      <c r="B369" s="309" t="s">
        <v>856</v>
      </c>
      <c r="C369" s="306"/>
      <c r="G369" s="268"/>
    </row>
    <row r="370" spans="1:7" ht="15">
      <c r="A370" s="268" t="s">
        <v>857</v>
      </c>
      <c r="B370" s="309" t="s">
        <v>62</v>
      </c>
      <c r="C370" s="306"/>
      <c r="G370" s="268"/>
    </row>
    <row r="371" spans="1:7" ht="15" outlineLevel="1">
      <c r="A371" s="268" t="s">
        <v>858</v>
      </c>
      <c r="B371" s="301" t="s">
        <v>859</v>
      </c>
      <c r="C371" s="306"/>
      <c r="G371" s="268"/>
    </row>
    <row r="372" spans="1:7" ht="15" outlineLevel="1">
      <c r="A372" s="268" t="s">
        <v>860</v>
      </c>
      <c r="B372" s="301" t="s">
        <v>166</v>
      </c>
      <c r="C372" s="306"/>
      <c r="G372" s="268"/>
    </row>
    <row r="373" spans="1:7" ht="15" outlineLevel="1">
      <c r="A373" s="268" t="s">
        <v>861</v>
      </c>
      <c r="B373" s="301" t="s">
        <v>166</v>
      </c>
      <c r="C373" s="306"/>
      <c r="G373" s="268"/>
    </row>
    <row r="374" spans="1:7" ht="15" outlineLevel="1">
      <c r="A374" s="268" t="s">
        <v>862</v>
      </c>
      <c r="B374" s="301" t="s">
        <v>166</v>
      </c>
      <c r="C374" s="306"/>
      <c r="G374" s="268"/>
    </row>
    <row r="375" spans="1:7" ht="15" outlineLevel="1">
      <c r="A375" s="268" t="s">
        <v>863</v>
      </c>
      <c r="B375" s="301" t="s">
        <v>166</v>
      </c>
      <c r="C375" s="306"/>
      <c r="G375" s="268"/>
    </row>
    <row r="376" spans="1:7" ht="15" outlineLevel="1">
      <c r="A376" s="268" t="s">
        <v>864</v>
      </c>
      <c r="B376" s="301" t="s">
        <v>166</v>
      </c>
      <c r="C376" s="306"/>
      <c r="G376" s="268"/>
    </row>
    <row r="377" spans="1:7" ht="15" outlineLevel="1">
      <c r="A377" s="268" t="s">
        <v>865</v>
      </c>
      <c r="B377" s="301" t="s">
        <v>166</v>
      </c>
      <c r="C377" s="306"/>
      <c r="G377" s="268"/>
    </row>
    <row r="378" spans="1:7" ht="15" outlineLevel="1">
      <c r="A378" s="268" t="s">
        <v>866</v>
      </c>
      <c r="B378" s="301" t="s">
        <v>166</v>
      </c>
      <c r="C378" s="306"/>
      <c r="G378" s="268"/>
    </row>
    <row r="379" spans="1:7" ht="15" outlineLevel="1">
      <c r="A379" s="268" t="s">
        <v>867</v>
      </c>
      <c r="B379" s="301" t="s">
        <v>166</v>
      </c>
      <c r="C379" s="306"/>
      <c r="G379" s="268"/>
    </row>
    <row r="380" spans="1:7" ht="15" outlineLevel="1">
      <c r="A380" s="268" t="s">
        <v>868</v>
      </c>
      <c r="B380" s="301" t="s">
        <v>166</v>
      </c>
      <c r="C380" s="306"/>
      <c r="G380" s="268"/>
    </row>
    <row r="381" spans="1:7" ht="15" outlineLevel="1">
      <c r="A381" s="268" t="s">
        <v>869</v>
      </c>
      <c r="B381" s="301" t="s">
        <v>166</v>
      </c>
      <c r="C381" s="306"/>
      <c r="G381" s="268"/>
    </row>
    <row r="382" spans="1:3" ht="15" outlineLevel="1">
      <c r="A382" s="268" t="s">
        <v>870</v>
      </c>
      <c r="B382" s="301" t="s">
        <v>166</v>
      </c>
      <c r="C382" s="306"/>
    </row>
    <row r="383" spans="1:3" ht="15" outlineLevel="1">
      <c r="A383" s="268" t="s">
        <v>871</v>
      </c>
      <c r="B383" s="301" t="s">
        <v>166</v>
      </c>
      <c r="C383" s="306"/>
    </row>
    <row r="384" spans="1:3" ht="15" outlineLevel="1">
      <c r="A384" s="268" t="s">
        <v>872</v>
      </c>
      <c r="B384" s="301" t="s">
        <v>166</v>
      </c>
      <c r="C384" s="306"/>
    </row>
    <row r="385" spans="1:3" ht="15" outlineLevel="1">
      <c r="A385" s="268" t="s">
        <v>873</v>
      </c>
      <c r="B385" s="301" t="s">
        <v>166</v>
      </c>
      <c r="C385" s="306"/>
    </row>
    <row r="386" spans="1:3" ht="15" outlineLevel="1">
      <c r="A386" s="268" t="s">
        <v>874</v>
      </c>
      <c r="B386" s="301" t="s">
        <v>166</v>
      </c>
      <c r="C386" s="306"/>
    </row>
    <row r="387" spans="1:3" ht="15" outlineLevel="1">
      <c r="A387" s="268" t="s">
        <v>875</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6">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1991</v>
      </c>
      <c r="B1" s="212"/>
      <c r="C1" s="214" t="s">
        <v>1879</v>
      </c>
      <c r="D1" s="324"/>
      <c r="E1" s="324"/>
      <c r="F1" s="324"/>
      <c r="G1" s="324"/>
      <c r="H1" s="324"/>
      <c r="I1" s="324"/>
      <c r="J1" s="324"/>
      <c r="K1" s="324"/>
      <c r="L1" s="324"/>
      <c r="M1" s="324"/>
    </row>
    <row r="2" spans="2:3" ht="15">
      <c r="B2" s="213"/>
      <c r="C2" s="213"/>
    </row>
    <row r="3" spans="1:3" ht="15">
      <c r="A3" s="326" t="s">
        <v>1992</v>
      </c>
      <c r="B3" s="327"/>
      <c r="C3" s="213"/>
    </row>
    <row r="4" ht="15">
      <c r="C4" s="213"/>
    </row>
    <row r="5" spans="1:3" ht="37.5">
      <c r="A5" s="227" t="s">
        <v>5</v>
      </c>
      <c r="B5" s="227" t="s">
        <v>1993</v>
      </c>
      <c r="C5" s="328" t="s">
        <v>1994</v>
      </c>
    </row>
    <row r="6" spans="1:3" ht="15">
      <c r="A6" s="329" t="s">
        <v>1995</v>
      </c>
      <c r="B6" s="230" t="s">
        <v>1996</v>
      </c>
      <c r="C6" s="268" t="s">
        <v>1997</v>
      </c>
    </row>
    <row r="7" spans="1:3" ht="30">
      <c r="A7" s="329" t="s">
        <v>1998</v>
      </c>
      <c r="B7" s="230" t="s">
        <v>1999</v>
      </c>
      <c r="C7" s="268" t="s">
        <v>2000</v>
      </c>
    </row>
    <row r="8" spans="1:3" ht="15">
      <c r="A8" s="329" t="s">
        <v>2001</v>
      </c>
      <c r="B8" s="230" t="s">
        <v>2002</v>
      </c>
      <c r="C8" s="268" t="s">
        <v>2003</v>
      </c>
    </row>
    <row r="9" spans="1:3" ht="15">
      <c r="A9" s="329" t="s">
        <v>2004</v>
      </c>
      <c r="B9" s="230" t="s">
        <v>2005</v>
      </c>
      <c r="C9" s="268" t="s">
        <v>2006</v>
      </c>
    </row>
    <row r="10" spans="1:3" ht="44.25" customHeight="1">
      <c r="A10" s="329" t="s">
        <v>2007</v>
      </c>
      <c r="B10" s="230" t="s">
        <v>2008</v>
      </c>
      <c r="C10" s="268" t="s">
        <v>2009</v>
      </c>
    </row>
    <row r="11" spans="1:3" ht="54.75" customHeight="1">
      <c r="A11" s="329" t="s">
        <v>2010</v>
      </c>
      <c r="B11" s="230" t="s">
        <v>2011</v>
      </c>
      <c r="C11" s="268" t="s">
        <v>2012</v>
      </c>
    </row>
    <row r="12" spans="1:3" ht="30">
      <c r="A12" s="329" t="s">
        <v>2013</v>
      </c>
      <c r="B12" s="230" t="s">
        <v>2014</v>
      </c>
      <c r="C12" s="268" t="s">
        <v>2015</v>
      </c>
    </row>
    <row r="13" spans="1:3" ht="15">
      <c r="A13" s="329" t="s">
        <v>2016</v>
      </c>
      <c r="B13" s="230" t="s">
        <v>2017</v>
      </c>
      <c r="C13" s="268" t="s">
        <v>2018</v>
      </c>
    </row>
    <row r="14" spans="1:3" ht="30">
      <c r="A14" s="329" t="s">
        <v>2019</v>
      </c>
      <c r="B14" s="230" t="s">
        <v>2020</v>
      </c>
      <c r="C14" s="268" t="s">
        <v>2021</v>
      </c>
    </row>
    <row r="15" spans="1:3" ht="15">
      <c r="A15" s="329" t="s">
        <v>2022</v>
      </c>
      <c r="B15" s="230" t="s">
        <v>2023</v>
      </c>
      <c r="C15" s="268" t="s">
        <v>2024</v>
      </c>
    </row>
    <row r="16" spans="1:3" ht="30">
      <c r="A16" s="329" t="s">
        <v>2025</v>
      </c>
      <c r="B16" s="236" t="s">
        <v>2026</v>
      </c>
      <c r="C16" s="268" t="s">
        <v>2027</v>
      </c>
    </row>
    <row r="17" spans="1:3" ht="30" customHeight="1">
      <c r="A17" s="329" t="s">
        <v>2028</v>
      </c>
      <c r="B17" s="236" t="s">
        <v>2029</v>
      </c>
      <c r="C17" s="268" t="s">
        <v>2030</v>
      </c>
    </row>
    <row r="18" spans="1:3" ht="15">
      <c r="A18" s="329" t="s">
        <v>2031</v>
      </c>
      <c r="B18" s="236" t="s">
        <v>2032</v>
      </c>
      <c r="C18" s="268" t="s">
        <v>2033</v>
      </c>
    </row>
    <row r="19" spans="1:3" ht="15" outlineLevel="1">
      <c r="A19" s="329" t="s">
        <v>2034</v>
      </c>
      <c r="B19" s="232" t="s">
        <v>2035</v>
      </c>
      <c r="C19" s="216"/>
    </row>
    <row r="20" spans="1:3" ht="15" outlineLevel="1">
      <c r="A20" s="329" t="s">
        <v>2036</v>
      </c>
      <c r="B20" s="330"/>
      <c r="C20" s="216"/>
    </row>
    <row r="21" spans="1:3" ht="15" outlineLevel="1">
      <c r="A21" s="329" t="s">
        <v>2037</v>
      </c>
      <c r="B21" s="330"/>
      <c r="C21" s="216"/>
    </row>
    <row r="22" spans="1:3" ht="15" outlineLevel="1">
      <c r="A22" s="329" t="s">
        <v>2038</v>
      </c>
      <c r="B22" s="330"/>
      <c r="C22" s="216"/>
    </row>
    <row r="23" spans="1:3" ht="15" outlineLevel="1">
      <c r="A23" s="329" t="s">
        <v>2039</v>
      </c>
      <c r="B23" s="330"/>
      <c r="C23" s="216"/>
    </row>
    <row r="24" spans="1:3" ht="18.75">
      <c r="A24" s="227"/>
      <c r="B24" s="227" t="s">
        <v>2040</v>
      </c>
      <c r="C24" s="328" t="s">
        <v>2041</v>
      </c>
    </row>
    <row r="25" spans="1:3" ht="15">
      <c r="A25" s="329" t="s">
        <v>2042</v>
      </c>
      <c r="B25" s="236" t="s">
        <v>2043</v>
      </c>
      <c r="C25" s="216" t="s">
        <v>45</v>
      </c>
    </row>
    <row r="26" spans="1:3" ht="15">
      <c r="A26" s="329" t="s">
        <v>2044</v>
      </c>
      <c r="B26" s="236" t="s">
        <v>2045</v>
      </c>
      <c r="C26" s="216" t="s">
        <v>2046</v>
      </c>
    </row>
    <row r="27" spans="1:3" ht="15">
      <c r="A27" s="329" t="s">
        <v>2047</v>
      </c>
      <c r="B27" s="236" t="s">
        <v>2048</v>
      </c>
      <c r="C27" s="216" t="s">
        <v>2049</v>
      </c>
    </row>
    <row r="28" spans="1:3" ht="15" outlineLevel="1">
      <c r="A28" s="329" t="s">
        <v>2050</v>
      </c>
      <c r="B28" s="235"/>
      <c r="C28" s="216"/>
    </row>
    <row r="29" spans="1:3" ht="15" outlineLevel="1">
      <c r="A29" s="329" t="s">
        <v>2051</v>
      </c>
      <c r="B29" s="235"/>
      <c r="C29" s="216"/>
    </row>
    <row r="30" spans="1:3" ht="15" outlineLevel="1">
      <c r="A30" s="329" t="s">
        <v>2052</v>
      </c>
      <c r="B30" s="236"/>
      <c r="C30" s="216"/>
    </row>
    <row r="31" spans="1:3" ht="18.75">
      <c r="A31" s="227"/>
      <c r="B31" s="227" t="s">
        <v>2053</v>
      </c>
      <c r="C31" s="328" t="s">
        <v>1994</v>
      </c>
    </row>
    <row r="32" spans="1:3" ht="15">
      <c r="A32" s="329" t="s">
        <v>2054</v>
      </c>
      <c r="B32" s="230" t="s">
        <v>2055</v>
      </c>
      <c r="C32" s="216"/>
    </row>
    <row r="33" spans="1:2" ht="15">
      <c r="A33" s="329" t="s">
        <v>2056</v>
      </c>
      <c r="B33" s="235"/>
    </row>
    <row r="34" spans="1:2" ht="15">
      <c r="A34" s="329" t="s">
        <v>2057</v>
      </c>
      <c r="B34" s="235"/>
    </row>
    <row r="35" spans="1:2" ht="15">
      <c r="A35" s="329" t="s">
        <v>2058</v>
      </c>
      <c r="B35" s="235"/>
    </row>
    <row r="36" spans="1:2" ht="15">
      <c r="A36" s="329" t="s">
        <v>2059</v>
      </c>
      <c r="B36" s="235"/>
    </row>
    <row r="37" spans="1:2" ht="15">
      <c r="A37" s="329" t="s">
        <v>2060</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S7" sqref="S7"/>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43890</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44617</v>
      </c>
      <c r="T9" s="13">
        <v>5.994520547945205</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44617</v>
      </c>
      <c r="T10" s="13">
        <v>8.997260273972604</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7.4958904109589035</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58">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6870176522.7800255</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308797617.4500001</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0.444794828046005</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5646205607.3851795</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1.129241121477036</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45838991.9</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308797617.4500001</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5646205607.3851795</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1.2001684433470359</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1092172485.1200037</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1089292485.1200037</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7225306403.480025</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6870176522.7800255</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46332263.25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308797617.4500001</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266250000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73477780.63372223</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2977751107.9663067</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665590197.3600006</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-4904561.782973009</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660685635.5770276</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46332263.25</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46332263.25</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2020-03-12T12:23:45Z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