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1">'Disclaimer'!#REF!</definedName>
    <definedName name="general_tc" localSheetId="1">'Disclaimer'!$A$61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1">'Disclaimer'!$A$1:$A$170</definedName>
    <definedName name="_xlnm.Print_Area" localSheetId="31">'E. Optional ECB-ECAIs data'!$A$2:$G$90</definedName>
    <definedName name="_xlnm.Print_Area" localSheetId="0">'Introduction'!$B$2:$J$53</definedName>
    <definedName name="Print_Area_1">#REF!</definedName>
    <definedName name="Print_Area_2">#REF!</definedName>
    <definedName name="Print_Area_25">'D8. Performance'!$B$2:$L$19</definedName>
    <definedName name="Print_Area_27">'D9. Amortisation'!$B$1:$P$401</definedName>
    <definedName name="Print_Area_28">'D10. Amortisation Graph '!$B$1:$B$2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Tables'!$B$2:$AI$327</definedName>
    <definedName name="Print_Area_9">'D7. Stratification Graphs'!$A$2:$S$55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<sst xmlns="http://schemas.openxmlformats.org/spreadsheetml/2006/main" count="2998" uniqueCount="2095">
  <si>
    <t>EUR</t>
  </si>
  <si>
    <t>Other</t>
  </si>
  <si>
    <t>Total</t>
  </si>
  <si>
    <t>0</t>
  </si>
  <si>
    <t>Number of borrowers</t>
  </si>
  <si>
    <t>Luxembourg</t>
  </si>
  <si>
    <t>Antwerpen</t>
  </si>
  <si>
    <t>Vlaams-Brabant</t>
  </si>
  <si>
    <t>Oost-Vlaanderen</t>
  </si>
  <si>
    <t>Brussels</t>
  </si>
  <si>
    <t>West-Vlaanderen</t>
  </si>
  <si>
    <t>Limburg</t>
  </si>
  <si>
    <t>Liège</t>
  </si>
  <si>
    <t>Hainaut</t>
  </si>
  <si>
    <t>Brabant Wallon</t>
  </si>
  <si>
    <t>Namur</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</si>
  <si>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</si>
  <si>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</si>
  <si>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</si>
  <si>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</si>
  <si>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</si>
  <si>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</si>
  <si>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</si>
  <si>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</si>
  <si>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</si>
  <si>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</si>
  <si>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</si>
  <si>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</si>
  <si>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</si>
  <si>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</si>
  <si>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</si>
  <si>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</si>
  <si>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</si>
  <si>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</si>
  <si>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</si>
  <si>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</si>
  <si>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</si>
  <si>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</si>
  <si>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</si>
  <si>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</si>
  <si>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</si>
  <si>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</si>
  <si>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</si>
  <si>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</si>
  <si>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</si>
  <si>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</si>
  <si>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</si>
  <si>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</si>
  <si>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</si>
  <si>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</si>
  <si>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</si>
  <si>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</si>
  <si>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</si>
  <si>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</si>
  <si>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</si>
  <si>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</si>
  <si>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</si>
  <si>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</si>
  <si>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</si>
  <si>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</si>
  <si>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</si>
  <si>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</si>
  <si>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</si>
  <si>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</si>
  <si>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</si>
  <si>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</si>
  <si>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</si>
  <si>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</si>
  <si>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</si>
  <si>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</si>
  <si>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</si>
  <si>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</si>
  <si>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</si>
  <si>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</si>
  <si>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</si>
  <si>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</si>
  <si>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</si>
  <si>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</si>
  <si>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</si>
  <si>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</si>
  <si>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</si>
  <si>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</si>
  <si>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</si>
  <si>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</si>
  <si>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</si>
  <si>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</si>
  <si>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</si>
  <si>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</si>
  <si>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</si>
  <si>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</si>
  <si>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</si>
  <si>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</si>
  <si>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</si>
  <si>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</si>
  <si>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</si>
  <si>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</si>
  <si>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</si>
  <si>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</si>
  <si>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</si>
  <si>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</si>
  <si>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</si>
  <si>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</si>
  <si>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</si>
  <si>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</si>
  <si>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</si>
  <si>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</si>
  <si>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</si>
  <si>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</si>
  <si>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</si>
  <si>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</si>
  <si>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</si>
  <si>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</si>
  <si>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</si>
  <si>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</si>
  <si>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</si>
  <si>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</si>
  <si>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</si>
  <si>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</si>
  <si>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</si>
  <si>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</si>
  <si>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</si>
  <si>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</si>
  <si>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</si>
  <si>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</si>
  <si>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</si>
  <si>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</si>
  <si>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</si>
  <si>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</si>
  <si>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</si>
  <si>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</si>
  <si>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</si>
  <si>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</si>
  <si>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</si>
  <si>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</si>
  <si>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</si>
  <si>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</si>
  <si>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</si>
  <si>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</si>
  <si>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</si>
  <si>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</si>
  <si>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</si>
  <si>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</si>
  <si>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</si>
  <si>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</si>
  <si>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</si>
  <si>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</si>
  <si>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</si>
  <si>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</si>
  <si>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</si>
  <si>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</si>
  <si>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</si>
  <si>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</si>
  <si>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</si>
  <si>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</si>
  <si>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</si>
  <si>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</si>
  <si>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</si>
  <si>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</si>
  <si>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</si>
  <si>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</si>
  <si>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</si>
  <si>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</si>
  <si>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</si>
  <si>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</si>
  <si>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</si>
  <si>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</si>
  <si>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</si>
  <si>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</si>
  <si>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</si>
  <si>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</si>
  <si>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</si>
  <si>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</si>
  <si>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</si>
  <si>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</si>
  <si>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</si>
  <si>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</si>
  <si>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</si>
  <si>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</si>
  <si>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</si>
  <si>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</si>
  <si>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</si>
  <si>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</si>
  <si>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</si>
  <si>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</si>
  <si>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</si>
  <si>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</si>
  <si>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</si>
  <si>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</si>
  <si>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</si>
  <si>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</si>
  <si>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</si>
  <si>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</si>
  <si>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</si>
  <si>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</si>
  <si>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</si>
  <si>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</si>
  <si>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</si>
  <si>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</si>
  <si>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</si>
  <si>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</si>
  <si>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</si>
  <si>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</si>
  <si>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</si>
  <si>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</si>
  <si>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</si>
  <si>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</si>
  <si>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</si>
  <si>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</si>
  <si>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</si>
  <si>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</si>
  <si>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</si>
  <si>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</si>
  <si>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</si>
  <si>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</si>
  <si>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</si>
  <si>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</si>
  <si>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</si>
  <si>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</si>
  <si>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</si>
  <si>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</si>
  <si>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</si>
  <si>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</si>
  <si>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</si>
  <si>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</si>
  <si>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</si>
  <si>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</si>
  <si>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</si>
  <si>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</si>
  <si>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</si>
  <si>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</si>
  <si>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</si>
  <si>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</si>
  <si>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</si>
  <si>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</si>
  <si>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</si>
  <si>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</si>
  <si>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</si>
  <si>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</si>
  <si>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</si>
  <si>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</si>
  <si>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</si>
  <si>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</si>
  <si>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</si>
  <si>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</si>
  <si>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</si>
  <si>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</si>
  <si>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</si>
  <si>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</si>
  <si>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</si>
  <si>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</si>
  <si>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</si>
  <si>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</si>
  <si>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</si>
  <si>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</si>
  <si>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</si>
  <si>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</si>
  <si>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</si>
  <si>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</si>
  <si>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</si>
  <si>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</si>
  <si>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</si>
  <si>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</si>
  <si>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</si>
  <si>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</si>
  <si>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</si>
  <si>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</si>
  <si>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7 - 7.5%</t>
  </si>
  <si>
    <t>7.5 - 8%</t>
  </si>
  <si>
    <t>9 - 9.5%</t>
  </si>
  <si>
    <t>8.5 - 9%</t>
  </si>
  <si>
    <t>8 - 8.5%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</si>
  <si>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</si>
  <si>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</si>
  <si>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</si>
  <si>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</si>
  <si>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</si>
  <si>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</si>
  <si>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</si>
  <si>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</si>
  <si>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</si>
  <si>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</si>
  <si>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</si>
  <si>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</si>
  <si>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</si>
  <si>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</si>
  <si>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</si>
  <si>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</si>
  <si>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</si>
  <si>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</si>
  <si>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</si>
  <si>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</si>
  <si>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</si>
  <si>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</si>
  <si>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</si>
  <si>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</si>
  <si>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</si>
  <si>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</si>
  <si>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</si>
  <si>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</si>
  <si>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</si>
  <si>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</si>
  <si>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</si>
  <si>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</si>
  <si>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</si>
  <si>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</si>
  <si>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</si>
  <si>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</si>
  <si>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</si>
  <si>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</si>
  <si>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</si>
  <si>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</si>
  <si>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</si>
  <si>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</si>
  <si>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</si>
  <si>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</si>
  <si>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</si>
  <si>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</si>
  <si>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</si>
  <si>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</si>
  <si>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</si>
  <si>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</si>
  <si>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</si>
  <si>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</si>
  <si>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</si>
  <si>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</si>
  <si>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</si>
  <si>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</si>
  <si>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</si>
  <si>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</si>
  <si>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</si>
  <si>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</si>
  <si>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</si>
  <si>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</si>
  <si>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</si>
  <si>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</si>
  <si>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</si>
  <si>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</si>
  <si>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</si>
  <si>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</si>
  <si>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</si>
  <si>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</si>
  <si>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</si>
  <si>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</si>
  <si>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</si>
  <si>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</si>
  <si>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</si>
  <si>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</si>
  <si>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</si>
  <si>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</si>
  <si>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</si>
  <si>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</si>
  <si>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</si>
  <si>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</si>
  <si>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</si>
  <si>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</si>
  <si>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</si>
  <si>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</si>
  <si>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</si>
  <si>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</si>
  <si>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</si>
  <si>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</si>
  <si>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</si>
  <si>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</si>
  <si>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</si>
  <si>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</si>
  <si>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</si>
  <si>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</si>
  <si>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</si>
  <si>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</si>
  <si>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</si>
  <si>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</si>
  <si>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</si>
  <si>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</si>
  <si>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</si>
  <si>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</si>
  <si>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</si>
  <si>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</si>
  <si>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</si>
  <si>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</si>
  <si>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</si>
  <si>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</si>
  <si>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</si>
  <si>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</si>
  <si>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</si>
  <si>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</si>
  <si>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</si>
  <si>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</si>
  <si>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</si>
  <si>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</si>
  <si>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</si>
  <si>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</si>
  <si>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</si>
  <si>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</si>
  <si>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</si>
  <si>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</si>
  <si>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</si>
  <si>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</si>
  <si>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</si>
  <si>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</si>
  <si>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</si>
  <si>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</si>
  <si>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</si>
  <si>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</si>
  <si>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</si>
  <si>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</si>
  <si>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</si>
  <si>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</si>
  <si>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</si>
  <si>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</si>
  <si>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</si>
  <si>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</si>
  <si>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</si>
  <si>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</si>
  <si>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</si>
  <si>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</si>
  <si>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</si>
  <si>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</si>
  <si>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</si>
  <si>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</si>
  <si>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</si>
  <si>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</si>
  <si>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</si>
  <si>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</si>
  <si>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</si>
  <si>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</si>
  <si>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</si>
  <si>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</si>
  <si>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</si>
  <si>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</si>
  <si>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</si>
  <si>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</si>
  <si>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</si>
  <si>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</si>
  <si>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</si>
  <si>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</si>
  <si>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</si>
  <si>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</si>
  <si>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</si>
  <si>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</si>
  <si>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</si>
  <si>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</si>
  <si>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</si>
  <si>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</si>
  <si>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</si>
  <si>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</si>
  <si>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</si>
  <si>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</si>
  <si>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</si>
  <si>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</si>
  <si>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</si>
  <si>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</si>
  <si>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</si>
  <si>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</si>
  <si>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</si>
  <si>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</si>
  <si>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</si>
  <si>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</si>
  <si>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</si>
  <si>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</si>
  <si>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</si>
  <si>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</si>
  <si>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</si>
  <si>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</si>
  <si>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</si>
  <si>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</si>
  <si>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</si>
  <si>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</si>
  <si>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</si>
  <si>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</si>
  <si>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</si>
  <si>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</si>
  <si>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</si>
  <si>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</si>
  <si>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</si>
  <si>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</si>
  <si>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</si>
  <si>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</si>
  <si>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</si>
  <si>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</si>
  <si>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</si>
  <si>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</si>
  <si>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</si>
  <si>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</si>
  <si>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</si>
  <si>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</si>
  <si>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</si>
  <si>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</si>
  <si>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</si>
  <si>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</si>
  <si>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</si>
  <si>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</si>
  <si>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</si>
  <si>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</si>
  <si>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</si>
  <si>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</si>
  <si>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</si>
  <si>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</si>
  <si>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</si>
  <si>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</si>
  <si>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</si>
  <si>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</si>
  <si>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</si>
  <si>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</si>
  <si>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</si>
  <si>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</si>
  <si>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</si>
  <si>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</si>
  <si>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</si>
  <si>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</si>
  <si>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</si>
  <si>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</si>
  <si>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</si>
  <si>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</si>
  <si>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</si>
  <si>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</si>
  <si>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</si>
  <si>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</si>
  <si>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</si>
  <si>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</si>
  <si>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</si>
  <si>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</si>
  <si>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</si>
  <si>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</si>
  <si>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</si>
  <si>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</si>
  <si>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</si>
  <si>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</si>
  <si>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</si>
  <si>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</si>
  <si>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</si>
  <si>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</si>
  <si>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</si>
  <si>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</si>
  <si>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</si>
  <si>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</si>
  <si>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</si>
  <si>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</si>
  <si>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</si>
  <si>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</si>
  <si>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</si>
  <si>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</si>
  <si>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</si>
  <si>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</si>
  <si>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</si>
  <si>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</si>
  <si>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</si>
  <si>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</si>
  <si>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</si>
  <si>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</si>
  <si>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</si>
  <si>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</si>
  <si>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</si>
  <si>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</si>
  <si>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</si>
  <si>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</si>
  <si>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</si>
  <si>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</si>
  <si>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</si>
  <si>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</si>
  <si>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</si>
  <si>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</si>
  <si>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</si>
  <si>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</si>
  <si>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</si>
  <si>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</si>
  <si>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</si>
  <si>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</si>
  <si>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</si>
  <si>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</si>
  <si>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</si>
  <si>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</si>
  <si>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</si>
  <si>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</si>
  <si>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</si>
  <si>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</si>
  <si>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</si>
  <si>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</si>
  <si>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</si>
  <si>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</si>
  <si>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</si>
  <si>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</si>
  <si>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</si>
  <si>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</si>
  <si>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</si>
  <si>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</si>
  <si>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</si>
  <si>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</si>
  <si>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</si>
  <si>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</si>
  <si>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</si>
  <si>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</si>
  <si>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</si>
  <si>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</si>
  <si>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</si>
  <si>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</si>
  <si>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</si>
  <si>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</si>
  <si>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</si>
  <si>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</si>
  <si>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</si>
  <si>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</si>
  <si>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</si>
  <si>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</si>
  <si>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</si>
  <si>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</si>
  <si>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</si>
  <si>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</si>
  <si>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</si>
  <si>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</si>
  <si>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</si>
  <si>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</si>
  <si>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</si>
  <si>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</si>
  <si>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</si>
  <si>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</si>
  <si>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</si>
  <si>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</si>
  <si>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</si>
  <si>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</si>
  <si>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</si>
  <si>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</si>
  <si>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</si>
  <si>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</si>
  <si>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</si>
  <si>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</si>
  <si>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</si>
  <si>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</si>
  <si>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</si>
  <si>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</si>
  <si>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</si>
  <si>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</si>
  <si>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</si>
  <si>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</si>
  <si>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</si>
  <si>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</si>
  <si>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</si>
  <si>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</si>
  <si>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</si>
  <si>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</si>
  <si>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</si>
  <si>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</si>
  <si>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</si>
  <si>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</si>
  <si>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</si>
  <si>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</si>
  <si>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</si>
  <si>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</si>
  <si>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</si>
  <si>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</si>
  <si>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</si>
  <si>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</si>
  <si>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</si>
  <si>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</si>
  <si>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</si>
  <si>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</si>
  <si>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</si>
  <si>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</si>
  <si>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</si>
  <si>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</si>
  <si>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</si>
  <si>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</si>
  <si>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</si>
  <si>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</si>
  <si>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</si>
  <si>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</si>
  <si>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</si>
  <si>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</si>
  <si>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</si>
  <si>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</si>
  <si>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</si>
  <si>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</si>
  <si>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</si>
  <si>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</si>
  <si>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</si>
  <si>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</si>
  <si>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</si>
  <si>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</si>
  <si>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</si>
  <si>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</si>
  <si>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</si>
  <si>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</si>
  <si>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</si>
  <si>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</si>
  <si>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</si>
  <si>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</si>
  <si>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</si>
  <si>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</si>
  <si>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</si>
  <si>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</si>
  <si>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</si>
  <si>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</si>
  <si>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</si>
  <si>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</si>
  <si>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</si>
  <si>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</si>
  <si>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</si>
  <si>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</si>
  <si>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</si>
  <si>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</si>
  <si>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</si>
  <si>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</si>
  <si>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</si>
  <si>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</si>
  <si>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</si>
  <si>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</si>
  <si>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</si>
  <si>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</si>
  <si>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</si>
  <si>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</si>
  <si>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</si>
  <si>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</si>
  <si>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</si>
  <si>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</si>
  <si>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</si>
  <si>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</si>
  <si>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</si>
  <si>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</si>
  <si>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</si>
  <si>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</si>
  <si>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</si>
  <si>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</si>
  <si>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</si>
  <si>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</si>
  <si>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</si>
  <si>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</si>
  <si>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</si>
  <si>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</si>
  <si>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</si>
  <si>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</si>
  <si>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</si>
  <si>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</si>
  <si>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</si>
  <si>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</si>
  <si>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</si>
  <si>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</si>
  <si>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</si>
  <si>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</si>
  <si>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</si>
  <si>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</si>
  <si>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</si>
  <si>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</si>
  <si>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</si>
  <si>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</si>
  <si>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</si>
  <si>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</si>
  <si>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</si>
  <si>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</si>
  <si>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</si>
  <si>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</si>
  <si>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</si>
  <si>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</si>
  <si>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</si>
  <si>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</si>
  <si>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</si>
  <si>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</si>
  <si>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</si>
  <si>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</si>
  <si>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</si>
  <si>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</si>
  <si>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</si>
  <si>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</si>
  <si>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</si>
  <si>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</si>
  <si>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</si>
  <si>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</si>
  <si>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</si>
  <si>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</si>
  <si>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</si>
  <si>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</si>
  <si>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</si>
  <si>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</si>
  <si>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</si>
  <si>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</si>
  <si>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</si>
  <si>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</si>
  <si>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</si>
  <si>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</si>
  <si>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</si>
  <si>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</si>
  <si>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</si>
  <si>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</si>
  <si>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</si>
  <si>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</si>
  <si>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</si>
  <si>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</si>
  <si>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</si>
  <si>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</si>
  <si>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</si>
  <si>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</si>
  <si>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</si>
  <si>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</si>
  <si>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</si>
  <si>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</si>
  <si>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</si>
  <si>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</si>
  <si>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</si>
  <si>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</si>
  <si>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</si>
  <si>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</si>
  <si>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</si>
  <si>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</si>
  <si>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</si>
  <si>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</si>
  <si>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</si>
  <si>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</si>
  <si>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</si>
  <si>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</si>
  <si>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</si>
  <si>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</si>
  <si>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</si>
  <si>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</si>
  <si>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</si>
  <si>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</si>
  <si>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</si>
  <si>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</si>
  <si>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</si>
  <si>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</si>
  <si>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</si>
  <si>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</si>
  <si>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</si>
  <si>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</si>
  <si>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</si>
  <si>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</si>
  <si>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</si>
  <si>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</si>
  <si>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</si>
  <si>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</si>
  <si>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</si>
  <si>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</si>
  <si>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</si>
  <si>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</si>
  <si>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</si>
  <si>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</si>
  <si>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</si>
  <si>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</si>
  <si>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</si>
  <si>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</si>
  <si>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</si>
  <si>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</si>
  <si>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</si>
  <si>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</si>
  <si>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</si>
  <si>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</si>
  <si>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</si>
  <si>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</si>
  <si>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</si>
  <si>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</si>
  <si>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</si>
  <si>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</si>
  <si>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</si>
  <si>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</si>
  <si>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</si>
  <si>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</si>
  <si>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</si>
  <si>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</si>
  <si>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</si>
  <si>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</si>
  <si>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</si>
  <si>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</si>
  <si>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</si>
  <si>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</si>
  <si>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</si>
  <si>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</si>
  <si>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</si>
  <si>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</si>
  <si>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</si>
  <si>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</si>
  <si>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</si>
  <si>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</si>
  <si>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</si>
  <si>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</si>
  <si>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</si>
  <si>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</si>
  <si>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</si>
  <si>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</si>
  <si>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</si>
  <si>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</si>
  <si>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</si>
  <si>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</si>
  <si>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</si>
  <si>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</si>
  <si>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</si>
  <si>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</si>
  <si>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</si>
  <si>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</si>
  <si>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</si>
  <si>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</si>
  <si>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</si>
  <si>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</si>
  <si>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</si>
  <si>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</si>
  <si>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</si>
  <si>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</si>
  <si>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</si>
  <si>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</si>
  <si>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</si>
  <si>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</si>
  <si>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</si>
  <si>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</si>
  <si>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</si>
  <si>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</si>
  <si>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</si>
  <si>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</si>
  <si>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Belgium</t>
  </si>
  <si>
    <t>BNP PARIBAS FORTIS</t>
  </si>
  <si>
    <t>Reporting Date: 31/5/2019</t>
  </si>
  <si>
    <t>Cut-off Date: 31/5/2019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</si>
  <si>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</si>
  <si>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</si>
  <si>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</si>
  <si>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</si>
  <si>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</si>
  <si>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</si>
  <si>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</si>
  <si>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</si>
  <si>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</si>
  <si>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</si>
  <si>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</si>
  <si>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</si>
  <si>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</si>
  <si>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</si>
  <si>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</si>
  <si>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</si>
  <si>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</si>
  <si>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 xml:space="preserve">A. Harmonised Transparency Template - General Information </t>
  </si>
  <si>
    <t>HTT 2019</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</si>
  <si>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</si>
  <si>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</si>
  <si>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</si>
  <si>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</si>
  <si>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</si>
  <si>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</si>
  <si>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</si>
  <si>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</si>
  <si>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</si>
  <si>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</si>
  <si>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</si>
  <si>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</si>
  <si>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</si>
  <si>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</si>
  <si>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BNP Paribas Fortis SA/NV</t>
  </si>
  <si>
    <t>G.1.1.3</t>
  </si>
  <si>
    <t>Link to Issuer's Website</t>
  </si>
  <si>
    <t>https://www.bnpparibasfortis.com/investors/coveredbonds</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</si>
  <si>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</si>
  <si>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</si>
  <si>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</si>
  <si>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</si>
  <si>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</si>
  <si>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</si>
  <si>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</si>
  <si>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</si>
  <si>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</si>
  <si>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</si>
  <si>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</si>
  <si>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</si>
  <si>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</si>
  <si>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</si>
  <si>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</si>
  <si>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</si>
  <si>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</si>
  <si>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</si>
  <si>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</si>
  <si>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LEVEL 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</si>
  <si>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</si>
  <si>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</si>
  <si>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</si>
  <si>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</si>
  <si>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</si>
  <si>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</si>
  <si>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</si>
  <si>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</si>
  <si>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</si>
  <si>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</si>
  <si>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</si>
  <si>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</si>
  <si>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</si>
  <si>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</si>
  <si>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</si>
  <si>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</si>
  <si>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</si>
  <si>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</si>
  <si>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</si>
  <si>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</si>
  <si>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</si>
  <si>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</si>
  <si>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</si>
  <si>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</si>
  <si>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</si>
  <si>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</si>
  <si>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</si>
  <si>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</si>
  <si>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</si>
  <si>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</si>
  <si>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</si>
  <si>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</si>
  <si>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</si>
  <si>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</si>
  <si>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</si>
  <si>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</si>
  <si>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</si>
  <si>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</si>
  <si>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</si>
  <si>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</si>
  <si>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t>
  </si>
  <si>
    <t>G.3.3.3</t>
  </si>
  <si>
    <t>Shipping</t>
  </si>
  <si>
    <t>G.3.3.4</t>
  </si>
  <si>
    <t>Substitute Assets</t>
  </si>
  <si>
    <t>G.3.3.5</t>
  </si>
  <si>
    <t>G.3.3.6</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</si>
  <si>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</si>
  <si>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</si>
  <si>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</si>
  <si>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</si>
  <si>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</si>
  <si>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</si>
  <si>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</si>
  <si>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</si>
  <si>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</si>
  <si>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</si>
  <si>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</si>
  <si>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</si>
  <si>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</si>
  <si>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</si>
  <si>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[Mark as ND1 if not relevant]</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</si>
  <si>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</si>
  <si>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</si>
  <si>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</si>
  <si>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</si>
  <si>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</si>
  <si>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</si>
  <si>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</si>
  <si>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</si>
  <si>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</si>
  <si>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</si>
  <si>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</si>
  <si>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</si>
  <si>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</si>
  <si>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</si>
  <si>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</si>
  <si>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</si>
  <si>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</si>
  <si>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</si>
  <si>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</si>
  <si>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</si>
  <si>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</si>
  <si>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</si>
  <si>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</si>
  <si>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</si>
  <si>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</si>
  <si>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</si>
  <si>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</si>
  <si>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</si>
  <si>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</si>
  <si>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</si>
  <si>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</si>
  <si>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</si>
  <si>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</si>
  <si>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</si>
  <si>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</si>
  <si>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</si>
  <si>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</si>
  <si>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</si>
  <si>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</si>
  <si>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</si>
  <si>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</si>
  <si>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</si>
  <si>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</si>
  <si>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</si>
  <si>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</si>
  <si>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</si>
  <si>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</si>
  <si>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</si>
  <si>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</si>
  <si>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</si>
  <si>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</si>
  <si>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</si>
  <si>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</si>
  <si>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</si>
  <si>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</si>
  <si>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</si>
  <si>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</si>
  <si>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</si>
  <si>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</si>
  <si>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</si>
  <si>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</si>
  <si>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</si>
  <si>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</si>
  <si>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</si>
  <si>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</si>
  <si>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</si>
  <si>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</si>
  <si>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</si>
  <si>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</si>
  <si>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</si>
  <si>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</si>
  <si>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</si>
  <si>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</si>
  <si>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</si>
  <si>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</si>
  <si>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</si>
  <si>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</si>
  <si>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</si>
  <si>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</si>
  <si>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</si>
  <si>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</si>
  <si>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</si>
  <si>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</si>
  <si>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</si>
  <si>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</si>
  <si>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</si>
  <si>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</si>
  <si>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</si>
  <si>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</si>
  <si>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</si>
  <si>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</si>
  <si>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</si>
  <si>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</si>
  <si>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</si>
  <si>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</si>
  <si>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</si>
  <si>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</si>
  <si>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</si>
  <si>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</si>
  <si>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</si>
  <si>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</si>
  <si>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</si>
  <si>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</si>
  <si>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</si>
  <si>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</si>
  <si>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</si>
  <si>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</si>
  <si>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</si>
  <si>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</si>
  <si>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</si>
  <si>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</si>
  <si>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</si>
  <si>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</si>
  <si>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</si>
  <si>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</si>
  <si>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</si>
  <si>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</si>
  <si>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</si>
  <si>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</si>
  <si>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</si>
  <si>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</si>
  <si>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</si>
  <si>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</si>
  <si>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</si>
  <si>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</si>
  <si>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</si>
  <si>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</si>
  <si>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</si>
  <si>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</si>
  <si>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</si>
  <si>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</si>
  <si>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</si>
  <si>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</si>
  <si>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</si>
  <si>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</si>
  <si>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</si>
  <si>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</si>
  <si>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</si>
  <si>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</si>
  <si>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</si>
  <si>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</si>
  <si>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</si>
  <si>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</si>
  <si>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</si>
  <si>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</si>
  <si>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</si>
  <si>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</si>
  <si>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</si>
  <si>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</si>
  <si>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</si>
  <si>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</si>
  <si>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</si>
  <si>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</si>
  <si>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</si>
  <si>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</si>
  <si>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</si>
  <si>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</si>
  <si>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</si>
  <si>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</si>
  <si>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</si>
  <si>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</si>
  <si>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</si>
  <si>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</si>
  <si>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</si>
  <si>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</si>
  <si>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</si>
  <si>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</si>
  <si>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</si>
  <si>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</si>
  <si>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</si>
  <si>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</si>
  <si>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</si>
  <si>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</si>
  <si>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</si>
  <si>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</si>
  <si>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</si>
  <si>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</si>
  <si>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</si>
  <si>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</si>
  <si>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</si>
  <si>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</si>
  <si>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</si>
  <si>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</si>
  <si>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</si>
  <si>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</si>
  <si>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</si>
  <si>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</si>
  <si>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</si>
  <si>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</si>
  <si>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</si>
  <si>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</si>
  <si>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</si>
  <si>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</si>
  <si>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</si>
  <si>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</si>
  <si>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</si>
  <si>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</si>
  <si>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</si>
  <si>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</si>
  <si>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</si>
  <si>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</si>
  <si>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</si>
  <si>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</si>
  <si>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</si>
  <si>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</si>
  <si>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</si>
  <si>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</si>
  <si>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</si>
  <si>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</si>
  <si>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</si>
  <si>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</si>
  <si>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</si>
  <si>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</si>
  <si>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</si>
  <si>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</si>
  <si>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</si>
  <si>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</si>
  <si>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</si>
  <si>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</si>
  <si>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</si>
  <si>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</si>
  <si>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</si>
  <si>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</si>
  <si>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</si>
  <si>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</si>
  <si>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</si>
  <si>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</si>
  <si>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</si>
  <si>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</si>
  <si>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</si>
  <si>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</si>
  <si>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 xml:space="preserve">https://www.coveredbondlabel.com/issuer/131/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</si>
  <si>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</si>
  <si>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</si>
  <si>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</si>
  <si>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</si>
  <si>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</si>
  <si>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</si>
  <si>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</si>
  <si>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</si>
  <si>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</si>
  <si>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</si>
  <si>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</si>
  <si>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</si>
  <si>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</si>
  <si>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</si>
  <si>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</si>
  <si>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</si>
  <si>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</si>
  <si>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</si>
  <si>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</si>
  <si>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</si>
  <si>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</si>
  <si>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</si>
  <si>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</si>
  <si>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</si>
  <si>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</si>
  <si>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</si>
  <si>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</si>
  <si>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</si>
  <si>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</si>
  <si>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</si>
  <si>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</si>
  <si>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</si>
  <si>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</si>
  <si>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</si>
  <si>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</si>
  <si>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</si>
  <si>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</si>
  <si>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</si>
  <si>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</si>
  <si>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</si>
  <si>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</si>
  <si>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</si>
  <si>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</si>
  <si>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</si>
  <si>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</si>
  <si>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</si>
  <si>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</si>
  <si>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</si>
  <si>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</si>
  <si>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</si>
  <si>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</si>
  <si>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</si>
  <si>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</si>
  <si>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</si>
  <si>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</si>
  <si>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</si>
  <si>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</si>
  <si>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</si>
  <si>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</si>
  <si>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</si>
  <si>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</si>
  <si>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</si>
  <si>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</si>
  <si>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</si>
  <si>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</si>
  <si>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</si>
  <si>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</si>
  <si>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</si>
  <si>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</si>
  <si>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</si>
  <si>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</si>
  <si>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</si>
  <si>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</si>
  <si>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</si>
  <si>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</si>
  <si>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</si>
  <si>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</si>
  <si>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</si>
  <si>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</si>
  <si>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</si>
  <si>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</si>
  <si>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</si>
  <si>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</si>
  <si>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</si>
  <si>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</si>
  <si>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</si>
  <si>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</si>
  <si>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</si>
  <si>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</si>
  <si>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</si>
  <si>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</si>
  <si>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</si>
  <si>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</si>
  <si>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</si>
  <si>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</si>
  <si>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</si>
  <si>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</si>
  <si>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</si>
  <si>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</si>
  <si>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</si>
  <si>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</si>
  <si>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</si>
  <si>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</si>
  <si>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</si>
  <si>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</si>
  <si>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</si>
  <si>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</si>
  <si>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</si>
  <si>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</si>
  <si>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</si>
  <si>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</si>
  <si>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</si>
  <si>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</si>
  <si>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</si>
  <si>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</si>
  <si>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</si>
  <si>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</si>
  <si>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</si>
  <si>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</si>
  <si>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</si>
  <si>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</si>
  <si>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</si>
  <si>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</si>
  <si>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</si>
  <si>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</si>
  <si>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</si>
  <si>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</si>
  <si>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</si>
  <si>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</si>
  <si>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</si>
  <si>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</si>
  <si>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</si>
  <si>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</si>
  <si>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</si>
  <si>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</si>
  <si>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</si>
  <si>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</si>
  <si>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</si>
  <si>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</si>
  <si>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</si>
  <si>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</si>
  <si>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</si>
  <si>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</si>
  <si>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</si>
  <si>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</si>
  <si>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</si>
  <si>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</si>
  <si>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</si>
  <si>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</si>
  <si>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</si>
  <si>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</si>
  <si>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</si>
  <si>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</si>
  <si>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</si>
  <si>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</si>
  <si>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</si>
  <si>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</si>
  <si>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</si>
  <si>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</si>
  <si>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</si>
  <si>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</si>
  <si>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</si>
  <si>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</si>
  <si>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</si>
  <si>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</si>
  <si>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</si>
  <si>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</si>
  <si>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</si>
  <si>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</si>
  <si>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</si>
  <si>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</si>
  <si>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</si>
  <si>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</si>
  <si>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</si>
  <si>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</si>
  <si>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</si>
  <si>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</si>
  <si>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</si>
  <si>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</si>
  <si>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</si>
  <si>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</si>
  <si>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</si>
  <si>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</si>
  <si>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</si>
  <si>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</si>
  <si>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</si>
  <si>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</si>
  <si>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</si>
  <si>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</si>
  <si>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</si>
  <si>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</si>
  <si>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</si>
  <si>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</si>
  <si>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</si>
  <si>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</si>
  <si>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</si>
  <si>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</si>
  <si>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</si>
  <si>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</si>
  <si>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</si>
  <si>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</si>
  <si>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</si>
  <si>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</si>
  <si>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</si>
  <si>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</si>
  <si>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</si>
  <si>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</si>
  <si>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</si>
  <si>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</si>
  <si>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</si>
  <si>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0.00%</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</si>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</sst>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
    <numFmt numFmtId="185" formatCode="0.0"/>
    <numFmt numFmtId="186" formatCode="0.0%"/>
  </numFmts>
  <fonts count="135">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u val="single"/>
      <sz val="10"/>
      <color indexed="36"/>
      <name val="Arial"/>
      <family val="0"/>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1">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9"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8" fontId="14" fillId="33" borderId="0" xfId="0" applyNumberFormat="1" applyFont="1" applyFill="1" applyBorder="1" applyAlignment="1">
      <alignment horizontal="left" vertical="center"/>
    </xf>
    <xf numFmtId="178"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8"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46" fillId="0" borderId="0" xfId="58" applyFont="1" applyAlignment="1">
      <alignment vertical="center" wrapText="1"/>
      <protection/>
    </xf>
    <xf numFmtId="0" fontId="47" fillId="0" borderId="0" xfId="58" applyFont="1" applyAlignment="1">
      <alignment horizontal="left" vertical="center" wrapText="1"/>
      <protection/>
    </xf>
    <xf numFmtId="0" fontId="47"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47" fillId="0" borderId="0" xfId="58" applyFont="1" applyAlignment="1">
      <alignment vertical="center" wrapText="1"/>
      <protection/>
    </xf>
    <xf numFmtId="0" fontId="47" fillId="0" borderId="0" xfId="58" applyFont="1" applyFill="1" applyAlignment="1">
      <alignment wrapText="1"/>
      <protection/>
    </xf>
    <xf numFmtId="0" fontId="121" fillId="0" borderId="11" xfId="58" applyFont="1" applyBorder="1">
      <alignment/>
      <protection/>
    </xf>
    <xf numFmtId="0" fontId="121" fillId="0" borderId="12" xfId="58" applyFont="1" applyBorder="1">
      <alignment/>
      <protection/>
    </xf>
    <xf numFmtId="0" fontId="121" fillId="0" borderId="13" xfId="58" applyFont="1" applyBorder="1">
      <alignment/>
      <protection/>
    </xf>
    <xf numFmtId="0" fontId="121" fillId="0" borderId="14" xfId="58" applyFont="1" applyBorder="1">
      <alignment/>
      <protection/>
    </xf>
    <xf numFmtId="0" fontId="121" fillId="0" borderId="0" xfId="58" applyFont="1" applyBorder="1">
      <alignment/>
      <protection/>
    </xf>
    <xf numFmtId="0" fontId="121" fillId="0" borderId="15"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75"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77"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38" borderId="0" xfId="58" applyFont="1" applyFill="1" applyBorder="1" applyAlignment="1">
      <alignment horizontal="center" vertical="center" wrapText="1"/>
      <protection/>
    </xf>
    <xf numFmtId="0" fontId="78" fillId="0" borderId="20"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39" borderId="21"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108" fillId="0" borderId="22" xfId="54" applyFill="1" applyBorder="1" applyAlignment="1" quotePrefix="1">
      <alignment horizontal="center" vertical="center" wrapText="1"/>
    </xf>
    <xf numFmtId="0" fontId="108" fillId="0" borderId="22" xfId="54" applyFill="1" applyBorder="1" applyAlignment="1">
      <alignment horizontal="center" vertical="center" wrapText="1"/>
    </xf>
    <xf numFmtId="0" fontId="108" fillId="0" borderId="23"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39" borderId="0" xfId="58" applyFont="1" applyFill="1" applyBorder="1" applyAlignment="1">
      <alignment horizontal="center" vertical="center" wrapText="1"/>
      <protection/>
    </xf>
    <xf numFmtId="0" fontId="80"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14" fontId="78" fillId="0" borderId="0" xfId="58" applyNumberFormat="1"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8"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84" fillId="19" borderId="0" xfId="58" applyFont="1" applyFill="1" applyBorder="1" applyAlignment="1" quotePrefix="1">
      <alignment horizontal="center" vertical="center" wrapText="1"/>
      <protection/>
    </xf>
    <xf numFmtId="0" fontId="80"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84" fontId="78" fillId="0" borderId="0" xfId="58" applyNumberFormat="1" applyFont="1" applyFill="1" applyBorder="1" applyAlignment="1">
      <alignment horizontal="center" vertical="center" wrapText="1"/>
      <protection/>
    </xf>
    <xf numFmtId="0" fontId="82" fillId="0" borderId="0" xfId="58" applyFont="1" applyFill="1" applyBorder="1" applyAlignment="1" quotePrefix="1">
      <alignment horizontal="center" vertical="center" wrapText="1"/>
      <protection/>
    </xf>
    <xf numFmtId="184" fontId="78" fillId="0" borderId="0" xfId="58" applyNumberFormat="1" applyFont="1" applyFill="1" applyBorder="1" applyAlignment="1" applyProtection="1">
      <alignment horizontal="center" vertical="center" wrapText="1"/>
      <protection/>
    </xf>
    <xf numFmtId="0" fontId="81" fillId="19" borderId="0" xfId="58" applyFont="1" applyFill="1" applyBorder="1" applyAlignment="1" quotePrefix="1">
      <alignment horizontal="center" vertical="center" wrapText="1"/>
      <protection/>
    </xf>
    <xf numFmtId="9" fontId="78" fillId="0" borderId="0" xfId="66" applyFont="1" applyFill="1" applyBorder="1" applyAlignment="1">
      <alignment horizontal="center" vertical="center" wrapText="1"/>
    </xf>
    <xf numFmtId="3"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applyProtection="1" quotePrefix="1">
      <alignment horizontal="center" vertical="center" wrapText="1"/>
      <protection/>
    </xf>
    <xf numFmtId="0" fontId="78" fillId="0" borderId="0" xfId="58" applyFont="1" applyFill="1" applyBorder="1" applyAlignment="1" quotePrefix="1">
      <alignment horizontal="right" vertical="center" wrapText="1"/>
      <protection/>
    </xf>
    <xf numFmtId="184" fontId="78" fillId="0" borderId="0" xfId="58" applyNumberFormat="1" applyFont="1" applyFill="1" applyBorder="1" applyAlignment="1" quotePrefix="1">
      <alignment horizontal="center" vertical="center" wrapText="1"/>
      <protection/>
    </xf>
    <xf numFmtId="9" fontId="78" fillId="0" borderId="0" xfId="66" applyFont="1" applyFill="1" applyBorder="1" applyAlignment="1" quotePrefix="1">
      <alignment horizontal="center" vertical="center" wrapText="1"/>
    </xf>
    <xf numFmtId="0" fontId="82" fillId="0" borderId="0" xfId="58" applyFont="1" applyFill="1" applyBorder="1" applyAlignment="1">
      <alignment horizontal="right" vertical="center" wrapText="1"/>
      <protection/>
    </xf>
    <xf numFmtId="184"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5" fontId="78"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5" fontId="78"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5" fontId="78" fillId="0" borderId="0" xfId="58" applyNumberFormat="1" applyFont="1" applyFill="1" applyBorder="1" applyAlignment="1" applyProtection="1">
      <alignment horizontal="center" vertical="center" wrapText="1"/>
      <protection/>
    </xf>
    <xf numFmtId="2" fontId="78"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8"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8"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2"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7" fillId="0" borderId="0" xfId="58" applyFont="1" applyFill="1" applyBorder="1" applyAlignment="1">
      <alignment horizontal="left" vertical="center"/>
      <protection/>
    </xf>
    <xf numFmtId="0" fontId="87" fillId="0" borderId="0" xfId="58" applyFont="1" applyFill="1" applyBorder="1" applyAlignment="1">
      <alignment horizontal="center" vertical="center" wrapText="1"/>
      <protection/>
    </xf>
    <xf numFmtId="0" fontId="88"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38" borderId="0" xfId="58" applyFont="1" applyFill="1" applyBorder="1" applyAlignment="1" applyProtection="1">
      <alignment horizontal="center" vertical="center" wrapText="1"/>
      <protection/>
    </xf>
    <xf numFmtId="0" fontId="78" fillId="0" borderId="20"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39" borderId="21" xfId="58"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0" fontId="108" fillId="0" borderId="22" xfId="54" applyFill="1" applyBorder="1" applyAlignment="1" applyProtection="1">
      <alignment horizontal="center" vertical="center" wrapText="1"/>
      <protection/>
    </xf>
    <xf numFmtId="0" fontId="108" fillId="0" borderId="22" xfId="54" applyFill="1" applyBorder="1" applyAlignment="1" applyProtection="1" quotePrefix="1">
      <alignment horizontal="right" vertical="center" wrapText="1"/>
      <protection/>
    </xf>
    <xf numFmtId="0" fontId="108" fillId="0" borderId="23"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39" borderId="0" xfId="58" applyFont="1" applyFill="1" applyBorder="1" applyAlignment="1" applyProtection="1">
      <alignment horizontal="center" vertical="center" wrapText="1"/>
      <protection/>
    </xf>
    <xf numFmtId="0" fontId="80"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81" fillId="19" borderId="0" xfId="58" applyFont="1" applyFill="1" applyBorder="1" applyAlignment="1" applyProtection="1">
      <alignment horizontal="center" vertical="center" wrapText="1"/>
      <protection/>
    </xf>
    <xf numFmtId="0" fontId="84"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right" vertical="center" wrapText="1"/>
      <protection/>
    </xf>
    <xf numFmtId="9" fontId="78" fillId="0" borderId="0" xfId="66" applyFont="1" applyFill="1" applyBorder="1" applyAlignment="1" applyProtection="1">
      <alignment horizontal="center" vertical="center" wrapText="1"/>
      <protection/>
    </xf>
    <xf numFmtId="0" fontId="82" fillId="0" borderId="0" xfId="58" applyFont="1" applyFill="1" applyBorder="1" applyAlignment="1" applyProtection="1">
      <alignment horizontal="right" vertical="center" wrapText="1"/>
      <protection/>
    </xf>
    <xf numFmtId="0" fontId="80" fillId="19" borderId="0" xfId="58" applyFont="1" applyFill="1" applyBorder="1" applyAlignment="1" applyProtection="1">
      <alignment horizontal="center" vertical="center" wrapText="1"/>
      <protection/>
    </xf>
    <xf numFmtId="1" fontId="78" fillId="0" borderId="0" xfId="58" applyNumberFormat="1"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10" fontId="78" fillId="0" borderId="0" xfId="66" applyNumberFormat="1" applyFont="1" applyFill="1" applyBorder="1" applyAlignment="1" applyProtection="1">
      <alignment horizontal="center" vertical="center" wrapText="1"/>
      <protection/>
    </xf>
    <xf numFmtId="186" fontId="78" fillId="0" borderId="0" xfId="66" applyNumberFormat="1" applyFont="1" applyFill="1" applyBorder="1" applyAlignment="1" applyProtection="1">
      <alignment horizontal="center" vertical="center" wrapText="1"/>
      <protection/>
    </xf>
    <xf numFmtId="0" fontId="90" fillId="0" borderId="0" xfId="58" applyFont="1" applyFill="1" applyBorder="1" applyAlignment="1" applyProtection="1">
      <alignment horizontal="center" vertical="center" wrapText="1"/>
      <protection/>
    </xf>
    <xf numFmtId="186" fontId="90" fillId="0" borderId="0" xfId="66" applyNumberFormat="1" applyFont="1" applyFill="1" applyBorder="1" applyAlignment="1" applyProtection="1">
      <alignment horizontal="center" vertical="center" wrapText="1"/>
      <protection/>
    </xf>
    <xf numFmtId="0" fontId="78" fillId="0" borderId="0" xfId="58" applyFont="1" applyFill="1" applyBorder="1" applyAlignment="1" applyProtection="1" quotePrefix="1">
      <alignment horizontal="center" vertical="center" wrapText="1"/>
      <protection/>
    </xf>
    <xf numFmtId="0" fontId="84" fillId="19" borderId="0" xfId="58" applyFont="1" applyFill="1" applyBorder="1" applyAlignment="1" applyProtection="1">
      <alignment horizontal="center" vertical="center" wrapText="1"/>
      <protection/>
    </xf>
    <xf numFmtId="186"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2" fillId="0" borderId="0" xfId="66" applyFont="1" applyFill="1" applyBorder="1" applyAlignment="1" applyProtection="1">
      <alignment horizontal="center" vertical="center" wrapText="1"/>
      <protection/>
    </xf>
    <xf numFmtId="0" fontId="81" fillId="40" borderId="0" xfId="58" applyFont="1" applyFill="1" applyBorder="1" applyAlignment="1" applyProtection="1">
      <alignment horizontal="center" vertical="center" wrapText="1"/>
      <protection/>
    </xf>
    <xf numFmtId="0" fontId="132"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4" fillId="0" borderId="0" xfId="58" applyFont="1" applyFill="1" applyBorder="1" applyAlignment="1" applyProtection="1" quotePrefix="1">
      <alignment horizontal="center" vertical="center" wrapText="1"/>
      <protection/>
    </xf>
    <xf numFmtId="0" fontId="78" fillId="0" borderId="0" xfId="58" applyFont="1" applyFill="1" applyBorder="1" applyAlignment="1" applyProtection="1" quotePrefix="1">
      <alignment horizontal="right" vertical="center" wrapText="1"/>
      <protection/>
    </xf>
    <xf numFmtId="185" fontId="78" fillId="0" borderId="0" xfId="58" applyNumberFormat="1" applyFont="1" applyFill="1" applyBorder="1" applyAlignment="1" applyProtection="1" quotePrefix="1">
      <alignment horizontal="center" vertical="center" wrapText="1"/>
      <protection/>
    </xf>
    <xf numFmtId="9" fontId="78"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4" fillId="0" borderId="0" xfId="58" applyFont="1" applyFill="1" applyBorder="1" applyAlignment="1" quotePrefix="1">
      <alignment horizontal="center" vertical="center" wrapText="1"/>
      <protection/>
    </xf>
    <xf numFmtId="0" fontId="80" fillId="0" borderId="0" xfId="58" applyFont="1" applyFill="1" applyBorder="1" applyAlignment="1" quotePrefix="1">
      <alignment horizontal="center" vertical="center" wrapText="1"/>
      <protection/>
    </xf>
    <xf numFmtId="0" fontId="78" fillId="41" borderId="0" xfId="58" applyFont="1" applyFill="1" applyBorder="1" applyAlignment="1" quotePrefix="1">
      <alignment horizontal="center" vertical="center" wrapText="1"/>
      <protection/>
    </xf>
    <xf numFmtId="0" fontId="81" fillId="0" borderId="0" xfId="58" applyFont="1" applyFill="1" applyBorder="1" applyAlignment="1" quotePrefix="1">
      <alignment horizontal="left" vertical="center" wrapText="1"/>
      <protection/>
    </xf>
    <xf numFmtId="0" fontId="81" fillId="0" borderId="0" xfId="58" applyFont="1" applyFill="1" applyBorder="1" applyAlignment="1">
      <alignment horizontal="left" vertical="center" wrapText="1"/>
      <protection/>
    </xf>
    <xf numFmtId="0" fontId="133" fillId="0" borderId="0" xfId="58" applyFont="1" applyFill="1" applyBorder="1" applyAlignment="1">
      <alignment horizontal="center" vertical="center" wrapText="1"/>
      <protection/>
    </xf>
    <xf numFmtId="14"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5"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8"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6" fillId="34" borderId="10" xfId="0" applyNumberFormat="1" applyFont="1" applyFill="1" applyBorder="1" applyAlignment="1">
      <alignment horizontal="center" vertical="center" wrapText="1"/>
    </xf>
    <xf numFmtId="0" fontId="17" fillId="34" borderId="1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4" fillId="43" borderId="26" xfId="0" applyNumberFormat="1" applyFont="1" applyFill="1" applyBorder="1" applyAlignment="1">
      <alignment horizontal="center" vertical="center" wrapText="1"/>
    </xf>
    <xf numFmtId="0" fontId="25" fillId="43" borderId="27" xfId="0" applyNumberFormat="1" applyFont="1" applyFill="1" applyBorder="1" applyAlignment="1">
      <alignment vertical="center"/>
    </xf>
    <xf numFmtId="0" fontId="25" fillId="43" borderId="28" xfId="0" applyNumberFormat="1" applyFont="1" applyFill="1" applyBorder="1" applyAlignment="1">
      <alignment vertical="center"/>
    </xf>
    <xf numFmtId="0" fontId="25" fillId="43" borderId="29" xfId="0" applyNumberFormat="1" applyFont="1" applyFill="1" applyBorder="1" applyAlignment="1">
      <alignment vertical="center"/>
    </xf>
    <xf numFmtId="0" fontId="25" fillId="43" borderId="0" xfId="0" applyNumberFormat="1" applyFont="1" applyFill="1" applyBorder="1" applyAlignment="1">
      <alignment vertical="center"/>
    </xf>
    <xf numFmtId="0" fontId="25" fillId="43" borderId="30" xfId="0" applyNumberFormat="1" applyFont="1" applyFill="1" applyBorder="1" applyAlignment="1">
      <alignment vertical="center"/>
    </xf>
    <xf numFmtId="0" fontId="25" fillId="43" borderId="31" xfId="0" applyNumberFormat="1" applyFont="1" applyFill="1" applyBorder="1" applyAlignment="1">
      <alignment vertical="center"/>
    </xf>
    <xf numFmtId="0" fontId="25" fillId="43" borderId="32" xfId="0" applyNumberFormat="1" applyFont="1" applyFill="1" applyBorder="1" applyAlignment="1">
      <alignment vertical="center"/>
    </xf>
    <xf numFmtId="0" fontId="25" fillId="4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4" xfId="0" applyNumberFormat="1" applyFont="1" applyFill="1" applyBorder="1" applyAlignment="1">
      <alignment horizontal="center" vertical="center"/>
    </xf>
    <xf numFmtId="0" fontId="1" fillId="36" borderId="35" xfId="0" applyNumberFormat="1" applyFont="1" applyFill="1" applyBorder="1" applyAlignment="1">
      <alignment vertical="center"/>
    </xf>
    <xf numFmtId="0" fontId="1"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11" fillId="36" borderId="37" xfId="0" applyNumberFormat="1" applyFont="1" applyFill="1" applyBorder="1" applyAlignment="1">
      <alignment vertical="center"/>
    </xf>
    <xf numFmtId="0" fontId="11" fillId="36" borderId="38" xfId="0" applyNumberFormat="1" applyFont="1" applyFill="1" applyBorder="1" applyAlignment="1">
      <alignment vertical="center"/>
    </xf>
    <xf numFmtId="0" fontId="2" fillId="36" borderId="32"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37" xfId="0" applyNumberFormat="1" applyFont="1" applyFill="1" applyBorder="1" applyAlignment="1">
      <alignment vertical="center"/>
    </xf>
    <xf numFmtId="0" fontId="27" fillId="44"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11" fillId="33" borderId="37" xfId="0" applyNumberFormat="1" applyFont="1" applyFill="1" applyBorder="1" applyAlignment="1">
      <alignment vertical="center"/>
    </xf>
    <xf numFmtId="0" fontId="11" fillId="33" borderId="38" xfId="0" applyNumberFormat="1" applyFont="1" applyFill="1" applyBorder="1" applyAlignment="1">
      <alignment vertical="center"/>
    </xf>
    <xf numFmtId="0" fontId="3" fillId="45" borderId="26" xfId="0" applyNumberFormat="1" applyFont="1" applyFill="1" applyBorder="1" applyAlignment="1">
      <alignment horizontal="center" vertical="center"/>
    </xf>
    <xf numFmtId="0" fontId="27" fillId="45" borderId="37" xfId="0" applyNumberFormat="1" applyFont="1" applyFill="1" applyBorder="1" applyAlignment="1">
      <alignment vertical="center"/>
    </xf>
    <xf numFmtId="0" fontId="27" fillId="45"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39" xfId="0" applyNumberFormat="1" applyFont="1" applyFill="1" applyBorder="1" applyAlignment="1">
      <alignment horizontal="left" vertical="center" wrapText="1"/>
    </xf>
    <xf numFmtId="0" fontId="11"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11"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6" borderId="43" xfId="0" applyNumberFormat="1" applyFont="1" applyFill="1" applyBorder="1" applyAlignment="1">
      <alignment horizontal="left" vertical="center"/>
    </xf>
    <xf numFmtId="0" fontId="14" fillId="46" borderId="44" xfId="0" applyNumberFormat="1" applyFont="1" applyFill="1" applyBorder="1" applyAlignment="1">
      <alignment vertical="center"/>
    </xf>
    <xf numFmtId="0" fontId="15" fillId="33" borderId="39" xfId="0" applyNumberFormat="1" applyFont="1" applyFill="1" applyBorder="1" applyAlignment="1">
      <alignment horizontal="center" vertical="center"/>
    </xf>
    <xf numFmtId="0" fontId="14" fillId="33" borderId="39" xfId="0" applyNumberFormat="1" applyFont="1" applyFill="1" applyBorder="1" applyAlignment="1">
      <alignment vertical="center"/>
    </xf>
    <xf numFmtId="0" fontId="15" fillId="46" borderId="41"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9"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9"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34" fillId="0" borderId="0" xfId="58" applyFont="1" applyFill="1" applyBorder="1" applyAlignment="1">
      <alignment horizontal="left" vertical="center" wrapText="1"/>
      <protection/>
    </xf>
    <xf numFmtId="10" fontId="78"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4"/>
          <c:w val="0.2565"/>
          <c:h val="0.530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64421363.25999995</c:v>
                </c:pt>
                <c:pt idx="1">
                  <c:v>196318554.73999992</c:v>
                </c:pt>
                <c:pt idx="2">
                  <c:v>313212443.8699988</c:v>
                </c:pt>
                <c:pt idx="3">
                  <c:v>323742475.48000056</c:v>
                </c:pt>
                <c:pt idx="4">
                  <c:v>501618687.08000004</c:v>
                </c:pt>
                <c:pt idx="5">
                  <c:v>532908546.72999966</c:v>
                </c:pt>
                <c:pt idx="6">
                  <c:v>558577165.9900013</c:v>
                </c:pt>
                <c:pt idx="7">
                  <c:v>580719148.0000019</c:v>
                </c:pt>
                <c:pt idx="8">
                  <c:v>804334161.5999986</c:v>
                </c:pt>
                <c:pt idx="9">
                  <c:v>934400043.5800018</c:v>
                </c:pt>
                <c:pt idx="10">
                  <c:v>1046637153.7599953</c:v>
                </c:pt>
                <c:pt idx="11">
                  <c:v>1142196950.6600046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57"/>
        </c:manualLayout>
      </c:layout>
      <c:spPr>
        <a:noFill/>
        <a:ln w="3175">
          <a:solidFill>
            <a:srgbClr val="000000"/>
          </a:solidFill>
        </a:ln>
      </c:spPr>
    </c:title>
    <c:plotArea>
      <c:layout>
        <c:manualLayout>
          <c:xMode val="edge"/>
          <c:yMode val="edge"/>
          <c:x val="0.44425"/>
          <c:y val="0.41475"/>
          <c:w val="0.11125"/>
          <c:h val="0.321"/>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4.380955021317308E-05</c:v>
                </c:pt>
                <c:pt idx="2">
                  <c:v>0.9999561904497868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475"/>
          <c:y val="0.43575"/>
          <c:w val="0.1265"/>
          <c:h val="0.291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92236567.06999983</c:v>
                </c:pt>
                <c:pt idx="1">
                  <c:v>117584689.27000006</c:v>
                </c:pt>
                <c:pt idx="2">
                  <c:v>6789265438.409959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625"/>
          <c:y val="0.01075"/>
        </c:manualLayout>
      </c:layout>
      <c:spPr>
        <a:noFill/>
        <a:ln w="3175">
          <a:solidFill>
            <a:srgbClr val="000000"/>
          </a:solidFill>
        </a:ln>
      </c:spPr>
    </c:title>
    <c:plotArea>
      <c:layout>
        <c:manualLayout>
          <c:xMode val="edge"/>
          <c:yMode val="edge"/>
          <c:x val="0.01575"/>
          <c:y val="0.12325"/>
          <c:w val="0.96825"/>
          <c:h val="0.853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0.025099468536626705</c:v>
                </c:pt>
                <c:pt idx="1">
                  <c:v>0.04367127064296467</c:v>
                </c:pt>
                <c:pt idx="2">
                  <c:v>0.053275168825912024</c:v>
                </c:pt>
                <c:pt idx="3">
                  <c:v>0.07128654525943423</c:v>
                </c:pt>
                <c:pt idx="4">
                  <c:v>0.08517992881516896</c:v>
                </c:pt>
                <c:pt idx="5">
                  <c:v>0.09535440437973258</c:v>
                </c:pt>
                <c:pt idx="6">
                  <c:v>0.1051276964953044</c:v>
                </c:pt>
                <c:pt idx="7">
                  <c:v>0.11383193804380462</c:v>
                </c:pt>
                <c:pt idx="8">
                  <c:v>0.12110501893422758</c:v>
                </c:pt>
                <c:pt idx="9">
                  <c:v>0.12273311859736631</c:v>
                </c:pt>
                <c:pt idx="10">
                  <c:v>0.09489330862385081</c:v>
                </c:pt>
                <c:pt idx="11">
                  <c:v>0.022470883539415506</c:v>
                </c:pt>
                <c:pt idx="12">
                  <c:v>0.014466871644260547</c:v>
                </c:pt>
                <c:pt idx="13">
                  <c:v>0.03150437766193093</c:v>
                </c:pt>
              </c:numCache>
            </c:numRef>
          </c:val>
        </c:ser>
        <c:gapWidth val="80"/>
        <c:axId val="19077196"/>
        <c:axId val="20148845"/>
      </c:barChart>
      <c:catAx>
        <c:axId val="1907719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0148845"/>
        <c:crosses val="autoZero"/>
        <c:auto val="1"/>
        <c:lblOffset val="100"/>
        <c:tickLblSkip val="1"/>
        <c:noMultiLvlLbl val="0"/>
      </c:catAx>
      <c:valAx>
        <c:axId val="201488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0771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6"/>
          <c:y val="0.13175"/>
          <c:w val="0.968"/>
          <c:h val="0.8422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0.017643871782961434</c:v>
                </c:pt>
                <c:pt idx="1">
                  <c:v>0.026319323622348675</c:v>
                </c:pt>
                <c:pt idx="2">
                  <c:v>0.04075258052510644</c:v>
                </c:pt>
                <c:pt idx="3">
                  <c:v>0.07536194988349694</c:v>
                </c:pt>
                <c:pt idx="4">
                  <c:v>0.20828861896417405</c:v>
                </c:pt>
                <c:pt idx="5">
                  <c:v>0.08239395840353957</c:v>
                </c:pt>
                <c:pt idx="6">
                  <c:v>0.0725403939746646</c:v>
                </c:pt>
                <c:pt idx="7">
                  <c:v>0.08154167970202374</c:v>
                </c:pt>
                <c:pt idx="8">
                  <c:v>0.09496669071102866</c:v>
                </c:pt>
                <c:pt idx="9">
                  <c:v>0.10337924983308758</c:v>
                </c:pt>
                <c:pt idx="10">
                  <c:v>0.14938458864415396</c:v>
                </c:pt>
                <c:pt idx="11">
                  <c:v>0.03563168755247257</c:v>
                </c:pt>
                <c:pt idx="12">
                  <c:v>0.004128110833613847</c:v>
                </c:pt>
                <c:pt idx="13">
                  <c:v>0.007667295567327852</c:v>
                </c:pt>
              </c:numCache>
            </c:numRef>
          </c:val>
        </c:ser>
        <c:gapWidth val="80"/>
        <c:axId val="48416742"/>
        <c:axId val="14122743"/>
      </c:barChart>
      <c:catAx>
        <c:axId val="484167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4122743"/>
        <c:crosses val="autoZero"/>
        <c:auto val="1"/>
        <c:lblOffset val="100"/>
        <c:tickLblSkip val="1"/>
        <c:noMultiLvlLbl val="0"/>
      </c:catAx>
      <c:valAx>
        <c:axId val="141227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4167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65"/>
          <c:y val="0"/>
        </c:manualLayout>
      </c:layout>
      <c:spPr>
        <a:noFill/>
        <a:ln w="3175">
          <a:solidFill>
            <a:srgbClr val="000000"/>
          </a:solidFill>
        </a:ln>
      </c:spPr>
    </c:title>
    <c:plotArea>
      <c:layout>
        <c:manualLayout>
          <c:xMode val="edge"/>
          <c:yMode val="edge"/>
          <c:x val="0.014"/>
          <c:y val="0.10775"/>
          <c:w val="0.9715"/>
          <c:h val="0.87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0.009794915273934713</c:v>
                </c:pt>
                <c:pt idx="1">
                  <c:v>0.01167393068316877</c:v>
                </c:pt>
                <c:pt idx="2">
                  <c:v>0.025715276906772104</c:v>
                </c:pt>
                <c:pt idx="3">
                  <c:v>0.06859666539209071</c:v>
                </c:pt>
                <c:pt idx="4">
                  <c:v>0.08068064491236761</c:v>
                </c:pt>
                <c:pt idx="5">
                  <c:v>0.07387067349913252</c:v>
                </c:pt>
                <c:pt idx="6">
                  <c:v>0.09094983360578843</c:v>
                </c:pt>
                <c:pt idx="7">
                  <c:v>0.09671692188178797</c:v>
                </c:pt>
                <c:pt idx="8">
                  <c:v>0.11515325585901891</c:v>
                </c:pt>
                <c:pt idx="9">
                  <c:v>0.12154712569686038</c:v>
                </c:pt>
                <c:pt idx="10">
                  <c:v>0.07689865710103531</c:v>
                </c:pt>
                <c:pt idx="11">
                  <c:v>0.12018097321768395</c:v>
                </c:pt>
                <c:pt idx="12">
                  <c:v>0.09243974380333216</c:v>
                </c:pt>
                <c:pt idx="13">
                  <c:v>0.012000211213700365</c:v>
                </c:pt>
                <c:pt idx="14">
                  <c:v>0.0021796735753313768</c:v>
                </c:pt>
                <c:pt idx="15">
                  <c:v>0.0013146430714884377</c:v>
                </c:pt>
                <c:pt idx="16">
                  <c:v>0.00022162608318075793</c:v>
                </c:pt>
                <c:pt idx="17">
                  <c:v>2.245965607454372E-05</c:v>
                </c:pt>
                <c:pt idx="18">
                  <c:v>4.276856725100075E-05</c:v>
                </c:pt>
              </c:numCache>
            </c:numRef>
          </c:val>
        </c:ser>
        <c:gapWidth val="80"/>
        <c:axId val="48964576"/>
        <c:axId val="62879969"/>
      </c:barChart>
      <c:catAx>
        <c:axId val="4896457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879969"/>
        <c:crosses val="autoZero"/>
        <c:auto val="1"/>
        <c:lblOffset val="100"/>
        <c:tickLblSkip val="1"/>
        <c:noMultiLvlLbl val="0"/>
      </c:catAx>
      <c:valAx>
        <c:axId val="628799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9645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00175"/>
        </c:manualLayout>
      </c:layout>
      <c:spPr>
        <a:noFill/>
        <a:ln w="3175">
          <a:solidFill>
            <a:srgbClr val="000000"/>
          </a:solidFill>
        </a:ln>
      </c:spPr>
    </c:title>
    <c:plotArea>
      <c:layout>
        <c:manualLayout>
          <c:xMode val="edge"/>
          <c:yMode val="edge"/>
          <c:x val="0.01375"/>
          <c:y val="0.098"/>
          <c:w val="0.97275"/>
          <c:h val="0.885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0.8924153229913814</c:v>
                </c:pt>
                <c:pt idx="1">
                  <c:v>0.06299972581290487</c:v>
                </c:pt>
                <c:pt idx="2">
                  <c:v>0.014737631770924105</c:v>
                </c:pt>
                <c:pt idx="3">
                  <c:v>0.0126778701936295</c:v>
                </c:pt>
                <c:pt idx="4">
                  <c:v>0.007759049237200467</c:v>
                </c:pt>
                <c:pt idx="5">
                  <c:v>0.006301772704585051</c:v>
                </c:pt>
                <c:pt idx="6">
                  <c:v>0.0031086272893748068</c:v>
                </c:pt>
              </c:numCache>
            </c:numRef>
          </c:val>
        </c:ser>
        <c:gapWidth val="80"/>
        <c:axId val="26281530"/>
        <c:axId val="57354795"/>
      </c:barChart>
      <c:catAx>
        <c:axId val="2628153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354795"/>
        <c:crosses val="autoZero"/>
        <c:auto val="1"/>
        <c:lblOffset val="100"/>
        <c:tickLblSkip val="1"/>
        <c:noMultiLvlLbl val="0"/>
      </c:catAx>
      <c:valAx>
        <c:axId val="573547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2815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75"/>
          <c:y val="0.01125"/>
        </c:manualLayout>
      </c:layout>
      <c:spPr>
        <a:noFill/>
        <a:ln w="3175">
          <a:solidFill>
            <a:srgbClr val="000000"/>
          </a:solidFill>
        </a:ln>
      </c:spPr>
    </c:title>
    <c:plotArea>
      <c:layout>
        <c:manualLayout>
          <c:xMode val="edge"/>
          <c:yMode val="edge"/>
          <c:x val="0.01325"/>
          <c:y val="0.109"/>
          <c:w val="0.97375"/>
          <c:h val="0.871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6299941.459999999</c:v>
                </c:pt>
                <c:pt idx="1">
                  <c:v>1524244.14</c:v>
                </c:pt>
                <c:pt idx="2">
                  <c:v>6645.55</c:v>
                </c:pt>
                <c:pt idx="3">
                  <c:v>628652.13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74</c:v>
                </c:pt>
                <c:pt idx="1">
                  <c:v>23</c:v>
                </c:pt>
                <c:pt idx="2">
                  <c:v>1</c:v>
                </c:pt>
                <c:pt idx="3">
                  <c:v>12</c:v>
                </c:pt>
              </c:numCache>
            </c:numRef>
          </c:val>
        </c:ser>
        <c:gapWidth val="100"/>
        <c:axId val="4303092"/>
        <c:axId val="47430869"/>
      </c:barChart>
      <c:catAx>
        <c:axId val="430309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430869"/>
        <c:crosses val="autoZero"/>
        <c:auto val="1"/>
        <c:lblOffset val="100"/>
        <c:tickLblSkip val="1"/>
        <c:noMultiLvlLbl val="0"/>
      </c:catAx>
      <c:valAx>
        <c:axId val="474308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030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25"/>
        </c:manualLayout>
      </c:layout>
      <c:spPr>
        <a:noFill/>
        <a:ln w="3175">
          <a:solidFill>
            <a:srgbClr val="000000"/>
          </a:solidFill>
        </a:ln>
      </c:spPr>
    </c:title>
    <c:plotArea>
      <c:layout>
        <c:manualLayout>
          <c:xMode val="edge"/>
          <c:yMode val="edge"/>
          <c:x val="0.00925"/>
          <c:y val="0.127"/>
          <c:w val="0.982"/>
          <c:h val="0.856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_Hidden30!$B$2:$B$392</c:f>
              <c:numCache>
                <c:ptCount val="391"/>
                <c:pt idx="0">
                  <c:v>6857994944.888392</c:v>
                </c:pt>
                <c:pt idx="1">
                  <c:v>6819334749.879611</c:v>
                </c:pt>
                <c:pt idx="2">
                  <c:v>6783275263.94747</c:v>
                </c:pt>
                <c:pt idx="3">
                  <c:v>6746481224.081074</c:v>
                </c:pt>
                <c:pt idx="4">
                  <c:v>6708946546.911952</c:v>
                </c:pt>
                <c:pt idx="5">
                  <c:v>6671277271.179912</c:v>
                </c:pt>
                <c:pt idx="6">
                  <c:v>6633729672.212237</c:v>
                </c:pt>
                <c:pt idx="7">
                  <c:v>6595019006.888489</c:v>
                </c:pt>
                <c:pt idx="8">
                  <c:v>6556611169.218617</c:v>
                </c:pt>
                <c:pt idx="9">
                  <c:v>6517804793.591427</c:v>
                </c:pt>
                <c:pt idx="10">
                  <c:v>6479046347.715965</c:v>
                </c:pt>
                <c:pt idx="11">
                  <c:v>6438991107.352017</c:v>
                </c:pt>
                <c:pt idx="12">
                  <c:v>6399486921.033758</c:v>
                </c:pt>
                <c:pt idx="13">
                  <c:v>6360050456.747112</c:v>
                </c:pt>
                <c:pt idx="14">
                  <c:v>6319426658.119289</c:v>
                </c:pt>
                <c:pt idx="15">
                  <c:v>6280039222.099869</c:v>
                </c:pt>
                <c:pt idx="16">
                  <c:v>6239834474.606667</c:v>
                </c:pt>
                <c:pt idx="17">
                  <c:v>6199491700.317128</c:v>
                </c:pt>
                <c:pt idx="18">
                  <c:v>6158882696.679697</c:v>
                </c:pt>
                <c:pt idx="19">
                  <c:v>6119066791.213733</c:v>
                </c:pt>
                <c:pt idx="20">
                  <c:v>6079820783.584972</c:v>
                </c:pt>
                <c:pt idx="21">
                  <c:v>6038350871.521364</c:v>
                </c:pt>
                <c:pt idx="22">
                  <c:v>5997801255.855056</c:v>
                </c:pt>
                <c:pt idx="23">
                  <c:v>5957898753.386359</c:v>
                </c:pt>
                <c:pt idx="24">
                  <c:v>5918236257.457607</c:v>
                </c:pt>
                <c:pt idx="25">
                  <c:v>5878074871.036499</c:v>
                </c:pt>
                <c:pt idx="26">
                  <c:v>5838214320.789936</c:v>
                </c:pt>
                <c:pt idx="27">
                  <c:v>5798601875.870658</c:v>
                </c:pt>
                <c:pt idx="28">
                  <c:v>5758152455.948876</c:v>
                </c:pt>
                <c:pt idx="29">
                  <c:v>5718340366.139323</c:v>
                </c:pt>
                <c:pt idx="30">
                  <c:v>5677280393.812786</c:v>
                </c:pt>
                <c:pt idx="31">
                  <c:v>5638035155.378548</c:v>
                </c:pt>
                <c:pt idx="32">
                  <c:v>5598583567.894319</c:v>
                </c:pt>
                <c:pt idx="33">
                  <c:v>5559124396.116228</c:v>
                </c:pt>
                <c:pt idx="34">
                  <c:v>5519661801.147651</c:v>
                </c:pt>
                <c:pt idx="35">
                  <c:v>5480141040.370458</c:v>
                </c:pt>
                <c:pt idx="36">
                  <c:v>5439779195.728233</c:v>
                </c:pt>
                <c:pt idx="37">
                  <c:v>5399463705.024875</c:v>
                </c:pt>
                <c:pt idx="38">
                  <c:v>5359244113.023026</c:v>
                </c:pt>
                <c:pt idx="39">
                  <c:v>5319400321.442651</c:v>
                </c:pt>
                <c:pt idx="40">
                  <c:v>5278964901.447295</c:v>
                </c:pt>
                <c:pt idx="41">
                  <c:v>5238902574.453923</c:v>
                </c:pt>
                <c:pt idx="42">
                  <c:v>5197680036.967603</c:v>
                </c:pt>
                <c:pt idx="43">
                  <c:v>5157510771.762336</c:v>
                </c:pt>
                <c:pt idx="44">
                  <c:v>5117408627.339306</c:v>
                </c:pt>
                <c:pt idx="45">
                  <c:v>5076468211.054364</c:v>
                </c:pt>
                <c:pt idx="46">
                  <c:v>5037166163.048443</c:v>
                </c:pt>
                <c:pt idx="47">
                  <c:v>4996682157.895392</c:v>
                </c:pt>
                <c:pt idx="48">
                  <c:v>4956131713.965926</c:v>
                </c:pt>
                <c:pt idx="49">
                  <c:v>4916336876.258545</c:v>
                </c:pt>
                <c:pt idx="50">
                  <c:v>4875902535.583984</c:v>
                </c:pt>
                <c:pt idx="51">
                  <c:v>4835574421.118336</c:v>
                </c:pt>
                <c:pt idx="52">
                  <c:v>4795128236.064633</c:v>
                </c:pt>
                <c:pt idx="53">
                  <c:v>4754694688.262864</c:v>
                </c:pt>
                <c:pt idx="54">
                  <c:v>4714801252.263708</c:v>
                </c:pt>
                <c:pt idx="55">
                  <c:v>4675186508.362667</c:v>
                </c:pt>
                <c:pt idx="56">
                  <c:v>4635865519.21824</c:v>
                </c:pt>
                <c:pt idx="57">
                  <c:v>4596424547.693063</c:v>
                </c:pt>
                <c:pt idx="58">
                  <c:v>4557035717.209826</c:v>
                </c:pt>
                <c:pt idx="59">
                  <c:v>4517060370.327946</c:v>
                </c:pt>
                <c:pt idx="60">
                  <c:v>4477666868.371365</c:v>
                </c:pt>
                <c:pt idx="61">
                  <c:v>4438390498.631483</c:v>
                </c:pt>
                <c:pt idx="62">
                  <c:v>4399263813.647153</c:v>
                </c:pt>
                <c:pt idx="63">
                  <c:v>4360207015.897882</c:v>
                </c:pt>
                <c:pt idx="64">
                  <c:v>4321021387.51892</c:v>
                </c:pt>
                <c:pt idx="65">
                  <c:v>4281632207.894236</c:v>
                </c:pt>
                <c:pt idx="66">
                  <c:v>4242499333.832115</c:v>
                </c:pt>
                <c:pt idx="67">
                  <c:v>4203552303.799021</c:v>
                </c:pt>
                <c:pt idx="68">
                  <c:v>4164832493.172705</c:v>
                </c:pt>
                <c:pt idx="69">
                  <c:v>4126211805.179818</c:v>
                </c:pt>
                <c:pt idx="70">
                  <c:v>4087835212.723226</c:v>
                </c:pt>
                <c:pt idx="71">
                  <c:v>4049371073.159543</c:v>
                </c:pt>
                <c:pt idx="72">
                  <c:v>4010734244.769906</c:v>
                </c:pt>
                <c:pt idx="73">
                  <c:v>3972091200.442215</c:v>
                </c:pt>
                <c:pt idx="74">
                  <c:v>3933752768.267392</c:v>
                </c:pt>
                <c:pt idx="75">
                  <c:v>3895908735.895238</c:v>
                </c:pt>
                <c:pt idx="76">
                  <c:v>3858814568.362213</c:v>
                </c:pt>
                <c:pt idx="77">
                  <c:v>3821444041.895341</c:v>
                </c:pt>
                <c:pt idx="78">
                  <c:v>3783792990.441801</c:v>
                </c:pt>
                <c:pt idx="79">
                  <c:v>3746882142.383504</c:v>
                </c:pt>
                <c:pt idx="80">
                  <c:v>3709484334.318743</c:v>
                </c:pt>
                <c:pt idx="81">
                  <c:v>3671619435.099383</c:v>
                </c:pt>
                <c:pt idx="82">
                  <c:v>3634951673.528574</c:v>
                </c:pt>
                <c:pt idx="83">
                  <c:v>3597903597.125039</c:v>
                </c:pt>
                <c:pt idx="84">
                  <c:v>3560893259.558126</c:v>
                </c:pt>
                <c:pt idx="85">
                  <c:v>3524591581.474619</c:v>
                </c:pt>
                <c:pt idx="86">
                  <c:v>3489164801.706892</c:v>
                </c:pt>
                <c:pt idx="87">
                  <c:v>3453903089.904121</c:v>
                </c:pt>
                <c:pt idx="88">
                  <c:v>3419317011.817045</c:v>
                </c:pt>
                <c:pt idx="89">
                  <c:v>3384762231.1009</c:v>
                </c:pt>
                <c:pt idx="90">
                  <c:v>3350380714.520423</c:v>
                </c:pt>
                <c:pt idx="91">
                  <c:v>3315723286.560577</c:v>
                </c:pt>
                <c:pt idx="92">
                  <c:v>3281596131.583823</c:v>
                </c:pt>
                <c:pt idx="93">
                  <c:v>3247489296.829618</c:v>
                </c:pt>
                <c:pt idx="94">
                  <c:v>3213965945.004813</c:v>
                </c:pt>
                <c:pt idx="95">
                  <c:v>3179981664.22792</c:v>
                </c:pt>
                <c:pt idx="96">
                  <c:v>3146228372.346292</c:v>
                </c:pt>
                <c:pt idx="97">
                  <c:v>3113115096.023589</c:v>
                </c:pt>
                <c:pt idx="98">
                  <c:v>3080011888.096867</c:v>
                </c:pt>
                <c:pt idx="99">
                  <c:v>3047171162.538347</c:v>
                </c:pt>
                <c:pt idx="100">
                  <c:v>3014130990.432881</c:v>
                </c:pt>
                <c:pt idx="101">
                  <c:v>2981493501.547769</c:v>
                </c:pt>
                <c:pt idx="102">
                  <c:v>2948755767.623117</c:v>
                </c:pt>
                <c:pt idx="103">
                  <c:v>2916031713.953139</c:v>
                </c:pt>
                <c:pt idx="104">
                  <c:v>2883530935.83362</c:v>
                </c:pt>
                <c:pt idx="105">
                  <c:v>2851051606.702525</c:v>
                </c:pt>
                <c:pt idx="106">
                  <c:v>2818641355.751528</c:v>
                </c:pt>
                <c:pt idx="107">
                  <c:v>2786642743.816266</c:v>
                </c:pt>
                <c:pt idx="108">
                  <c:v>2755252283.689786</c:v>
                </c:pt>
                <c:pt idx="109">
                  <c:v>2724377679.962382</c:v>
                </c:pt>
                <c:pt idx="110">
                  <c:v>2693485054.732909</c:v>
                </c:pt>
                <c:pt idx="111">
                  <c:v>2661745656.742793</c:v>
                </c:pt>
                <c:pt idx="112">
                  <c:v>2631018249.981067</c:v>
                </c:pt>
                <c:pt idx="113">
                  <c:v>2601105621.899463</c:v>
                </c:pt>
                <c:pt idx="114">
                  <c:v>2571054900.77421</c:v>
                </c:pt>
                <c:pt idx="115">
                  <c:v>2541750204.629968</c:v>
                </c:pt>
                <c:pt idx="116">
                  <c:v>2512626070.481087</c:v>
                </c:pt>
                <c:pt idx="117">
                  <c:v>2483570210.022465</c:v>
                </c:pt>
                <c:pt idx="118">
                  <c:v>2454451448.684753</c:v>
                </c:pt>
                <c:pt idx="119">
                  <c:v>2425540539.792644</c:v>
                </c:pt>
                <c:pt idx="120">
                  <c:v>2396689488.376099</c:v>
                </c:pt>
                <c:pt idx="121">
                  <c:v>2368282945.666396</c:v>
                </c:pt>
                <c:pt idx="122">
                  <c:v>2339781970.410326</c:v>
                </c:pt>
                <c:pt idx="123">
                  <c:v>2311667179.387719</c:v>
                </c:pt>
                <c:pt idx="124">
                  <c:v>2283690216.570924</c:v>
                </c:pt>
                <c:pt idx="125">
                  <c:v>2255885983.826419</c:v>
                </c:pt>
                <c:pt idx="126">
                  <c:v>2228226061.457653</c:v>
                </c:pt>
                <c:pt idx="127">
                  <c:v>2200583203.351155</c:v>
                </c:pt>
                <c:pt idx="128">
                  <c:v>2172911159.884002</c:v>
                </c:pt>
                <c:pt idx="129">
                  <c:v>2144533841.620492</c:v>
                </c:pt>
                <c:pt idx="130">
                  <c:v>2117582715.301621</c:v>
                </c:pt>
                <c:pt idx="131">
                  <c:v>2090785882.831831</c:v>
                </c:pt>
                <c:pt idx="132">
                  <c:v>2064065973.612957</c:v>
                </c:pt>
                <c:pt idx="133">
                  <c:v>2037449647.145487</c:v>
                </c:pt>
                <c:pt idx="134">
                  <c:v>2011140082.190209</c:v>
                </c:pt>
                <c:pt idx="135">
                  <c:v>1984260536.18935</c:v>
                </c:pt>
                <c:pt idx="136">
                  <c:v>1958165281.570085</c:v>
                </c:pt>
                <c:pt idx="137">
                  <c:v>1932017104.926561</c:v>
                </c:pt>
                <c:pt idx="138">
                  <c:v>1906207995.567964</c:v>
                </c:pt>
                <c:pt idx="139">
                  <c:v>1880331495.791242</c:v>
                </c:pt>
                <c:pt idx="140">
                  <c:v>1854783703.102993</c:v>
                </c:pt>
                <c:pt idx="141">
                  <c:v>1829195066.99176</c:v>
                </c:pt>
                <c:pt idx="142">
                  <c:v>1803931415.979104</c:v>
                </c:pt>
                <c:pt idx="143">
                  <c:v>1778887251.911864</c:v>
                </c:pt>
                <c:pt idx="144">
                  <c:v>1753919509.127728</c:v>
                </c:pt>
                <c:pt idx="145">
                  <c:v>1729485006.106029</c:v>
                </c:pt>
                <c:pt idx="146">
                  <c:v>1705338425.859031</c:v>
                </c:pt>
                <c:pt idx="147">
                  <c:v>1681420343.172498</c:v>
                </c:pt>
                <c:pt idx="148">
                  <c:v>1657624255.202171</c:v>
                </c:pt>
                <c:pt idx="149">
                  <c:v>1634143138.364593</c:v>
                </c:pt>
                <c:pt idx="150">
                  <c:v>1610950300.2204</c:v>
                </c:pt>
                <c:pt idx="151">
                  <c:v>1587965483.194484</c:v>
                </c:pt>
                <c:pt idx="152">
                  <c:v>1564850779.89189</c:v>
                </c:pt>
                <c:pt idx="153">
                  <c:v>1542178134.793529</c:v>
                </c:pt>
                <c:pt idx="154">
                  <c:v>1519639579.106678</c:v>
                </c:pt>
                <c:pt idx="155">
                  <c:v>1497190339.88862</c:v>
                </c:pt>
                <c:pt idx="156">
                  <c:v>1474837122.278821</c:v>
                </c:pt>
                <c:pt idx="157">
                  <c:v>1452541090.841845</c:v>
                </c:pt>
                <c:pt idx="158">
                  <c:v>1430248111.439502</c:v>
                </c:pt>
                <c:pt idx="159">
                  <c:v>1408073546.403838</c:v>
                </c:pt>
                <c:pt idx="160">
                  <c:v>1385925710.692066</c:v>
                </c:pt>
                <c:pt idx="161">
                  <c:v>1364075392.986085</c:v>
                </c:pt>
                <c:pt idx="162">
                  <c:v>1342390720.999417</c:v>
                </c:pt>
                <c:pt idx="163">
                  <c:v>1320781336.741653</c:v>
                </c:pt>
                <c:pt idx="164">
                  <c:v>1299383833.277536</c:v>
                </c:pt>
                <c:pt idx="165">
                  <c:v>1278257824.895756</c:v>
                </c:pt>
                <c:pt idx="166">
                  <c:v>1257376378.435139</c:v>
                </c:pt>
                <c:pt idx="167">
                  <c:v>1236449269.447824</c:v>
                </c:pt>
                <c:pt idx="168">
                  <c:v>1215910841.846332</c:v>
                </c:pt>
                <c:pt idx="169">
                  <c:v>1195583079.907355</c:v>
                </c:pt>
                <c:pt idx="170">
                  <c:v>1175365563.355748</c:v>
                </c:pt>
                <c:pt idx="171">
                  <c:v>1155601443.254121</c:v>
                </c:pt>
                <c:pt idx="172">
                  <c:v>1136026622.014832</c:v>
                </c:pt>
                <c:pt idx="173">
                  <c:v>1116579204.55172</c:v>
                </c:pt>
                <c:pt idx="174">
                  <c:v>1097540092.124034</c:v>
                </c:pt>
                <c:pt idx="175">
                  <c:v>1078700681.643776</c:v>
                </c:pt>
                <c:pt idx="176">
                  <c:v>1059703786.108568</c:v>
                </c:pt>
                <c:pt idx="177">
                  <c:v>1040924890.308066</c:v>
                </c:pt>
                <c:pt idx="178">
                  <c:v>1022196071.623074</c:v>
                </c:pt>
                <c:pt idx="179">
                  <c:v>1003579786.781812</c:v>
                </c:pt>
                <c:pt idx="180">
                  <c:v>985088094.284343</c:v>
                </c:pt>
                <c:pt idx="181">
                  <c:v>966733842.109613</c:v>
                </c:pt>
                <c:pt idx="182">
                  <c:v>948484218.53844</c:v>
                </c:pt>
                <c:pt idx="183">
                  <c:v>930355897.194664</c:v>
                </c:pt>
                <c:pt idx="184">
                  <c:v>912379023.54123</c:v>
                </c:pt>
                <c:pt idx="185">
                  <c:v>894554214.647812</c:v>
                </c:pt>
                <c:pt idx="186">
                  <c:v>876890665.998307</c:v>
                </c:pt>
                <c:pt idx="187">
                  <c:v>859511446.439631</c:v>
                </c:pt>
                <c:pt idx="188">
                  <c:v>842106790.793065</c:v>
                </c:pt>
                <c:pt idx="189">
                  <c:v>825023976.38946</c:v>
                </c:pt>
                <c:pt idx="190">
                  <c:v>808153991.309089</c:v>
                </c:pt>
                <c:pt idx="191">
                  <c:v>791441419.472547</c:v>
                </c:pt>
                <c:pt idx="192">
                  <c:v>774752991.179112</c:v>
                </c:pt>
                <c:pt idx="193">
                  <c:v>758333333.007087</c:v>
                </c:pt>
                <c:pt idx="194">
                  <c:v>742245093.947248</c:v>
                </c:pt>
                <c:pt idx="195">
                  <c:v>726332230.840257</c:v>
                </c:pt>
                <c:pt idx="196">
                  <c:v>710620675.590961</c:v>
                </c:pt>
                <c:pt idx="197">
                  <c:v>695028330.856107</c:v>
                </c:pt>
                <c:pt idx="198">
                  <c:v>679522888.260361</c:v>
                </c:pt>
                <c:pt idx="199">
                  <c:v>664149694.95978</c:v>
                </c:pt>
                <c:pt idx="200">
                  <c:v>648868733.140052</c:v>
                </c:pt>
                <c:pt idx="201">
                  <c:v>633594589.429487</c:v>
                </c:pt>
                <c:pt idx="202">
                  <c:v>618445385.263185</c:v>
                </c:pt>
                <c:pt idx="203">
                  <c:v>603547175.450239</c:v>
                </c:pt>
                <c:pt idx="204">
                  <c:v>588927581.642308</c:v>
                </c:pt>
                <c:pt idx="205">
                  <c:v>574774258.081921</c:v>
                </c:pt>
                <c:pt idx="206">
                  <c:v>560944802.567917</c:v>
                </c:pt>
                <c:pt idx="207">
                  <c:v>547424773.509556</c:v>
                </c:pt>
                <c:pt idx="208">
                  <c:v>534166981.367406</c:v>
                </c:pt>
                <c:pt idx="209">
                  <c:v>520994685.434861</c:v>
                </c:pt>
                <c:pt idx="210">
                  <c:v>508243427.27039</c:v>
                </c:pt>
                <c:pt idx="211">
                  <c:v>495781092.204244</c:v>
                </c:pt>
                <c:pt idx="212">
                  <c:v>483621272.070295</c:v>
                </c:pt>
                <c:pt idx="213">
                  <c:v>471627623.753914</c:v>
                </c:pt>
                <c:pt idx="214">
                  <c:v>459823192.166022</c:v>
                </c:pt>
                <c:pt idx="215">
                  <c:v>448111116.513086</c:v>
                </c:pt>
                <c:pt idx="216">
                  <c:v>436444472.27117</c:v>
                </c:pt>
                <c:pt idx="217">
                  <c:v>424897584.246498</c:v>
                </c:pt>
                <c:pt idx="218">
                  <c:v>413517001.802893</c:v>
                </c:pt>
                <c:pt idx="219">
                  <c:v>402240976.490647</c:v>
                </c:pt>
                <c:pt idx="220">
                  <c:v>391071734.231496</c:v>
                </c:pt>
                <c:pt idx="221">
                  <c:v>380026606.249998</c:v>
                </c:pt>
                <c:pt idx="222">
                  <c:v>369104718.427173</c:v>
                </c:pt>
                <c:pt idx="223">
                  <c:v>358109593.793349</c:v>
                </c:pt>
                <c:pt idx="224">
                  <c:v>347579337.027462</c:v>
                </c:pt>
                <c:pt idx="225">
                  <c:v>337267034.714763</c:v>
                </c:pt>
                <c:pt idx="226">
                  <c:v>327221764.710531</c:v>
                </c:pt>
                <c:pt idx="227">
                  <c:v>317408523.359091</c:v>
                </c:pt>
                <c:pt idx="228">
                  <c:v>307857985.070606</c:v>
                </c:pt>
                <c:pt idx="229">
                  <c:v>298647364.262246</c:v>
                </c:pt>
                <c:pt idx="230">
                  <c:v>289734497.498515</c:v>
                </c:pt>
                <c:pt idx="231">
                  <c:v>281119350.214766</c:v>
                </c:pt>
                <c:pt idx="232">
                  <c:v>272780095.609684</c:v>
                </c:pt>
                <c:pt idx="233">
                  <c:v>264713310.732074</c:v>
                </c:pt>
                <c:pt idx="234">
                  <c:v>256802868.823544</c:v>
                </c:pt>
                <c:pt idx="235">
                  <c:v>249057604.857882</c:v>
                </c:pt>
                <c:pt idx="236">
                  <c:v>241353392.562682</c:v>
                </c:pt>
                <c:pt idx="237">
                  <c:v>233582324.367678</c:v>
                </c:pt>
                <c:pt idx="238">
                  <c:v>225950670.513122</c:v>
                </c:pt>
                <c:pt idx="239">
                  <c:v>218349227.982972</c:v>
                </c:pt>
                <c:pt idx="240">
                  <c:v>210776047.14158</c:v>
                </c:pt>
                <c:pt idx="241">
                  <c:v>203043727.087978</c:v>
                </c:pt>
                <c:pt idx="242">
                  <c:v>195568975.911419</c:v>
                </c:pt>
                <c:pt idx="243">
                  <c:v>188056094.765987</c:v>
                </c:pt>
                <c:pt idx="244">
                  <c:v>180704731.31551</c:v>
                </c:pt>
                <c:pt idx="245">
                  <c:v>173446725.449328</c:v>
                </c:pt>
                <c:pt idx="246">
                  <c:v>166327004.810476</c:v>
                </c:pt>
                <c:pt idx="247">
                  <c:v>159485285.770358</c:v>
                </c:pt>
                <c:pt idx="248">
                  <c:v>152743692.505299</c:v>
                </c:pt>
                <c:pt idx="249">
                  <c:v>146110144.483704</c:v>
                </c:pt>
                <c:pt idx="250">
                  <c:v>139626059.132985</c:v>
                </c:pt>
                <c:pt idx="251">
                  <c:v>133281720.690034</c:v>
                </c:pt>
                <c:pt idx="252">
                  <c:v>126913257.813197</c:v>
                </c:pt>
                <c:pt idx="253">
                  <c:v>120900886.53107</c:v>
                </c:pt>
                <c:pt idx="254">
                  <c:v>115049352.671708</c:v>
                </c:pt>
                <c:pt idx="255">
                  <c:v>109372676.6379</c:v>
                </c:pt>
                <c:pt idx="256">
                  <c:v>103901285.718975</c:v>
                </c:pt>
                <c:pt idx="257">
                  <c:v>98574742.6886</c:v>
                </c:pt>
                <c:pt idx="258">
                  <c:v>93332067.112035</c:v>
                </c:pt>
                <c:pt idx="259">
                  <c:v>88195978.148759</c:v>
                </c:pt>
                <c:pt idx="260">
                  <c:v>83128505.973279</c:v>
                </c:pt>
                <c:pt idx="261">
                  <c:v>78152199.391063</c:v>
                </c:pt>
                <c:pt idx="262">
                  <c:v>73294085.025011</c:v>
                </c:pt>
                <c:pt idx="263">
                  <c:v>68558889.929978</c:v>
                </c:pt>
                <c:pt idx="264">
                  <c:v>63992145.580414</c:v>
                </c:pt>
                <c:pt idx="265">
                  <c:v>59717923.554412</c:v>
                </c:pt>
                <c:pt idx="266">
                  <c:v>55717490.856305</c:v>
                </c:pt>
                <c:pt idx="267">
                  <c:v>51812568.037565</c:v>
                </c:pt>
                <c:pt idx="268">
                  <c:v>48233279.20943</c:v>
                </c:pt>
                <c:pt idx="269">
                  <c:v>44802559.551662</c:v>
                </c:pt>
                <c:pt idx="270">
                  <c:v>41535288.633546</c:v>
                </c:pt>
                <c:pt idx="271">
                  <c:v>38521652.138839</c:v>
                </c:pt>
                <c:pt idx="272">
                  <c:v>35695837.437028</c:v>
                </c:pt>
                <c:pt idx="273">
                  <c:v>33063796.494418</c:v>
                </c:pt>
                <c:pt idx="274">
                  <c:v>30614384.651476</c:v>
                </c:pt>
                <c:pt idx="275">
                  <c:v>28001764.242328</c:v>
                </c:pt>
                <c:pt idx="276">
                  <c:v>25766815.030997</c:v>
                </c:pt>
                <c:pt idx="277">
                  <c:v>23671564.070994</c:v>
                </c:pt>
                <c:pt idx="278">
                  <c:v>21638268.744526</c:v>
                </c:pt>
                <c:pt idx="279">
                  <c:v>19701463.229494</c:v>
                </c:pt>
                <c:pt idx="280">
                  <c:v>17864251.168732</c:v>
                </c:pt>
                <c:pt idx="281">
                  <c:v>16134037.203697</c:v>
                </c:pt>
                <c:pt idx="282">
                  <c:v>14487324.736361</c:v>
                </c:pt>
                <c:pt idx="283">
                  <c:v>12944880.972907</c:v>
                </c:pt>
                <c:pt idx="284">
                  <c:v>11430421.977011</c:v>
                </c:pt>
                <c:pt idx="285">
                  <c:v>10063635.687508</c:v>
                </c:pt>
                <c:pt idx="286">
                  <c:v>8836896.129041</c:v>
                </c:pt>
                <c:pt idx="287">
                  <c:v>7721225.274958</c:v>
                </c:pt>
                <c:pt idx="288">
                  <c:v>6716084.433519</c:v>
                </c:pt>
                <c:pt idx="289">
                  <c:v>5864939.778904</c:v>
                </c:pt>
                <c:pt idx="290">
                  <c:v>5159873.972589</c:v>
                </c:pt>
                <c:pt idx="291">
                  <c:v>4631749.897313</c:v>
                </c:pt>
                <c:pt idx="292">
                  <c:v>4283803.337929</c:v>
                </c:pt>
                <c:pt idx="293">
                  <c:v>4058387.851596</c:v>
                </c:pt>
                <c:pt idx="294">
                  <c:v>3636645.351663</c:v>
                </c:pt>
                <c:pt idx="295">
                  <c:v>3512134.866492</c:v>
                </c:pt>
                <c:pt idx="296">
                  <c:v>3393351.69768</c:v>
                </c:pt>
                <c:pt idx="297">
                  <c:v>3276402.566789</c:v>
                </c:pt>
                <c:pt idx="298">
                  <c:v>3160305.470312</c:v>
                </c:pt>
                <c:pt idx="299">
                  <c:v>3043970.989424</c:v>
                </c:pt>
                <c:pt idx="300">
                  <c:v>2927875.993277</c:v>
                </c:pt>
                <c:pt idx="301">
                  <c:v>2812343.901499</c:v>
                </c:pt>
                <c:pt idx="302">
                  <c:v>2697556.110368</c:v>
                </c:pt>
                <c:pt idx="303">
                  <c:v>2582535.260645</c:v>
                </c:pt>
                <c:pt idx="304">
                  <c:v>2470358.247063</c:v>
                </c:pt>
                <c:pt idx="305">
                  <c:v>2362105.526212</c:v>
                </c:pt>
                <c:pt idx="306">
                  <c:v>2255743.341277</c:v>
                </c:pt>
                <c:pt idx="307">
                  <c:v>2152492.982568</c:v>
                </c:pt>
                <c:pt idx="308">
                  <c:v>2052071.297807</c:v>
                </c:pt>
                <c:pt idx="309">
                  <c:v>1953872.995424</c:v>
                </c:pt>
                <c:pt idx="310">
                  <c:v>1860011.787157</c:v>
                </c:pt>
                <c:pt idx="311">
                  <c:v>1767710.632699</c:v>
                </c:pt>
                <c:pt idx="312">
                  <c:v>1677099.426121</c:v>
                </c:pt>
                <c:pt idx="313">
                  <c:v>1587285.599718</c:v>
                </c:pt>
                <c:pt idx="314">
                  <c:v>1500221.22733</c:v>
                </c:pt>
                <c:pt idx="315">
                  <c:v>1414461.529816</c:v>
                </c:pt>
                <c:pt idx="316">
                  <c:v>1334470.443153</c:v>
                </c:pt>
                <c:pt idx="317">
                  <c:v>1256466.452363</c:v>
                </c:pt>
                <c:pt idx="318">
                  <c:v>1181974.192494</c:v>
                </c:pt>
                <c:pt idx="319">
                  <c:v>1109194.917671</c:v>
                </c:pt>
                <c:pt idx="320">
                  <c:v>1040764.285987</c:v>
                </c:pt>
                <c:pt idx="321">
                  <c:v>972555.231739</c:v>
                </c:pt>
                <c:pt idx="322">
                  <c:v>906255.793911</c:v>
                </c:pt>
                <c:pt idx="323">
                  <c:v>843029.579481</c:v>
                </c:pt>
                <c:pt idx="324">
                  <c:v>781587.957026</c:v>
                </c:pt>
                <c:pt idx="325">
                  <c:v>725686.081799</c:v>
                </c:pt>
                <c:pt idx="326">
                  <c:v>671487.045541</c:v>
                </c:pt>
                <c:pt idx="327">
                  <c:v>621645.327765</c:v>
                </c:pt>
                <c:pt idx="328">
                  <c:v>574340.659037</c:v>
                </c:pt>
                <c:pt idx="329">
                  <c:v>529318.785213</c:v>
                </c:pt>
                <c:pt idx="330">
                  <c:v>485747.365337</c:v>
                </c:pt>
                <c:pt idx="331">
                  <c:v>446566.226119</c:v>
                </c:pt>
                <c:pt idx="332">
                  <c:v>410492.462555</c:v>
                </c:pt>
                <c:pt idx="333">
                  <c:v>375504.788336</c:v>
                </c:pt>
                <c:pt idx="334">
                  <c:v>345448.026303</c:v>
                </c:pt>
                <c:pt idx="335">
                  <c:v>315966.095721</c:v>
                </c:pt>
                <c:pt idx="336">
                  <c:v>287949.741009</c:v>
                </c:pt>
                <c:pt idx="337">
                  <c:v>267866.047485</c:v>
                </c:pt>
                <c:pt idx="338">
                  <c:v>248977.195092</c:v>
                </c:pt>
                <c:pt idx="339">
                  <c:v>230596.84849</c:v>
                </c:pt>
                <c:pt idx="340">
                  <c:v>213087.063457</c:v>
                </c:pt>
                <c:pt idx="341">
                  <c:v>195543.880133</c:v>
                </c:pt>
                <c:pt idx="342">
                  <c:v>178282.480907</c:v>
                </c:pt>
                <c:pt idx="343">
                  <c:v>162724.607546</c:v>
                </c:pt>
                <c:pt idx="344">
                  <c:v>147827.177477</c:v>
                </c:pt>
                <c:pt idx="345">
                  <c:v>133265.049032</c:v>
                </c:pt>
                <c:pt idx="346">
                  <c:v>120382.56358</c:v>
                </c:pt>
                <c:pt idx="347">
                  <c:v>107473.681718</c:v>
                </c:pt>
                <c:pt idx="348">
                  <c:v>94907.277315</c:v>
                </c:pt>
                <c:pt idx="349">
                  <c:v>87231.256203</c:v>
                </c:pt>
                <c:pt idx="350">
                  <c:v>81194.678384</c:v>
                </c:pt>
                <c:pt idx="351">
                  <c:v>75143.688022</c:v>
                </c:pt>
                <c:pt idx="352">
                  <c:v>70821.507807</c:v>
                </c:pt>
                <c:pt idx="353">
                  <c:v>66488.7818</c:v>
                </c:pt>
                <c:pt idx="354">
                  <c:v>64488.85</c:v>
                </c:pt>
                <c:pt idx="355">
                  <c:v>62570.4</c:v>
                </c:pt>
                <c:pt idx="356">
                  <c:v>60645.32</c:v>
                </c:pt>
                <c:pt idx="357">
                  <c:v>58713.58</c:v>
                </c:pt>
                <c:pt idx="358">
                  <c:v>56775.16</c:v>
                </c:pt>
                <c:pt idx="359">
                  <c:v>54830.04</c:v>
                </c:pt>
                <c:pt idx="360">
                  <c:v>52878.2</c:v>
                </c:pt>
                <c:pt idx="361">
                  <c:v>50919.61</c:v>
                </c:pt>
                <c:pt idx="362">
                  <c:v>48954.26</c:v>
                </c:pt>
                <c:pt idx="363">
                  <c:v>46982.11</c:v>
                </c:pt>
                <c:pt idx="364">
                  <c:v>45003.14</c:v>
                </c:pt>
                <c:pt idx="365">
                  <c:v>43017.34</c:v>
                </c:pt>
                <c:pt idx="366">
                  <c:v>41024.67</c:v>
                </c:pt>
                <c:pt idx="367">
                  <c:v>39025.11</c:v>
                </c:pt>
                <c:pt idx="368">
                  <c:v>37018.64</c:v>
                </c:pt>
                <c:pt idx="369">
                  <c:v>35005.25</c:v>
                </c:pt>
                <c:pt idx="370">
                  <c:v>32984.9</c:v>
                </c:pt>
                <c:pt idx="371">
                  <c:v>30957.57</c:v>
                </c:pt>
                <c:pt idx="372">
                  <c:v>28923.22</c:v>
                </c:pt>
                <c:pt idx="373">
                  <c:v>26881.83</c:v>
                </c:pt>
                <c:pt idx="374">
                  <c:v>24833.39</c:v>
                </c:pt>
                <c:pt idx="375">
                  <c:v>22777.87</c:v>
                </c:pt>
                <c:pt idx="376">
                  <c:v>20715.25</c:v>
                </c:pt>
                <c:pt idx="377">
                  <c:v>18645.5</c:v>
                </c:pt>
                <c:pt idx="378">
                  <c:v>16568.59</c:v>
                </c:pt>
                <c:pt idx="379">
                  <c:v>15214.15</c:v>
                </c:pt>
                <c:pt idx="380">
                  <c:v>13854.94</c:v>
                </c:pt>
                <c:pt idx="381">
                  <c:v>12490.93</c:v>
                </c:pt>
                <c:pt idx="382">
                  <c:v>11122.1</c:v>
                </c:pt>
                <c:pt idx="383">
                  <c:v>9748.44</c:v>
                </c:pt>
                <c:pt idx="384">
                  <c:v>8369.93</c:v>
                </c:pt>
                <c:pt idx="385">
                  <c:v>6986.56</c:v>
                </c:pt>
                <c:pt idx="386">
                  <c:v>5598.31</c:v>
                </c:pt>
                <c:pt idx="387">
                  <c:v>4205.16</c:v>
                </c:pt>
                <c:pt idx="388">
                  <c:v>2807.09</c:v>
                </c:pt>
                <c:pt idx="389">
                  <c:v>1404.08</c:v>
                </c:pt>
                <c:pt idx="39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_Hidden30!$C$2:$C$392</c:f>
              <c:numCache>
                <c:ptCount val="391"/>
                <c:pt idx="0">
                  <c:v>6846363277.957087</c:v>
                </c:pt>
                <c:pt idx="1">
                  <c:v>6796594335.298715</c:v>
                </c:pt>
                <c:pt idx="2">
                  <c:v>6749188525.477566</c:v>
                </c:pt>
                <c:pt idx="3">
                  <c:v>6701194348.52181</c:v>
                </c:pt>
                <c:pt idx="4">
                  <c:v>6652973438.812439</c:v>
                </c:pt>
                <c:pt idx="5">
                  <c:v>6604397861.466251</c:v>
                </c:pt>
                <c:pt idx="6">
                  <c:v>6556447185.413798</c:v>
                </c:pt>
                <c:pt idx="7">
                  <c:v>6507132168.281452</c:v>
                </c:pt>
                <c:pt idx="8">
                  <c:v>6458263859.595524</c:v>
                </c:pt>
                <c:pt idx="9">
                  <c:v>6409852655.989498</c:v>
                </c:pt>
                <c:pt idx="10">
                  <c:v>6360929216.759045</c:v>
                </c:pt>
                <c:pt idx="11">
                  <c:v>6311227884.328943</c:v>
                </c:pt>
                <c:pt idx="12">
                  <c:v>6261868907.773875</c:v>
                </c:pt>
                <c:pt idx="13">
                  <c:v>6213065571.1098175</c:v>
                </c:pt>
                <c:pt idx="14">
                  <c:v>6162910104.416779</c:v>
                </c:pt>
                <c:pt idx="15">
                  <c:v>6114110595.510615</c:v>
                </c:pt>
                <c:pt idx="16">
                  <c:v>6064996627.026842</c:v>
                </c:pt>
                <c:pt idx="17">
                  <c:v>6015564066.314933</c:v>
                </c:pt>
                <c:pt idx="18">
                  <c:v>5966350548.080699</c:v>
                </c:pt>
                <c:pt idx="19">
                  <c:v>5917725370.818371</c:v>
                </c:pt>
                <c:pt idx="20">
                  <c:v>5869798185.317532</c:v>
                </c:pt>
                <c:pt idx="21">
                  <c:v>5820829254.15101</c:v>
                </c:pt>
                <c:pt idx="22">
                  <c:v>5771934111.8886385</c:v>
                </c:pt>
                <c:pt idx="23">
                  <c:v>5724123208.281713</c:v>
                </c:pt>
                <c:pt idx="24">
                  <c:v>5676373080.547008</c:v>
                </c:pt>
                <c:pt idx="25">
                  <c:v>5628598976.659996</c:v>
                </c:pt>
                <c:pt idx="26">
                  <c:v>5580948395.383703</c:v>
                </c:pt>
                <c:pt idx="27">
                  <c:v>5533680030.417733</c:v>
                </c:pt>
                <c:pt idx="28">
                  <c:v>5486058971.1805105</c:v>
                </c:pt>
                <c:pt idx="29">
                  <c:v>5438887717.788608</c:v>
                </c:pt>
                <c:pt idx="30">
                  <c:v>5390971002.181866</c:v>
                </c:pt>
                <c:pt idx="31">
                  <c:v>5344624650.004564</c:v>
                </c:pt>
                <c:pt idx="32">
                  <c:v>5298224724.870956</c:v>
                </c:pt>
                <c:pt idx="33">
                  <c:v>5252822494.619077</c:v>
                </c:pt>
                <c:pt idx="34">
                  <c:v>5206688315.043869</c:v>
                </c:pt>
                <c:pt idx="35">
                  <c:v>5160923340.916926</c:v>
                </c:pt>
                <c:pt idx="36">
                  <c:v>5114223731.099682</c:v>
                </c:pt>
                <c:pt idx="37">
                  <c:v>5067988700.821396</c:v>
                </c:pt>
                <c:pt idx="38">
                  <c:v>5021706547.68789</c:v>
                </c:pt>
                <c:pt idx="39">
                  <c:v>4975918345.953913</c:v>
                </c:pt>
                <c:pt idx="40">
                  <c:v>4929988482.862476</c:v>
                </c:pt>
                <c:pt idx="41">
                  <c:v>4884276386.74772</c:v>
                </c:pt>
                <c:pt idx="42">
                  <c:v>4837890239.160079</c:v>
                </c:pt>
                <c:pt idx="43">
                  <c:v>4792359533.984681</c:v>
                </c:pt>
                <c:pt idx="44">
                  <c:v>4747031621.5565195</c:v>
                </c:pt>
                <c:pt idx="45">
                  <c:v>4701839733.617725</c:v>
                </c:pt>
                <c:pt idx="46">
                  <c:v>4657525133.376581</c:v>
                </c:pt>
                <c:pt idx="47">
                  <c:v>4612508874.582943</c:v>
                </c:pt>
                <c:pt idx="48">
                  <c:v>4567316511.165735</c:v>
                </c:pt>
                <c:pt idx="49">
                  <c:v>4523207002.472209</c:v>
                </c:pt>
                <c:pt idx="50">
                  <c:v>4478397354.621254</c:v>
                </c:pt>
                <c:pt idx="51">
                  <c:v>4433824096.665591</c:v>
                </c:pt>
                <c:pt idx="52">
                  <c:v>4389521434.6331</c:v>
                </c:pt>
                <c:pt idx="53">
                  <c:v>4345125874.4640255</c:v>
                </c:pt>
                <c:pt idx="54">
                  <c:v>4301596575.484728</c:v>
                </c:pt>
                <c:pt idx="55">
                  <c:v>4258219138.4312763</c:v>
                </c:pt>
                <c:pt idx="56">
                  <c:v>4215243571.5655203</c:v>
                </c:pt>
                <c:pt idx="57">
                  <c:v>4172749585.7339706</c:v>
                </c:pt>
                <c:pt idx="58">
                  <c:v>4129974773.0787134</c:v>
                </c:pt>
                <c:pt idx="59">
                  <c:v>4087026198.988086</c:v>
                </c:pt>
                <c:pt idx="60">
                  <c:v>4044511600.382444</c:v>
                </c:pt>
                <c:pt idx="61">
                  <c:v>4002454244.7956824</c:v>
                </c:pt>
                <c:pt idx="62">
                  <c:v>3960441946.266188</c:v>
                </c:pt>
                <c:pt idx="63">
                  <c:v>3918623455.290868</c:v>
                </c:pt>
                <c:pt idx="64">
                  <c:v>3877032133.83852</c:v>
                </c:pt>
                <c:pt idx="65">
                  <c:v>3835174440.748189</c:v>
                </c:pt>
                <c:pt idx="66">
                  <c:v>3793884514.4916925</c:v>
                </c:pt>
                <c:pt idx="67">
                  <c:v>3752680225.284551</c:v>
                </c:pt>
                <c:pt idx="68">
                  <c:v>3711807297.24138</c:v>
                </c:pt>
                <c:pt idx="69">
                  <c:v>3671753541.623462</c:v>
                </c:pt>
                <c:pt idx="70">
                  <c:v>3631434076.8027935</c:v>
                </c:pt>
                <c:pt idx="71">
                  <c:v>3591359830.6228495</c:v>
                </c:pt>
                <c:pt idx="72">
                  <c:v>3551059995.6028237</c:v>
                </c:pt>
                <c:pt idx="73">
                  <c:v>3511073294.1481595</c:v>
                </c:pt>
                <c:pt idx="74">
                  <c:v>3471287022.136231</c:v>
                </c:pt>
                <c:pt idx="75">
                  <c:v>3432061147.3327703</c:v>
                </c:pt>
                <c:pt idx="76">
                  <c:v>3393803646.720358</c:v>
                </c:pt>
                <c:pt idx="77">
                  <c:v>3355236101.837256</c:v>
                </c:pt>
                <c:pt idx="78">
                  <c:v>3316725351.1167607</c:v>
                </c:pt>
                <c:pt idx="79">
                  <c:v>3278800205.5645657</c:v>
                </c:pt>
                <c:pt idx="80">
                  <c:v>3240568763.167573</c:v>
                </c:pt>
                <c:pt idx="81">
                  <c:v>3202576283.089956</c:v>
                </c:pt>
                <c:pt idx="82">
                  <c:v>3165215205.872967</c:v>
                </c:pt>
                <c:pt idx="83">
                  <c:v>3127812313.9476295</c:v>
                </c:pt>
                <c:pt idx="84">
                  <c:v>3090387205.469289</c:v>
                </c:pt>
                <c:pt idx="85">
                  <c:v>3053861251.292569</c:v>
                </c:pt>
                <c:pt idx="86">
                  <c:v>3018038417.1537333</c:v>
                </c:pt>
                <c:pt idx="87">
                  <c:v>2982470851.836307</c:v>
                </c:pt>
                <c:pt idx="88">
                  <c:v>2947759090.7576804</c:v>
                </c:pt>
                <c:pt idx="89">
                  <c:v>2913020666.3138313</c:v>
                </c:pt>
                <c:pt idx="90">
                  <c:v>2878698091.972646</c:v>
                </c:pt>
                <c:pt idx="91">
                  <c:v>2844087923.5144024</c:v>
                </c:pt>
                <c:pt idx="92">
                  <c:v>2810040951.2151566</c:v>
                </c:pt>
                <c:pt idx="93">
                  <c:v>2776574746.415072</c:v>
                </c:pt>
                <c:pt idx="94">
                  <c:v>2743251912.783481</c:v>
                </c:pt>
                <c:pt idx="95">
                  <c:v>2709789753.338869</c:v>
                </c:pt>
                <c:pt idx="96">
                  <c:v>2676480000.737197</c:v>
                </c:pt>
                <c:pt idx="97">
                  <c:v>2643963754.5920324</c:v>
                </c:pt>
                <c:pt idx="98">
                  <c:v>2611412578.2566895</c:v>
                </c:pt>
                <c:pt idx="99">
                  <c:v>2579186384.832073</c:v>
                </c:pt>
                <c:pt idx="100">
                  <c:v>2547032933.975636</c:v>
                </c:pt>
                <c:pt idx="101">
                  <c:v>2515180077.8336606</c:v>
                </c:pt>
                <c:pt idx="102">
                  <c:v>2483479509.2342134</c:v>
                </c:pt>
                <c:pt idx="103">
                  <c:v>2451753475.973923</c:v>
                </c:pt>
                <c:pt idx="104">
                  <c:v>2420315326.1338058</c:v>
                </c:pt>
                <c:pt idx="105">
                  <c:v>2389256389.0573545</c:v>
                </c:pt>
                <c:pt idx="106">
                  <c:v>2358089455.369781</c:v>
                </c:pt>
                <c:pt idx="107">
                  <c:v>2327492613.1553316</c:v>
                </c:pt>
                <c:pt idx="108">
                  <c:v>2297371171.3693175</c:v>
                </c:pt>
                <c:pt idx="109">
                  <c:v>2267898793.2850275</c:v>
                </c:pt>
                <c:pt idx="110">
                  <c:v>2238379426.9106665</c:v>
                </c:pt>
                <c:pt idx="111">
                  <c:v>2208251166.6192465</c:v>
                </c:pt>
                <c:pt idx="112">
                  <c:v>2179176141.362118</c:v>
                </c:pt>
                <c:pt idx="113">
                  <c:v>2150746583.237275</c:v>
                </c:pt>
                <c:pt idx="114">
                  <c:v>2122409420.664384</c:v>
                </c:pt>
                <c:pt idx="115">
                  <c:v>2094659619.3651092</c:v>
                </c:pt>
                <c:pt idx="116">
                  <c:v>2067146393.0286748</c:v>
                </c:pt>
                <c:pt idx="117">
                  <c:v>2040111656.6583295</c:v>
                </c:pt>
                <c:pt idx="118">
                  <c:v>2012772639.2988367</c:v>
                </c:pt>
                <c:pt idx="119">
                  <c:v>1985799387.9392312</c:v>
                </c:pt>
                <c:pt idx="120">
                  <c:v>1958850920.2978802</c:v>
                </c:pt>
                <c:pt idx="121">
                  <c:v>1932456656.4876378</c:v>
                </c:pt>
                <c:pt idx="122">
                  <c:v>1905962464.0300295</c:v>
                </c:pt>
                <c:pt idx="123">
                  <c:v>1879866632.9333136</c:v>
                </c:pt>
                <c:pt idx="124">
                  <c:v>1854067256.050229</c:v>
                </c:pt>
                <c:pt idx="125">
                  <c:v>1828387391.190593</c:v>
                </c:pt>
                <c:pt idx="126">
                  <c:v>1803004794.5181665</c:v>
                </c:pt>
                <c:pt idx="127">
                  <c:v>1777617040.9334278</c:v>
                </c:pt>
                <c:pt idx="128">
                  <c:v>1752286683.9603946</c:v>
                </c:pt>
                <c:pt idx="129">
                  <c:v>1726752992.138164</c:v>
                </c:pt>
                <c:pt idx="130">
                  <c:v>1702160372.845524</c:v>
                </c:pt>
                <c:pt idx="131">
                  <c:v>1677861897.2675517</c:v>
                </c:pt>
                <c:pt idx="132">
                  <c:v>1653609681.1925924</c:v>
                </c:pt>
                <c:pt idx="133">
                  <c:v>1629606981.7208557</c:v>
                </c:pt>
                <c:pt idx="134">
                  <c:v>1605835641.2475276</c:v>
                </c:pt>
                <c:pt idx="135">
                  <c:v>1581685907.8067725</c:v>
                </c:pt>
                <c:pt idx="136">
                  <c:v>1558322914.4003553</c:v>
                </c:pt>
                <c:pt idx="137">
                  <c:v>1534906257.8338919</c:v>
                </c:pt>
                <c:pt idx="138">
                  <c:v>1511916257.0831897</c:v>
                </c:pt>
                <c:pt idx="139">
                  <c:v>1488862699.47377</c:v>
                </c:pt>
                <c:pt idx="140">
                  <c:v>1466142825.3300095</c:v>
                </c:pt>
                <c:pt idx="141">
                  <c:v>1443700652.066871</c:v>
                </c:pt>
                <c:pt idx="142">
                  <c:v>1421346394.5078363</c:v>
                </c:pt>
                <c:pt idx="143">
                  <c:v>1399313079.0190976</c:v>
                </c:pt>
                <c:pt idx="144">
                  <c:v>1377332858.661839</c:v>
                </c:pt>
                <c:pt idx="145">
                  <c:v>1355915455.830159</c:v>
                </c:pt>
                <c:pt idx="146">
                  <c:v>1334716923.1989944</c:v>
                </c:pt>
                <c:pt idx="147">
                  <c:v>1313764933.433085</c:v>
                </c:pt>
                <c:pt idx="148">
                  <c:v>1293046137.6988962</c:v>
                </c:pt>
                <c:pt idx="149">
                  <c:v>1272567425.5830839</c:v>
                </c:pt>
                <c:pt idx="150">
                  <c:v>1252447153.3698819</c:v>
                </c:pt>
                <c:pt idx="151">
                  <c:v>1232483475.222484</c:v>
                </c:pt>
                <c:pt idx="152">
                  <c:v>1212483275.0034547</c:v>
                </c:pt>
                <c:pt idx="153">
                  <c:v>1193019958.0108938</c:v>
                </c:pt>
                <c:pt idx="154">
                  <c:v>1173590385.6457164</c:v>
                </c:pt>
                <c:pt idx="155">
                  <c:v>1154355358.9146628</c:v>
                </c:pt>
                <c:pt idx="156">
                  <c:v>1135192064.6789706</c:v>
                </c:pt>
                <c:pt idx="157">
                  <c:v>1116195515.9399514</c:v>
                </c:pt>
                <c:pt idx="158">
                  <c:v>1097200529.6281803</c:v>
                </c:pt>
                <c:pt idx="159">
                  <c:v>1078357452.5231552</c:v>
                </c:pt>
                <c:pt idx="160">
                  <c:v>1059653596.7485654</c:v>
                </c:pt>
                <c:pt idx="161">
                  <c:v>1041178325.4552346</c:v>
                </c:pt>
                <c:pt idx="162">
                  <c:v>1022944910.6112351</c:v>
                </c:pt>
                <c:pt idx="163">
                  <c:v>1004770803.7494617</c:v>
                </c:pt>
                <c:pt idx="164">
                  <c:v>986816316.2248411</c:v>
                </c:pt>
                <c:pt idx="165">
                  <c:v>969284896.393106</c:v>
                </c:pt>
                <c:pt idx="166">
                  <c:v>951833666.6906247</c:v>
                </c:pt>
                <c:pt idx="167">
                  <c:v>934455505.9309131</c:v>
                </c:pt>
                <c:pt idx="168">
                  <c:v>917374861.1455055</c:v>
                </c:pt>
                <c:pt idx="169">
                  <c:v>900557452.6463138</c:v>
                </c:pt>
                <c:pt idx="170">
                  <c:v>883827287.1699677</c:v>
                </c:pt>
                <c:pt idx="171">
                  <c:v>867491639.7972032</c:v>
                </c:pt>
                <c:pt idx="172">
                  <c:v>851397345.488615</c:v>
                </c:pt>
                <c:pt idx="173">
                  <c:v>835403128.1324778</c:v>
                </c:pt>
                <c:pt idx="174">
                  <c:v>819810574.5859458</c:v>
                </c:pt>
                <c:pt idx="175">
                  <c:v>804371833.3890935</c:v>
                </c:pt>
                <c:pt idx="176">
                  <c:v>788865869.1658516</c:v>
                </c:pt>
                <c:pt idx="177">
                  <c:v>773699287.3507302</c:v>
                </c:pt>
                <c:pt idx="178">
                  <c:v>758489878.9811716</c:v>
                </c:pt>
                <c:pt idx="179">
                  <c:v>743453907.5489831</c:v>
                </c:pt>
                <c:pt idx="180">
                  <c:v>728517506.0030746</c:v>
                </c:pt>
                <c:pt idx="181">
                  <c:v>713770187.1808134</c:v>
                </c:pt>
                <c:pt idx="182">
                  <c:v>699108158.9118549</c:v>
                </c:pt>
                <c:pt idx="183">
                  <c:v>684583070.8592114</c:v>
                </c:pt>
                <c:pt idx="184">
                  <c:v>670253194.6470587</c:v>
                </c:pt>
                <c:pt idx="185">
                  <c:v>656044118.0208158</c:v>
                </c:pt>
                <c:pt idx="186">
                  <c:v>642034532.2074441</c:v>
                </c:pt>
                <c:pt idx="187">
                  <c:v>628242603.1662403</c:v>
                </c:pt>
                <c:pt idx="188">
                  <c:v>614477051.0066307</c:v>
                </c:pt>
                <c:pt idx="189">
                  <c:v>601089568.6779758</c:v>
                </c:pt>
                <c:pt idx="190">
                  <c:v>587799919.8754724</c:v>
                </c:pt>
                <c:pt idx="191">
                  <c:v>574699389.4325833</c:v>
                </c:pt>
                <c:pt idx="192">
                  <c:v>561627030.1068829</c:v>
                </c:pt>
                <c:pt idx="193">
                  <c:v>548821916.7765671</c:v>
                </c:pt>
                <c:pt idx="194">
                  <c:v>536267422.4325311</c:v>
                </c:pt>
                <c:pt idx="195">
                  <c:v>523880429.13269246</c:v>
                </c:pt>
                <c:pt idx="196">
                  <c:v>511706881.94227135</c:v>
                </c:pt>
                <c:pt idx="197">
                  <c:v>499630227.7679492</c:v>
                </c:pt>
                <c:pt idx="198">
                  <c:v>487682136.1870971</c:v>
                </c:pt>
                <c:pt idx="199">
                  <c:v>475840622.1156206</c:v>
                </c:pt>
                <c:pt idx="200">
                  <c:v>464103841.9483358</c:v>
                </c:pt>
                <c:pt idx="201">
                  <c:v>452459923.58159125</c:v>
                </c:pt>
                <c:pt idx="202">
                  <c:v>440892580.23617256</c:v>
                </c:pt>
                <c:pt idx="203">
                  <c:v>429565326.7204386</c:v>
                </c:pt>
                <c:pt idx="204">
                  <c:v>418449131.44920886</c:v>
                </c:pt>
                <c:pt idx="205">
                  <c:v>407722469.74694717</c:v>
                </c:pt>
                <c:pt idx="206">
                  <c:v>397237503.83389497</c:v>
                </c:pt>
                <c:pt idx="207">
                  <c:v>387005682.7415644</c:v>
                </c:pt>
                <c:pt idx="208">
                  <c:v>377013146.63913226</c:v>
                </c:pt>
                <c:pt idx="209">
                  <c:v>367092513.3749982</c:v>
                </c:pt>
                <c:pt idx="210">
                  <c:v>357520184.33698803</c:v>
                </c:pt>
                <c:pt idx="211">
                  <c:v>348162132.35715324</c:v>
                </c:pt>
                <c:pt idx="212">
                  <c:v>339046876.5183653</c:v>
                </c:pt>
                <c:pt idx="213">
                  <c:v>330132066.2047829</c:v>
                </c:pt>
                <c:pt idx="214">
                  <c:v>321323232.1749968</c:v>
                </c:pt>
                <c:pt idx="215">
                  <c:v>312624876.36127657</c:v>
                </c:pt>
                <c:pt idx="216">
                  <c:v>303969207.77186966</c:v>
                </c:pt>
                <c:pt idx="217">
                  <c:v>295441443.465392</c:v>
                </c:pt>
                <c:pt idx="218">
                  <c:v>287040583.3537209</c:v>
                </c:pt>
                <c:pt idx="219">
                  <c:v>278739824.98447084</c:v>
                </c:pt>
                <c:pt idx="220">
                  <c:v>270555084.73944306</c:v>
                </c:pt>
                <c:pt idx="221">
                  <c:v>262467814.76187566</c:v>
                </c:pt>
                <c:pt idx="222">
                  <c:v>254506107.94161505</c:v>
                </c:pt>
                <c:pt idx="223">
                  <c:v>246505916.54889807</c:v>
                </c:pt>
                <c:pt idx="224">
                  <c:v>238851581.45339224</c:v>
                </c:pt>
                <c:pt idx="225">
                  <c:v>231410034.94061032</c:v>
                </c:pt>
                <c:pt idx="226">
                  <c:v>224136845.37806377</c:v>
                </c:pt>
                <c:pt idx="227">
                  <c:v>217058210.2512303</c:v>
                </c:pt>
                <c:pt idx="228">
                  <c:v>210170053.45932105</c:v>
                </c:pt>
                <c:pt idx="229">
                  <c:v>203547446.56854722</c:v>
                </c:pt>
                <c:pt idx="230">
                  <c:v>197137824.43570808</c:v>
                </c:pt>
                <c:pt idx="231">
                  <c:v>190951586.45102587</c:v>
                </c:pt>
                <c:pt idx="232">
                  <c:v>184982978.61684814</c:v>
                </c:pt>
                <c:pt idx="233">
                  <c:v>179208105.92590806</c:v>
                </c:pt>
                <c:pt idx="234">
                  <c:v>173567457.37577185</c:v>
                </c:pt>
                <c:pt idx="235">
                  <c:v>168047097.8588379</c:v>
                </c:pt>
                <c:pt idx="236">
                  <c:v>162572616.81276074</c:v>
                </c:pt>
                <c:pt idx="237">
                  <c:v>157097070.77294052</c:v>
                </c:pt>
                <c:pt idx="238">
                  <c:v>151706617.4004308</c:v>
                </c:pt>
                <c:pt idx="239">
                  <c:v>146362261.61396313</c:v>
                </c:pt>
                <c:pt idx="240">
                  <c:v>141046231.00190362</c:v>
                </c:pt>
                <c:pt idx="241">
                  <c:v>135648928.355564</c:v>
                </c:pt>
                <c:pt idx="242">
                  <c:v>130433614.99571057</c:v>
                </c:pt>
                <c:pt idx="243">
                  <c:v>125210215.1003392</c:v>
                </c:pt>
                <c:pt idx="244">
                  <c:v>120118094.0483032</c:v>
                </c:pt>
                <c:pt idx="245">
                  <c:v>115098004.1858446</c:v>
                </c:pt>
                <c:pt idx="246">
                  <c:v>110192240.91530779</c:v>
                </c:pt>
                <c:pt idx="247">
                  <c:v>105480370.89913309</c:v>
                </c:pt>
                <c:pt idx="248">
                  <c:v>100850276.1214807</c:v>
                </c:pt>
                <c:pt idx="249">
                  <c:v>96317348.45532976</c:v>
                </c:pt>
                <c:pt idx="250">
                  <c:v>91886859.30597971</c:v>
                </c:pt>
                <c:pt idx="251">
                  <c:v>87567727.31311938</c:v>
                </c:pt>
                <c:pt idx="252">
                  <c:v>83242144.28901282</c:v>
                </c:pt>
                <c:pt idx="253">
                  <c:v>79168481.01791377</c:v>
                </c:pt>
                <c:pt idx="254">
                  <c:v>75208995.01128101</c:v>
                </c:pt>
                <c:pt idx="255">
                  <c:v>71376824.98846963</c:v>
                </c:pt>
                <c:pt idx="256">
                  <c:v>67694886.92195943</c:v>
                </c:pt>
                <c:pt idx="257">
                  <c:v>64115550.65441308</c:v>
                </c:pt>
                <c:pt idx="258">
                  <c:v>60605936.92105776</c:v>
                </c:pt>
                <c:pt idx="259">
                  <c:v>57173640.303107224</c:v>
                </c:pt>
                <c:pt idx="260">
                  <c:v>53797218.05412674</c:v>
                </c:pt>
                <c:pt idx="261">
                  <c:v>50499278.18653566</c:v>
                </c:pt>
                <c:pt idx="262">
                  <c:v>47279804.55988379</c:v>
                </c:pt>
                <c:pt idx="263">
                  <c:v>44152681.29537707</c:v>
                </c:pt>
                <c:pt idx="264">
                  <c:v>41141749.56066135</c:v>
                </c:pt>
                <c:pt idx="265">
                  <c:v>38330752.32315554</c:v>
                </c:pt>
                <c:pt idx="266">
                  <c:v>35702364.06804236</c:v>
                </c:pt>
                <c:pt idx="267">
                  <c:v>33143877.953676075</c:v>
                </c:pt>
                <c:pt idx="268">
                  <c:v>30803605.469056383</c:v>
                </c:pt>
                <c:pt idx="269">
                  <c:v>28564088.375946134</c:v>
                </c:pt>
                <c:pt idx="270">
                  <c:v>26437557.87656452</c:v>
                </c:pt>
                <c:pt idx="271">
                  <c:v>24477766.457979076</c:v>
                </c:pt>
                <c:pt idx="272">
                  <c:v>22643691.840806864</c:v>
                </c:pt>
                <c:pt idx="273">
                  <c:v>20941920.329176314</c:v>
                </c:pt>
                <c:pt idx="274">
                  <c:v>19357626.116841357</c:v>
                </c:pt>
                <c:pt idx="275">
                  <c:v>17676591.190319955</c:v>
                </c:pt>
                <c:pt idx="276">
                  <c:v>16238153.487126391</c:v>
                </c:pt>
                <c:pt idx="277">
                  <c:v>14893247.851728924</c:v>
                </c:pt>
                <c:pt idx="278">
                  <c:v>13590885.450947374</c:v>
                </c:pt>
                <c:pt idx="279">
                  <c:v>12353399.978051549</c:v>
                </c:pt>
                <c:pt idx="280">
                  <c:v>11183027.61590953</c:v>
                </c:pt>
                <c:pt idx="281">
                  <c:v>10082782.85550291</c:v>
                </c:pt>
                <c:pt idx="282">
                  <c:v>9038827.861077098</c:v>
                </c:pt>
                <c:pt idx="283">
                  <c:v>8062779.09503943</c:v>
                </c:pt>
                <c:pt idx="284">
                  <c:v>7107416.108000347</c:v>
                </c:pt>
                <c:pt idx="285">
                  <c:v>6247963.851942586</c:v>
                </c:pt>
                <c:pt idx="286">
                  <c:v>5477042.7528242385</c:v>
                </c:pt>
                <c:pt idx="287">
                  <c:v>4777703.174768635</c:v>
                </c:pt>
                <c:pt idx="288">
                  <c:v>4148698.435307134</c:v>
                </c:pt>
                <c:pt idx="289">
                  <c:v>3616977.7541798116</c:v>
                </c:pt>
                <c:pt idx="290">
                  <c:v>3176758.158335553</c:v>
                </c:pt>
                <c:pt idx="291">
                  <c:v>2846773.6624699095</c:v>
                </c:pt>
                <c:pt idx="292">
                  <c:v>2628596.4916995727</c:v>
                </c:pt>
                <c:pt idx="293">
                  <c:v>2486054.970699749</c:v>
                </c:pt>
                <c:pt idx="294">
                  <c:v>2224050.728390974</c:v>
                </c:pt>
                <c:pt idx="295">
                  <c:v>2144261.2732920125</c:v>
                </c:pt>
                <c:pt idx="296">
                  <c:v>2068226.8418271877</c:v>
                </c:pt>
                <c:pt idx="297">
                  <c:v>1993778.441641249</c:v>
                </c:pt>
                <c:pt idx="298">
                  <c:v>1919868.4874155526</c:v>
                </c:pt>
                <c:pt idx="299">
                  <c:v>1846160.6363479944</c:v>
                </c:pt>
                <c:pt idx="300">
                  <c:v>1772737.5152279437</c:v>
                </c:pt>
                <c:pt idx="301">
                  <c:v>1699991.4748378906</c:v>
                </c:pt>
                <c:pt idx="302">
                  <c:v>1627839.5021136473</c:v>
                </c:pt>
                <c:pt idx="303">
                  <c:v>1555786.9886405983</c:v>
                </c:pt>
                <c:pt idx="304">
                  <c:v>1485765.857086672</c:v>
                </c:pt>
                <c:pt idx="305">
                  <c:v>1418249.0792647863</c:v>
                </c:pt>
                <c:pt idx="306">
                  <c:v>1352164.280057488</c:v>
                </c:pt>
                <c:pt idx="307">
                  <c:v>1288084.334168588</c:v>
                </c:pt>
                <c:pt idx="308">
                  <c:v>1225907.717477214</c:v>
                </c:pt>
                <c:pt idx="309">
                  <c:v>1165455.7440100813</c:v>
                </c:pt>
                <c:pt idx="310">
                  <c:v>1107587.208865637</c:v>
                </c:pt>
                <c:pt idx="311">
                  <c:v>1050896.558351769</c:v>
                </c:pt>
                <c:pt idx="312">
                  <c:v>995337.5417668254</c:v>
                </c:pt>
                <c:pt idx="313">
                  <c:v>940487.8973431146</c:v>
                </c:pt>
                <c:pt idx="314">
                  <c:v>887393.4529461652</c:v>
                </c:pt>
                <c:pt idx="315">
                  <c:v>835246.8245306249</c:v>
                </c:pt>
                <c:pt idx="316">
                  <c:v>786718.2277495933</c:v>
                </c:pt>
                <c:pt idx="317">
                  <c:v>739475.7387699449</c:v>
                </c:pt>
                <c:pt idx="318">
                  <c:v>694492.5431716489</c:v>
                </c:pt>
                <c:pt idx="319">
                  <c:v>650624.2450266214</c:v>
                </c:pt>
                <c:pt idx="320">
                  <c:v>609449.2289090612</c:v>
                </c:pt>
                <c:pt idx="321">
                  <c:v>568634.9489784362</c:v>
                </c:pt>
                <c:pt idx="322">
                  <c:v>528972.2009644038</c:v>
                </c:pt>
                <c:pt idx="323">
                  <c:v>491260.02552854974</c:v>
                </c:pt>
                <c:pt idx="324">
                  <c:v>454683.55977680034</c:v>
                </c:pt>
                <c:pt idx="325">
                  <c:v>421470.07695708214</c:v>
                </c:pt>
                <c:pt idx="326">
                  <c:v>389330.4488882171</c:v>
                </c:pt>
                <c:pt idx="327">
                  <c:v>359820.7337449884</c:v>
                </c:pt>
                <c:pt idx="328">
                  <c:v>331894.177477353</c:v>
                </c:pt>
                <c:pt idx="329">
                  <c:v>305358.6011960317</c:v>
                </c:pt>
                <c:pt idx="330">
                  <c:v>279762.7346157715</c:v>
                </c:pt>
                <c:pt idx="331">
                  <c:v>256760.41207972608</c:v>
                </c:pt>
                <c:pt idx="332">
                  <c:v>235618.91723280484</c:v>
                </c:pt>
                <c:pt idx="333">
                  <c:v>215206.0970504125</c:v>
                </c:pt>
                <c:pt idx="334">
                  <c:v>197644.43320525266</c:v>
                </c:pt>
                <c:pt idx="335">
                  <c:v>180479.93051064858</c:v>
                </c:pt>
                <c:pt idx="336">
                  <c:v>164198.0150007416</c:v>
                </c:pt>
                <c:pt idx="337">
                  <c:v>152494.9423842013</c:v>
                </c:pt>
                <c:pt idx="338">
                  <c:v>141501.1989785194</c:v>
                </c:pt>
                <c:pt idx="339">
                  <c:v>130832.81821174224</c:v>
                </c:pt>
                <c:pt idx="340">
                  <c:v>120699.91761044107</c:v>
                </c:pt>
                <c:pt idx="341">
                  <c:v>110574.98695398566</c:v>
                </c:pt>
                <c:pt idx="342">
                  <c:v>100648.6369021849</c:v>
                </c:pt>
                <c:pt idx="343">
                  <c:v>91709.693178516</c:v>
                </c:pt>
                <c:pt idx="344">
                  <c:v>83172.36897846365</c:v>
                </c:pt>
                <c:pt idx="345">
                  <c:v>74860.27046452364</c:v>
                </c:pt>
                <c:pt idx="346">
                  <c:v>67508.9720342471</c:v>
                </c:pt>
                <c:pt idx="347">
                  <c:v>60170.91207180007</c:v>
                </c:pt>
                <c:pt idx="348">
                  <c:v>53045.28187318113</c:v>
                </c:pt>
                <c:pt idx="349">
                  <c:v>48674.99706553678</c:v>
                </c:pt>
                <c:pt idx="350">
                  <c:v>45229.74635133568</c:v>
                </c:pt>
                <c:pt idx="351">
                  <c:v>41788.0274811372</c:v>
                </c:pt>
                <c:pt idx="352">
                  <c:v>39319.78138467274</c:v>
                </c:pt>
                <c:pt idx="353">
                  <c:v>36851.662131137855</c:v>
                </c:pt>
                <c:pt idx="354">
                  <c:v>35684.52314508958</c:v>
                </c:pt>
                <c:pt idx="355">
                  <c:v>34564.23709894134</c:v>
                </c:pt>
                <c:pt idx="356">
                  <c:v>33443.992339272714</c:v>
                </c:pt>
                <c:pt idx="357">
                  <c:v>32329.092076989935</c:v>
                </c:pt>
                <c:pt idx="358">
                  <c:v>31208.729726845995</c:v>
                </c:pt>
                <c:pt idx="359">
                  <c:v>30090.04577713832</c:v>
                </c:pt>
                <c:pt idx="360">
                  <c:v>28969.681995815903</c:v>
                </c:pt>
                <c:pt idx="361">
                  <c:v>27850.865364156445</c:v>
                </c:pt>
                <c:pt idx="362">
                  <c:v>26730.4884224977</c:v>
                </c:pt>
                <c:pt idx="363">
                  <c:v>25610.125141963756</c:v>
                </c:pt>
                <c:pt idx="364">
                  <c:v>24491.115162806404</c:v>
                </c:pt>
                <c:pt idx="365">
                  <c:v>23370.71905819109</c:v>
                </c:pt>
                <c:pt idx="366">
                  <c:v>22251.545433913445</c:v>
                </c:pt>
                <c:pt idx="367">
                  <c:v>21131.094781007207</c:v>
                </c:pt>
                <c:pt idx="368">
                  <c:v>20010.645610738964</c:v>
                </c:pt>
                <c:pt idx="369">
                  <c:v>18893.30553324123</c:v>
                </c:pt>
                <c:pt idx="370">
                  <c:v>17772.671553318036</c:v>
                </c:pt>
                <c:pt idx="371">
                  <c:v>16652.94191393075</c:v>
                </c:pt>
                <c:pt idx="372">
                  <c:v>15532.219654600496</c:v>
                </c:pt>
                <c:pt idx="373">
                  <c:v>14412.266141263477</c:v>
                </c:pt>
                <c:pt idx="374">
                  <c:v>13291.445998350115</c:v>
                </c:pt>
                <c:pt idx="375">
                  <c:v>12170.603419517327</c:v>
                </c:pt>
                <c:pt idx="376">
                  <c:v>11050.342536849901</c:v>
                </c:pt>
                <c:pt idx="377">
                  <c:v>9929.385554370743</c:v>
                </c:pt>
                <c:pt idx="378">
                  <c:v>8808.875098270319</c:v>
                </c:pt>
                <c:pt idx="379">
                  <c:v>8075.052856447316</c:v>
                </c:pt>
                <c:pt idx="380">
                  <c:v>7341.167079811256</c:v>
                </c:pt>
                <c:pt idx="381">
                  <c:v>6608.294004670471</c:v>
                </c:pt>
                <c:pt idx="382">
                  <c:v>5874.138156350066</c:v>
                </c:pt>
                <c:pt idx="383">
                  <c:v>5140.188486518608</c:v>
                </c:pt>
                <c:pt idx="384">
                  <c:v>4405.838020951036</c:v>
                </c:pt>
                <c:pt idx="385">
                  <c:v>3671.6109297538715</c:v>
                </c:pt>
                <c:pt idx="386">
                  <c:v>2937.0611137392752</c:v>
                </c:pt>
                <c:pt idx="387">
                  <c:v>2202.4260932430593</c:v>
                </c:pt>
                <c:pt idx="388">
                  <c:v>1467.7825373397923</c:v>
                </c:pt>
                <c:pt idx="389">
                  <c:v>732.9258032612253</c:v>
                </c:pt>
                <c:pt idx="39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_Hidden30!$D$2:$D$392</c:f>
              <c:numCache>
                <c:ptCount val="391"/>
                <c:pt idx="0">
                  <c:v>6828951567.128276</c:v>
                </c:pt>
                <c:pt idx="1">
                  <c:v>6762623500.67129</c:v>
                </c:pt>
                <c:pt idx="2">
                  <c:v>6698375852.035315</c:v>
                </c:pt>
                <c:pt idx="3">
                  <c:v>6633828801.024618</c:v>
                </c:pt>
                <c:pt idx="4">
                  <c:v>6569882506.145428</c:v>
                </c:pt>
                <c:pt idx="5">
                  <c:v>6505327034.870069</c:v>
                </c:pt>
                <c:pt idx="6">
                  <c:v>6442200550.370761</c:v>
                </c:pt>
                <c:pt idx="7">
                  <c:v>6377484242.475584</c:v>
                </c:pt>
                <c:pt idx="8">
                  <c:v>6313492135.681459</c:v>
                </c:pt>
                <c:pt idx="9">
                  <c:v>6251256906.680785</c:v>
                </c:pt>
                <c:pt idx="10">
                  <c:v>6187767066.419845</c:v>
                </c:pt>
                <c:pt idx="11">
                  <c:v>6124307987.629396</c:v>
                </c:pt>
                <c:pt idx="12">
                  <c:v>6060957314.5041065</c:v>
                </c:pt>
                <c:pt idx="13">
                  <c:v>5998918453.341921</c:v>
                </c:pt>
                <c:pt idx="14">
                  <c:v>5935358381.266223</c:v>
                </c:pt>
                <c:pt idx="15">
                  <c:v>5873385372.414467</c:v>
                </c:pt>
                <c:pt idx="16">
                  <c:v>5811865270.849279</c:v>
                </c:pt>
                <c:pt idx="17">
                  <c:v>5749835549.842578</c:v>
                </c:pt>
                <c:pt idx="18">
                  <c:v>5688759855.988735</c:v>
                </c:pt>
                <c:pt idx="19">
                  <c:v>5628047239.052988</c:v>
                </c:pt>
                <c:pt idx="20">
                  <c:v>5568268773.34796</c:v>
                </c:pt>
                <c:pt idx="21">
                  <c:v>5509129694.19625</c:v>
                </c:pt>
                <c:pt idx="22">
                  <c:v>5448959678.64395</c:v>
                </c:pt>
                <c:pt idx="23">
                  <c:v>5390523823.656786</c:v>
                </c:pt>
                <c:pt idx="24">
                  <c:v>5331961701.925839</c:v>
                </c:pt>
                <c:pt idx="25">
                  <c:v>5274073334.267339</c:v>
                </c:pt>
                <c:pt idx="26">
                  <c:v>5216124593.708211</c:v>
                </c:pt>
                <c:pt idx="27">
                  <c:v>5158792814.648741</c:v>
                </c:pt>
                <c:pt idx="28">
                  <c:v>5101810009.772146</c:v>
                </c:pt>
                <c:pt idx="29">
                  <c:v>5045079288.146052</c:v>
                </c:pt>
                <c:pt idx="30">
                  <c:v>4988324137.7556</c:v>
                </c:pt>
                <c:pt idx="31">
                  <c:v>4932862083.632327</c:v>
                </c:pt>
                <c:pt idx="32">
                  <c:v>4877600548.566092</c:v>
                </c:pt>
                <c:pt idx="33">
                  <c:v>4824693147.051624</c:v>
                </c:pt>
                <c:pt idx="34">
                  <c:v>4770156694.920737</c:v>
                </c:pt>
                <c:pt idx="35">
                  <c:v>4716591243.7439995</c:v>
                </c:pt>
                <c:pt idx="36">
                  <c:v>4662025537.784042</c:v>
                </c:pt>
                <c:pt idx="37">
                  <c:v>4608507836.47389</c:v>
                </c:pt>
                <c:pt idx="38">
                  <c:v>4554808428.297787</c:v>
                </c:pt>
                <c:pt idx="39">
                  <c:v>4501799236.425707</c:v>
                </c:pt>
                <c:pt idx="40">
                  <c:v>4449267836.521759</c:v>
                </c:pt>
                <c:pt idx="41">
                  <c:v>4396802618.923224</c:v>
                </c:pt>
                <c:pt idx="42">
                  <c:v>4344327091.93338</c:v>
                </c:pt>
                <c:pt idx="43">
                  <c:v>4292496906.95647</c:v>
                </c:pt>
                <c:pt idx="44">
                  <c:v>4241083431.6671834</c:v>
                </c:pt>
                <c:pt idx="45">
                  <c:v>4191057596.5636015</c:v>
                </c:pt>
                <c:pt idx="46">
                  <c:v>4140998827.879196</c:v>
                </c:pt>
                <c:pt idx="47">
                  <c:v>4090881339.41715</c:v>
                </c:pt>
                <c:pt idx="48">
                  <c:v>4040497752.1778703</c:v>
                </c:pt>
                <c:pt idx="49">
                  <c:v>3991627365.7520666</c:v>
                </c:pt>
                <c:pt idx="50">
                  <c:v>3942032907.422552</c:v>
                </c:pt>
                <c:pt idx="51">
                  <c:v>3892872438.4807796</c:v>
                </c:pt>
                <c:pt idx="52">
                  <c:v>3844489287.1615944</c:v>
                </c:pt>
                <c:pt idx="53">
                  <c:v>3795927735.0155888</c:v>
                </c:pt>
                <c:pt idx="54">
                  <c:v>3748651081.7251444</c:v>
                </c:pt>
                <c:pt idx="55">
                  <c:v>3701412110.5124636</c:v>
                </c:pt>
                <c:pt idx="56">
                  <c:v>3654737603.2961483</c:v>
                </c:pt>
                <c:pt idx="57">
                  <c:v>3609285953.513727</c:v>
                </c:pt>
                <c:pt idx="58">
                  <c:v>3563202139.154417</c:v>
                </c:pt>
                <c:pt idx="59">
                  <c:v>3517468772.311921</c:v>
                </c:pt>
                <c:pt idx="60">
                  <c:v>3472026307.0617876</c:v>
                </c:pt>
                <c:pt idx="61">
                  <c:v>3427465286.082586</c:v>
                </c:pt>
                <c:pt idx="62">
                  <c:v>3382863183.3044305</c:v>
                </c:pt>
                <c:pt idx="63">
                  <c:v>3338630898.9330044</c:v>
                </c:pt>
                <c:pt idx="64">
                  <c:v>3295065429.0064774</c:v>
                </c:pt>
                <c:pt idx="65">
                  <c:v>3251201280.7048182</c:v>
                </c:pt>
                <c:pt idx="66">
                  <c:v>3208282549.980977</c:v>
                </c:pt>
                <c:pt idx="67">
                  <c:v>3165367608.6422205</c:v>
                </c:pt>
                <c:pt idx="68">
                  <c:v>3122928990.230408</c:v>
                </c:pt>
                <c:pt idx="69">
                  <c:v>3082132653.6724443</c:v>
                </c:pt>
                <c:pt idx="70">
                  <c:v>3040535382.8133163</c:v>
                </c:pt>
                <c:pt idx="71">
                  <c:v>2999580938.582475</c:v>
                </c:pt>
                <c:pt idx="72">
                  <c:v>2958378700.8405356</c:v>
                </c:pt>
                <c:pt idx="73">
                  <c:v>2917866514.57799</c:v>
                </c:pt>
                <c:pt idx="74">
                  <c:v>2877465611.4189487</c:v>
                </c:pt>
                <c:pt idx="75">
                  <c:v>2837714681.966367</c:v>
                </c:pt>
                <c:pt idx="76">
                  <c:v>2799175895.2333994</c:v>
                </c:pt>
                <c:pt idx="77">
                  <c:v>2760327782.5636168</c:v>
                </c:pt>
                <c:pt idx="78">
                  <c:v>2721929347.247922</c:v>
                </c:pt>
                <c:pt idx="79">
                  <c:v>2683962133.5571313</c:v>
                </c:pt>
                <c:pt idx="80">
                  <c:v>2645920340.596984</c:v>
                </c:pt>
                <c:pt idx="81">
                  <c:v>2608892131.051652</c:v>
                </c:pt>
                <c:pt idx="82">
                  <c:v>2571899393.553333</c:v>
                </c:pt>
                <c:pt idx="83">
                  <c:v>2535252297.7982874</c:v>
                </c:pt>
                <c:pt idx="84">
                  <c:v>2498546807.6518655</c:v>
                </c:pt>
                <c:pt idx="85">
                  <c:v>2462939033.2133627</c:v>
                </c:pt>
                <c:pt idx="86">
                  <c:v>2427857633.459709</c:v>
                </c:pt>
                <c:pt idx="87">
                  <c:v>2393143570.5811906</c:v>
                </c:pt>
                <c:pt idx="88">
                  <c:v>2359469134.902944</c:v>
                </c:pt>
                <c:pt idx="89">
                  <c:v>2325733624.4826593</c:v>
                </c:pt>
                <c:pt idx="90">
                  <c:v>2292673933.436461</c:v>
                </c:pt>
                <c:pt idx="91">
                  <c:v>2259348808.7034335</c:v>
                </c:pt>
                <c:pt idx="92">
                  <c:v>2226624626.745584</c:v>
                </c:pt>
                <c:pt idx="93">
                  <c:v>2195052159.7785597</c:v>
                </c:pt>
                <c:pt idx="94">
                  <c:v>2163192949.8326893</c:v>
                </c:pt>
                <c:pt idx="95">
                  <c:v>2131547090.8537421</c:v>
                </c:pt>
                <c:pt idx="96">
                  <c:v>2099990987.6439116</c:v>
                </c:pt>
                <c:pt idx="97">
                  <c:v>2069372592.5795672</c:v>
                </c:pt>
                <c:pt idx="98">
                  <c:v>2038697452.0396488</c:v>
                </c:pt>
                <c:pt idx="99">
                  <c:v>2008418018.300187</c:v>
                </c:pt>
                <c:pt idx="100">
                  <c:v>1978498426.7802887</c:v>
                </c:pt>
                <c:pt idx="101">
                  <c:v>1948786785.2473817</c:v>
                </c:pt>
                <c:pt idx="102">
                  <c:v>1919488833.319682</c:v>
                </c:pt>
                <c:pt idx="103">
                  <c:v>1890148393.319096</c:v>
                </c:pt>
                <c:pt idx="104">
                  <c:v>1861166151.4689016</c:v>
                </c:pt>
                <c:pt idx="105">
                  <c:v>1832911062.4636507</c:v>
                </c:pt>
                <c:pt idx="106">
                  <c:v>1804400777.3262637</c:v>
                </c:pt>
                <c:pt idx="107">
                  <c:v>1776604704.8309243</c:v>
                </c:pt>
                <c:pt idx="108">
                  <c:v>1749152827.524903</c:v>
                </c:pt>
                <c:pt idx="109">
                  <c:v>1722463495.8366435</c:v>
                </c:pt>
                <c:pt idx="110">
                  <c:v>1695720049.677963</c:v>
                </c:pt>
                <c:pt idx="111">
                  <c:v>1668641386.800884</c:v>
                </c:pt>
                <c:pt idx="112">
                  <c:v>1642618255.8506844</c:v>
                </c:pt>
                <c:pt idx="113">
                  <c:v>1617065621.992042</c:v>
                </c:pt>
                <c:pt idx="114">
                  <c:v>1591832380.2828367</c:v>
                </c:pt>
                <c:pt idx="115">
                  <c:v>1567024271.9100413</c:v>
                </c:pt>
                <c:pt idx="116">
                  <c:v>1542508584.6706588</c:v>
                </c:pt>
                <c:pt idx="117">
                  <c:v>1518837842.4085476</c:v>
                </c:pt>
                <c:pt idx="118">
                  <c:v>1494673328.9091158</c:v>
                </c:pt>
                <c:pt idx="119">
                  <c:v>1471013656.4228473</c:v>
                </c:pt>
                <c:pt idx="120">
                  <c:v>1447360812.7797573</c:v>
                </c:pt>
                <c:pt idx="121">
                  <c:v>1424344208.6686032</c:v>
                </c:pt>
                <c:pt idx="122">
                  <c:v>1401243556.5813093</c:v>
                </c:pt>
                <c:pt idx="123">
                  <c:v>1378543317.6602106</c:v>
                </c:pt>
                <c:pt idx="124">
                  <c:v>1356277725.9279141</c:v>
                </c:pt>
                <c:pt idx="125">
                  <c:v>1334091004.7538214</c:v>
                </c:pt>
                <c:pt idx="126">
                  <c:v>1312332508.5610995</c:v>
                </c:pt>
                <c:pt idx="127">
                  <c:v>1290563277.769521</c:v>
                </c:pt>
                <c:pt idx="128">
                  <c:v>1268937850.6096942</c:v>
                </c:pt>
                <c:pt idx="129">
                  <c:v>1247574601.4987652</c:v>
                </c:pt>
                <c:pt idx="130">
                  <c:v>1226678846.205928</c:v>
                </c:pt>
                <c:pt idx="131">
                  <c:v>1206191821.2633088</c:v>
                </c:pt>
                <c:pt idx="132">
                  <c:v>1185733982.6666641</c:v>
                </c:pt>
                <c:pt idx="133">
                  <c:v>1165646608.6133504</c:v>
                </c:pt>
                <c:pt idx="134">
                  <c:v>1145721897.2196517</c:v>
                </c:pt>
                <c:pt idx="135">
                  <c:v>1125621704.9018326</c:v>
                </c:pt>
                <c:pt idx="136">
                  <c:v>1106265675.7650418</c:v>
                </c:pt>
                <c:pt idx="137">
                  <c:v>1086870823.4796002</c:v>
                </c:pt>
                <c:pt idx="138">
                  <c:v>1067956535.8266338</c:v>
                </c:pt>
                <c:pt idx="139">
                  <c:v>1048997815.0631508</c:v>
                </c:pt>
                <c:pt idx="140">
                  <c:v>1030363121.8935821</c:v>
                </c:pt>
                <c:pt idx="141">
                  <c:v>1012260512.3274789</c:v>
                </c:pt>
                <c:pt idx="142">
                  <c:v>994052147.8834794</c:v>
                </c:pt>
                <c:pt idx="143">
                  <c:v>976233926.9237585</c:v>
                </c:pt>
                <c:pt idx="144">
                  <c:v>958455611.7241687</c:v>
                </c:pt>
                <c:pt idx="145">
                  <c:v>941229379.0474966</c:v>
                </c:pt>
                <c:pt idx="146">
                  <c:v>924157778.5134264</c:v>
                </c:pt>
                <c:pt idx="147">
                  <c:v>907337195.4913167</c:v>
                </c:pt>
                <c:pt idx="148">
                  <c:v>890830007.6013745</c:v>
                </c:pt>
                <c:pt idx="149">
                  <c:v>874491739.6466063</c:v>
                </c:pt>
                <c:pt idx="150">
                  <c:v>858547022.919242</c:v>
                </c:pt>
                <c:pt idx="151">
                  <c:v>842713351.263217</c:v>
                </c:pt>
                <c:pt idx="152">
                  <c:v>826929754.6462137</c:v>
                </c:pt>
                <c:pt idx="153">
                  <c:v>811719563.4564908</c:v>
                </c:pt>
                <c:pt idx="154">
                  <c:v>796469115.5912013</c:v>
                </c:pt>
                <c:pt idx="155">
                  <c:v>781486873.6153977</c:v>
                </c:pt>
                <c:pt idx="156">
                  <c:v>766559029.6812944</c:v>
                </c:pt>
                <c:pt idx="157">
                  <c:v>751876131.0127597</c:v>
                </c:pt>
                <c:pt idx="158">
                  <c:v>737201356.9088666</c:v>
                </c:pt>
                <c:pt idx="159">
                  <c:v>722698168.8460366</c:v>
                </c:pt>
                <c:pt idx="160">
                  <c:v>708415237.7188462</c:v>
                </c:pt>
                <c:pt idx="161">
                  <c:v>694293643.4067501</c:v>
                </c:pt>
                <c:pt idx="162">
                  <c:v>680456056.1192688</c:v>
                </c:pt>
                <c:pt idx="163">
                  <c:v>666666968.564554</c:v>
                </c:pt>
                <c:pt idx="164">
                  <c:v>653088964.0426131</c:v>
                </c:pt>
                <c:pt idx="165">
                  <c:v>640012690.0137858</c:v>
                </c:pt>
                <c:pt idx="166">
                  <c:v>626891374.5656523</c:v>
                </c:pt>
                <c:pt idx="167">
                  <c:v>613931090.1754119</c:v>
                </c:pt>
                <c:pt idx="168">
                  <c:v>601176405.8776412</c:v>
                </c:pt>
                <c:pt idx="169">
                  <c:v>588703048.3444141</c:v>
                </c:pt>
                <c:pt idx="170">
                  <c:v>576296999.8257345</c:v>
                </c:pt>
                <c:pt idx="171">
                  <c:v>564206836.0574753</c:v>
                </c:pt>
                <c:pt idx="172">
                  <c:v>552376386.7292142</c:v>
                </c:pt>
                <c:pt idx="173">
                  <c:v>540621113.9796263</c:v>
                </c:pt>
                <c:pt idx="174">
                  <c:v>529224802.0656721</c:v>
                </c:pt>
                <c:pt idx="175">
                  <c:v>517937815.43375725</c:v>
                </c:pt>
                <c:pt idx="176">
                  <c:v>506661641.03382474</c:v>
                </c:pt>
                <c:pt idx="177">
                  <c:v>495779051.19420636</c:v>
                </c:pt>
                <c:pt idx="178">
                  <c:v>484796926.8362168</c:v>
                </c:pt>
                <c:pt idx="179">
                  <c:v>474016963.3499976</c:v>
                </c:pt>
                <c:pt idx="180">
                  <c:v>463312396.451029</c:v>
                </c:pt>
                <c:pt idx="181">
                  <c:v>452816350.2085795</c:v>
                </c:pt>
                <c:pt idx="182">
                  <c:v>442386799.02883196</c:v>
                </c:pt>
                <c:pt idx="183">
                  <c:v>432093801.7278301</c:v>
                </c:pt>
                <c:pt idx="184">
                  <c:v>422007861.34083635</c:v>
                </c:pt>
                <c:pt idx="185">
                  <c:v>412010977.6158781</c:v>
                </c:pt>
                <c:pt idx="186">
                  <c:v>402220217.2797746</c:v>
                </c:pt>
                <c:pt idx="187">
                  <c:v>392578928.7947414</c:v>
                </c:pt>
                <c:pt idx="188">
                  <c:v>383000518.9333092</c:v>
                </c:pt>
                <c:pt idx="189">
                  <c:v>373795442.53770316</c:v>
                </c:pt>
                <c:pt idx="190">
                  <c:v>364601479.0786742</c:v>
                </c:pt>
                <c:pt idx="191">
                  <c:v>355598079.3711377</c:v>
                </c:pt>
                <c:pt idx="192">
                  <c:v>346625704.458066</c:v>
                </c:pt>
                <c:pt idx="193">
                  <c:v>337888940.7287037</c:v>
                </c:pt>
                <c:pt idx="194">
                  <c:v>329319948.54542494</c:v>
                </c:pt>
                <c:pt idx="195">
                  <c:v>320894956.55969125</c:v>
                </c:pt>
                <c:pt idx="196">
                  <c:v>312666780.64792675</c:v>
                </c:pt>
                <c:pt idx="197">
                  <c:v>304511208.22808325</c:v>
                </c:pt>
                <c:pt idx="198">
                  <c:v>296497606.60471535</c:v>
                </c:pt>
                <c:pt idx="199">
                  <c:v>288562539.837485</c:v>
                </c:pt>
                <c:pt idx="200">
                  <c:v>280729268.29644734</c:v>
                </c:pt>
                <c:pt idx="201">
                  <c:v>273034853.7613539</c:v>
                </c:pt>
                <c:pt idx="202">
                  <c:v>265377962.19059965</c:v>
                </c:pt>
                <c:pt idx="203">
                  <c:v>257923581.72195148</c:v>
                </c:pt>
                <c:pt idx="204">
                  <c:v>250610114.9157647</c:v>
                </c:pt>
                <c:pt idx="205">
                  <c:v>243584886.4663621</c:v>
                </c:pt>
                <c:pt idx="206">
                  <c:v>236717316.71219254</c:v>
                </c:pt>
                <c:pt idx="207">
                  <c:v>230033570.33874458</c:v>
                </c:pt>
                <c:pt idx="208">
                  <c:v>223542518.64196217</c:v>
                </c:pt>
                <c:pt idx="209">
                  <c:v>217106719.69756103</c:v>
                </c:pt>
                <c:pt idx="210">
                  <c:v>210925006.42956334</c:v>
                </c:pt>
                <c:pt idx="211">
                  <c:v>204881682.48738363</c:v>
                </c:pt>
                <c:pt idx="212">
                  <c:v>199010247.11804262</c:v>
                </c:pt>
                <c:pt idx="213">
                  <c:v>193332344.41790363</c:v>
                </c:pt>
                <c:pt idx="214">
                  <c:v>187695139.80175295</c:v>
                </c:pt>
                <c:pt idx="215">
                  <c:v>182164690.61058706</c:v>
                </c:pt>
                <c:pt idx="216">
                  <c:v>176670627.6816419</c:v>
                </c:pt>
                <c:pt idx="217">
                  <c:v>171291551.96320257</c:v>
                </c:pt>
                <c:pt idx="218">
                  <c:v>165997644.16749772</c:v>
                </c:pt>
                <c:pt idx="219">
                  <c:v>160787297.8060983</c:v>
                </c:pt>
                <c:pt idx="220">
                  <c:v>155681920.75725418</c:v>
                </c:pt>
                <c:pt idx="221">
                  <c:v>150644274.12549537</c:v>
                </c:pt>
                <c:pt idx="222">
                  <c:v>145715097.25382522</c:v>
                </c:pt>
                <c:pt idx="223">
                  <c:v>140775727.83088553</c:v>
                </c:pt>
                <c:pt idx="224">
                  <c:v>136057550.48539677</c:v>
                </c:pt>
                <c:pt idx="225">
                  <c:v>131515769.63387549</c:v>
                </c:pt>
                <c:pt idx="226">
                  <c:v>127058285.54951826</c:v>
                </c:pt>
                <c:pt idx="227">
                  <c:v>122742713.6992095</c:v>
                </c:pt>
                <c:pt idx="228">
                  <c:v>118545324.73122488</c:v>
                </c:pt>
                <c:pt idx="229">
                  <c:v>114527299.91200957</c:v>
                </c:pt>
                <c:pt idx="230">
                  <c:v>110638789.52970831</c:v>
                </c:pt>
                <c:pt idx="231">
                  <c:v>106894367.01995073</c:v>
                </c:pt>
                <c:pt idx="232">
                  <c:v>103298278.65172261</c:v>
                </c:pt>
                <c:pt idx="233">
                  <c:v>99818964.19571933</c:v>
                </c:pt>
                <c:pt idx="234">
                  <c:v>96439173.10427186</c:v>
                </c:pt>
                <c:pt idx="235">
                  <c:v>93134435.39101894</c:v>
                </c:pt>
                <c:pt idx="236">
                  <c:v>89871245.10534391</c:v>
                </c:pt>
                <c:pt idx="237">
                  <c:v>86644812.39280906</c:v>
                </c:pt>
                <c:pt idx="238">
                  <c:v>83458984.54849023</c:v>
                </c:pt>
                <c:pt idx="239">
                  <c:v>80320693.62879972</c:v>
                </c:pt>
                <c:pt idx="240">
                  <c:v>77206509.24520588</c:v>
                </c:pt>
                <c:pt idx="241">
                  <c:v>74069355.53221068</c:v>
                </c:pt>
                <c:pt idx="242">
                  <c:v>71040469.45099345</c:v>
                </c:pt>
                <c:pt idx="243">
                  <c:v>68022117.34008682</c:v>
                </c:pt>
                <c:pt idx="244">
                  <c:v>65095142.84609663</c:v>
                </c:pt>
                <c:pt idx="245">
                  <c:v>62215993.09139429</c:v>
                </c:pt>
                <c:pt idx="246">
                  <c:v>59417589.25103904</c:v>
                </c:pt>
                <c:pt idx="247">
                  <c:v>56732216.70804182</c:v>
                </c:pt>
                <c:pt idx="248">
                  <c:v>54103989.413124196</c:v>
                </c:pt>
                <c:pt idx="249">
                  <c:v>51549227.06637316</c:v>
                </c:pt>
                <c:pt idx="250">
                  <c:v>49052951.0656898</c:v>
                </c:pt>
                <c:pt idx="251">
                  <c:v>46632164.90766834</c:v>
                </c:pt>
                <c:pt idx="252">
                  <c:v>44215938.91302474</c:v>
                </c:pt>
                <c:pt idx="253">
                  <c:v>41948619.4213403</c:v>
                </c:pt>
                <c:pt idx="254">
                  <c:v>39749277.4141912</c:v>
                </c:pt>
                <c:pt idx="255">
                  <c:v>37627968.45534781</c:v>
                </c:pt>
                <c:pt idx="256">
                  <c:v>35599113.24877846</c:v>
                </c:pt>
                <c:pt idx="257">
                  <c:v>33631077.54543828</c:v>
                </c:pt>
                <c:pt idx="258">
                  <c:v>31711905.793013606</c:v>
                </c:pt>
                <c:pt idx="259">
                  <c:v>29839882.666169323</c:v>
                </c:pt>
                <c:pt idx="260">
                  <c:v>28006263.916949414</c:v>
                </c:pt>
                <c:pt idx="261">
                  <c:v>26228994.71724279</c:v>
                </c:pt>
                <c:pt idx="262">
                  <c:v>24494368.12761335</c:v>
                </c:pt>
                <c:pt idx="263">
                  <c:v>22817991.695194703</c:v>
                </c:pt>
                <c:pt idx="264">
                  <c:v>21207876.434122596</c:v>
                </c:pt>
                <c:pt idx="265">
                  <c:v>19710223.0393068</c:v>
                </c:pt>
                <c:pt idx="266">
                  <c:v>18311978.19977453</c:v>
                </c:pt>
                <c:pt idx="267">
                  <c:v>16956480.012524676</c:v>
                </c:pt>
                <c:pt idx="268">
                  <c:v>15720403.928838989</c:v>
                </c:pt>
                <c:pt idx="269">
                  <c:v>14540408.556051798</c:v>
                </c:pt>
                <c:pt idx="270">
                  <c:v>13424785.155728465</c:v>
                </c:pt>
                <c:pt idx="271">
                  <c:v>12398007.320708487</c:v>
                </c:pt>
                <c:pt idx="272">
                  <c:v>11439878.985475551</c:v>
                </c:pt>
                <c:pt idx="273">
                  <c:v>10555816.05579323</c:v>
                </c:pt>
                <c:pt idx="274">
                  <c:v>9732434.754294641</c:v>
                </c:pt>
                <c:pt idx="275">
                  <c:v>8865386.801217379</c:v>
                </c:pt>
                <c:pt idx="276">
                  <c:v>8123251.619940636</c:v>
                </c:pt>
                <c:pt idx="277">
                  <c:v>7432115.461848329</c:v>
                </c:pt>
                <c:pt idx="278">
                  <c:v>6764954.437882501</c:v>
                </c:pt>
                <c:pt idx="279">
                  <c:v>6133349.5980148595</c:v>
                </c:pt>
                <c:pt idx="280">
                  <c:v>5538604.847086563</c:v>
                </c:pt>
                <c:pt idx="281">
                  <c:v>4980987.951121676</c:v>
                </c:pt>
                <c:pt idx="282">
                  <c:v>4454274.319486508</c:v>
                </c:pt>
                <c:pt idx="283">
                  <c:v>3963179.093209997</c:v>
                </c:pt>
                <c:pt idx="284">
                  <c:v>3484695.0000701738</c:v>
                </c:pt>
                <c:pt idx="285">
                  <c:v>3056276.5863726307</c:v>
                </c:pt>
                <c:pt idx="286">
                  <c:v>2672356.3535978245</c:v>
                </c:pt>
                <c:pt idx="287">
                  <c:v>2325397.338682405</c:v>
                </c:pt>
                <c:pt idx="288">
                  <c:v>2014113.6222200585</c:v>
                </c:pt>
                <c:pt idx="289">
                  <c:v>1751651.4955225554</c:v>
                </c:pt>
                <c:pt idx="290">
                  <c:v>1534546.713133375</c:v>
                </c:pt>
                <c:pt idx="291">
                  <c:v>1371649.0009037915</c:v>
                </c:pt>
                <c:pt idx="292">
                  <c:v>1263408.3518863982</c:v>
                </c:pt>
                <c:pt idx="293">
                  <c:v>1191858.3401317322</c:v>
                </c:pt>
                <c:pt idx="294">
                  <c:v>1063624.5884577245</c:v>
                </c:pt>
                <c:pt idx="295">
                  <c:v>1022858.3025429029</c:v>
                </c:pt>
                <c:pt idx="296">
                  <c:v>984079.1621277494</c:v>
                </c:pt>
                <c:pt idx="297">
                  <c:v>946398.8480672515</c:v>
                </c:pt>
                <c:pt idx="298">
                  <c:v>908997.9009154746</c:v>
                </c:pt>
                <c:pt idx="299">
                  <c:v>871948.1371941239</c:v>
                </c:pt>
                <c:pt idx="300">
                  <c:v>835140.789546821</c:v>
                </c:pt>
                <c:pt idx="301">
                  <c:v>798898.8042132152</c:v>
                </c:pt>
                <c:pt idx="302">
                  <c:v>763045.9711518192</c:v>
                </c:pt>
                <c:pt idx="303">
                  <c:v>727416.8358870944</c:v>
                </c:pt>
                <c:pt idx="304">
                  <c:v>692968.2785846915</c:v>
                </c:pt>
                <c:pt idx="305">
                  <c:v>659795.8565235267</c:v>
                </c:pt>
                <c:pt idx="306">
                  <c:v>627503.7130279053</c:v>
                </c:pt>
                <c:pt idx="307">
                  <c:v>596245.6616626261</c:v>
                </c:pt>
                <c:pt idx="308">
                  <c:v>566021.340734423</c:v>
                </c:pt>
                <c:pt idx="309">
                  <c:v>536873.4526269607</c:v>
                </c:pt>
                <c:pt idx="310">
                  <c:v>508918.4165830041</c:v>
                </c:pt>
                <c:pt idx="311">
                  <c:v>481681.50676086574</c:v>
                </c:pt>
                <c:pt idx="312">
                  <c:v>455055.6183971183</c:v>
                </c:pt>
                <c:pt idx="313">
                  <c:v>428920.7674510255</c:v>
                </c:pt>
                <c:pt idx="314">
                  <c:v>403677.15861279337</c:v>
                </c:pt>
                <c:pt idx="315">
                  <c:v>378989.2419019024</c:v>
                </c:pt>
                <c:pt idx="316">
                  <c:v>356091.02589606843</c:v>
                </c:pt>
                <c:pt idx="317">
                  <c:v>333856.50225423445</c:v>
                </c:pt>
                <c:pt idx="318">
                  <c:v>312775.88634221413</c:v>
                </c:pt>
                <c:pt idx="319">
                  <c:v>292273.8848811726</c:v>
                </c:pt>
                <c:pt idx="320">
                  <c:v>273080.9431305309</c:v>
                </c:pt>
                <c:pt idx="321">
                  <c:v>254207.59785195673</c:v>
                </c:pt>
                <c:pt idx="322">
                  <c:v>235875.00393107344</c:v>
                </c:pt>
                <c:pt idx="323">
                  <c:v>218519.5336430434</c:v>
                </c:pt>
                <c:pt idx="324">
                  <c:v>201735.43211233735</c:v>
                </c:pt>
                <c:pt idx="325">
                  <c:v>186538.91451122676</c:v>
                </c:pt>
                <c:pt idx="326">
                  <c:v>171875.96996885334</c:v>
                </c:pt>
                <c:pt idx="327">
                  <c:v>158444.4638645769</c:v>
                </c:pt>
                <c:pt idx="328">
                  <c:v>145787.49887743627</c:v>
                </c:pt>
                <c:pt idx="329">
                  <c:v>133790.3845942613</c:v>
                </c:pt>
                <c:pt idx="330">
                  <c:v>122274.07227818202</c:v>
                </c:pt>
                <c:pt idx="331">
                  <c:v>111935.19723963193</c:v>
                </c:pt>
                <c:pt idx="332">
                  <c:v>102457.28741348983</c:v>
                </c:pt>
                <c:pt idx="333">
                  <c:v>93365.92089452712</c:v>
                </c:pt>
                <c:pt idx="334">
                  <c:v>85528.8225759479</c:v>
                </c:pt>
                <c:pt idx="335">
                  <c:v>77908.8132794527</c:v>
                </c:pt>
                <c:pt idx="336">
                  <c:v>70700.04163427562</c:v>
                </c:pt>
                <c:pt idx="337">
                  <c:v>65499.347627610834</c:v>
                </c:pt>
                <c:pt idx="338">
                  <c:v>60622.765876191</c:v>
                </c:pt>
                <c:pt idx="339">
                  <c:v>55909.60402917006</c:v>
                </c:pt>
                <c:pt idx="340">
                  <c:v>51452.497586980295</c:v>
                </c:pt>
                <c:pt idx="341">
                  <c:v>47016.519566140036</c:v>
                </c:pt>
                <c:pt idx="342">
                  <c:v>42690.50036129315</c:v>
                </c:pt>
                <c:pt idx="343">
                  <c:v>38800.085344269486</c:v>
                </c:pt>
                <c:pt idx="344">
                  <c:v>35098.665542480645</c:v>
                </c:pt>
                <c:pt idx="345">
                  <c:v>31515.802254745457</c:v>
                </c:pt>
                <c:pt idx="346">
                  <c:v>28348.661802939507</c:v>
                </c:pt>
                <c:pt idx="347">
                  <c:v>25205.04224992114</c:v>
                </c:pt>
                <c:pt idx="348">
                  <c:v>22163.670732183386</c:v>
                </c:pt>
                <c:pt idx="349">
                  <c:v>20287.597937184928</c:v>
                </c:pt>
                <c:pt idx="350">
                  <c:v>18803.6838399911</c:v>
                </c:pt>
                <c:pt idx="351">
                  <c:v>17328.650906986557</c:v>
                </c:pt>
                <c:pt idx="352">
                  <c:v>16264.987840547376</c:v>
                </c:pt>
                <c:pt idx="353">
                  <c:v>15205.258997249859</c:v>
                </c:pt>
                <c:pt idx="354">
                  <c:v>14687.450171513106</c:v>
                </c:pt>
                <c:pt idx="355">
                  <c:v>14190.16930371063</c:v>
                </c:pt>
                <c:pt idx="356">
                  <c:v>13695.339721034505</c:v>
                </c:pt>
                <c:pt idx="357">
                  <c:v>13208.372815142633</c:v>
                </c:pt>
                <c:pt idx="358">
                  <c:v>12718.21011396099</c:v>
                </c:pt>
                <c:pt idx="359">
                  <c:v>12232.142143843692</c:v>
                </c:pt>
                <c:pt idx="360">
                  <c:v>11746.743657981837</c:v>
                </c:pt>
                <c:pt idx="361">
                  <c:v>11265.286072259529</c:v>
                </c:pt>
                <c:pt idx="362">
                  <c:v>10784.611827641833</c:v>
                </c:pt>
                <c:pt idx="363">
                  <c:v>10306.315125049894</c:v>
                </c:pt>
                <c:pt idx="364">
                  <c:v>9831.732287044664</c:v>
                </c:pt>
                <c:pt idx="365">
                  <c:v>9358.099350752582</c:v>
                </c:pt>
                <c:pt idx="366">
                  <c:v>8888.030239356214</c:v>
                </c:pt>
                <c:pt idx="367">
                  <c:v>8419.017941491735</c:v>
                </c:pt>
                <c:pt idx="368">
                  <c:v>7952.334335578845</c:v>
                </c:pt>
                <c:pt idx="369">
                  <c:v>7491.048241494407</c:v>
                </c:pt>
                <c:pt idx="370">
                  <c:v>7028.804337976894</c:v>
                </c:pt>
                <c:pt idx="371">
                  <c:v>6569.759528567499</c:v>
                </c:pt>
                <c:pt idx="372">
                  <c:v>6112.039084974327</c:v>
                </c:pt>
                <c:pt idx="373">
                  <c:v>5657.370737679821</c:v>
                </c:pt>
                <c:pt idx="374">
                  <c:v>5204.136634614666</c:v>
                </c:pt>
                <c:pt idx="375">
                  <c:v>4753.162513243321</c:v>
                </c:pt>
                <c:pt idx="376">
                  <c:v>4305.028787712298</c:v>
                </c:pt>
                <c:pt idx="377">
                  <c:v>3858.484739197482</c:v>
                </c:pt>
                <c:pt idx="378">
                  <c:v>3414.6377069638875</c:v>
                </c:pt>
                <c:pt idx="379">
                  <c:v>3122.221042135308</c:v>
                </c:pt>
                <c:pt idx="380">
                  <c:v>2831.24514003036</c:v>
                </c:pt>
                <c:pt idx="381">
                  <c:v>2542.7451710500254</c:v>
                </c:pt>
                <c:pt idx="382">
                  <c:v>2254.507742660769</c:v>
                </c:pt>
                <c:pt idx="383">
                  <c:v>1967.9605411137638</c:v>
                </c:pt>
                <c:pt idx="384">
                  <c:v>1682.518937471004</c:v>
                </c:pt>
                <c:pt idx="385">
                  <c:v>1398.6783610941975</c:v>
                </c:pt>
                <c:pt idx="386">
                  <c:v>1116.0104935465013</c:v>
                </c:pt>
                <c:pt idx="387">
                  <c:v>834.7390513606698</c:v>
                </c:pt>
                <c:pt idx="388">
                  <c:v>554.9334087383761</c:v>
                </c:pt>
                <c:pt idx="389">
                  <c:v>276.3969584172574</c:v>
                </c:pt>
                <c:pt idx="39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_Hidden30!$E$2:$E$392</c:f>
              <c:numCache>
                <c:ptCount val="391"/>
                <c:pt idx="0">
                  <c:v>6800027235.695826</c:v>
                </c:pt>
                <c:pt idx="1">
                  <c:v>6706376207.774521</c:v>
                </c:pt>
                <c:pt idx="2">
                  <c:v>6614527633.551203</c:v>
                </c:pt>
                <c:pt idx="3">
                  <c:v>6523042403.24701</c:v>
                </c:pt>
                <c:pt idx="4">
                  <c:v>6433682554.041021</c:v>
                </c:pt>
                <c:pt idx="5">
                  <c:v>6343482986.900088</c:v>
                </c:pt>
                <c:pt idx="6">
                  <c:v>6256176163.748148</c:v>
                </c:pt>
                <c:pt idx="7">
                  <c:v>6167096476.202586</c:v>
                </c:pt>
                <c:pt idx="8">
                  <c:v>6079356500.023159</c:v>
                </c:pt>
                <c:pt idx="9">
                  <c:v>5995575310.422658</c:v>
                </c:pt>
                <c:pt idx="10">
                  <c:v>5909545643.768137</c:v>
                </c:pt>
                <c:pt idx="11">
                  <c:v>5824963939.670525</c:v>
                </c:pt>
                <c:pt idx="12">
                  <c:v>5740293034.76681</c:v>
                </c:pt>
                <c:pt idx="13">
                  <c:v>5658246709.847334</c:v>
                </c:pt>
                <c:pt idx="14">
                  <c:v>5574584306.800127</c:v>
                </c:pt>
                <c:pt idx="15">
                  <c:v>5493013389.33542</c:v>
                </c:pt>
                <c:pt idx="16">
                  <c:v>5413196368.987846</c:v>
                </c:pt>
                <c:pt idx="17">
                  <c:v>5332738490.34352</c:v>
                </c:pt>
                <c:pt idx="18">
                  <c:v>5254465535.012546</c:v>
                </c:pt>
                <c:pt idx="19">
                  <c:v>5176369867.281686</c:v>
                </c:pt>
                <c:pt idx="20">
                  <c:v>5099697032.780385</c:v>
                </c:pt>
                <c:pt idx="21">
                  <c:v>5026228098.555185</c:v>
                </c:pt>
                <c:pt idx="22">
                  <c:v>4950275971.580103</c:v>
                </c:pt>
                <c:pt idx="23">
                  <c:v>4877113582.95088</c:v>
                </c:pt>
                <c:pt idx="24">
                  <c:v>4803696283.959898</c:v>
                </c:pt>
                <c:pt idx="25">
                  <c:v>4732065718.788681</c:v>
                </c:pt>
                <c:pt idx="26">
                  <c:v>4660249615.942621</c:v>
                </c:pt>
                <c:pt idx="27">
                  <c:v>4589505859.358715</c:v>
                </c:pt>
                <c:pt idx="28">
                  <c:v>4520205791.46804</c:v>
                </c:pt>
                <c:pt idx="29">
                  <c:v>4451009706.690248</c:v>
                </c:pt>
                <c:pt idx="30">
                  <c:v>4382897303.545809</c:v>
                </c:pt>
                <c:pt idx="31">
                  <c:v>4315809053.910497</c:v>
                </c:pt>
                <c:pt idx="32">
                  <c:v>4249385179.397263</c:v>
                </c:pt>
                <c:pt idx="33">
                  <c:v>4187208399.112334</c:v>
                </c:pt>
                <c:pt idx="34">
                  <c:v>4122343187.587304</c:v>
                </c:pt>
                <c:pt idx="35">
                  <c:v>4059343686.6923003</c:v>
                </c:pt>
                <c:pt idx="36">
                  <c:v>3995386980.032618</c:v>
                </c:pt>
                <c:pt idx="37">
                  <c:v>3933332092.7760186</c:v>
                </c:pt>
                <c:pt idx="38">
                  <c:v>3871034308.8282638</c:v>
                </c:pt>
                <c:pt idx="39">
                  <c:v>3809777807.1679826</c:v>
                </c:pt>
                <c:pt idx="40">
                  <c:v>3749886803.558666</c:v>
                </c:pt>
                <c:pt idx="41">
                  <c:v>3689973074.858364</c:v>
                </c:pt>
                <c:pt idx="42">
                  <c:v>3630988116.196036</c:v>
                </c:pt>
                <c:pt idx="43">
                  <c:v>3572472722.1106944</c:v>
                </c:pt>
                <c:pt idx="44">
                  <c:v>3514733219.640001</c:v>
                </c:pt>
                <c:pt idx="45">
                  <c:v>3459984797.218699</c:v>
                </c:pt>
                <c:pt idx="46">
                  <c:v>3404178217.448144</c:v>
                </c:pt>
                <c:pt idx="47">
                  <c:v>3349192783.8007307</c:v>
                </c:pt>
                <c:pt idx="48">
                  <c:v>3293932940.7998166</c:v>
                </c:pt>
                <c:pt idx="49">
                  <c:v>3240753201.5269704</c:v>
                </c:pt>
                <c:pt idx="50">
                  <c:v>3186932259.1858597</c:v>
                </c:pt>
                <c:pt idx="51">
                  <c:v>3133858472.467154</c:v>
                </c:pt>
                <c:pt idx="52">
                  <c:v>3082222205.9551992</c:v>
                </c:pt>
                <c:pt idx="53">
                  <c:v>3030399219.501829</c:v>
                </c:pt>
                <c:pt idx="54">
                  <c:v>2980389411.9081354</c:v>
                </c:pt>
                <c:pt idx="55">
                  <c:v>2930367264.5027666</c:v>
                </c:pt>
                <c:pt idx="56">
                  <c:v>2881160378.652605</c:v>
                </c:pt>
                <c:pt idx="57">
                  <c:v>2834053672.2469587</c:v>
                </c:pt>
                <c:pt idx="58">
                  <c:v>2786017624.356464</c:v>
                </c:pt>
                <c:pt idx="59">
                  <c:v>2738985499.091151</c:v>
                </c:pt>
                <c:pt idx="60">
                  <c:v>2692149101.8489175</c:v>
                </c:pt>
                <c:pt idx="61">
                  <c:v>2646703248.3281026</c:v>
                </c:pt>
                <c:pt idx="62">
                  <c:v>2601196964.9010663</c:v>
                </c:pt>
                <c:pt idx="63">
                  <c:v>2556311849.190365</c:v>
                </c:pt>
                <c:pt idx="64">
                  <c:v>2512612701.0536056</c:v>
                </c:pt>
                <c:pt idx="65">
                  <c:v>2468664006.5936437</c:v>
                </c:pt>
                <c:pt idx="66">
                  <c:v>2426089511.467058</c:v>
                </c:pt>
                <c:pt idx="67">
                  <c:v>2383499057.8777723</c:v>
                </c:pt>
                <c:pt idx="68">
                  <c:v>2341583016.7776284</c:v>
                </c:pt>
                <c:pt idx="69">
                  <c:v>2302150905.5182614</c:v>
                </c:pt>
                <c:pt idx="70">
                  <c:v>2261461209.4879093</c:v>
                </c:pt>
                <c:pt idx="71">
                  <c:v>2221855186.899135</c:v>
                </c:pt>
                <c:pt idx="72">
                  <c:v>2182054287.2511263</c:v>
                </c:pt>
                <c:pt idx="73">
                  <c:v>2143350949.3069792</c:v>
                </c:pt>
                <c:pt idx="74">
                  <c:v>2104721460.0584207</c:v>
                </c:pt>
                <c:pt idx="75">
                  <c:v>2066854162.7314274</c:v>
                </c:pt>
                <c:pt idx="76">
                  <c:v>2030426999.4064906</c:v>
                </c:pt>
                <c:pt idx="77">
                  <c:v>1993767288.6193337</c:v>
                </c:pt>
                <c:pt idx="78">
                  <c:v>1957973192.025971</c:v>
                </c:pt>
                <c:pt idx="79">
                  <c:v>1922484721.77744</c:v>
                </c:pt>
                <c:pt idx="80">
                  <c:v>1887208557.9944024</c:v>
                </c:pt>
                <c:pt idx="81">
                  <c:v>1853677875.275349</c:v>
                </c:pt>
                <c:pt idx="82">
                  <c:v>1819653676.1645536</c:v>
                </c:pt>
                <c:pt idx="83">
                  <c:v>1786372529.400975</c:v>
                </c:pt>
                <c:pt idx="84">
                  <c:v>1753052635.735342</c:v>
                </c:pt>
                <c:pt idx="85">
                  <c:v>1720985499.865022</c:v>
                </c:pt>
                <c:pt idx="86">
                  <c:v>1689286789.611106</c:v>
                </c:pt>
                <c:pt idx="87">
                  <c:v>1658080235.7043667</c:v>
                </c:pt>
                <c:pt idx="88">
                  <c:v>1628047878.7080226</c:v>
                </c:pt>
                <c:pt idx="89">
                  <c:v>1597973097.6048176</c:v>
                </c:pt>
                <c:pt idx="90">
                  <c:v>1568801039.8777509</c:v>
                </c:pt>
                <c:pt idx="91">
                  <c:v>1539449614.8149543</c:v>
                </c:pt>
                <c:pt idx="92">
                  <c:v>1510726413.5823953</c:v>
                </c:pt>
                <c:pt idx="93">
                  <c:v>1483606304.611694</c:v>
                </c:pt>
                <c:pt idx="94">
                  <c:v>1455880415.7274182</c:v>
                </c:pt>
                <c:pt idx="95">
                  <c:v>1428701367.1178355</c:v>
                </c:pt>
                <c:pt idx="96">
                  <c:v>1401588673.167568</c:v>
                </c:pt>
                <c:pt idx="97">
                  <c:v>1375491542.9370358</c:v>
                </c:pt>
                <c:pt idx="98">
                  <c:v>1349362483.912424</c:v>
                </c:pt>
                <c:pt idx="99">
                  <c:v>1323690889.434638</c:v>
                </c:pt>
                <c:pt idx="100">
                  <c:v>1298626507.8219748</c:v>
                </c:pt>
                <c:pt idx="101">
                  <c:v>1273706895.1248517</c:v>
                </c:pt>
                <c:pt idx="102">
                  <c:v>1249415378.643866</c:v>
                </c:pt>
                <c:pt idx="103">
                  <c:v>1225106314.4719665</c:v>
                </c:pt>
                <c:pt idx="104">
                  <c:v>1201211944.288226</c:v>
                </c:pt>
                <c:pt idx="105">
                  <c:v>1178287949.6324701</c:v>
                </c:pt>
                <c:pt idx="106">
                  <c:v>1155047032.993941</c:v>
                </c:pt>
                <c:pt idx="107">
                  <c:v>1132592169.5002909</c:v>
                </c:pt>
                <c:pt idx="108">
                  <c:v>1110368474.4843721</c:v>
                </c:pt>
                <c:pt idx="109">
                  <c:v>1088943824.9592824</c:v>
                </c:pt>
                <c:pt idx="110">
                  <c:v>1067495921.8459466</c:v>
                </c:pt>
                <c:pt idx="111">
                  <c:v>1046000037.3218844</c:v>
                </c:pt>
                <c:pt idx="112">
                  <c:v>1025466358.9463145</c:v>
                </c:pt>
                <c:pt idx="113">
                  <c:v>1005238321.5072525</c:v>
                </c:pt>
                <c:pt idx="114">
                  <c:v>985495873.4840115</c:v>
                </c:pt>
                <c:pt idx="115">
                  <c:v>966028231.1829976</c:v>
                </c:pt>
                <c:pt idx="116">
                  <c:v>946887327.5984062</c:v>
                </c:pt>
                <c:pt idx="117">
                  <c:v>928789153.5296279</c:v>
                </c:pt>
                <c:pt idx="118">
                  <c:v>910140898.3693917</c:v>
                </c:pt>
                <c:pt idx="119">
                  <c:v>892062192.5388443</c:v>
                </c:pt>
                <c:pt idx="120">
                  <c:v>874000856.7814822</c:v>
                </c:pt>
                <c:pt idx="121">
                  <c:v>856576362.9765449</c:v>
                </c:pt>
                <c:pt idx="122">
                  <c:v>839114797.9374423</c:v>
                </c:pt>
                <c:pt idx="123">
                  <c:v>822024550.6722658</c:v>
                </c:pt>
                <c:pt idx="124">
                  <c:v>805432377.7105861</c:v>
                </c:pt>
                <c:pt idx="125">
                  <c:v>788901042.484512</c:v>
                </c:pt>
                <c:pt idx="126">
                  <c:v>772853262.5892942</c:v>
                </c:pt>
                <c:pt idx="127">
                  <c:v>756813866.0260782</c:v>
                </c:pt>
                <c:pt idx="128">
                  <c:v>740980448.1079367</c:v>
                </c:pt>
                <c:pt idx="129">
                  <c:v>725718062.6998658</c:v>
                </c:pt>
                <c:pt idx="130">
                  <c:v>710540608.3372171</c:v>
                </c:pt>
                <c:pt idx="131">
                  <c:v>695809718.3982038</c:v>
                </c:pt>
                <c:pt idx="132">
                  <c:v>681111161.53109</c:v>
                </c:pt>
                <c:pt idx="133">
                  <c:v>666827832.4825171</c:v>
                </c:pt>
                <c:pt idx="134">
                  <c:v>652653463.3693215</c:v>
                </c:pt>
                <c:pt idx="135">
                  <c:v>638487665.5842748</c:v>
                </c:pt>
                <c:pt idx="136">
                  <c:v>624936044.4829909</c:v>
                </c:pt>
                <c:pt idx="137">
                  <c:v>611379238.388717</c:v>
                </c:pt>
                <c:pt idx="138">
                  <c:v>598277151.8597578</c:v>
                </c:pt>
                <c:pt idx="139">
                  <c:v>585167291.3993089</c:v>
                </c:pt>
                <c:pt idx="140">
                  <c:v>572337740.9656818</c:v>
                </c:pt>
                <c:pt idx="141">
                  <c:v>560130711.7757791</c:v>
                </c:pt>
                <c:pt idx="142">
                  <c:v>547725395.3916342</c:v>
                </c:pt>
                <c:pt idx="143">
                  <c:v>535702520.2097872</c:v>
                </c:pt>
                <c:pt idx="144">
                  <c:v>523719105.00751865</c:v>
                </c:pt>
                <c:pt idx="145">
                  <c:v>512198108.7536379</c:v>
                </c:pt>
                <c:pt idx="146">
                  <c:v>500777997.0775492</c:v>
                </c:pt>
                <c:pt idx="147">
                  <c:v>489580881.43699884</c:v>
                </c:pt>
                <c:pt idx="148">
                  <c:v>478703559.0752538</c:v>
                </c:pt>
                <c:pt idx="149">
                  <c:v>467933512.54886585</c:v>
                </c:pt>
                <c:pt idx="150">
                  <c:v>457518445.78290856</c:v>
                </c:pt>
                <c:pt idx="151">
                  <c:v>447178603.92397827</c:v>
                </c:pt>
                <c:pt idx="152">
                  <c:v>436944603.3301278</c:v>
                </c:pt>
                <c:pt idx="153">
                  <c:v>427207945.33312386</c:v>
                </c:pt>
                <c:pt idx="154">
                  <c:v>417406173.0989022</c:v>
                </c:pt>
                <c:pt idx="155">
                  <c:v>407875574.8041255</c:v>
                </c:pt>
                <c:pt idx="156">
                  <c:v>398389821.87601376</c:v>
                </c:pt>
                <c:pt idx="157">
                  <c:v>389157148.16636544</c:v>
                </c:pt>
                <c:pt idx="158">
                  <c:v>379945635.13146687</c:v>
                </c:pt>
                <c:pt idx="159">
                  <c:v>370893231.2665171</c:v>
                </c:pt>
                <c:pt idx="160">
                  <c:v>362072825.2849405</c:v>
                </c:pt>
                <c:pt idx="161">
                  <c:v>353352237.2683642</c:v>
                </c:pt>
                <c:pt idx="162">
                  <c:v>344890175.6434397</c:v>
                </c:pt>
                <c:pt idx="163">
                  <c:v>336469960.33389556</c:v>
                </c:pt>
                <c:pt idx="164">
                  <c:v>328220969.5196743</c:v>
                </c:pt>
                <c:pt idx="165">
                  <c:v>320418494.32201445</c:v>
                </c:pt>
                <c:pt idx="166">
                  <c:v>312520063.66685253</c:v>
                </c:pt>
                <c:pt idx="167">
                  <c:v>304804461.982459</c:v>
                </c:pt>
                <c:pt idx="168">
                  <c:v>297207825.62085956</c:v>
                </c:pt>
                <c:pt idx="169">
                  <c:v>289848248.8141395</c:v>
                </c:pt>
                <c:pt idx="170">
                  <c:v>282538330.38579625</c:v>
                </c:pt>
                <c:pt idx="171">
                  <c:v>275439346.4369565</c:v>
                </c:pt>
                <c:pt idx="172">
                  <c:v>268558451.2146752</c:v>
                </c:pt>
                <c:pt idx="173">
                  <c:v>261729901.33536893</c:v>
                </c:pt>
                <c:pt idx="174">
                  <c:v>255162360.4064041</c:v>
                </c:pt>
                <c:pt idx="175">
                  <c:v>248662709.81057438</c:v>
                </c:pt>
                <c:pt idx="176">
                  <c:v>242218709.74920788</c:v>
                </c:pt>
                <c:pt idx="177">
                  <c:v>236109164.3871283</c:v>
                </c:pt>
                <c:pt idx="178">
                  <c:v>229901153.2962995</c:v>
                </c:pt>
                <c:pt idx="179">
                  <c:v>223867608.05157375</c:v>
                </c:pt>
                <c:pt idx="180">
                  <c:v>217885292.1595653</c:v>
                </c:pt>
                <c:pt idx="181">
                  <c:v>212076319.67313528</c:v>
                </c:pt>
                <c:pt idx="182">
                  <c:v>206314074.87159002</c:v>
                </c:pt>
                <c:pt idx="183">
                  <c:v>200660252.27112898</c:v>
                </c:pt>
                <c:pt idx="184">
                  <c:v>195173091.85856208</c:v>
                </c:pt>
                <c:pt idx="185">
                  <c:v>189742582.79497895</c:v>
                </c:pt>
                <c:pt idx="186">
                  <c:v>184474354.83417758</c:v>
                </c:pt>
                <c:pt idx="187">
                  <c:v>179289852.15698165</c:v>
                </c:pt>
                <c:pt idx="188">
                  <c:v>174174553.31359714</c:v>
                </c:pt>
                <c:pt idx="189">
                  <c:v>169337972.73894656</c:v>
                </c:pt>
                <c:pt idx="190">
                  <c:v>164473297.62435883</c:v>
                </c:pt>
                <c:pt idx="191">
                  <c:v>159754265.89925084</c:v>
                </c:pt>
                <c:pt idx="192">
                  <c:v>155063806.94751528</c:v>
                </c:pt>
                <c:pt idx="193">
                  <c:v>150535780.1497465</c:v>
                </c:pt>
                <c:pt idx="194">
                  <c:v>146096704.19078273</c:v>
                </c:pt>
                <c:pt idx="195">
                  <c:v>141756143.90034086</c:v>
                </c:pt>
                <c:pt idx="196">
                  <c:v>137555140.51959983</c:v>
                </c:pt>
                <c:pt idx="197">
                  <c:v>133399740.55354936</c:v>
                </c:pt>
                <c:pt idx="198">
                  <c:v>129356714.9233463</c:v>
                </c:pt>
                <c:pt idx="199">
                  <c:v>125361551.19397421</c:v>
                </c:pt>
                <c:pt idx="200">
                  <c:v>121441946.27510317</c:v>
                </c:pt>
                <c:pt idx="201">
                  <c:v>117645321.81139226</c:v>
                </c:pt>
                <c:pt idx="202">
                  <c:v>113861800.44905268</c:v>
                </c:pt>
                <c:pt idx="203">
                  <c:v>110209828.49282506</c:v>
                </c:pt>
                <c:pt idx="204">
                  <c:v>106631247.62735447</c:v>
                </c:pt>
                <c:pt idx="205">
                  <c:v>103217257.80921023</c:v>
                </c:pt>
                <c:pt idx="206">
                  <c:v>99882321.38287784</c:v>
                </c:pt>
                <c:pt idx="207">
                  <c:v>96651019.12463169</c:v>
                </c:pt>
                <c:pt idx="208">
                  <c:v>93538723.92189468</c:v>
                </c:pt>
                <c:pt idx="209">
                  <c:v>90460958.72930674</c:v>
                </c:pt>
                <c:pt idx="210">
                  <c:v>87524991.0667528</c:v>
                </c:pt>
                <c:pt idx="211">
                  <c:v>84657171.79140979</c:v>
                </c:pt>
                <c:pt idx="212">
                  <c:v>81882799.46866849</c:v>
                </c:pt>
                <c:pt idx="213">
                  <c:v>79242245.15994936</c:v>
                </c:pt>
                <c:pt idx="214">
                  <c:v>76605843.8910765</c:v>
                </c:pt>
                <c:pt idx="215">
                  <c:v>74043878.24638109</c:v>
                </c:pt>
                <c:pt idx="216">
                  <c:v>71506567.13706349</c:v>
                </c:pt>
                <c:pt idx="217">
                  <c:v>69045217.93536556</c:v>
                </c:pt>
                <c:pt idx="218">
                  <c:v>66627912.18630916</c:v>
                </c:pt>
                <c:pt idx="219">
                  <c:v>64263242.70880458</c:v>
                </c:pt>
                <c:pt idx="220">
                  <c:v>61967669.628289714</c:v>
                </c:pt>
                <c:pt idx="221">
                  <c:v>59708509.741628334</c:v>
                </c:pt>
                <c:pt idx="222">
                  <c:v>57518060.944982834</c:v>
                </c:pt>
                <c:pt idx="223">
                  <c:v>55332983.43922306</c:v>
                </c:pt>
                <c:pt idx="224">
                  <c:v>53251957.06173619</c:v>
                </c:pt>
                <c:pt idx="225">
                  <c:v>51277372.95908653</c:v>
                </c:pt>
                <c:pt idx="226">
                  <c:v>49329594.673136234</c:v>
                </c:pt>
                <c:pt idx="227">
                  <c:v>47458757.10807493</c:v>
                </c:pt>
                <c:pt idx="228">
                  <c:v>45641687.14839239</c:v>
                </c:pt>
                <c:pt idx="229">
                  <c:v>43913935.99053608</c:v>
                </c:pt>
                <c:pt idx="230">
                  <c:v>42243255.286177225</c:v>
                </c:pt>
                <c:pt idx="231">
                  <c:v>40640720.77076019</c:v>
                </c:pt>
                <c:pt idx="232">
                  <c:v>39112515.631617084</c:v>
                </c:pt>
                <c:pt idx="233">
                  <c:v>37635036.68417628</c:v>
                </c:pt>
                <c:pt idx="234">
                  <c:v>36211694.36398421</c:v>
                </c:pt>
                <c:pt idx="235">
                  <c:v>34822686.566948794</c:v>
                </c:pt>
                <c:pt idx="236">
                  <c:v>33460264.209721066</c:v>
                </c:pt>
                <c:pt idx="237">
                  <c:v>32135583.076179437</c:v>
                </c:pt>
                <c:pt idx="238">
                  <c:v>30822888.443018664</c:v>
                </c:pt>
                <c:pt idx="239">
                  <c:v>29542263.798229378</c:v>
                </c:pt>
                <c:pt idx="240">
                  <c:v>28276578.503894724</c:v>
                </c:pt>
                <c:pt idx="241">
                  <c:v>27016407.01610482</c:v>
                </c:pt>
                <c:pt idx="242">
                  <c:v>25801886.8802882</c:v>
                </c:pt>
                <c:pt idx="243">
                  <c:v>24600980.115083452</c:v>
                </c:pt>
                <c:pt idx="244">
                  <c:v>23445901.25525139</c:v>
                </c:pt>
                <c:pt idx="245">
                  <c:v>22313978.20304314</c:v>
                </c:pt>
                <c:pt idx="246">
                  <c:v>21222965.9576881</c:v>
                </c:pt>
                <c:pt idx="247">
                  <c:v>20177967.72227561</c:v>
                </c:pt>
                <c:pt idx="248">
                  <c:v>19161679.808089048</c:v>
                </c:pt>
                <c:pt idx="249">
                  <c:v>18184526.392793085</c:v>
                </c:pt>
                <c:pt idx="250">
                  <c:v>17230647.439366598</c:v>
                </c:pt>
                <c:pt idx="251">
                  <c:v>16313160.830375046</c:v>
                </c:pt>
                <c:pt idx="252">
                  <c:v>15402386.277704244</c:v>
                </c:pt>
                <c:pt idx="253">
                  <c:v>14552677.832772305</c:v>
                </c:pt>
                <c:pt idx="254">
                  <c:v>13731282.448767547</c:v>
                </c:pt>
                <c:pt idx="255">
                  <c:v>12943426.241096752</c:v>
                </c:pt>
                <c:pt idx="256">
                  <c:v>12195335.30377306</c:v>
                </c:pt>
                <c:pt idx="257">
                  <c:v>11472338.887325857</c:v>
                </c:pt>
                <c:pt idx="258">
                  <c:v>10773321.269210575</c:v>
                </c:pt>
                <c:pt idx="259">
                  <c:v>10094411.366616625</c:v>
                </c:pt>
                <c:pt idx="260">
                  <c:v>9433995.931629166</c:v>
                </c:pt>
                <c:pt idx="261">
                  <c:v>8801509.547552833</c:v>
                </c:pt>
                <c:pt idx="262">
                  <c:v>8184617.3313418655</c:v>
                </c:pt>
                <c:pt idx="263">
                  <c:v>7593213.99545544</c:v>
                </c:pt>
                <c:pt idx="264">
                  <c:v>7027518.955783135</c:v>
                </c:pt>
                <c:pt idx="265">
                  <c:v>6504478.216636207</c:v>
                </c:pt>
                <c:pt idx="266">
                  <c:v>6017454.388289716</c:v>
                </c:pt>
                <c:pt idx="267">
                  <c:v>5548426.870026514</c:v>
                </c:pt>
                <c:pt idx="268">
                  <c:v>5122877.232043175</c:v>
                </c:pt>
                <c:pt idx="269">
                  <c:v>4718277.463831999</c:v>
                </c:pt>
                <c:pt idx="270">
                  <c:v>4338407.024713406</c:v>
                </c:pt>
                <c:pt idx="271">
                  <c:v>3989619.3215914797</c:v>
                </c:pt>
                <c:pt idx="272">
                  <c:v>3665705.912310408</c:v>
                </c:pt>
                <c:pt idx="273">
                  <c:v>3369481.020912553</c:v>
                </c:pt>
                <c:pt idx="274">
                  <c:v>3093494.3084042016</c:v>
                </c:pt>
                <c:pt idx="275">
                  <c:v>2806348.4404156283</c:v>
                </c:pt>
                <c:pt idx="276">
                  <c:v>2560533.3059610142</c:v>
                </c:pt>
                <c:pt idx="277">
                  <c:v>2333076.90650301</c:v>
                </c:pt>
                <c:pt idx="278">
                  <c:v>2114648.080175017</c:v>
                </c:pt>
                <c:pt idx="279">
                  <c:v>1909095.1133926762</c:v>
                </c:pt>
                <c:pt idx="280">
                  <c:v>1716905.1799443383</c:v>
                </c:pt>
                <c:pt idx="281">
                  <c:v>1537510.3226066057</c:v>
                </c:pt>
                <c:pt idx="282">
                  <c:v>1369290.49141504</c:v>
                </c:pt>
                <c:pt idx="283">
                  <c:v>1213162.4243648911</c:v>
                </c:pt>
                <c:pt idx="284">
                  <c:v>1062176.3903995005</c:v>
                </c:pt>
                <c:pt idx="285">
                  <c:v>928024.7039666603</c:v>
                </c:pt>
                <c:pt idx="286">
                  <c:v>808012.1149984432</c:v>
                </c:pt>
                <c:pt idx="287">
                  <c:v>700223.6210878533</c:v>
                </c:pt>
                <c:pt idx="288">
                  <c:v>603921.0566816659</c:v>
                </c:pt>
                <c:pt idx="289">
                  <c:v>523070.217763344</c:v>
                </c:pt>
                <c:pt idx="290">
                  <c:v>456298.4797487711</c:v>
                </c:pt>
                <c:pt idx="291">
                  <c:v>406133.2248212647</c:v>
                </c:pt>
                <c:pt idx="292">
                  <c:v>372550.67538309656</c:v>
                </c:pt>
                <c:pt idx="293">
                  <c:v>349963.5964300156</c:v>
                </c:pt>
                <c:pt idx="294">
                  <c:v>311030.2884921313</c:v>
                </c:pt>
                <c:pt idx="295">
                  <c:v>297842.3218658394</c:v>
                </c:pt>
                <c:pt idx="296">
                  <c:v>285336.67058585974</c:v>
                </c:pt>
                <c:pt idx="297">
                  <c:v>273323.70811440767</c:v>
                </c:pt>
                <c:pt idx="298">
                  <c:v>261410.243089009</c:v>
                </c:pt>
                <c:pt idx="299">
                  <c:v>249727.55104260676</c:v>
                </c:pt>
                <c:pt idx="300">
                  <c:v>238172.7764831458</c:v>
                </c:pt>
                <c:pt idx="301">
                  <c:v>226903.02103503718</c:v>
                </c:pt>
                <c:pt idx="302">
                  <c:v>215802.18137529047</c:v>
                </c:pt>
                <c:pt idx="303">
                  <c:v>204854.30484241553</c:v>
                </c:pt>
                <c:pt idx="304">
                  <c:v>194352.97123689204</c:v>
                </c:pt>
                <c:pt idx="305">
                  <c:v>184265.50135982977</c:v>
                </c:pt>
                <c:pt idx="306">
                  <c:v>174528.69151002998</c:v>
                </c:pt>
                <c:pt idx="307">
                  <c:v>165132.43479233622</c:v>
                </c:pt>
                <c:pt idx="308">
                  <c:v>156097.72643270687</c:v>
                </c:pt>
                <c:pt idx="309">
                  <c:v>147492.76339540354</c:v>
                </c:pt>
                <c:pt idx="310">
                  <c:v>139220.62206509945</c:v>
                </c:pt>
                <c:pt idx="311">
                  <c:v>131229.49538805033</c:v>
                </c:pt>
                <c:pt idx="312">
                  <c:v>123450.42417413794</c:v>
                </c:pt>
                <c:pt idx="313">
                  <c:v>115883.40925609352</c:v>
                </c:pt>
                <c:pt idx="314">
                  <c:v>108601.29026132707</c:v>
                </c:pt>
                <c:pt idx="315">
                  <c:v>101527.64450292544</c:v>
                </c:pt>
                <c:pt idx="316">
                  <c:v>95002.3920810595</c:v>
                </c:pt>
                <c:pt idx="317">
                  <c:v>88693.12772577902</c:v>
                </c:pt>
                <c:pt idx="318">
                  <c:v>82752.18661516896</c:v>
                </c:pt>
                <c:pt idx="319">
                  <c:v>77000.37612198974</c:v>
                </c:pt>
                <c:pt idx="320">
                  <c:v>71639.21989471067</c:v>
                </c:pt>
                <c:pt idx="321">
                  <c:v>66432.86646564903</c:v>
                </c:pt>
                <c:pt idx="322">
                  <c:v>61380.86510838374</c:v>
                </c:pt>
                <c:pt idx="323">
                  <c:v>56631.41761608721</c:v>
                </c:pt>
                <c:pt idx="324">
                  <c:v>52060.216594010926</c:v>
                </c:pt>
                <c:pt idx="325">
                  <c:v>47941.245913171086</c:v>
                </c:pt>
                <c:pt idx="326">
                  <c:v>43985.71468835364</c:v>
                </c:pt>
                <c:pt idx="327">
                  <c:v>40376.64037009042</c:v>
                </c:pt>
                <c:pt idx="328">
                  <c:v>36998.9567962108</c:v>
                </c:pt>
                <c:pt idx="329">
                  <c:v>33810.43166550853</c:v>
                </c:pt>
                <c:pt idx="330">
                  <c:v>30773.456070746914</c:v>
                </c:pt>
                <c:pt idx="331">
                  <c:v>28052.08752504352</c:v>
                </c:pt>
                <c:pt idx="332">
                  <c:v>25568.072528635617</c:v>
                </c:pt>
                <c:pt idx="333">
                  <c:v>23210.181272903734</c:v>
                </c:pt>
                <c:pt idx="334">
                  <c:v>21171.872023460004</c:v>
                </c:pt>
                <c:pt idx="335">
                  <c:v>19206.553457807124</c:v>
                </c:pt>
                <c:pt idx="336">
                  <c:v>17355.580302187314</c:v>
                </c:pt>
                <c:pt idx="337">
                  <c:v>16012.993512628711</c:v>
                </c:pt>
                <c:pt idx="338">
                  <c:v>14758.014058788525</c:v>
                </c:pt>
                <c:pt idx="339">
                  <c:v>13552.992838590108</c:v>
                </c:pt>
                <c:pt idx="340">
                  <c:v>12421.422579214848</c:v>
                </c:pt>
                <c:pt idx="341">
                  <c:v>11302.433811316967</c:v>
                </c:pt>
                <c:pt idx="342">
                  <c:v>10220.421901205234</c:v>
                </c:pt>
                <c:pt idx="343">
                  <c:v>9249.683643700751</c:v>
                </c:pt>
                <c:pt idx="344">
                  <c:v>8331.849620081748</c:v>
                </c:pt>
                <c:pt idx="345">
                  <c:v>7451.689190564596</c:v>
                </c:pt>
                <c:pt idx="346">
                  <c:v>6674.450980567702</c:v>
                </c:pt>
                <c:pt idx="347">
                  <c:v>5909.986626783213</c:v>
                </c:pt>
                <c:pt idx="348">
                  <c:v>5174.845374823356</c:v>
                </c:pt>
                <c:pt idx="349">
                  <c:v>4717.3967205048675</c:v>
                </c:pt>
                <c:pt idx="350">
                  <c:v>4353.828635814096</c:v>
                </c:pt>
                <c:pt idx="351">
                  <c:v>3995.3033858696153</c:v>
                </c:pt>
                <c:pt idx="352">
                  <c:v>3734.6923921181206</c:v>
                </c:pt>
                <c:pt idx="353">
                  <c:v>3476.574462115678</c:v>
                </c:pt>
                <c:pt idx="354">
                  <c:v>3344.415313177781</c:v>
                </c:pt>
                <c:pt idx="355">
                  <c:v>3217.4958372984906</c:v>
                </c:pt>
                <c:pt idx="356">
                  <c:v>3092.1449625873693</c:v>
                </c:pt>
                <c:pt idx="357">
                  <c:v>2970.785982796836</c:v>
                </c:pt>
                <c:pt idx="358">
                  <c:v>2848.4241718244175</c:v>
                </c:pt>
                <c:pt idx="359">
                  <c:v>2728.3323318006755</c:v>
                </c:pt>
                <c:pt idx="360">
                  <c:v>2608.968655911355</c:v>
                </c:pt>
                <c:pt idx="361">
                  <c:v>2491.7798996868487</c:v>
                </c:pt>
                <c:pt idx="362">
                  <c:v>2375.3553632927315</c:v>
                </c:pt>
                <c:pt idx="363">
                  <c:v>2260.3938129462886</c:v>
                </c:pt>
                <c:pt idx="364">
                  <c:v>2147.4685908208107</c:v>
                </c:pt>
                <c:pt idx="365">
                  <c:v>2035.359118727394</c:v>
                </c:pt>
                <c:pt idx="366">
                  <c:v>1925.1962302759794</c:v>
                </c:pt>
                <c:pt idx="367">
                  <c:v>1815.8816237234</c:v>
                </c:pt>
                <c:pt idx="368">
                  <c:v>1707.9586369705917</c:v>
                </c:pt>
                <c:pt idx="369">
                  <c:v>1602.7298420438715</c:v>
                </c:pt>
                <c:pt idx="370">
                  <c:v>1497.4619743697992</c:v>
                </c:pt>
                <c:pt idx="371">
                  <c:v>1393.9266007851386</c:v>
                </c:pt>
                <c:pt idx="372">
                  <c:v>1291.3179109234306</c:v>
                </c:pt>
                <c:pt idx="373">
                  <c:v>1190.3584940537405</c:v>
                </c:pt>
                <c:pt idx="374">
                  <c:v>1090.356320820568</c:v>
                </c:pt>
                <c:pt idx="375">
                  <c:v>991.6514197124643</c:v>
                </c:pt>
                <c:pt idx="376">
                  <c:v>894.4756409995211</c:v>
                </c:pt>
                <c:pt idx="377">
                  <c:v>798.299513478943</c:v>
                </c:pt>
                <c:pt idx="378">
                  <c:v>703.5740176322723</c:v>
                </c:pt>
                <c:pt idx="379">
                  <c:v>640.597776698044</c:v>
                </c:pt>
                <c:pt idx="380">
                  <c:v>578.4367457831542</c:v>
                </c:pt>
                <c:pt idx="381">
                  <c:v>517.5070251742522</c:v>
                </c:pt>
                <c:pt idx="382">
                  <c:v>456.9006356256181</c:v>
                </c:pt>
                <c:pt idx="383">
                  <c:v>397.19383666421436</c:v>
                </c:pt>
                <c:pt idx="384">
                  <c:v>338.1447859776039</c:v>
                </c:pt>
                <c:pt idx="385">
                  <c:v>279.94755160599084</c:v>
                </c:pt>
                <c:pt idx="386">
                  <c:v>222.4250594502269</c:v>
                </c:pt>
                <c:pt idx="387">
                  <c:v>165.66195726767145</c:v>
                </c:pt>
                <c:pt idx="388">
                  <c:v>109.68039647182263</c:v>
                </c:pt>
                <c:pt idx="389">
                  <c:v>54.397384573786674</c:v>
                </c:pt>
                <c:pt idx="390">
                  <c:v>0</c:v>
                </c:pt>
              </c:numCache>
            </c:numRef>
          </c:val>
        </c:ser>
        <c:axId val="60597774"/>
        <c:axId val="24492767"/>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_Hidden30!$F$2:$F$392</c:f>
              <c:numCache>
                <c:ptCount val="391"/>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5000000000</c:v>
                </c:pt>
                <c:pt idx="79">
                  <c:v>5000000000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0</c:v>
                </c:pt>
              </c:numCache>
            </c:numRef>
          </c:val>
          <c:smooth val="0"/>
        </c:ser>
        <c:axId val="60597774"/>
        <c:axId val="24492767"/>
      </c:lineChart>
      <c:catAx>
        <c:axId val="6059777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4492767"/>
        <c:crosses val="autoZero"/>
        <c:auto val="1"/>
        <c:lblOffset val="100"/>
        <c:tickLblSkip val="1"/>
        <c:noMultiLvlLbl val="0"/>
      </c:catAx>
      <c:valAx>
        <c:axId val="244927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597774"/>
        <c:crossesAt val="1"/>
        <c:crossBetween val="between"/>
        <c:dispUnits/>
      </c:valAx>
      <c:spPr>
        <a:noFill/>
        <a:ln>
          <a:noFill/>
        </a:ln>
      </c:spPr>
    </c:plotArea>
    <c:legend>
      <c:legendPos val="r"/>
      <c:layout>
        <c:manualLayout>
          <c:xMode val="edge"/>
          <c:yMode val="edge"/>
          <c:x val="0.67625"/>
          <c:y val="0.054"/>
          <c:w val="0.32375"/>
          <c:h val="0.14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6"/>
          <c:y val="0.01125"/>
        </c:manualLayout>
      </c:layout>
      <c:spPr>
        <a:noFill/>
        <a:ln w="3175">
          <a:solidFill>
            <a:srgbClr val="000000"/>
          </a:solidFill>
        </a:ln>
      </c:spPr>
    </c:title>
    <c:plotArea>
      <c:layout>
        <c:manualLayout>
          <c:xMode val="edge"/>
          <c:yMode val="edge"/>
          <c:x val="0.01325"/>
          <c:y val="0.1085"/>
          <c:w val="0.97325"/>
          <c:h val="0.871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0.16076132634904947</c:v>
                </c:pt>
                <c:pt idx="1">
                  <c:v>0.1754437803008046</c:v>
                </c:pt>
                <c:pt idx="2">
                  <c:v>0.31946316223046345</c:v>
                </c:pt>
                <c:pt idx="3">
                  <c:v>0.17091852925858536</c:v>
                </c:pt>
                <c:pt idx="4">
                  <c:v>0.09283852468742841</c:v>
                </c:pt>
                <c:pt idx="5">
                  <c:v>0.00815095790752136</c:v>
                </c:pt>
                <c:pt idx="6">
                  <c:v>0.008127332046432373</c:v>
                </c:pt>
                <c:pt idx="7">
                  <c:v>0.012966315369128623</c:v>
                </c:pt>
                <c:pt idx="8">
                  <c:v>0.020967449390229577</c:v>
                </c:pt>
                <c:pt idx="9">
                  <c:v>0.016304587400753218</c:v>
                </c:pt>
                <c:pt idx="10">
                  <c:v>0.003911830103567252</c:v>
                </c:pt>
                <c:pt idx="11">
                  <c:v>0.001575846785591786</c:v>
                </c:pt>
                <c:pt idx="12">
                  <c:v>0.0015248263359854308</c:v>
                </c:pt>
                <c:pt idx="13">
                  <c:v>0.0031133472909179874</c:v>
                </c:pt>
                <c:pt idx="14">
                  <c:v>0.002479339671991284</c:v>
                </c:pt>
                <c:pt idx="15">
                  <c:v>0.0008741925006571967</c:v>
                </c:pt>
                <c:pt idx="16">
                  <c:v>0.00021596973661347043</c:v>
                </c:pt>
                <c:pt idx="17">
                  <c:v>0.00010501925494812811</c:v>
                </c:pt>
                <c:pt idx="18">
                  <c:v>6.031335064282687E-05</c:v>
                </c:pt>
                <c:pt idx="19">
                  <c:v>6.474645332510595E-05</c:v>
                </c:pt>
                <c:pt idx="20">
                  <c:v>3.952568843125068E-05</c:v>
                </c:pt>
                <c:pt idx="21">
                  <c:v>2.3198762507370264E-05</c:v>
                </c:pt>
                <c:pt idx="22">
                  <c:v>1.4262858049019483E-05</c:v>
                </c:pt>
                <c:pt idx="23">
                  <c:v>8.339275186258417E-06</c:v>
                </c:pt>
                <c:pt idx="24">
                  <c:v>2.3670231163770132E-07</c:v>
                </c:pt>
                <c:pt idx="25">
                  <c:v>2.841058250487967E-05</c:v>
                </c:pt>
                <c:pt idx="26">
                  <c:v>1.429760829724579E-06</c:v>
                </c:pt>
                <c:pt idx="27">
                  <c:v>6.585973572034257E-06</c:v>
                </c:pt>
                <c:pt idx="28">
                  <c:v>8.35864485631861E-06</c:v>
                </c:pt>
                <c:pt idx="29">
                  <c:v>2.255327114584893E-06</c:v>
                </c:pt>
              </c:numCache>
            </c:numRef>
          </c:val>
        </c:ser>
        <c:gapWidth val="80"/>
        <c:axId val="43212182"/>
        <c:axId val="20678951"/>
      </c:barChart>
      <c:catAx>
        <c:axId val="432121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678951"/>
        <c:crosses val="autoZero"/>
        <c:auto val="1"/>
        <c:lblOffset val="100"/>
        <c:tickLblSkip val="1"/>
        <c:noMultiLvlLbl val="0"/>
      </c:catAx>
      <c:valAx>
        <c:axId val="206789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121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425"/>
          <c:y val="0.1115"/>
          <c:w val="0.972"/>
          <c:h val="0.868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1.946682559343077E-08</c:v>
                </c:pt>
                <c:pt idx="1">
                  <c:v>0.002045835844659651</c:v>
                </c:pt>
                <c:pt idx="2">
                  <c:v>0.004705953107382749</c:v>
                </c:pt>
                <c:pt idx="3">
                  <c:v>0.006171505468334951</c:v>
                </c:pt>
                <c:pt idx="4">
                  <c:v>0.006134752683118991</c:v>
                </c:pt>
                <c:pt idx="5">
                  <c:v>0.008505764051280467</c:v>
                </c:pt>
                <c:pt idx="6">
                  <c:v>0.018897094323636534</c:v>
                </c:pt>
                <c:pt idx="7">
                  <c:v>0.03147922072393611</c:v>
                </c:pt>
                <c:pt idx="8">
                  <c:v>0.0398905716797916</c:v>
                </c:pt>
                <c:pt idx="9">
                  <c:v>0.037991363268789685</c:v>
                </c:pt>
                <c:pt idx="10">
                  <c:v>0.04605937267526773</c:v>
                </c:pt>
                <c:pt idx="11">
                  <c:v>0.04148166668485176</c:v>
                </c:pt>
                <c:pt idx="12">
                  <c:v>0.04449269818354815</c:v>
                </c:pt>
                <c:pt idx="13">
                  <c:v>0.05463256426682371</c:v>
                </c:pt>
                <c:pt idx="14">
                  <c:v>0.04762204177725317</c:v>
                </c:pt>
                <c:pt idx="15">
                  <c:v>0.05234537037593977</c:v>
                </c:pt>
                <c:pt idx="16">
                  <c:v>0.05339565122551293</c:v>
                </c:pt>
                <c:pt idx="17">
                  <c:v>0.05734328705215934</c:v>
                </c:pt>
                <c:pt idx="18">
                  <c:v>0.08039532836935387</c:v>
                </c:pt>
                <c:pt idx="19">
                  <c:v>0.06106706049242138</c:v>
                </c:pt>
                <c:pt idx="20">
                  <c:v>0.058983092894057114</c:v>
                </c:pt>
                <c:pt idx="21">
                  <c:v>0.04264331770656267</c:v>
                </c:pt>
                <c:pt idx="22">
                  <c:v>0.05140561710428299</c:v>
                </c:pt>
                <c:pt idx="23">
                  <c:v>0.0757528056007227</c:v>
                </c:pt>
                <c:pt idx="24">
                  <c:v>0.040747639560447975</c:v>
                </c:pt>
                <c:pt idx="25">
                  <c:v>0.031553372158635365</c:v>
                </c:pt>
                <c:pt idx="26">
                  <c:v>0.0009436860376303604</c:v>
                </c:pt>
                <c:pt idx="27">
                  <c:v>0.0009917241652695281</c:v>
                </c:pt>
                <c:pt idx="28">
                  <c:v>0.0012538991518111886</c:v>
                </c:pt>
                <c:pt idx="29">
                  <c:v>0.000611144514499086</c:v>
                </c:pt>
                <c:pt idx="30">
                  <c:v>0.0003913511618672469</c:v>
                </c:pt>
                <c:pt idx="31">
                  <c:v>2.2459656074543735E-05</c:v>
                </c:pt>
                <c:pt idx="32">
                  <c:v>4.2768567251000784E-05</c:v>
                </c:pt>
              </c:numCache>
            </c:numRef>
          </c:val>
        </c:ser>
        <c:gapWidth val="80"/>
        <c:axId val="28487312"/>
        <c:axId val="52342801"/>
      </c:barChart>
      <c:catAx>
        <c:axId val="2848731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2342801"/>
        <c:crosses val="autoZero"/>
        <c:auto val="1"/>
        <c:lblOffset val="100"/>
        <c:tickLblSkip val="1"/>
        <c:noMultiLvlLbl val="0"/>
      </c:catAx>
      <c:valAx>
        <c:axId val="523428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4873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5"/>
          <c:y val="0.00925"/>
        </c:manualLayout>
      </c:layout>
      <c:spPr>
        <a:noFill/>
        <a:ln w="3175">
          <a:solidFill>
            <a:srgbClr val="000000"/>
          </a:solidFill>
        </a:ln>
      </c:spPr>
    </c:title>
    <c:plotArea>
      <c:layout>
        <c:manualLayout>
          <c:xMode val="edge"/>
          <c:yMode val="edge"/>
          <c:x val="0.01325"/>
          <c:y val="0.1105"/>
          <c:w val="0.97325"/>
          <c:h val="0.869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1.7859473021496128E-05</c:v>
                </c:pt>
                <c:pt idx="1">
                  <c:v>0.0008988363831410885</c:v>
                </c:pt>
                <c:pt idx="2">
                  <c:v>0.0010946046840292294</c:v>
                </c:pt>
                <c:pt idx="3">
                  <c:v>0.00042354592667406447</c:v>
                </c:pt>
                <c:pt idx="4">
                  <c:v>0.006642912589563339</c:v>
                </c:pt>
                <c:pt idx="5">
                  <c:v>0.0017900563611246319</c:v>
                </c:pt>
                <c:pt idx="6">
                  <c:v>0.00397310963741296</c:v>
                </c:pt>
                <c:pt idx="7">
                  <c:v>0.006134410622775352</c:v>
                </c:pt>
                <c:pt idx="8">
                  <c:v>0.00827278068771918</c:v>
                </c:pt>
                <c:pt idx="9">
                  <c:v>0.10049203976678586</c:v>
                </c:pt>
                <c:pt idx="10">
                  <c:v>0.017660548468804924</c:v>
                </c:pt>
                <c:pt idx="11">
                  <c:v>0.018643151489733178</c:v>
                </c:pt>
                <c:pt idx="12">
                  <c:v>0.06154815615916427</c:v>
                </c:pt>
                <c:pt idx="13">
                  <c:v>0.005628760173745386</c:v>
                </c:pt>
                <c:pt idx="14">
                  <c:v>0.13026398287849286</c:v>
                </c:pt>
                <c:pt idx="15">
                  <c:v>0.005616724684877507</c:v>
                </c:pt>
                <c:pt idx="16">
                  <c:v>0.0160240207074626</c:v>
                </c:pt>
                <c:pt idx="17">
                  <c:v>0.0750788673876785</c:v>
                </c:pt>
                <c:pt idx="18">
                  <c:v>0.009108331861043926</c:v>
                </c:pt>
                <c:pt idx="19">
                  <c:v>0.22925586286187785</c:v>
                </c:pt>
                <c:pt idx="20">
                  <c:v>0.007665081631327943</c:v>
                </c:pt>
                <c:pt idx="21">
                  <c:v>0.01045263388648644</c:v>
                </c:pt>
                <c:pt idx="22">
                  <c:v>0.018227762534459808</c:v>
                </c:pt>
                <c:pt idx="23">
                  <c:v>0.01680609659089264</c:v>
                </c:pt>
                <c:pt idx="24">
                  <c:v>0.22251275808002005</c:v>
                </c:pt>
                <c:pt idx="25">
                  <c:v>0.004901788659902506</c:v>
                </c:pt>
                <c:pt idx="26">
                  <c:v>0.0010824302584625457</c:v>
                </c:pt>
                <c:pt idx="27">
                  <c:v>0.001055307238234436</c:v>
                </c:pt>
                <c:pt idx="28">
                  <c:v>0.0005853157745671177</c:v>
                </c:pt>
                <c:pt idx="29">
                  <c:v>0.01708500844827318</c:v>
                </c:pt>
                <c:pt idx="30">
                  <c:v>0.0007643910189043749</c:v>
                </c:pt>
                <c:pt idx="31">
                  <c:v>4.287513972717252E-05</c:v>
                </c:pt>
                <c:pt idx="32">
                  <c:v>2.6466455993315397E-05</c:v>
                </c:pt>
                <c:pt idx="33">
                  <c:v>2.1250786922180402E-06</c:v>
                </c:pt>
                <c:pt idx="34">
                  <c:v>1.7328090833761585E-05</c:v>
                </c:pt>
                <c:pt idx="35">
                  <c:v>0.00011384129169276724</c:v>
                </c:pt>
                <c:pt idx="36">
                  <c:v>4.44227087847361E-05</c:v>
                </c:pt>
                <c:pt idx="37">
                  <c:v>4.526503297032194E-05</c:v>
                </c:pt>
                <c:pt idx="38">
                  <c:v>5.392746460522051E-07</c:v>
                </c:pt>
              </c:numCache>
            </c:numRef>
          </c:val>
        </c:ser>
        <c:gapWidth val="80"/>
        <c:axId val="27997674"/>
        <c:axId val="8765019"/>
      </c:barChart>
      <c:catAx>
        <c:axId val="2799767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765019"/>
        <c:crosses val="autoZero"/>
        <c:auto val="1"/>
        <c:lblOffset val="100"/>
        <c:tickLblSkip val="1"/>
        <c:noMultiLvlLbl val="0"/>
      </c:catAx>
      <c:valAx>
        <c:axId val="87650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9976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5"/>
          <c:y val="0.00925"/>
        </c:manualLayout>
      </c:layout>
      <c:spPr>
        <a:noFill/>
        <a:ln w="3175">
          <a:solidFill>
            <a:srgbClr val="000000"/>
          </a:solidFill>
        </a:ln>
      </c:spPr>
    </c:title>
    <c:plotArea>
      <c:layout>
        <c:manualLayout>
          <c:xMode val="edge"/>
          <c:yMode val="edge"/>
          <c:x val="0.01375"/>
          <c:y val="0.11075"/>
          <c:w val="0.97275"/>
          <c:h val="0.869"/>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3.3581608608492287E-05</c:v>
                </c:pt>
                <c:pt idx="1">
                  <c:v>3.187618752705983E-06</c:v>
                </c:pt>
                <c:pt idx="2">
                  <c:v>3.503275651434956E-06</c:v>
                </c:pt>
                <c:pt idx="3">
                  <c:v>6.7677858649087675E-06</c:v>
                </c:pt>
                <c:pt idx="4">
                  <c:v>1.649400915216463E-07</c:v>
                </c:pt>
                <c:pt idx="5">
                  <c:v>2.0558868074592407E-06</c:v>
                </c:pt>
                <c:pt idx="6">
                  <c:v>1.9186493303580495E-05</c:v>
                </c:pt>
                <c:pt idx="7">
                  <c:v>1.7202331568533428E-05</c:v>
                </c:pt>
                <c:pt idx="8">
                  <c:v>2.0965945472581648E-05</c:v>
                </c:pt>
                <c:pt idx="9">
                  <c:v>6.570495981210687E-05</c:v>
                </c:pt>
                <c:pt idx="10">
                  <c:v>6.347381871026663E-05</c:v>
                </c:pt>
                <c:pt idx="11">
                  <c:v>7.308677293334664E-05</c:v>
                </c:pt>
                <c:pt idx="12">
                  <c:v>0.00016252677379368188</c:v>
                </c:pt>
                <c:pt idx="13">
                  <c:v>0.0006443475822899625</c:v>
                </c:pt>
                <c:pt idx="14">
                  <c:v>0.0014649692763044507</c:v>
                </c:pt>
                <c:pt idx="15">
                  <c:v>0.003634121833221354</c:v>
                </c:pt>
                <c:pt idx="16">
                  <c:v>0.0017979271080381285</c:v>
                </c:pt>
                <c:pt idx="17">
                  <c:v>0.0014010207242261146</c:v>
                </c:pt>
                <c:pt idx="18">
                  <c:v>0.0020596288142584475</c:v>
                </c:pt>
                <c:pt idx="19">
                  <c:v>0.01101993563215251</c:v>
                </c:pt>
                <c:pt idx="20">
                  <c:v>0.021008135108583945</c:v>
                </c:pt>
                <c:pt idx="21">
                  <c:v>0.018588971640770273</c:v>
                </c:pt>
                <c:pt idx="22">
                  <c:v>0.005974795198831835</c:v>
                </c:pt>
                <c:pt idx="23">
                  <c:v>0.009645101380246768</c:v>
                </c:pt>
                <c:pt idx="24">
                  <c:v>0.03505795222311708</c:v>
                </c:pt>
                <c:pt idx="25">
                  <c:v>0.16540382240133963</c:v>
                </c:pt>
                <c:pt idx="26">
                  <c:v>0.29949783297903065</c:v>
                </c:pt>
                <c:pt idx="27">
                  <c:v>0.172399905236937</c:v>
                </c:pt>
                <c:pt idx="28">
                  <c:v>0.24556044446758835</c:v>
                </c:pt>
                <c:pt idx="29">
                  <c:v>0.004369680181692974</c:v>
                </c:pt>
              </c:numCache>
            </c:numRef>
          </c:val>
        </c:ser>
        <c:gapWidth val="80"/>
        <c:axId val="41889188"/>
        <c:axId val="37150213"/>
      </c:barChart>
      <c:catAx>
        <c:axId val="4188918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7150213"/>
        <c:crosses val="autoZero"/>
        <c:auto val="1"/>
        <c:lblOffset val="100"/>
        <c:tickLblSkip val="1"/>
        <c:noMultiLvlLbl val="0"/>
      </c:catAx>
      <c:valAx>
        <c:axId val="371502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8891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325"/>
          <c:y val="0.111"/>
          <c:w val="0.97325"/>
          <c:h val="0.868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0.19302174261726987</c:v>
                </c:pt>
                <c:pt idx="1">
                  <c:v>0.3955645675737561</c:v>
                </c:pt>
                <c:pt idx="2">
                  <c:v>0.2739218328711498</c:v>
                </c:pt>
                <c:pt idx="3">
                  <c:v>0.07949728156208716</c:v>
                </c:pt>
                <c:pt idx="4">
                  <c:v>0.05799457537573724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0.5402163871796076</c:v>
                </c:pt>
                <c:pt idx="1">
                  <c:v>0.29658509089200996</c:v>
                </c:pt>
                <c:pt idx="2">
                  <c:v>0.12574569026257693</c:v>
                </c:pt>
                <c:pt idx="3">
                  <c:v>0.02596019853758592</c:v>
                </c:pt>
                <c:pt idx="4">
                  <c:v>0.011492633128219581</c:v>
                </c:pt>
              </c:numCache>
            </c:numRef>
          </c:val>
        </c:ser>
        <c:axId val="18034622"/>
        <c:axId val="61577487"/>
      </c:barChart>
      <c:catAx>
        <c:axId val="1803462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1577487"/>
        <c:crosses val="autoZero"/>
        <c:auto val="1"/>
        <c:lblOffset val="100"/>
        <c:tickLblSkip val="1"/>
        <c:noMultiLvlLbl val="0"/>
      </c:catAx>
      <c:valAx>
        <c:axId val="615774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034622"/>
        <c:crossesAt val="1"/>
        <c:crossBetween val="between"/>
        <c:dispUnits/>
      </c:valAx>
      <c:spPr>
        <a:noFill/>
        <a:ln>
          <a:noFill/>
        </a:ln>
      </c:spPr>
    </c:plotArea>
    <c:legend>
      <c:legendPos val="r"/>
      <c:layout>
        <c:manualLayout>
          <c:xMode val="edge"/>
          <c:yMode val="edge"/>
          <c:x val="0.742"/>
          <c:y val="0.093"/>
          <c:w val="0.258"/>
          <c:h val="0.08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6"/>
          <c:y val="0.02725"/>
        </c:manualLayout>
      </c:layout>
      <c:spPr>
        <a:noFill/>
        <a:ln w="3175">
          <a:solidFill>
            <a:srgbClr val="000000"/>
          </a:solidFill>
        </a:ln>
      </c:spPr>
    </c:title>
    <c:plotArea>
      <c:layout>
        <c:manualLayout>
          <c:xMode val="edge"/>
          <c:yMode val="edge"/>
          <c:x val="0.014"/>
          <c:y val="0.181"/>
          <c:w val="0.9715"/>
          <c:h val="0.79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7 - 7.5%</c:v>
                </c:pt>
                <c:pt idx="16">
                  <c:v>7.5 - 8%</c:v>
                </c:pt>
                <c:pt idx="17">
                  <c:v>9 - 9.5%</c:v>
                </c:pt>
                <c:pt idx="18">
                  <c:v>8.5 - 9%</c:v>
                </c:pt>
                <c:pt idx="19">
                  <c:v>8 - 8.5%</c:v>
                </c:pt>
              </c:strCache>
            </c:strRef>
          </c:cat>
          <c:val>
            <c:numRef>
              <c:f>_Hidden17!$B$2:$B$21</c:f>
              <c:numCache>
                <c:ptCount val="20"/>
                <c:pt idx="0">
                  <c:v>0.0030224628087358847</c:v>
                </c:pt>
                <c:pt idx="1">
                  <c:v>0.012129052023841604</c:v>
                </c:pt>
                <c:pt idx="2">
                  <c:v>0.11725532001990936</c:v>
                </c:pt>
                <c:pt idx="3">
                  <c:v>0.5055159797526092</c:v>
                </c:pt>
                <c:pt idx="4">
                  <c:v>0.1953236626409347</c:v>
                </c:pt>
                <c:pt idx="5">
                  <c:v>0.12112582558605968</c:v>
                </c:pt>
                <c:pt idx="6">
                  <c:v>0.028858350277545085</c:v>
                </c:pt>
                <c:pt idx="7">
                  <c:v>0.010505074957158576</c:v>
                </c:pt>
                <c:pt idx="8">
                  <c:v>0.0036022063319935222</c:v>
                </c:pt>
                <c:pt idx="9">
                  <c:v>0.0018378082442740032</c:v>
                </c:pt>
                <c:pt idx="10">
                  <c:v>0.0005944907873653123</c:v>
                </c:pt>
                <c:pt idx="11">
                  <c:v>0.00014414931176045964</c:v>
                </c:pt>
                <c:pt idx="12">
                  <c:v>3.404492191513163E-05</c:v>
                </c:pt>
                <c:pt idx="13">
                  <c:v>3.265958402422181E-05</c:v>
                </c:pt>
                <c:pt idx="14">
                  <c:v>0</c:v>
                </c:pt>
                <c:pt idx="15">
                  <c:v>8.311512992635965E-08</c:v>
                </c:pt>
                <c:pt idx="16">
                  <c:v>4.163383205677082E-06</c:v>
                </c:pt>
                <c:pt idx="17">
                  <c:v>5.773131804512299E-06</c:v>
                </c:pt>
                <c:pt idx="18">
                  <c:v>2.585513051806314E-06</c:v>
                </c:pt>
                <c:pt idx="19">
                  <c:v>6.30760868173201E-06</c:v>
                </c:pt>
              </c:numCache>
            </c:numRef>
          </c:val>
        </c:ser>
        <c:gapWidth val="80"/>
        <c:axId val="44578360"/>
        <c:axId val="8051065"/>
      </c:barChart>
      <c:catAx>
        <c:axId val="4457836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8051065"/>
        <c:crosses val="autoZero"/>
        <c:auto val="1"/>
        <c:lblOffset val="100"/>
        <c:tickLblSkip val="1"/>
        <c:noMultiLvlLbl val="0"/>
      </c:catAx>
      <c:valAx>
        <c:axId val="80510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5783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4"/>
          <c:y val="0.4495"/>
          <c:w val="0.108"/>
          <c:h val="0.26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761544159.2699987</c:v>
                </c:pt>
                <c:pt idx="1">
                  <c:v>3982298.4500000007</c:v>
                </c:pt>
                <c:pt idx="2">
                  <c:v>6233560237.02993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725"/>
          <c:y val="0.0175"/>
        </c:manualLayout>
      </c:layout>
      <c:spPr>
        <a:noFill/>
        <a:ln w="3175">
          <a:solidFill>
            <a:srgbClr val="000000"/>
          </a:solidFill>
        </a:ln>
      </c:spPr>
    </c:title>
    <c:plotArea>
      <c:layout>
        <c:manualLayout>
          <c:xMode val="edge"/>
          <c:yMode val="edge"/>
          <c:x val="0.0145"/>
          <c:y val="0.14875"/>
          <c:w val="0.97125"/>
          <c:h val="0.82"/>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0.03410435127901052</c:v>
                </c:pt>
                <c:pt idx="1">
                  <c:v>0.02575298643395931</c:v>
                </c:pt>
                <c:pt idx="2">
                  <c:v>0.005835620700431877</c:v>
                </c:pt>
                <c:pt idx="3">
                  <c:v>0.007342926170431758</c:v>
                </c:pt>
                <c:pt idx="4">
                  <c:v>0.015016288497874534</c:v>
                </c:pt>
                <c:pt idx="5">
                  <c:v>0.0018547984795984633</c:v>
                </c:pt>
                <c:pt idx="6">
                  <c:v>0.001144110184548316</c:v>
                </c:pt>
                <c:pt idx="7">
                  <c:v>0.00559438016239617</c:v>
                </c:pt>
                <c:pt idx="8">
                  <c:v>0.004718919080510128</c:v>
                </c:pt>
                <c:pt idx="9">
                  <c:v>0.0030823540057280004</c:v>
                </c:pt>
                <c:pt idx="10">
                  <c:v>2.931472475600344E-05</c:v>
                </c:pt>
                <c:pt idx="11">
                  <c:v>0.002701415639583753</c:v>
                </c:pt>
                <c:pt idx="12">
                  <c:v>0.0004072116497910921</c:v>
                </c:pt>
                <c:pt idx="13">
                  <c:v>0.8924153229913802</c:v>
                </c:pt>
              </c:numCache>
            </c:numRef>
          </c:val>
        </c:ser>
        <c:gapWidth val="80"/>
        <c:axId val="45456146"/>
        <c:axId val="19065155"/>
      </c:barChart>
      <c:catAx>
        <c:axId val="4545614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065155"/>
        <c:crosses val="autoZero"/>
        <c:auto val="1"/>
        <c:lblOffset val="100"/>
        <c:tickLblSkip val="1"/>
        <c:noMultiLvlLbl val="0"/>
      </c:catAx>
      <c:valAx>
        <c:axId val="190651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4561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G4" sqref="G4"/>
    </sheetView>
  </sheetViews>
  <sheetFormatPr defaultColWidth="8.8515625" defaultRowHeight="12.75"/>
  <cols>
    <col min="1" max="1" width="9.140625" style="30" customWidth="1"/>
    <col min="2" max="10" width="12.421875" style="30" customWidth="1"/>
    <col min="11" max="18" width="9.140625" style="30" customWidth="1"/>
    <col min="19" max="16384" width="8.8515625" style="66" customWidth="1"/>
  </cols>
  <sheetData>
    <row r="1" ht="15.75" thickBot="1"/>
    <row r="2" spans="2:10" ht="15">
      <c r="B2" s="44"/>
      <c r="C2" s="45"/>
      <c r="D2" s="45"/>
      <c r="E2" s="45"/>
      <c r="F2" s="45"/>
      <c r="G2" s="45"/>
      <c r="H2" s="45"/>
      <c r="I2" s="45"/>
      <c r="J2" s="46"/>
    </row>
    <row r="3" spans="2:10" ht="15">
      <c r="B3" s="47"/>
      <c r="C3" s="48"/>
      <c r="D3" s="48"/>
      <c r="E3" s="48"/>
      <c r="F3" s="48"/>
      <c r="G3" s="48"/>
      <c r="H3" s="48"/>
      <c r="I3" s="48"/>
      <c r="J3" s="49"/>
    </row>
    <row r="4" spans="2:10" ht="15">
      <c r="B4" s="47"/>
      <c r="C4" s="48"/>
      <c r="D4" s="48"/>
      <c r="E4" s="48"/>
      <c r="F4" s="48"/>
      <c r="G4" s="48"/>
      <c r="H4" s="48"/>
      <c r="I4" s="48"/>
      <c r="J4" s="49"/>
    </row>
    <row r="5" spans="2:10" ht="31.5">
      <c r="B5" s="47"/>
      <c r="C5" s="48"/>
      <c r="D5" s="48"/>
      <c r="E5" s="50"/>
      <c r="F5" s="51" t="s">
        <v>901</v>
      </c>
      <c r="G5" s="48"/>
      <c r="H5" s="48"/>
      <c r="I5" s="48"/>
      <c r="J5" s="49"/>
    </row>
    <row r="6" spans="2:10" ht="41.25" customHeight="1">
      <c r="B6" s="47"/>
      <c r="C6" s="48"/>
      <c r="D6" s="48"/>
      <c r="E6" s="196" t="s">
        <v>902</v>
      </c>
      <c r="F6" s="196"/>
      <c r="G6" s="196"/>
      <c r="H6" s="48"/>
      <c r="I6" s="48"/>
      <c r="J6" s="49"/>
    </row>
    <row r="7" spans="2:10" ht="26.25">
      <c r="B7" s="47"/>
      <c r="C7" s="48"/>
      <c r="D7" s="48"/>
      <c r="E7" s="48"/>
      <c r="F7" s="52" t="s">
        <v>903</v>
      </c>
      <c r="G7" s="48"/>
      <c r="H7" s="48"/>
      <c r="I7" s="48"/>
      <c r="J7" s="49"/>
    </row>
    <row r="8" spans="2:10" ht="26.25">
      <c r="B8" s="47"/>
      <c r="C8" s="48"/>
      <c r="D8" s="48"/>
      <c r="E8" s="48"/>
      <c r="F8" s="52" t="s">
        <v>904</v>
      </c>
      <c r="G8" s="48"/>
      <c r="H8" s="48"/>
      <c r="I8" s="48"/>
      <c r="J8" s="49"/>
    </row>
    <row r="9" spans="2:10" ht="21">
      <c r="B9" s="47"/>
      <c r="C9" s="48"/>
      <c r="D9" s="48"/>
      <c r="E9" s="48"/>
      <c r="F9" s="53" t="s">
        <v>905</v>
      </c>
      <c r="G9" s="48"/>
      <c r="H9" s="48"/>
      <c r="I9" s="48"/>
      <c r="J9" s="49"/>
    </row>
    <row r="10" spans="2:10" ht="21">
      <c r="B10" s="47"/>
      <c r="C10" s="48"/>
      <c r="D10" s="48"/>
      <c r="E10" s="48"/>
      <c r="F10" s="53" t="s">
        <v>906</v>
      </c>
      <c r="G10" s="48"/>
      <c r="H10" s="48"/>
      <c r="I10" s="48"/>
      <c r="J10" s="49"/>
    </row>
    <row r="11" spans="2:10" ht="21">
      <c r="B11" s="47"/>
      <c r="C11" s="48"/>
      <c r="D11" s="48"/>
      <c r="E11" s="48"/>
      <c r="F11" s="53"/>
      <c r="G11" s="48"/>
      <c r="H11" s="48"/>
      <c r="I11" s="48"/>
      <c r="J11" s="49"/>
    </row>
    <row r="12" spans="2:10" ht="15">
      <c r="B12" s="47"/>
      <c r="C12" s="48"/>
      <c r="D12" s="48"/>
      <c r="E12" s="48"/>
      <c r="F12" s="48"/>
      <c r="G12" s="48"/>
      <c r="H12" s="48"/>
      <c r="I12" s="48"/>
      <c r="J12" s="49"/>
    </row>
    <row r="13" spans="2:10" ht="15">
      <c r="B13" s="47"/>
      <c r="C13" s="48"/>
      <c r="D13" s="48"/>
      <c r="E13" s="48"/>
      <c r="F13" s="48"/>
      <c r="G13" s="48"/>
      <c r="H13" s="48"/>
      <c r="I13" s="48"/>
      <c r="J13" s="49"/>
    </row>
    <row r="14" spans="2:10" ht="15">
      <c r="B14" s="47"/>
      <c r="C14" s="48"/>
      <c r="D14" s="48"/>
      <c r="E14" s="48"/>
      <c r="F14" s="48"/>
      <c r="G14" s="48"/>
      <c r="H14" s="48"/>
      <c r="I14" s="48"/>
      <c r="J14" s="49"/>
    </row>
    <row r="15" spans="2:10" ht="15">
      <c r="B15" s="47"/>
      <c r="C15" s="48"/>
      <c r="D15" s="48"/>
      <c r="E15" s="48"/>
      <c r="F15" s="48"/>
      <c r="G15" s="48"/>
      <c r="H15" s="48"/>
      <c r="I15" s="48"/>
      <c r="J15" s="49"/>
    </row>
    <row r="16" spans="2:10" ht="15">
      <c r="B16" s="47"/>
      <c r="C16" s="48"/>
      <c r="D16" s="48"/>
      <c r="E16" s="48"/>
      <c r="F16" s="48"/>
      <c r="G16" s="48"/>
      <c r="H16" s="48"/>
      <c r="I16" s="48"/>
      <c r="J16" s="49"/>
    </row>
    <row r="17" spans="2:10" ht="15">
      <c r="B17" s="47"/>
      <c r="C17" s="48"/>
      <c r="D17" s="48"/>
      <c r="E17" s="48"/>
      <c r="F17" s="48"/>
      <c r="G17" s="48"/>
      <c r="H17" s="48"/>
      <c r="I17" s="48"/>
      <c r="J17" s="49"/>
    </row>
    <row r="18" spans="2:10" ht="15">
      <c r="B18" s="47"/>
      <c r="C18" s="48"/>
      <c r="D18" s="48"/>
      <c r="E18" s="48"/>
      <c r="F18" s="48"/>
      <c r="G18" s="48"/>
      <c r="H18" s="48"/>
      <c r="I18" s="48"/>
      <c r="J18" s="49"/>
    </row>
    <row r="19" spans="2:10" ht="15">
      <c r="B19" s="47"/>
      <c r="C19" s="48"/>
      <c r="D19" s="48"/>
      <c r="E19" s="48"/>
      <c r="F19" s="48"/>
      <c r="G19" s="48"/>
      <c r="H19" s="48"/>
      <c r="I19" s="48"/>
      <c r="J19" s="49"/>
    </row>
    <row r="20" spans="2:10" ht="15">
      <c r="B20" s="47"/>
      <c r="C20" s="48"/>
      <c r="D20" s="48"/>
      <c r="E20" s="48"/>
      <c r="F20" s="48"/>
      <c r="G20" s="48"/>
      <c r="H20" s="48"/>
      <c r="I20" s="48"/>
      <c r="J20" s="49"/>
    </row>
    <row r="21" spans="2:10" ht="15">
      <c r="B21" s="47"/>
      <c r="C21" s="48"/>
      <c r="D21" s="48"/>
      <c r="E21" s="48"/>
      <c r="F21" s="48"/>
      <c r="G21" s="48"/>
      <c r="H21" s="48"/>
      <c r="I21" s="48"/>
      <c r="J21" s="49"/>
    </row>
    <row r="22" spans="2:10" ht="15">
      <c r="B22" s="47"/>
      <c r="C22" s="48"/>
      <c r="D22" s="48"/>
      <c r="E22" s="48"/>
      <c r="F22" s="54" t="s">
        <v>907</v>
      </c>
      <c r="G22" s="48"/>
      <c r="H22" s="48"/>
      <c r="I22" s="48"/>
      <c r="J22" s="49"/>
    </row>
    <row r="23" spans="2:10" ht="15">
      <c r="B23" s="47"/>
      <c r="C23" s="48"/>
      <c r="I23" s="48"/>
      <c r="J23" s="49"/>
    </row>
    <row r="24" spans="2:10" ht="15">
      <c r="B24" s="47"/>
      <c r="C24" s="48"/>
      <c r="D24" s="197" t="s">
        <v>908</v>
      </c>
      <c r="E24" s="195" t="s">
        <v>909</v>
      </c>
      <c r="F24" s="195"/>
      <c r="G24" s="195"/>
      <c r="H24" s="195"/>
      <c r="I24" s="48"/>
      <c r="J24" s="49"/>
    </row>
    <row r="25" spans="2:10" ht="15">
      <c r="B25" s="47"/>
      <c r="C25" s="48"/>
      <c r="I25" s="48"/>
      <c r="J25" s="49"/>
    </row>
    <row r="26" spans="2:10" ht="15">
      <c r="B26" s="47"/>
      <c r="C26" s="48"/>
      <c r="D26" s="197" t="s">
        <v>910</v>
      </c>
      <c r="E26" s="195" t="s">
        <v>909</v>
      </c>
      <c r="F26" s="195"/>
      <c r="G26" s="195"/>
      <c r="H26" s="195"/>
      <c r="I26" s="48"/>
      <c r="J26" s="49"/>
    </row>
    <row r="27" spans="2:10" ht="15">
      <c r="B27" s="47"/>
      <c r="C27" s="48"/>
      <c r="D27" s="55"/>
      <c r="E27" s="55"/>
      <c r="F27" s="55"/>
      <c r="G27" s="55"/>
      <c r="H27" s="55"/>
      <c r="I27" s="48"/>
      <c r="J27" s="49"/>
    </row>
    <row r="28" spans="2:10" ht="15">
      <c r="B28" s="47"/>
      <c r="C28" s="48"/>
      <c r="D28" s="197" t="s">
        <v>911</v>
      </c>
      <c r="E28" s="195"/>
      <c r="F28" s="195"/>
      <c r="G28" s="195"/>
      <c r="H28" s="195"/>
      <c r="I28" s="48"/>
      <c r="J28" s="49"/>
    </row>
    <row r="29" spans="2:10" ht="15">
      <c r="B29" s="47"/>
      <c r="C29" s="48"/>
      <c r="D29" s="56"/>
      <c r="E29" s="56"/>
      <c r="F29" s="56"/>
      <c r="G29" s="56"/>
      <c r="H29" s="56"/>
      <c r="I29" s="48"/>
      <c r="J29" s="49"/>
    </row>
    <row r="30" spans="2:10" ht="15">
      <c r="B30" s="47"/>
      <c r="C30" s="48"/>
      <c r="D30" s="197" t="s">
        <v>912</v>
      </c>
      <c r="E30" s="195" t="s">
        <v>909</v>
      </c>
      <c r="F30" s="195"/>
      <c r="G30" s="195"/>
      <c r="H30" s="195"/>
      <c r="I30" s="48"/>
      <c r="J30" s="49"/>
    </row>
    <row r="31" spans="2:10" ht="15">
      <c r="B31" s="47"/>
      <c r="C31" s="48"/>
      <c r="D31" s="57"/>
      <c r="E31" s="57"/>
      <c r="F31" s="57"/>
      <c r="G31" s="57"/>
      <c r="H31" s="57"/>
      <c r="I31" s="48"/>
      <c r="J31" s="49"/>
    </row>
    <row r="32" spans="2:10" ht="15">
      <c r="B32" s="47"/>
      <c r="C32" s="48"/>
      <c r="D32" s="194" t="s">
        <v>913</v>
      </c>
      <c r="E32" s="195"/>
      <c r="F32" s="195"/>
      <c r="G32" s="195"/>
      <c r="H32" s="195"/>
      <c r="I32" s="48"/>
      <c r="J32" s="49"/>
    </row>
    <row r="33" spans="2:10" ht="15">
      <c r="B33" s="47"/>
      <c r="C33" s="48"/>
      <c r="D33" s="57"/>
      <c r="E33" s="57"/>
      <c r="F33" s="58"/>
      <c r="G33" s="57"/>
      <c r="H33" s="57"/>
      <c r="I33" s="48"/>
      <c r="J33" s="49"/>
    </row>
    <row r="34" spans="2:10" ht="15">
      <c r="B34" s="47"/>
      <c r="C34" s="48"/>
      <c r="D34" s="194" t="s">
        <v>914</v>
      </c>
      <c r="E34" s="195"/>
      <c r="F34" s="195"/>
      <c r="G34" s="195"/>
      <c r="H34" s="195"/>
      <c r="I34" s="48"/>
      <c r="J34" s="49"/>
    </row>
    <row r="35" spans="2:10" ht="15">
      <c r="B35" s="47"/>
      <c r="C35" s="48"/>
      <c r="D35" s="57"/>
      <c r="E35" s="57"/>
      <c r="F35" s="57"/>
      <c r="G35" s="57"/>
      <c r="H35" s="57"/>
      <c r="I35" s="48"/>
      <c r="J35" s="49"/>
    </row>
    <row r="36" spans="2:10" ht="15">
      <c r="B36" s="47"/>
      <c r="C36" s="48"/>
      <c r="D36" s="194" t="s">
        <v>915</v>
      </c>
      <c r="E36" s="195"/>
      <c r="F36" s="195"/>
      <c r="G36" s="195"/>
      <c r="H36" s="195"/>
      <c r="I36" s="48"/>
      <c r="J36" s="49"/>
    </row>
    <row r="37" spans="2:10" ht="15">
      <c r="B37" s="47"/>
      <c r="C37" s="48"/>
      <c r="D37" s="59"/>
      <c r="E37" s="59"/>
      <c r="F37" s="59"/>
      <c r="G37" s="59"/>
      <c r="H37" s="59"/>
      <c r="I37" s="48"/>
      <c r="J37" s="49"/>
    </row>
    <row r="38" spans="2:10" ht="15">
      <c r="B38" s="47"/>
      <c r="C38" s="48"/>
      <c r="D38" s="194" t="s">
        <v>916</v>
      </c>
      <c r="E38" s="195"/>
      <c r="F38" s="195"/>
      <c r="G38" s="195"/>
      <c r="H38" s="195"/>
      <c r="I38" s="48"/>
      <c r="J38" s="49"/>
    </row>
    <row r="39" spans="2:10" ht="15">
      <c r="B39" s="47"/>
      <c r="C39" s="48"/>
      <c r="D39" s="59"/>
      <c r="E39" s="59"/>
      <c r="F39" s="59"/>
      <c r="G39" s="59"/>
      <c r="H39" s="59"/>
      <c r="I39" s="48"/>
      <c r="J39" s="49"/>
    </row>
    <row r="40" spans="2:10" ht="15">
      <c r="B40" s="47"/>
      <c r="C40" s="48"/>
      <c r="D40" s="194" t="s">
        <v>917</v>
      </c>
      <c r="E40" s="195"/>
      <c r="F40" s="195"/>
      <c r="G40" s="195"/>
      <c r="H40" s="195"/>
      <c r="I40" s="48"/>
      <c r="J40" s="49"/>
    </row>
    <row r="41" spans="2:10" ht="15">
      <c r="B41" s="60"/>
      <c r="C41" s="61"/>
      <c r="D41" s="59"/>
      <c r="E41" s="59"/>
      <c r="F41" s="59"/>
      <c r="G41" s="59"/>
      <c r="H41" s="59"/>
      <c r="I41" s="61"/>
      <c r="J41" s="62"/>
    </row>
    <row r="42" spans="2:10" ht="15">
      <c r="B42" s="60"/>
      <c r="C42" s="61"/>
      <c r="D42" s="194" t="s">
        <v>918</v>
      </c>
      <c r="E42" s="195"/>
      <c r="F42" s="195"/>
      <c r="G42" s="195"/>
      <c r="H42" s="195"/>
      <c r="I42" s="61"/>
      <c r="J42" s="62"/>
    </row>
    <row r="43" spans="2:10" ht="15">
      <c r="B43" s="60"/>
      <c r="C43" s="61"/>
      <c r="D43" s="59"/>
      <c r="E43" s="59"/>
      <c r="F43" s="59"/>
      <c r="G43" s="59"/>
      <c r="H43" s="59"/>
      <c r="I43" s="61"/>
      <c r="J43" s="62"/>
    </row>
    <row r="44" spans="2:10" ht="15">
      <c r="B44" s="60"/>
      <c r="C44" s="61"/>
      <c r="D44" s="194" t="s">
        <v>919</v>
      </c>
      <c r="E44" s="195"/>
      <c r="F44" s="195"/>
      <c r="G44" s="195"/>
      <c r="H44" s="195"/>
      <c r="I44" s="61"/>
      <c r="J44" s="62"/>
    </row>
    <row r="45" spans="2:10" ht="15">
      <c r="B45" s="60"/>
      <c r="C45" s="61"/>
      <c r="D45" s="59"/>
      <c r="E45" s="59"/>
      <c r="F45" s="59"/>
      <c r="G45" s="59"/>
      <c r="H45" s="59"/>
      <c r="I45" s="61"/>
      <c r="J45" s="62"/>
    </row>
    <row r="46" spans="2:10" ht="15">
      <c r="B46" s="60"/>
      <c r="C46" s="61"/>
      <c r="D46" s="194" t="s">
        <v>920</v>
      </c>
      <c r="E46" s="195"/>
      <c r="F46" s="195"/>
      <c r="G46" s="195"/>
      <c r="H46" s="195"/>
      <c r="I46" s="61"/>
      <c r="J46" s="62"/>
    </row>
    <row r="47" spans="2:10" ht="15">
      <c r="B47" s="60"/>
      <c r="C47" s="61"/>
      <c r="D47" s="59"/>
      <c r="E47" s="59"/>
      <c r="F47" s="59"/>
      <c r="G47" s="59"/>
      <c r="H47" s="59"/>
      <c r="I47" s="61"/>
      <c r="J47" s="62"/>
    </row>
    <row r="48" spans="2:10" ht="15">
      <c r="B48" s="60"/>
      <c r="C48" s="61"/>
      <c r="D48" s="194" t="s">
        <v>921</v>
      </c>
      <c r="E48" s="195"/>
      <c r="F48" s="195"/>
      <c r="G48" s="195"/>
      <c r="H48" s="195"/>
      <c r="I48" s="61"/>
      <c r="J48" s="62"/>
    </row>
    <row r="49" spans="2:10" ht="15">
      <c r="B49" s="60"/>
      <c r="C49" s="61"/>
      <c r="D49" s="59"/>
      <c r="E49" s="59"/>
      <c r="F49" s="59"/>
      <c r="G49" s="59"/>
      <c r="H49" s="59"/>
      <c r="I49" s="61"/>
      <c r="J49" s="62"/>
    </row>
    <row r="50" spans="2:10" ht="15">
      <c r="B50" s="60"/>
      <c r="C50" s="61"/>
      <c r="D50" s="194" t="s">
        <v>922</v>
      </c>
      <c r="E50" s="195"/>
      <c r="F50" s="195"/>
      <c r="G50" s="195"/>
      <c r="H50" s="195"/>
      <c r="I50" s="61"/>
      <c r="J50" s="62"/>
    </row>
    <row r="51" spans="2:10" ht="15">
      <c r="B51" s="60"/>
      <c r="C51" s="61"/>
      <c r="D51" s="59"/>
      <c r="E51" s="59"/>
      <c r="F51" s="59"/>
      <c r="G51" s="59"/>
      <c r="H51" s="59"/>
      <c r="I51" s="61"/>
      <c r="J51" s="62"/>
    </row>
    <row r="52" spans="2:10" ht="15">
      <c r="B52" s="60"/>
      <c r="C52" s="61"/>
      <c r="D52" s="194" t="s">
        <v>923</v>
      </c>
      <c r="E52" s="195"/>
      <c r="F52" s="195"/>
      <c r="G52" s="195"/>
      <c r="H52" s="195"/>
      <c r="I52" s="61"/>
      <c r="J52" s="62"/>
    </row>
    <row r="53" spans="2:10" ht="15.75" thickBot="1">
      <c r="B53" s="63"/>
      <c r="C53" s="64"/>
      <c r="D53" s="64"/>
      <c r="E53" s="64"/>
      <c r="F53" s="64"/>
      <c r="G53" s="64"/>
      <c r="H53" s="64"/>
      <c r="I53" s="64"/>
      <c r="J53" s="65"/>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198" t="s">
        <v>16</v>
      </c>
      <c r="I2" s="199"/>
      <c r="J2" s="199"/>
      <c r="K2" s="199"/>
      <c r="L2" s="199"/>
      <c r="M2" s="199"/>
      <c r="N2" s="199"/>
      <c r="O2" s="199"/>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0" t="s">
        <v>143</v>
      </c>
      <c r="C4" s="201"/>
      <c r="D4" s="201"/>
      <c r="E4" s="201"/>
      <c r="F4" s="201"/>
      <c r="G4" s="201"/>
      <c r="H4" s="201"/>
      <c r="I4" s="201"/>
      <c r="J4" s="201"/>
      <c r="K4" s="201"/>
      <c r="L4" s="201"/>
      <c r="M4" s="201"/>
      <c r="N4" s="201"/>
      <c r="O4" s="201"/>
      <c r="P4" s="201"/>
      <c r="Q4" s="201"/>
      <c r="R4" s="201"/>
      <c r="S4" s="201"/>
    </row>
    <row r="5" spans="2:19" ht="6.75" customHeight="1">
      <c r="B5" s="1"/>
      <c r="C5" s="1"/>
      <c r="D5" s="1"/>
      <c r="E5" s="1"/>
      <c r="F5" s="1"/>
      <c r="G5" s="1"/>
      <c r="H5" s="1"/>
      <c r="I5" s="1"/>
      <c r="J5" s="1"/>
      <c r="K5" s="1"/>
      <c r="L5" s="1"/>
      <c r="M5" s="1"/>
      <c r="N5" s="1"/>
      <c r="O5" s="1"/>
      <c r="P5" s="1"/>
      <c r="Q5" s="1"/>
      <c r="R5" s="1"/>
      <c r="S5" s="1"/>
    </row>
    <row r="6" spans="2:19" ht="24" customHeight="1">
      <c r="B6" s="205" t="s">
        <v>144</v>
      </c>
      <c r="C6" s="206"/>
      <c r="D6" s="206"/>
      <c r="E6" s="1"/>
      <c r="F6" s="207">
        <v>43616</v>
      </c>
      <c r="G6" s="208"/>
      <c r="H6" s="208"/>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5" t="s">
        <v>145</v>
      </c>
      <c r="C8" s="236"/>
      <c r="D8" s="236"/>
      <c r="E8" s="236"/>
      <c r="F8" s="236"/>
      <c r="G8" s="236"/>
      <c r="H8" s="236"/>
      <c r="I8" s="236"/>
      <c r="J8" s="236"/>
      <c r="K8" s="236"/>
      <c r="L8" s="236"/>
      <c r="M8" s="236"/>
      <c r="N8" s="236"/>
      <c r="O8" s="236"/>
      <c r="P8" s="236"/>
      <c r="Q8" s="236"/>
      <c r="R8" s="236"/>
      <c r="S8" s="237"/>
    </row>
    <row r="9" spans="2:19" ht="11.25" customHeight="1">
      <c r="B9" s="1"/>
      <c r="C9" s="1"/>
      <c r="D9" s="1"/>
      <c r="E9" s="1"/>
      <c r="F9" s="1"/>
      <c r="G9" s="1"/>
      <c r="H9" s="1"/>
      <c r="I9" s="1"/>
      <c r="J9" s="1"/>
      <c r="K9" s="1"/>
      <c r="L9" s="1"/>
      <c r="M9" s="1"/>
      <c r="N9" s="1"/>
      <c r="O9" s="1"/>
      <c r="P9" s="1"/>
      <c r="Q9" s="1"/>
      <c r="R9" s="1"/>
      <c r="S9" s="1"/>
    </row>
    <row r="10" spans="2:19" ht="18" customHeight="1">
      <c r="B10" s="1"/>
      <c r="C10" s="244" t="s">
        <v>146</v>
      </c>
      <c r="D10" s="245"/>
      <c r="E10" s="245"/>
      <c r="F10" s="245"/>
      <c r="G10" s="245"/>
      <c r="H10" s="245"/>
      <c r="I10" s="245"/>
      <c r="J10" s="245"/>
      <c r="K10" s="245"/>
      <c r="L10" s="245"/>
      <c r="M10" s="245"/>
      <c r="N10" s="245"/>
      <c r="O10" s="245"/>
      <c r="P10" s="245"/>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285" t="s">
        <v>152</v>
      </c>
      <c r="D12" s="286"/>
      <c r="E12" s="286"/>
      <c r="F12" s="286"/>
      <c r="G12" s="286"/>
      <c r="H12" s="286"/>
      <c r="I12" s="286"/>
      <c r="J12" s="286"/>
      <c r="K12" s="286"/>
      <c r="L12" s="286"/>
      <c r="M12" s="286"/>
      <c r="N12" s="286"/>
      <c r="O12" s="286"/>
      <c r="P12" s="286"/>
      <c r="Q12" s="287">
        <v>6999086694.74991</v>
      </c>
      <c r="R12" s="286"/>
      <c r="S12" s="286"/>
    </row>
    <row r="13" spans="2:19" ht="15" customHeight="1">
      <c r="B13" s="1"/>
      <c r="C13" s="288" t="s">
        <v>153</v>
      </c>
      <c r="D13" s="208"/>
      <c r="E13" s="208"/>
      <c r="F13" s="208"/>
      <c r="G13" s="208"/>
      <c r="H13" s="208"/>
      <c r="I13" s="208"/>
      <c r="J13" s="208"/>
      <c r="K13" s="208"/>
      <c r="L13" s="208"/>
      <c r="M13" s="208"/>
      <c r="N13" s="208"/>
      <c r="O13" s="208"/>
      <c r="P13" s="208"/>
      <c r="Q13" s="284">
        <v>6999086694.74991</v>
      </c>
      <c r="R13" s="208"/>
      <c r="S13" s="208"/>
    </row>
    <row r="14" spans="2:19" ht="26.25" customHeight="1">
      <c r="B14" s="1"/>
      <c r="C14" s="212" t="s">
        <v>154</v>
      </c>
      <c r="D14" s="208"/>
      <c r="E14" s="208"/>
      <c r="F14" s="208"/>
      <c r="G14" s="208"/>
      <c r="H14" s="208"/>
      <c r="I14" s="208"/>
      <c r="J14" s="208"/>
      <c r="K14" s="208"/>
      <c r="L14" s="208"/>
      <c r="M14" s="208"/>
      <c r="N14" s="208"/>
      <c r="O14" s="208"/>
      <c r="P14" s="208"/>
      <c r="Q14" s="208"/>
      <c r="R14" s="284">
        <v>1214771513.1100013</v>
      </c>
      <c r="S14" s="208"/>
    </row>
    <row r="15" spans="2:19" ht="15" customHeight="1">
      <c r="B15" s="1"/>
      <c r="C15" s="212" t="s">
        <v>4</v>
      </c>
      <c r="D15" s="208"/>
      <c r="E15" s="208"/>
      <c r="F15" s="208"/>
      <c r="G15" s="208"/>
      <c r="H15" s="208"/>
      <c r="I15" s="208"/>
      <c r="J15" s="208"/>
      <c r="K15" s="208"/>
      <c r="L15" s="208"/>
      <c r="M15" s="208"/>
      <c r="N15" s="208"/>
      <c r="O15" s="208"/>
      <c r="P15" s="208"/>
      <c r="Q15" s="208"/>
      <c r="R15" s="284">
        <v>63867</v>
      </c>
      <c r="S15" s="208"/>
    </row>
    <row r="16" spans="2:19" ht="15" customHeight="1">
      <c r="B16" s="1"/>
      <c r="C16" s="212" t="s">
        <v>155</v>
      </c>
      <c r="D16" s="208"/>
      <c r="E16" s="208"/>
      <c r="F16" s="208"/>
      <c r="G16" s="208"/>
      <c r="H16" s="208"/>
      <c r="I16" s="208"/>
      <c r="J16" s="208"/>
      <c r="K16" s="208"/>
      <c r="L16" s="208"/>
      <c r="M16" s="208"/>
      <c r="N16" s="208"/>
      <c r="O16" s="208"/>
      <c r="P16" s="208"/>
      <c r="Q16" s="208"/>
      <c r="R16" s="284">
        <v>115786</v>
      </c>
      <c r="S16" s="208"/>
    </row>
    <row r="17" spans="2:19" ht="17.25" customHeight="1">
      <c r="B17" s="1"/>
      <c r="C17" s="215" t="s">
        <v>156</v>
      </c>
      <c r="D17" s="208"/>
      <c r="E17" s="208"/>
      <c r="F17" s="208"/>
      <c r="G17" s="208"/>
      <c r="H17" s="208"/>
      <c r="I17" s="208"/>
      <c r="J17" s="208"/>
      <c r="K17" s="208"/>
      <c r="L17" s="208"/>
      <c r="M17" s="208"/>
      <c r="N17" s="208"/>
      <c r="O17" s="258">
        <v>109588.46814082321</v>
      </c>
      <c r="P17" s="208"/>
      <c r="Q17" s="208"/>
      <c r="R17" s="208"/>
      <c r="S17" s="208"/>
    </row>
    <row r="18" spans="2:19" ht="17.25" customHeight="1">
      <c r="B18" s="1"/>
      <c r="C18" s="215" t="s">
        <v>157</v>
      </c>
      <c r="D18" s="208"/>
      <c r="E18" s="208"/>
      <c r="F18" s="208"/>
      <c r="G18" s="208"/>
      <c r="H18" s="208"/>
      <c r="I18" s="208"/>
      <c r="J18" s="208"/>
      <c r="K18" s="208"/>
      <c r="L18" s="208"/>
      <c r="M18" s="208"/>
      <c r="N18" s="208"/>
      <c r="O18" s="258">
        <v>60448.47127243328</v>
      </c>
      <c r="P18" s="208"/>
      <c r="Q18" s="208"/>
      <c r="R18" s="208"/>
      <c r="S18" s="208"/>
    </row>
    <row r="19" spans="2:19" ht="17.25" customHeight="1">
      <c r="B19" s="1"/>
      <c r="C19" s="215" t="s">
        <v>158</v>
      </c>
      <c r="D19" s="208"/>
      <c r="E19" s="208"/>
      <c r="F19" s="208"/>
      <c r="G19" s="208"/>
      <c r="H19" s="208"/>
      <c r="I19" s="208"/>
      <c r="J19" s="208"/>
      <c r="K19" s="275">
        <v>0.5365404241816226</v>
      </c>
      <c r="L19" s="208"/>
      <c r="M19" s="208"/>
      <c r="N19" s="208"/>
      <c r="O19" s="208"/>
      <c r="P19" s="208"/>
      <c r="Q19" s="208"/>
      <c r="R19" s="208"/>
      <c r="S19" s="208"/>
    </row>
    <row r="20" spans="2:19" ht="17.25" customHeight="1">
      <c r="B20" s="1"/>
      <c r="C20" s="215" t="s">
        <v>159</v>
      </c>
      <c r="D20" s="208"/>
      <c r="E20" s="208"/>
      <c r="F20" s="208"/>
      <c r="G20" s="208"/>
      <c r="H20" s="208"/>
      <c r="I20" s="208"/>
      <c r="J20" s="289">
        <v>2.909371666878659</v>
      </c>
      <c r="K20" s="208"/>
      <c r="L20" s="208"/>
      <c r="M20" s="208"/>
      <c r="N20" s="208"/>
      <c r="O20" s="208"/>
      <c r="P20" s="208"/>
      <c r="Q20" s="208"/>
      <c r="R20" s="208"/>
      <c r="S20" s="208"/>
    </row>
    <row r="21" spans="2:19" ht="17.25" customHeight="1">
      <c r="B21" s="1"/>
      <c r="C21" s="215" t="s">
        <v>160</v>
      </c>
      <c r="D21" s="208"/>
      <c r="E21" s="208"/>
      <c r="F21" s="208"/>
      <c r="G21" s="208"/>
      <c r="H21" s="208"/>
      <c r="I21" s="208"/>
      <c r="J21" s="208"/>
      <c r="K21" s="208"/>
      <c r="L21" s="290">
        <v>15.413268088630604</v>
      </c>
      <c r="M21" s="208"/>
      <c r="N21" s="208"/>
      <c r="O21" s="208"/>
      <c r="P21" s="208"/>
      <c r="Q21" s="208"/>
      <c r="R21" s="208"/>
      <c r="S21" s="208"/>
    </row>
    <row r="22" spans="2:19" ht="17.25" customHeight="1">
      <c r="B22" s="1"/>
      <c r="C22" s="215" t="s">
        <v>161</v>
      </c>
      <c r="D22" s="208"/>
      <c r="E22" s="208"/>
      <c r="F22" s="208"/>
      <c r="G22" s="208"/>
      <c r="H22" s="208"/>
      <c r="I22" s="208"/>
      <c r="J22" s="208"/>
      <c r="K22" s="290">
        <v>18.32263975231139</v>
      </c>
      <c r="L22" s="208"/>
      <c r="M22" s="208"/>
      <c r="N22" s="208"/>
      <c r="O22" s="208"/>
      <c r="P22" s="208"/>
      <c r="Q22" s="208"/>
      <c r="R22" s="208"/>
      <c r="S22" s="208"/>
    </row>
    <row r="23" spans="2:19" ht="15.75" customHeight="1">
      <c r="B23" s="1"/>
      <c r="C23" s="215" t="s">
        <v>162</v>
      </c>
      <c r="D23" s="208"/>
      <c r="E23" s="208"/>
      <c r="F23" s="208"/>
      <c r="G23" s="208"/>
      <c r="H23" s="208"/>
      <c r="I23" s="208"/>
      <c r="J23" s="208"/>
      <c r="K23" s="208"/>
      <c r="L23" s="208"/>
      <c r="M23" s="208"/>
      <c r="N23" s="208"/>
      <c r="O23" s="275">
        <v>0.890624807048866</v>
      </c>
      <c r="P23" s="208"/>
      <c r="Q23" s="208"/>
      <c r="R23" s="208"/>
      <c r="S23" s="208"/>
    </row>
    <row r="24" spans="2:19" ht="4.5" customHeight="1">
      <c r="B24" s="1"/>
      <c r="C24" s="291"/>
      <c r="D24" s="223"/>
      <c r="E24" s="223"/>
      <c r="F24" s="223"/>
      <c r="G24" s="223"/>
      <c r="H24" s="223"/>
      <c r="I24" s="223"/>
      <c r="J24" s="223"/>
      <c r="K24" s="223"/>
      <c r="L24" s="223"/>
      <c r="M24" s="223"/>
      <c r="N24" s="223"/>
      <c r="O24" s="274"/>
      <c r="P24" s="208"/>
      <c r="Q24" s="208"/>
      <c r="R24" s="208"/>
      <c r="S24" s="208"/>
    </row>
    <row r="25" spans="2:19" ht="12.75" customHeight="1">
      <c r="B25" s="1"/>
      <c r="C25" s="215" t="s">
        <v>163</v>
      </c>
      <c r="D25" s="208"/>
      <c r="E25" s="208"/>
      <c r="F25" s="208"/>
      <c r="G25" s="208"/>
      <c r="H25" s="208"/>
      <c r="I25" s="208"/>
      <c r="J25" s="208"/>
      <c r="K25" s="208"/>
      <c r="L25" s="208"/>
      <c r="M25" s="208"/>
      <c r="N25" s="208"/>
      <c r="O25" s="275">
        <v>0.10937519295113396</v>
      </c>
      <c r="P25" s="208"/>
      <c r="Q25" s="208"/>
      <c r="R25" s="208"/>
      <c r="S25" s="208"/>
    </row>
    <row r="26" spans="2:19" ht="4.5" customHeight="1">
      <c r="B26" s="1"/>
      <c r="C26" s="291"/>
      <c r="D26" s="223"/>
      <c r="E26" s="223"/>
      <c r="F26" s="223"/>
      <c r="G26" s="223"/>
      <c r="H26" s="223"/>
      <c r="I26" s="223"/>
      <c r="J26" s="223"/>
      <c r="K26" s="223"/>
      <c r="L26" s="223"/>
      <c r="M26" s="223"/>
      <c r="N26" s="223"/>
      <c r="O26" s="274"/>
      <c r="P26" s="208"/>
      <c r="Q26" s="208"/>
      <c r="R26" s="208"/>
      <c r="S26" s="208"/>
    </row>
    <row r="27" spans="2:19" ht="15" customHeight="1">
      <c r="B27" s="1"/>
      <c r="C27" s="215" t="s">
        <v>164</v>
      </c>
      <c r="D27" s="208"/>
      <c r="E27" s="208"/>
      <c r="F27" s="208"/>
      <c r="G27" s="208"/>
      <c r="H27" s="208"/>
      <c r="I27" s="208"/>
      <c r="J27" s="208"/>
      <c r="K27" s="208"/>
      <c r="L27" s="208"/>
      <c r="M27" s="208"/>
      <c r="N27" s="208"/>
      <c r="O27" s="275">
        <v>0.020052606567379203</v>
      </c>
      <c r="P27" s="208"/>
      <c r="Q27" s="208"/>
      <c r="R27" s="208"/>
      <c r="S27" s="208"/>
    </row>
    <row r="28" spans="2:19" ht="17.25" customHeight="1">
      <c r="B28" s="1"/>
      <c r="C28" s="215" t="s">
        <v>165</v>
      </c>
      <c r="D28" s="208"/>
      <c r="E28" s="208"/>
      <c r="F28" s="208"/>
      <c r="G28" s="208"/>
      <c r="H28" s="208"/>
      <c r="I28" s="208"/>
      <c r="J28" s="208"/>
      <c r="K28" s="208"/>
      <c r="L28" s="208"/>
      <c r="M28" s="208"/>
      <c r="N28" s="275">
        <v>0.020528983109223332</v>
      </c>
      <c r="O28" s="208"/>
      <c r="P28" s="208"/>
      <c r="Q28" s="208"/>
      <c r="R28" s="208"/>
      <c r="S28" s="208"/>
    </row>
    <row r="29" spans="2:19" ht="17.25" customHeight="1">
      <c r="B29" s="1"/>
      <c r="C29" s="215" t="s">
        <v>166</v>
      </c>
      <c r="D29" s="208"/>
      <c r="E29" s="208"/>
      <c r="F29" s="208"/>
      <c r="G29" s="208"/>
      <c r="H29" s="208"/>
      <c r="I29" s="208"/>
      <c r="J29" s="208"/>
      <c r="K29" s="208"/>
      <c r="L29" s="208"/>
      <c r="M29" s="208"/>
      <c r="N29" s="275">
        <v>0.016173548124467647</v>
      </c>
      <c r="O29" s="208"/>
      <c r="P29" s="208"/>
      <c r="Q29" s="208"/>
      <c r="R29" s="208"/>
      <c r="S29" s="208"/>
    </row>
    <row r="30" spans="2:19" ht="17.25" customHeight="1">
      <c r="B30" s="1"/>
      <c r="C30" s="215" t="s">
        <v>167</v>
      </c>
      <c r="D30" s="208"/>
      <c r="E30" s="208"/>
      <c r="F30" s="208"/>
      <c r="G30" s="208"/>
      <c r="H30" s="208"/>
      <c r="I30" s="208"/>
      <c r="J30" s="208"/>
      <c r="K30" s="208"/>
      <c r="L30" s="208"/>
      <c r="M30" s="208"/>
      <c r="N30" s="208"/>
      <c r="O30" s="289">
        <v>8.101347774899194</v>
      </c>
      <c r="P30" s="208"/>
      <c r="Q30" s="208"/>
      <c r="R30" s="208"/>
      <c r="S30" s="208"/>
    </row>
    <row r="31" spans="2:19" ht="17.25" customHeight="1">
      <c r="B31" s="1"/>
      <c r="C31" s="292" t="s">
        <v>168</v>
      </c>
      <c r="D31" s="293"/>
      <c r="E31" s="293"/>
      <c r="F31" s="293"/>
      <c r="G31" s="293"/>
      <c r="H31" s="293"/>
      <c r="I31" s="293"/>
      <c r="J31" s="293"/>
      <c r="K31" s="293"/>
      <c r="L31" s="293"/>
      <c r="M31" s="293"/>
      <c r="N31" s="293"/>
      <c r="O31" s="294">
        <v>7.282268427647252</v>
      </c>
      <c r="P31" s="293"/>
      <c r="Q31" s="293"/>
      <c r="R31" s="293"/>
      <c r="S31" s="293"/>
    </row>
    <row r="32" spans="2:19" ht="22.5" customHeight="1">
      <c r="B32" s="235" t="s">
        <v>147</v>
      </c>
      <c r="C32" s="236"/>
      <c r="D32" s="236"/>
      <c r="E32" s="236"/>
      <c r="F32" s="236"/>
      <c r="G32" s="236"/>
      <c r="H32" s="236"/>
      <c r="I32" s="236"/>
      <c r="J32" s="236"/>
      <c r="K32" s="236"/>
      <c r="L32" s="236"/>
      <c r="M32" s="236"/>
      <c r="N32" s="236"/>
      <c r="O32" s="236"/>
      <c r="P32" s="236"/>
      <c r="Q32" s="236"/>
      <c r="R32" s="236"/>
      <c r="S32" s="237"/>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17" t="s">
        <v>148</v>
      </c>
      <c r="D34" s="218"/>
      <c r="E34" s="218"/>
      <c r="F34" s="218"/>
      <c r="G34" s="218"/>
      <c r="H34" s="218"/>
      <c r="I34" s="218"/>
      <c r="J34" s="218"/>
      <c r="K34" s="218"/>
      <c r="L34" s="218"/>
      <c r="M34" s="218"/>
      <c r="N34" s="218"/>
      <c r="O34" s="218"/>
      <c r="P34" s="218"/>
      <c r="Q34" s="219">
        <v>303661696.38</v>
      </c>
      <c r="R34" s="218"/>
      <c r="S34" s="218"/>
    </row>
    <row r="35" spans="2:19" ht="7.5" customHeight="1">
      <c r="B35" s="1"/>
      <c r="C35" s="1"/>
      <c r="D35" s="1"/>
      <c r="E35" s="1"/>
      <c r="F35" s="1"/>
      <c r="G35" s="1"/>
      <c r="H35" s="1"/>
      <c r="I35" s="1"/>
      <c r="J35" s="1"/>
      <c r="K35" s="1"/>
      <c r="L35" s="1"/>
      <c r="M35" s="1"/>
      <c r="N35" s="1"/>
      <c r="O35" s="1"/>
      <c r="P35" s="1"/>
      <c r="Q35" s="1"/>
      <c r="R35" s="1"/>
      <c r="S35" s="1"/>
    </row>
    <row r="36" spans="2:19" ht="18.75" customHeight="1">
      <c r="B36" s="235" t="s">
        <v>149</v>
      </c>
      <c r="C36" s="236"/>
      <c r="D36" s="236"/>
      <c r="E36" s="236"/>
      <c r="F36" s="236"/>
      <c r="G36" s="236"/>
      <c r="H36" s="236"/>
      <c r="I36" s="236"/>
      <c r="J36" s="236"/>
      <c r="K36" s="236"/>
      <c r="L36" s="236"/>
      <c r="M36" s="236"/>
      <c r="N36" s="236"/>
      <c r="O36" s="236"/>
      <c r="P36" s="236"/>
      <c r="Q36" s="236"/>
      <c r="R36" s="236"/>
      <c r="S36" s="237"/>
    </row>
    <row r="37" spans="2:19" ht="11.25" customHeight="1">
      <c r="B37" s="1"/>
      <c r="C37" s="1"/>
      <c r="D37" s="1"/>
      <c r="E37" s="1"/>
      <c r="F37" s="1"/>
      <c r="G37" s="1"/>
      <c r="H37" s="1"/>
      <c r="I37" s="1"/>
      <c r="J37" s="1"/>
      <c r="K37" s="1"/>
      <c r="L37" s="1"/>
      <c r="M37" s="1"/>
      <c r="N37" s="1"/>
      <c r="O37" s="1"/>
      <c r="P37" s="1"/>
      <c r="Q37" s="1"/>
      <c r="R37" s="1"/>
      <c r="S37" s="1"/>
    </row>
    <row r="38" spans="2:19" ht="12.75" customHeight="1">
      <c r="B38" s="295"/>
      <c r="C38" s="296"/>
      <c r="D38" s="297" t="s">
        <v>169</v>
      </c>
      <c r="E38" s="298"/>
      <c r="F38" s="298"/>
      <c r="G38" s="297" t="s">
        <v>169</v>
      </c>
      <c r="H38" s="298"/>
      <c r="I38" s="298"/>
      <c r="J38" s="297" t="s">
        <v>169</v>
      </c>
      <c r="K38" s="298"/>
      <c r="L38" s="298"/>
      <c r="M38" s="297" t="s">
        <v>169</v>
      </c>
      <c r="N38" s="298"/>
      <c r="O38" s="298"/>
      <c r="P38" s="298"/>
      <c r="Q38" s="298"/>
      <c r="R38" s="298"/>
      <c r="S38" s="1"/>
    </row>
    <row r="39" spans="2:19" ht="9.75" customHeight="1">
      <c r="B39" s="299" t="s">
        <v>46</v>
      </c>
      <c r="C39" s="300"/>
      <c r="D39" s="301" t="s">
        <v>170</v>
      </c>
      <c r="E39" s="302"/>
      <c r="F39" s="302"/>
      <c r="G39" s="301" t="s">
        <v>170</v>
      </c>
      <c r="H39" s="302"/>
      <c r="I39" s="302"/>
      <c r="J39" s="301" t="s">
        <v>170</v>
      </c>
      <c r="K39" s="302"/>
      <c r="L39" s="302"/>
      <c r="M39" s="301" t="s">
        <v>170</v>
      </c>
      <c r="N39" s="302"/>
      <c r="O39" s="302"/>
      <c r="P39" s="302"/>
      <c r="Q39" s="302"/>
      <c r="R39" s="302"/>
      <c r="S39" s="1"/>
    </row>
    <row r="40" spans="2:19" ht="13.5" customHeight="1">
      <c r="B40" s="295" t="s">
        <v>171</v>
      </c>
      <c r="C40" s="296"/>
      <c r="D40" s="222" t="s">
        <v>172</v>
      </c>
      <c r="E40" s="223"/>
      <c r="F40" s="223"/>
      <c r="G40" s="222" t="s">
        <v>172</v>
      </c>
      <c r="H40" s="223"/>
      <c r="I40" s="223"/>
      <c r="J40" s="222" t="s">
        <v>172</v>
      </c>
      <c r="K40" s="223"/>
      <c r="L40" s="223"/>
      <c r="M40" s="222" t="s">
        <v>172</v>
      </c>
      <c r="N40" s="223"/>
      <c r="O40" s="223"/>
      <c r="P40" s="223"/>
      <c r="Q40" s="223"/>
      <c r="R40" s="223"/>
      <c r="S40" s="1"/>
    </row>
    <row r="41" spans="2:19" ht="12" customHeight="1">
      <c r="B41" s="303" t="s">
        <v>173</v>
      </c>
      <c r="C41" s="296"/>
      <c r="D41" s="304" t="s">
        <v>174</v>
      </c>
      <c r="E41" s="305"/>
      <c r="F41" s="305"/>
      <c r="G41" s="304" t="s">
        <v>174</v>
      </c>
      <c r="H41" s="305"/>
      <c r="I41" s="305"/>
      <c r="J41" s="304" t="s">
        <v>174</v>
      </c>
      <c r="K41" s="305"/>
      <c r="L41" s="305"/>
      <c r="M41" s="304" t="s">
        <v>174</v>
      </c>
      <c r="N41" s="305"/>
      <c r="O41" s="305"/>
      <c r="P41" s="305"/>
      <c r="Q41" s="305"/>
      <c r="R41" s="305"/>
      <c r="S41" s="1"/>
    </row>
    <row r="42" spans="2:19" ht="12" customHeight="1">
      <c r="B42" s="295" t="s">
        <v>50</v>
      </c>
      <c r="C42" s="296"/>
      <c r="D42" s="222" t="s">
        <v>0</v>
      </c>
      <c r="E42" s="223"/>
      <c r="F42" s="223"/>
      <c r="G42" s="222" t="s">
        <v>0</v>
      </c>
      <c r="H42" s="223"/>
      <c r="I42" s="223"/>
      <c r="J42" s="222" t="s">
        <v>0</v>
      </c>
      <c r="K42" s="223"/>
      <c r="L42" s="223"/>
      <c r="M42" s="222" t="s">
        <v>0</v>
      </c>
      <c r="N42" s="223"/>
      <c r="O42" s="223"/>
      <c r="P42" s="223"/>
      <c r="Q42" s="223"/>
      <c r="R42" s="223"/>
      <c r="S42" s="1"/>
    </row>
    <row r="43" spans="2:19" ht="11.25" customHeight="1">
      <c r="B43" s="303" t="s">
        <v>175</v>
      </c>
      <c r="C43" s="296"/>
      <c r="D43" s="227">
        <v>5000000</v>
      </c>
      <c r="E43" s="223"/>
      <c r="F43" s="223"/>
      <c r="G43" s="227">
        <v>5000000</v>
      </c>
      <c r="H43" s="223"/>
      <c r="I43" s="223"/>
      <c r="J43" s="227">
        <v>10000000</v>
      </c>
      <c r="K43" s="223"/>
      <c r="L43" s="223"/>
      <c r="M43" s="227">
        <v>25000000</v>
      </c>
      <c r="N43" s="223"/>
      <c r="O43" s="223"/>
      <c r="P43" s="223"/>
      <c r="Q43" s="223"/>
      <c r="R43" s="223"/>
      <c r="S43" s="1"/>
    </row>
    <row r="44" spans="2:19" ht="12" customHeight="1">
      <c r="B44" s="303" t="s">
        <v>48</v>
      </c>
      <c r="C44" s="296"/>
      <c r="D44" s="228">
        <v>43483</v>
      </c>
      <c r="E44" s="223"/>
      <c r="F44" s="223"/>
      <c r="G44" s="228">
        <v>43497</v>
      </c>
      <c r="H44" s="223"/>
      <c r="I44" s="223"/>
      <c r="J44" s="228">
        <v>43489</v>
      </c>
      <c r="K44" s="223"/>
      <c r="L44" s="223"/>
      <c r="M44" s="228">
        <v>43490</v>
      </c>
      <c r="N44" s="223"/>
      <c r="O44" s="223"/>
      <c r="P44" s="223"/>
      <c r="Q44" s="223"/>
      <c r="R44" s="223"/>
      <c r="S44" s="1"/>
    </row>
    <row r="45" spans="2:19" ht="11.25" customHeight="1">
      <c r="B45" s="303" t="s">
        <v>49</v>
      </c>
      <c r="C45" s="296"/>
      <c r="D45" s="228">
        <v>46560</v>
      </c>
      <c r="E45" s="223"/>
      <c r="F45" s="223"/>
      <c r="G45" s="228">
        <v>46560</v>
      </c>
      <c r="H45" s="223"/>
      <c r="I45" s="223"/>
      <c r="J45" s="228">
        <v>46560</v>
      </c>
      <c r="K45" s="223"/>
      <c r="L45" s="223"/>
      <c r="M45" s="228">
        <v>46560</v>
      </c>
      <c r="N45" s="223"/>
      <c r="O45" s="223"/>
      <c r="P45" s="223"/>
      <c r="Q45" s="223"/>
      <c r="R45" s="223"/>
      <c r="S45" s="1"/>
    </row>
    <row r="46" spans="2:19" ht="10.5" customHeight="1">
      <c r="B46" s="303" t="s">
        <v>51</v>
      </c>
      <c r="C46" s="296"/>
      <c r="D46" s="222" t="s">
        <v>176</v>
      </c>
      <c r="E46" s="223"/>
      <c r="F46" s="223"/>
      <c r="G46" s="222" t="s">
        <v>176</v>
      </c>
      <c r="H46" s="223"/>
      <c r="I46" s="223"/>
      <c r="J46" s="222" t="s">
        <v>176</v>
      </c>
      <c r="K46" s="223"/>
      <c r="L46" s="223"/>
      <c r="M46" s="222" t="s">
        <v>176</v>
      </c>
      <c r="N46" s="223"/>
      <c r="O46" s="223"/>
      <c r="P46" s="223"/>
      <c r="Q46" s="223"/>
      <c r="R46" s="223"/>
      <c r="S46" s="1"/>
    </row>
    <row r="47" spans="2:19" ht="12" customHeight="1">
      <c r="B47" s="295" t="s">
        <v>52</v>
      </c>
      <c r="C47" s="296"/>
      <c r="D47" s="306">
        <v>0.008</v>
      </c>
      <c r="E47" s="223"/>
      <c r="F47" s="223"/>
      <c r="G47" s="306">
        <v>0.008</v>
      </c>
      <c r="H47" s="223"/>
      <c r="I47" s="223"/>
      <c r="J47" s="306">
        <v>0.008</v>
      </c>
      <c r="K47" s="223"/>
      <c r="L47" s="223"/>
      <c r="M47" s="306">
        <v>0.008</v>
      </c>
      <c r="N47" s="223"/>
      <c r="O47" s="223"/>
      <c r="P47" s="223"/>
      <c r="Q47" s="223"/>
      <c r="R47" s="223"/>
      <c r="S47" s="1"/>
    </row>
    <row r="48" spans="2:19" ht="12" customHeight="1">
      <c r="B48" s="295" t="s">
        <v>177</v>
      </c>
      <c r="C48" s="296"/>
      <c r="D48" s="222" t="s">
        <v>178</v>
      </c>
      <c r="E48" s="223"/>
      <c r="F48" s="223"/>
      <c r="G48" s="222" t="s">
        <v>178</v>
      </c>
      <c r="H48" s="223"/>
      <c r="I48" s="223"/>
      <c r="J48" s="222" t="s">
        <v>178</v>
      </c>
      <c r="K48" s="223"/>
      <c r="L48" s="223"/>
      <c r="M48" s="222" t="s">
        <v>178</v>
      </c>
      <c r="N48" s="223"/>
      <c r="O48" s="223"/>
      <c r="P48" s="223"/>
      <c r="Q48" s="223"/>
      <c r="R48" s="223"/>
      <c r="S48" s="1"/>
    </row>
    <row r="49" spans="2:19" ht="10.5" customHeight="1">
      <c r="B49" s="295" t="s">
        <v>179</v>
      </c>
      <c r="C49" s="296"/>
      <c r="D49" s="222" t="s">
        <v>180</v>
      </c>
      <c r="E49" s="223"/>
      <c r="F49" s="223"/>
      <c r="G49" s="222" t="s">
        <v>180</v>
      </c>
      <c r="H49" s="223"/>
      <c r="I49" s="223"/>
      <c r="J49" s="222" t="s">
        <v>180</v>
      </c>
      <c r="K49" s="223"/>
      <c r="L49" s="223"/>
      <c r="M49" s="222" t="s">
        <v>180</v>
      </c>
      <c r="N49" s="223"/>
      <c r="O49" s="223"/>
      <c r="P49" s="223"/>
      <c r="Q49" s="223"/>
      <c r="R49" s="223"/>
      <c r="S49" s="1"/>
    </row>
    <row r="50" spans="2:19" ht="14.25" customHeight="1">
      <c r="B50" s="295" t="s">
        <v>181</v>
      </c>
      <c r="C50" s="296"/>
      <c r="D50" s="222" t="s">
        <v>182</v>
      </c>
      <c r="E50" s="223"/>
      <c r="F50" s="223"/>
      <c r="G50" s="222" t="s">
        <v>182</v>
      </c>
      <c r="H50" s="223"/>
      <c r="I50" s="223"/>
      <c r="J50" s="222" t="s">
        <v>182</v>
      </c>
      <c r="K50" s="223"/>
      <c r="L50" s="223"/>
      <c r="M50" s="222" t="s">
        <v>182</v>
      </c>
      <c r="N50" s="223"/>
      <c r="O50" s="223"/>
      <c r="P50" s="223"/>
      <c r="Q50" s="223"/>
      <c r="R50" s="223"/>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5" t="s">
        <v>150</v>
      </c>
      <c r="C52" s="236"/>
      <c r="D52" s="236"/>
      <c r="E52" s="236"/>
      <c r="F52" s="236"/>
      <c r="G52" s="236"/>
      <c r="H52" s="236"/>
      <c r="I52" s="236"/>
      <c r="J52" s="236"/>
      <c r="K52" s="236"/>
      <c r="L52" s="236"/>
      <c r="M52" s="236"/>
      <c r="N52" s="236"/>
      <c r="O52" s="236"/>
      <c r="P52" s="236"/>
      <c r="Q52" s="236"/>
      <c r="R52" s="236"/>
      <c r="S52" s="237"/>
    </row>
    <row r="53" spans="2:19" ht="5.25" customHeight="1">
      <c r="B53" s="1"/>
      <c r="C53" s="1"/>
      <c r="D53" s="1"/>
      <c r="E53" s="1"/>
      <c r="F53" s="1"/>
      <c r="G53" s="1"/>
      <c r="H53" s="1"/>
      <c r="I53" s="1"/>
      <c r="J53" s="1"/>
      <c r="K53" s="1"/>
      <c r="L53" s="1"/>
      <c r="M53" s="1"/>
      <c r="N53" s="1"/>
      <c r="O53" s="1"/>
      <c r="P53" s="1"/>
      <c r="Q53" s="1"/>
      <c r="R53" s="1"/>
      <c r="S53" s="1"/>
    </row>
    <row r="54" spans="2:3" ht="18.75" customHeight="1">
      <c r="B54" s="217" t="s">
        <v>151</v>
      </c>
      <c r="C54" s="218"/>
    </row>
  </sheetData>
  <sheetProtection/>
  <mergeCells count="117">
    <mergeCell ref="B50:C50"/>
    <mergeCell ref="D50:F50"/>
    <mergeCell ref="G50:I50"/>
    <mergeCell ref="J50:L50"/>
    <mergeCell ref="M50:R50"/>
    <mergeCell ref="B48:C48"/>
    <mergeCell ref="D48:F48"/>
    <mergeCell ref="G48:I48"/>
    <mergeCell ref="J48:L48"/>
    <mergeCell ref="M48:R48"/>
    <mergeCell ref="B49:C49"/>
    <mergeCell ref="D49:F49"/>
    <mergeCell ref="G49:I49"/>
    <mergeCell ref="J49:L49"/>
    <mergeCell ref="M49:R49"/>
    <mergeCell ref="B46:C46"/>
    <mergeCell ref="D46:F46"/>
    <mergeCell ref="G46:I46"/>
    <mergeCell ref="J46:L46"/>
    <mergeCell ref="M46:R46"/>
    <mergeCell ref="B47:C47"/>
    <mergeCell ref="D47:F47"/>
    <mergeCell ref="G47:I47"/>
    <mergeCell ref="J47:L47"/>
    <mergeCell ref="M47:R47"/>
    <mergeCell ref="B44:C44"/>
    <mergeCell ref="D44:F44"/>
    <mergeCell ref="G44:I44"/>
    <mergeCell ref="J44:L44"/>
    <mergeCell ref="M44:R44"/>
    <mergeCell ref="B45:C45"/>
    <mergeCell ref="D45:F45"/>
    <mergeCell ref="G45:I45"/>
    <mergeCell ref="J45:L45"/>
    <mergeCell ref="M45:R45"/>
    <mergeCell ref="B42:C42"/>
    <mergeCell ref="D42:F42"/>
    <mergeCell ref="G42:I42"/>
    <mergeCell ref="J42:L42"/>
    <mergeCell ref="M42:R42"/>
    <mergeCell ref="B43:C43"/>
    <mergeCell ref="D43:F43"/>
    <mergeCell ref="G43:I43"/>
    <mergeCell ref="J43:L43"/>
    <mergeCell ref="M43:R43"/>
    <mergeCell ref="B40:C40"/>
    <mergeCell ref="D40:F40"/>
    <mergeCell ref="G40:I40"/>
    <mergeCell ref="J40:L40"/>
    <mergeCell ref="M40:R40"/>
    <mergeCell ref="B41:C41"/>
    <mergeCell ref="D41:F41"/>
    <mergeCell ref="G41:I41"/>
    <mergeCell ref="J41:L41"/>
    <mergeCell ref="M41:R41"/>
    <mergeCell ref="C34:P34"/>
    <mergeCell ref="B36:S36"/>
    <mergeCell ref="B39:C39"/>
    <mergeCell ref="D39:F39"/>
    <mergeCell ref="G39:I39"/>
    <mergeCell ref="J39:L39"/>
    <mergeCell ref="M39:R39"/>
    <mergeCell ref="C30:N30"/>
    <mergeCell ref="O30:S30"/>
    <mergeCell ref="C31:N31"/>
    <mergeCell ref="O31:S31"/>
    <mergeCell ref="B38:C38"/>
    <mergeCell ref="D38:F38"/>
    <mergeCell ref="G38:I38"/>
    <mergeCell ref="J38:L38"/>
    <mergeCell ref="M38:R38"/>
    <mergeCell ref="Q34:S34"/>
    <mergeCell ref="C27:N27"/>
    <mergeCell ref="O27:S27"/>
    <mergeCell ref="C28:M28"/>
    <mergeCell ref="N28:S28"/>
    <mergeCell ref="C29:M29"/>
    <mergeCell ref="N29:S29"/>
    <mergeCell ref="C24:N24"/>
    <mergeCell ref="O24:S24"/>
    <mergeCell ref="C25:N25"/>
    <mergeCell ref="O25:S25"/>
    <mergeCell ref="C26:N26"/>
    <mergeCell ref="O26:S26"/>
    <mergeCell ref="C21:K21"/>
    <mergeCell ref="L21:S21"/>
    <mergeCell ref="C22:J22"/>
    <mergeCell ref="K22:S22"/>
    <mergeCell ref="C23:N23"/>
    <mergeCell ref="O23:S23"/>
    <mergeCell ref="O17:S17"/>
    <mergeCell ref="C18:N18"/>
    <mergeCell ref="O18:S18"/>
    <mergeCell ref="C19:J19"/>
    <mergeCell ref="K19:S19"/>
    <mergeCell ref="C20:I20"/>
    <mergeCell ref="J20:S20"/>
    <mergeCell ref="B52:S52"/>
    <mergeCell ref="B54:C54"/>
    <mergeCell ref="F6:H6"/>
    <mergeCell ref="C12:P12"/>
    <mergeCell ref="Q12:S12"/>
    <mergeCell ref="C13:P13"/>
    <mergeCell ref="Q13:S13"/>
    <mergeCell ref="C16:Q16"/>
    <mergeCell ref="R16:S16"/>
    <mergeCell ref="C17:N17"/>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198" t="s">
        <v>16</v>
      </c>
      <c r="R3" s="199"/>
      <c r="S3" s="199"/>
      <c r="T3" s="199"/>
      <c r="U3" s="199"/>
      <c r="V3" s="199"/>
      <c r="W3" s="199"/>
      <c r="X3" s="199"/>
      <c r="Y3" s="199"/>
      <c r="Z3" s="199"/>
      <c r="AA3" s="199"/>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0" t="s">
        <v>183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05" t="s">
        <v>144</v>
      </c>
      <c r="C7" s="206"/>
      <c r="D7" s="206"/>
      <c r="E7" s="206"/>
      <c r="F7" s="206"/>
      <c r="G7" s="206"/>
      <c r="H7" s="206"/>
      <c r="I7" s="206"/>
      <c r="J7" s="206"/>
      <c r="K7" s="1"/>
      <c r="L7" s="207">
        <v>43616</v>
      </c>
      <c r="M7" s="208"/>
      <c r="N7" s="208"/>
      <c r="O7" s="208"/>
      <c r="P7" s="208"/>
      <c r="Q7" s="208"/>
      <c r="R7" s="208"/>
      <c r="S7" s="208"/>
      <c r="T7" s="1"/>
      <c r="U7" s="1"/>
      <c r="V7" s="1"/>
      <c r="W7" s="1"/>
      <c r="X7" s="1"/>
      <c r="Y7" s="1"/>
      <c r="Z7" s="1"/>
      <c r="AA7" s="1"/>
      <c r="AB7" s="1"/>
      <c r="AC7" s="1"/>
      <c r="AD7" s="1"/>
      <c r="AE7" s="1"/>
      <c r="AF7" s="1"/>
      <c r="AG7" s="1"/>
      <c r="AH7" s="1"/>
      <c r="AI7" s="1"/>
    </row>
    <row r="8" spans="2:35" ht="5.25" customHeight="1">
      <c r="B8" s="206"/>
      <c r="C8" s="206"/>
      <c r="D8" s="206"/>
      <c r="E8" s="206"/>
      <c r="F8" s="206"/>
      <c r="G8" s="206"/>
      <c r="H8" s="206"/>
      <c r="I8" s="206"/>
      <c r="J8" s="206"/>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5" t="s">
        <v>184</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7"/>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07"/>
      <c r="C11" s="221"/>
      <c r="D11" s="221"/>
      <c r="E11" s="221"/>
      <c r="F11" s="221"/>
      <c r="G11" s="221"/>
      <c r="H11" s="221"/>
      <c r="I11" s="226" t="s">
        <v>199</v>
      </c>
      <c r="J11" s="221"/>
      <c r="K11" s="221"/>
      <c r="L11" s="221"/>
      <c r="M11" s="221"/>
      <c r="N11" s="221"/>
      <c r="O11" s="221"/>
      <c r="P11" s="221"/>
      <c r="Q11" s="221"/>
      <c r="R11" s="221"/>
      <c r="S11" s="221"/>
      <c r="T11" s="226" t="s">
        <v>200</v>
      </c>
      <c r="U11" s="221"/>
      <c r="V11" s="221"/>
      <c r="W11" s="221"/>
      <c r="X11" s="221"/>
      <c r="Y11" s="221"/>
      <c r="Z11" s="221"/>
      <c r="AA11" s="226" t="s">
        <v>201</v>
      </c>
      <c r="AB11" s="221"/>
      <c r="AC11" s="221"/>
      <c r="AD11" s="221"/>
      <c r="AE11" s="221"/>
      <c r="AF11" s="221"/>
      <c r="AG11" s="221"/>
      <c r="AH11" s="226" t="s">
        <v>200</v>
      </c>
      <c r="AI11" s="221"/>
    </row>
    <row r="12" spans="2:35" ht="12" customHeight="1">
      <c r="B12" s="291" t="s">
        <v>8</v>
      </c>
      <c r="C12" s="223"/>
      <c r="D12" s="223"/>
      <c r="E12" s="223"/>
      <c r="F12" s="223"/>
      <c r="G12" s="223"/>
      <c r="H12" s="223"/>
      <c r="I12" s="308">
        <v>1142196950.6600046</v>
      </c>
      <c r="J12" s="223"/>
      <c r="K12" s="223"/>
      <c r="L12" s="223"/>
      <c r="M12" s="223"/>
      <c r="N12" s="223"/>
      <c r="O12" s="223"/>
      <c r="P12" s="223"/>
      <c r="Q12" s="223"/>
      <c r="R12" s="223"/>
      <c r="S12" s="223"/>
      <c r="T12" s="306">
        <v>0.16319228500437977</v>
      </c>
      <c r="U12" s="223"/>
      <c r="V12" s="223"/>
      <c r="W12" s="223"/>
      <c r="X12" s="223"/>
      <c r="Y12" s="223"/>
      <c r="Z12" s="223"/>
      <c r="AA12" s="227">
        <v>19581</v>
      </c>
      <c r="AB12" s="223"/>
      <c r="AC12" s="223"/>
      <c r="AD12" s="223"/>
      <c r="AE12" s="223"/>
      <c r="AF12" s="223"/>
      <c r="AG12" s="223"/>
      <c r="AH12" s="306">
        <v>0.16911370977492962</v>
      </c>
      <c r="AI12" s="223"/>
    </row>
    <row r="13" spans="2:35" ht="12" customHeight="1">
      <c r="B13" s="291" t="s">
        <v>6</v>
      </c>
      <c r="C13" s="223"/>
      <c r="D13" s="223"/>
      <c r="E13" s="223"/>
      <c r="F13" s="223"/>
      <c r="G13" s="223"/>
      <c r="H13" s="223"/>
      <c r="I13" s="308">
        <v>1046637153.7599953</v>
      </c>
      <c r="J13" s="223"/>
      <c r="K13" s="223"/>
      <c r="L13" s="223"/>
      <c r="M13" s="223"/>
      <c r="N13" s="223"/>
      <c r="O13" s="223"/>
      <c r="P13" s="223"/>
      <c r="Q13" s="223"/>
      <c r="R13" s="223"/>
      <c r="S13" s="223"/>
      <c r="T13" s="306">
        <v>0.14953910408697685</v>
      </c>
      <c r="U13" s="223"/>
      <c r="V13" s="223"/>
      <c r="W13" s="223"/>
      <c r="X13" s="223"/>
      <c r="Y13" s="223"/>
      <c r="Z13" s="223"/>
      <c r="AA13" s="227">
        <v>17208</v>
      </c>
      <c r="AB13" s="223"/>
      <c r="AC13" s="223"/>
      <c r="AD13" s="223"/>
      <c r="AE13" s="223"/>
      <c r="AF13" s="223"/>
      <c r="AG13" s="223"/>
      <c r="AH13" s="306">
        <v>0.14861900402466618</v>
      </c>
      <c r="AI13" s="223"/>
    </row>
    <row r="14" spans="2:35" ht="12" customHeight="1">
      <c r="B14" s="291" t="s">
        <v>7</v>
      </c>
      <c r="C14" s="223"/>
      <c r="D14" s="223"/>
      <c r="E14" s="223"/>
      <c r="F14" s="223"/>
      <c r="G14" s="223"/>
      <c r="H14" s="223"/>
      <c r="I14" s="308">
        <v>934400043.5800018</v>
      </c>
      <c r="J14" s="223"/>
      <c r="K14" s="223"/>
      <c r="L14" s="223"/>
      <c r="M14" s="223"/>
      <c r="N14" s="223"/>
      <c r="O14" s="223"/>
      <c r="P14" s="223"/>
      <c r="Q14" s="223"/>
      <c r="R14" s="223"/>
      <c r="S14" s="223"/>
      <c r="T14" s="306">
        <v>0.13350313895681462</v>
      </c>
      <c r="U14" s="223"/>
      <c r="V14" s="223"/>
      <c r="W14" s="223"/>
      <c r="X14" s="223"/>
      <c r="Y14" s="223"/>
      <c r="Z14" s="223"/>
      <c r="AA14" s="227">
        <v>14906</v>
      </c>
      <c r="AB14" s="223"/>
      <c r="AC14" s="223"/>
      <c r="AD14" s="223"/>
      <c r="AE14" s="223"/>
      <c r="AF14" s="223"/>
      <c r="AG14" s="223"/>
      <c r="AH14" s="306">
        <v>0.12873749848859103</v>
      </c>
      <c r="AI14" s="223"/>
    </row>
    <row r="15" spans="2:35" ht="12" customHeight="1">
      <c r="B15" s="291" t="s">
        <v>10</v>
      </c>
      <c r="C15" s="223"/>
      <c r="D15" s="223"/>
      <c r="E15" s="223"/>
      <c r="F15" s="223"/>
      <c r="G15" s="223"/>
      <c r="H15" s="223"/>
      <c r="I15" s="308">
        <v>804334161.5999986</v>
      </c>
      <c r="J15" s="223"/>
      <c r="K15" s="223"/>
      <c r="L15" s="223"/>
      <c r="M15" s="223"/>
      <c r="N15" s="223"/>
      <c r="O15" s="223"/>
      <c r="P15" s="223"/>
      <c r="Q15" s="223"/>
      <c r="R15" s="223"/>
      <c r="S15" s="223"/>
      <c r="T15" s="306">
        <v>0.11491987407490291</v>
      </c>
      <c r="U15" s="223"/>
      <c r="V15" s="223"/>
      <c r="W15" s="223"/>
      <c r="X15" s="223"/>
      <c r="Y15" s="223"/>
      <c r="Z15" s="223"/>
      <c r="AA15" s="227">
        <v>14705</v>
      </c>
      <c r="AB15" s="223"/>
      <c r="AC15" s="223"/>
      <c r="AD15" s="223"/>
      <c r="AE15" s="223"/>
      <c r="AF15" s="223"/>
      <c r="AG15" s="223"/>
      <c r="AH15" s="306">
        <v>0.12700153731884684</v>
      </c>
      <c r="AI15" s="223"/>
    </row>
    <row r="16" spans="2:35" ht="12" customHeight="1">
      <c r="B16" s="291" t="s">
        <v>11</v>
      </c>
      <c r="C16" s="223"/>
      <c r="D16" s="223"/>
      <c r="E16" s="223"/>
      <c r="F16" s="223"/>
      <c r="G16" s="223"/>
      <c r="H16" s="223"/>
      <c r="I16" s="308">
        <v>580719148.0000019</v>
      </c>
      <c r="J16" s="223"/>
      <c r="K16" s="223"/>
      <c r="L16" s="223"/>
      <c r="M16" s="223"/>
      <c r="N16" s="223"/>
      <c r="O16" s="223"/>
      <c r="P16" s="223"/>
      <c r="Q16" s="223"/>
      <c r="R16" s="223"/>
      <c r="S16" s="223"/>
      <c r="T16" s="306">
        <v>0.0829707036541779</v>
      </c>
      <c r="U16" s="223"/>
      <c r="V16" s="223"/>
      <c r="W16" s="223"/>
      <c r="X16" s="223"/>
      <c r="Y16" s="223"/>
      <c r="Z16" s="223"/>
      <c r="AA16" s="227">
        <v>11391</v>
      </c>
      <c r="AB16" s="223"/>
      <c r="AC16" s="223"/>
      <c r="AD16" s="223"/>
      <c r="AE16" s="223"/>
      <c r="AF16" s="223"/>
      <c r="AG16" s="223"/>
      <c r="AH16" s="306">
        <v>0.09837976957490543</v>
      </c>
      <c r="AI16" s="223"/>
    </row>
    <row r="17" spans="2:35" ht="12" customHeight="1">
      <c r="B17" s="291" t="s">
        <v>12</v>
      </c>
      <c r="C17" s="223"/>
      <c r="D17" s="223"/>
      <c r="E17" s="223"/>
      <c r="F17" s="223"/>
      <c r="G17" s="223"/>
      <c r="H17" s="223"/>
      <c r="I17" s="308">
        <v>558577165.9900013</v>
      </c>
      <c r="J17" s="223"/>
      <c r="K17" s="223"/>
      <c r="L17" s="223"/>
      <c r="M17" s="223"/>
      <c r="N17" s="223"/>
      <c r="O17" s="223"/>
      <c r="P17" s="223"/>
      <c r="Q17" s="223"/>
      <c r="R17" s="223"/>
      <c r="S17" s="223"/>
      <c r="T17" s="306">
        <v>0.07980715061137744</v>
      </c>
      <c r="U17" s="223"/>
      <c r="V17" s="223"/>
      <c r="W17" s="223"/>
      <c r="X17" s="223"/>
      <c r="Y17" s="223"/>
      <c r="Z17" s="223"/>
      <c r="AA17" s="227">
        <v>9399</v>
      </c>
      <c r="AB17" s="223"/>
      <c r="AC17" s="223"/>
      <c r="AD17" s="223"/>
      <c r="AE17" s="223"/>
      <c r="AF17" s="223"/>
      <c r="AG17" s="223"/>
      <c r="AH17" s="306">
        <v>0.08117561708669442</v>
      </c>
      <c r="AI17" s="223"/>
    </row>
    <row r="18" spans="2:35" ht="12" customHeight="1">
      <c r="B18" s="291" t="s">
        <v>9</v>
      </c>
      <c r="C18" s="223"/>
      <c r="D18" s="223"/>
      <c r="E18" s="223"/>
      <c r="F18" s="223"/>
      <c r="G18" s="223"/>
      <c r="H18" s="223"/>
      <c r="I18" s="308">
        <v>532908546.72999966</v>
      </c>
      <c r="J18" s="223"/>
      <c r="K18" s="223"/>
      <c r="L18" s="223"/>
      <c r="M18" s="223"/>
      <c r="N18" s="223"/>
      <c r="O18" s="223"/>
      <c r="P18" s="223"/>
      <c r="Q18" s="223"/>
      <c r="R18" s="223"/>
      <c r="S18" s="223"/>
      <c r="T18" s="306">
        <v>0.076139726505993</v>
      </c>
      <c r="U18" s="223"/>
      <c r="V18" s="223"/>
      <c r="W18" s="223"/>
      <c r="X18" s="223"/>
      <c r="Y18" s="223"/>
      <c r="Z18" s="223"/>
      <c r="AA18" s="227">
        <v>5731</v>
      </c>
      <c r="AB18" s="223"/>
      <c r="AC18" s="223"/>
      <c r="AD18" s="223"/>
      <c r="AE18" s="223"/>
      <c r="AF18" s="223"/>
      <c r="AG18" s="223"/>
      <c r="AH18" s="306">
        <v>0.04949648489454684</v>
      </c>
      <c r="AI18" s="223"/>
    </row>
    <row r="19" spans="2:35" ht="12" customHeight="1">
      <c r="B19" s="291" t="s">
        <v>13</v>
      </c>
      <c r="C19" s="223"/>
      <c r="D19" s="223"/>
      <c r="E19" s="223"/>
      <c r="F19" s="223"/>
      <c r="G19" s="223"/>
      <c r="H19" s="223"/>
      <c r="I19" s="308">
        <v>501618687.08000004</v>
      </c>
      <c r="J19" s="223"/>
      <c r="K19" s="223"/>
      <c r="L19" s="223"/>
      <c r="M19" s="223"/>
      <c r="N19" s="223"/>
      <c r="O19" s="223"/>
      <c r="P19" s="223"/>
      <c r="Q19" s="223"/>
      <c r="R19" s="223"/>
      <c r="S19" s="223"/>
      <c r="T19" s="306">
        <v>0.07166916327186845</v>
      </c>
      <c r="U19" s="223"/>
      <c r="V19" s="223"/>
      <c r="W19" s="223"/>
      <c r="X19" s="223"/>
      <c r="Y19" s="223"/>
      <c r="Z19" s="223"/>
      <c r="AA19" s="227">
        <v>8904</v>
      </c>
      <c r="AB19" s="223"/>
      <c r="AC19" s="223"/>
      <c r="AD19" s="223"/>
      <c r="AE19" s="223"/>
      <c r="AF19" s="223"/>
      <c r="AG19" s="223"/>
      <c r="AH19" s="306">
        <v>0.07690048883284681</v>
      </c>
      <c r="AI19" s="223"/>
    </row>
    <row r="20" spans="2:35" ht="12" customHeight="1">
      <c r="B20" s="291" t="s">
        <v>14</v>
      </c>
      <c r="C20" s="223"/>
      <c r="D20" s="223"/>
      <c r="E20" s="223"/>
      <c r="F20" s="223"/>
      <c r="G20" s="223"/>
      <c r="H20" s="223"/>
      <c r="I20" s="308">
        <v>323742475.48000056</v>
      </c>
      <c r="J20" s="223"/>
      <c r="K20" s="223"/>
      <c r="L20" s="223"/>
      <c r="M20" s="223"/>
      <c r="N20" s="223"/>
      <c r="O20" s="223"/>
      <c r="P20" s="223"/>
      <c r="Q20" s="223"/>
      <c r="R20" s="223"/>
      <c r="S20" s="223"/>
      <c r="T20" s="306">
        <v>0.04625496005397947</v>
      </c>
      <c r="U20" s="223"/>
      <c r="V20" s="223"/>
      <c r="W20" s="223"/>
      <c r="X20" s="223"/>
      <c r="Y20" s="223"/>
      <c r="Z20" s="223"/>
      <c r="AA20" s="227">
        <v>4333</v>
      </c>
      <c r="AB20" s="223"/>
      <c r="AC20" s="223"/>
      <c r="AD20" s="223"/>
      <c r="AE20" s="223"/>
      <c r="AF20" s="223"/>
      <c r="AG20" s="223"/>
      <c r="AH20" s="306">
        <v>0.03742248631095296</v>
      </c>
      <c r="AI20" s="223"/>
    </row>
    <row r="21" spans="2:35" ht="12" customHeight="1">
      <c r="B21" s="291" t="s">
        <v>15</v>
      </c>
      <c r="C21" s="223"/>
      <c r="D21" s="223"/>
      <c r="E21" s="223"/>
      <c r="F21" s="223"/>
      <c r="G21" s="223"/>
      <c r="H21" s="223"/>
      <c r="I21" s="308">
        <v>313212443.8699988</v>
      </c>
      <c r="J21" s="223"/>
      <c r="K21" s="223"/>
      <c r="L21" s="223"/>
      <c r="M21" s="223"/>
      <c r="N21" s="223"/>
      <c r="O21" s="223"/>
      <c r="P21" s="223"/>
      <c r="Q21" s="223"/>
      <c r="R21" s="223"/>
      <c r="S21" s="223"/>
      <c r="T21" s="306">
        <v>0.04475047353034486</v>
      </c>
      <c r="U21" s="223"/>
      <c r="V21" s="223"/>
      <c r="W21" s="223"/>
      <c r="X21" s="223"/>
      <c r="Y21" s="223"/>
      <c r="Z21" s="223"/>
      <c r="AA21" s="227">
        <v>5399</v>
      </c>
      <c r="AB21" s="223"/>
      <c r="AC21" s="223"/>
      <c r="AD21" s="223"/>
      <c r="AE21" s="223"/>
      <c r="AF21" s="223"/>
      <c r="AG21" s="223"/>
      <c r="AH21" s="306">
        <v>0.04662912614651167</v>
      </c>
      <c r="AI21" s="223"/>
    </row>
    <row r="22" spans="2:35" ht="12" customHeight="1">
      <c r="B22" s="291" t="s">
        <v>5</v>
      </c>
      <c r="C22" s="223"/>
      <c r="D22" s="223"/>
      <c r="E22" s="223"/>
      <c r="F22" s="223"/>
      <c r="G22" s="223"/>
      <c r="H22" s="223"/>
      <c r="I22" s="308">
        <v>196318554.73999992</v>
      </c>
      <c r="J22" s="223"/>
      <c r="K22" s="223"/>
      <c r="L22" s="223"/>
      <c r="M22" s="223"/>
      <c r="N22" s="223"/>
      <c r="O22" s="223"/>
      <c r="P22" s="223"/>
      <c r="Q22" s="223"/>
      <c r="R22" s="223"/>
      <c r="S22" s="223"/>
      <c r="T22" s="306">
        <v>0.02804916745598508</v>
      </c>
      <c r="U22" s="223"/>
      <c r="V22" s="223"/>
      <c r="W22" s="223"/>
      <c r="X22" s="223"/>
      <c r="Y22" s="223"/>
      <c r="Z22" s="223"/>
      <c r="AA22" s="227">
        <v>3148</v>
      </c>
      <c r="AB22" s="223"/>
      <c r="AC22" s="223"/>
      <c r="AD22" s="223"/>
      <c r="AE22" s="223"/>
      <c r="AF22" s="223"/>
      <c r="AG22" s="223"/>
      <c r="AH22" s="306">
        <v>0.027188088369923823</v>
      </c>
      <c r="AI22" s="223"/>
    </row>
    <row r="23" spans="2:35" ht="12" customHeight="1">
      <c r="B23" s="291" t="s">
        <v>1</v>
      </c>
      <c r="C23" s="223"/>
      <c r="D23" s="223"/>
      <c r="E23" s="223"/>
      <c r="F23" s="223"/>
      <c r="G23" s="223"/>
      <c r="H23" s="223"/>
      <c r="I23" s="308">
        <v>64421363.25999995</v>
      </c>
      <c r="J23" s="223"/>
      <c r="K23" s="223"/>
      <c r="L23" s="223"/>
      <c r="M23" s="223"/>
      <c r="N23" s="223"/>
      <c r="O23" s="223"/>
      <c r="P23" s="223"/>
      <c r="Q23" s="223"/>
      <c r="R23" s="223"/>
      <c r="S23" s="223"/>
      <c r="T23" s="306">
        <v>0.009204252793199755</v>
      </c>
      <c r="U23" s="223"/>
      <c r="V23" s="223"/>
      <c r="W23" s="223"/>
      <c r="X23" s="223"/>
      <c r="Y23" s="223"/>
      <c r="Z23" s="223"/>
      <c r="AA23" s="227">
        <v>1081</v>
      </c>
      <c r="AB23" s="223"/>
      <c r="AC23" s="223"/>
      <c r="AD23" s="223"/>
      <c r="AE23" s="223"/>
      <c r="AF23" s="223"/>
      <c r="AG23" s="223"/>
      <c r="AH23" s="306">
        <v>0.009336189176584388</v>
      </c>
      <c r="AI23" s="223"/>
    </row>
    <row r="24" spans="2:35" ht="13.5" customHeight="1">
      <c r="B24" s="309"/>
      <c r="C24" s="310"/>
      <c r="D24" s="310"/>
      <c r="E24" s="310"/>
      <c r="F24" s="310"/>
      <c r="G24" s="310"/>
      <c r="H24" s="310"/>
      <c r="I24" s="311">
        <v>6999086694.750002</v>
      </c>
      <c r="J24" s="310"/>
      <c r="K24" s="310"/>
      <c r="L24" s="310"/>
      <c r="M24" s="310"/>
      <c r="N24" s="310"/>
      <c r="O24" s="310"/>
      <c r="P24" s="310"/>
      <c r="Q24" s="310"/>
      <c r="R24" s="310"/>
      <c r="S24" s="310"/>
      <c r="T24" s="312">
        <v>0.9999999999999869</v>
      </c>
      <c r="U24" s="310"/>
      <c r="V24" s="310"/>
      <c r="W24" s="310"/>
      <c r="X24" s="310"/>
      <c r="Y24" s="310"/>
      <c r="Z24" s="310"/>
      <c r="AA24" s="313">
        <v>115786</v>
      </c>
      <c r="AB24" s="310"/>
      <c r="AC24" s="310"/>
      <c r="AD24" s="310"/>
      <c r="AE24" s="310"/>
      <c r="AF24" s="310"/>
      <c r="AG24" s="310"/>
      <c r="AH24" s="312">
        <v>1</v>
      </c>
      <c r="AI24" s="310"/>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5" t="s">
        <v>185</v>
      </c>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7"/>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26" t="s">
        <v>202</v>
      </c>
      <c r="C28" s="221"/>
      <c r="D28" s="221"/>
      <c r="E28" s="221"/>
      <c r="F28" s="221"/>
      <c r="G28" s="221"/>
      <c r="H28" s="221"/>
      <c r="I28" s="221"/>
      <c r="J28" s="226" t="s">
        <v>199</v>
      </c>
      <c r="K28" s="221"/>
      <c r="L28" s="221"/>
      <c r="M28" s="221"/>
      <c r="N28" s="221"/>
      <c r="O28" s="221"/>
      <c r="P28" s="221"/>
      <c r="Q28" s="221"/>
      <c r="R28" s="221"/>
      <c r="S28" s="221"/>
      <c r="T28" s="226" t="s">
        <v>200</v>
      </c>
      <c r="U28" s="221"/>
      <c r="V28" s="221"/>
      <c r="W28" s="221"/>
      <c r="X28" s="221"/>
      <c r="Y28" s="221"/>
      <c r="Z28" s="221"/>
      <c r="AA28" s="226" t="s">
        <v>201</v>
      </c>
      <c r="AB28" s="221"/>
      <c r="AC28" s="221"/>
      <c r="AD28" s="221"/>
      <c r="AE28" s="221"/>
      <c r="AF28" s="221"/>
      <c r="AG28" s="226" t="s">
        <v>200</v>
      </c>
      <c r="AH28" s="221"/>
      <c r="AI28" s="221"/>
    </row>
    <row r="29" spans="2:35" ht="12.75" customHeight="1">
      <c r="B29" s="222" t="s">
        <v>203</v>
      </c>
      <c r="C29" s="223"/>
      <c r="D29" s="223"/>
      <c r="E29" s="223"/>
      <c r="F29" s="223"/>
      <c r="G29" s="223"/>
      <c r="H29" s="223"/>
      <c r="I29" s="223"/>
      <c r="J29" s="308">
        <v>1125182460.280004</v>
      </c>
      <c r="K29" s="223"/>
      <c r="L29" s="223"/>
      <c r="M29" s="223"/>
      <c r="N29" s="223"/>
      <c r="O29" s="223"/>
      <c r="P29" s="223"/>
      <c r="Q29" s="223"/>
      <c r="R29" s="223"/>
      <c r="S29" s="223"/>
      <c r="T29" s="306">
        <v>0.16076132634905033</v>
      </c>
      <c r="U29" s="223"/>
      <c r="V29" s="223"/>
      <c r="W29" s="223"/>
      <c r="X29" s="223"/>
      <c r="Y29" s="223"/>
      <c r="Z29" s="223"/>
      <c r="AA29" s="227">
        <v>15016</v>
      </c>
      <c r="AB29" s="223"/>
      <c r="AC29" s="223"/>
      <c r="AD29" s="223"/>
      <c r="AE29" s="223"/>
      <c r="AF29" s="223"/>
      <c r="AG29" s="306">
        <v>0.12968752698944605</v>
      </c>
      <c r="AH29" s="223"/>
      <c r="AI29" s="223"/>
    </row>
    <row r="30" spans="2:35" ht="12.75" customHeight="1">
      <c r="B30" s="222" t="s">
        <v>204</v>
      </c>
      <c r="C30" s="223"/>
      <c r="D30" s="223"/>
      <c r="E30" s="223"/>
      <c r="F30" s="223"/>
      <c r="G30" s="223"/>
      <c r="H30" s="223"/>
      <c r="I30" s="223"/>
      <c r="J30" s="308">
        <v>1227946228.380006</v>
      </c>
      <c r="K30" s="223"/>
      <c r="L30" s="223"/>
      <c r="M30" s="223"/>
      <c r="N30" s="223"/>
      <c r="O30" s="223"/>
      <c r="P30" s="223"/>
      <c r="Q30" s="223"/>
      <c r="R30" s="223"/>
      <c r="S30" s="223"/>
      <c r="T30" s="306">
        <v>0.17544378030080446</v>
      </c>
      <c r="U30" s="223"/>
      <c r="V30" s="223"/>
      <c r="W30" s="223"/>
      <c r="X30" s="223"/>
      <c r="Y30" s="223"/>
      <c r="Z30" s="223"/>
      <c r="AA30" s="227">
        <v>16993</v>
      </c>
      <c r="AB30" s="223"/>
      <c r="AC30" s="223"/>
      <c r="AD30" s="223"/>
      <c r="AE30" s="223"/>
      <c r="AF30" s="223"/>
      <c r="AG30" s="306">
        <v>0.14676213013663136</v>
      </c>
      <c r="AH30" s="223"/>
      <c r="AI30" s="223"/>
    </row>
    <row r="31" spans="2:35" ht="12.75" customHeight="1">
      <c r="B31" s="222" t="s">
        <v>205</v>
      </c>
      <c r="C31" s="223"/>
      <c r="D31" s="223"/>
      <c r="E31" s="223"/>
      <c r="F31" s="223"/>
      <c r="G31" s="223"/>
      <c r="H31" s="223"/>
      <c r="I31" s="223"/>
      <c r="J31" s="308">
        <v>2235950368.230004</v>
      </c>
      <c r="K31" s="223"/>
      <c r="L31" s="223"/>
      <c r="M31" s="223"/>
      <c r="N31" s="223"/>
      <c r="O31" s="223"/>
      <c r="P31" s="223"/>
      <c r="Q31" s="223"/>
      <c r="R31" s="223"/>
      <c r="S31" s="223"/>
      <c r="T31" s="306">
        <v>0.31946316223046345</v>
      </c>
      <c r="U31" s="223"/>
      <c r="V31" s="223"/>
      <c r="W31" s="223"/>
      <c r="X31" s="223"/>
      <c r="Y31" s="223"/>
      <c r="Z31" s="223"/>
      <c r="AA31" s="227">
        <v>32530</v>
      </c>
      <c r="AB31" s="223"/>
      <c r="AC31" s="223"/>
      <c r="AD31" s="223"/>
      <c r="AE31" s="223"/>
      <c r="AF31" s="223"/>
      <c r="AG31" s="306">
        <v>0.28094933757103624</v>
      </c>
      <c r="AH31" s="223"/>
      <c r="AI31" s="223"/>
    </row>
    <row r="32" spans="2:35" ht="12.75" customHeight="1">
      <c r="B32" s="222" t="s">
        <v>206</v>
      </c>
      <c r="C32" s="223"/>
      <c r="D32" s="223"/>
      <c r="E32" s="223"/>
      <c r="F32" s="223"/>
      <c r="G32" s="223"/>
      <c r="H32" s="223"/>
      <c r="I32" s="223"/>
      <c r="J32" s="308">
        <v>1196273604.0200033</v>
      </c>
      <c r="K32" s="223"/>
      <c r="L32" s="223"/>
      <c r="M32" s="223"/>
      <c r="N32" s="223"/>
      <c r="O32" s="223"/>
      <c r="P32" s="223"/>
      <c r="Q32" s="223"/>
      <c r="R32" s="223"/>
      <c r="S32" s="223"/>
      <c r="T32" s="306">
        <v>0.17091852925858486</v>
      </c>
      <c r="U32" s="223"/>
      <c r="V32" s="223"/>
      <c r="W32" s="223"/>
      <c r="X32" s="223"/>
      <c r="Y32" s="223"/>
      <c r="Z32" s="223"/>
      <c r="AA32" s="227">
        <v>19083</v>
      </c>
      <c r="AB32" s="223"/>
      <c r="AC32" s="223"/>
      <c r="AD32" s="223"/>
      <c r="AE32" s="223"/>
      <c r="AF32" s="223"/>
      <c r="AG32" s="306">
        <v>0.16481267165287686</v>
      </c>
      <c r="AH32" s="223"/>
      <c r="AI32" s="223"/>
    </row>
    <row r="33" spans="2:35" ht="12.75" customHeight="1">
      <c r="B33" s="222" t="s">
        <v>207</v>
      </c>
      <c r="C33" s="223"/>
      <c r="D33" s="223"/>
      <c r="E33" s="223"/>
      <c r="F33" s="223"/>
      <c r="G33" s="223"/>
      <c r="H33" s="223"/>
      <c r="I33" s="223"/>
      <c r="J33" s="308">
        <v>649784882.8999993</v>
      </c>
      <c r="K33" s="223"/>
      <c r="L33" s="223"/>
      <c r="M33" s="223"/>
      <c r="N33" s="223"/>
      <c r="O33" s="223"/>
      <c r="P33" s="223"/>
      <c r="Q33" s="223"/>
      <c r="R33" s="223"/>
      <c r="S33" s="223"/>
      <c r="T33" s="306">
        <v>0.09283852468742809</v>
      </c>
      <c r="U33" s="223"/>
      <c r="V33" s="223"/>
      <c r="W33" s="223"/>
      <c r="X33" s="223"/>
      <c r="Y33" s="223"/>
      <c r="Z33" s="223"/>
      <c r="AA33" s="227">
        <v>11180</v>
      </c>
      <c r="AB33" s="223"/>
      <c r="AC33" s="223"/>
      <c r="AD33" s="223"/>
      <c r="AE33" s="223"/>
      <c r="AF33" s="223"/>
      <c r="AG33" s="306">
        <v>0.09655744217781079</v>
      </c>
      <c r="AH33" s="223"/>
      <c r="AI33" s="223"/>
    </row>
    <row r="34" spans="2:35" ht="12.75" customHeight="1">
      <c r="B34" s="222" t="s">
        <v>208</v>
      </c>
      <c r="C34" s="223"/>
      <c r="D34" s="223"/>
      <c r="E34" s="223"/>
      <c r="F34" s="223"/>
      <c r="G34" s="223"/>
      <c r="H34" s="223"/>
      <c r="I34" s="223"/>
      <c r="J34" s="308">
        <v>57049261.0400001</v>
      </c>
      <c r="K34" s="223"/>
      <c r="L34" s="223"/>
      <c r="M34" s="223"/>
      <c r="N34" s="223"/>
      <c r="O34" s="223"/>
      <c r="P34" s="223"/>
      <c r="Q34" s="223"/>
      <c r="R34" s="223"/>
      <c r="S34" s="223"/>
      <c r="T34" s="306">
        <v>0.008150957907521345</v>
      </c>
      <c r="U34" s="223"/>
      <c r="V34" s="223"/>
      <c r="W34" s="223"/>
      <c r="X34" s="223"/>
      <c r="Y34" s="223"/>
      <c r="Z34" s="223"/>
      <c r="AA34" s="227">
        <v>1218</v>
      </c>
      <c r="AB34" s="223"/>
      <c r="AC34" s="223"/>
      <c r="AD34" s="223"/>
      <c r="AE34" s="223"/>
      <c r="AF34" s="223"/>
      <c r="AG34" s="306">
        <v>0.010519406491285648</v>
      </c>
      <c r="AH34" s="223"/>
      <c r="AI34" s="223"/>
    </row>
    <row r="35" spans="2:35" ht="12.75" customHeight="1">
      <c r="B35" s="222" t="s">
        <v>209</v>
      </c>
      <c r="C35" s="223"/>
      <c r="D35" s="223"/>
      <c r="E35" s="223"/>
      <c r="F35" s="223"/>
      <c r="G35" s="223"/>
      <c r="H35" s="223"/>
      <c r="I35" s="223"/>
      <c r="J35" s="308">
        <v>56883901.58999999</v>
      </c>
      <c r="K35" s="223"/>
      <c r="L35" s="223"/>
      <c r="M35" s="223"/>
      <c r="N35" s="223"/>
      <c r="O35" s="223"/>
      <c r="P35" s="223"/>
      <c r="Q35" s="223"/>
      <c r="R35" s="223"/>
      <c r="S35" s="223"/>
      <c r="T35" s="306">
        <v>0.008127332046432333</v>
      </c>
      <c r="U35" s="223"/>
      <c r="V35" s="223"/>
      <c r="W35" s="223"/>
      <c r="X35" s="223"/>
      <c r="Y35" s="223"/>
      <c r="Z35" s="223"/>
      <c r="AA35" s="227">
        <v>1268</v>
      </c>
      <c r="AB35" s="223"/>
      <c r="AC35" s="223"/>
      <c r="AD35" s="223"/>
      <c r="AE35" s="223"/>
      <c r="AF35" s="223"/>
      <c r="AG35" s="306">
        <v>0.010951237628037932</v>
      </c>
      <c r="AH35" s="223"/>
      <c r="AI35" s="223"/>
    </row>
    <row r="36" spans="2:35" ht="12.75" customHeight="1">
      <c r="B36" s="222" t="s">
        <v>210</v>
      </c>
      <c r="C36" s="223"/>
      <c r="D36" s="223"/>
      <c r="E36" s="223"/>
      <c r="F36" s="223"/>
      <c r="G36" s="223"/>
      <c r="H36" s="223"/>
      <c r="I36" s="223"/>
      <c r="J36" s="308">
        <v>90752365.37999992</v>
      </c>
      <c r="K36" s="223"/>
      <c r="L36" s="223"/>
      <c r="M36" s="223"/>
      <c r="N36" s="223"/>
      <c r="O36" s="223"/>
      <c r="P36" s="223"/>
      <c r="Q36" s="223"/>
      <c r="R36" s="223"/>
      <c r="S36" s="223"/>
      <c r="T36" s="306">
        <v>0.012966315369128492</v>
      </c>
      <c r="U36" s="223"/>
      <c r="V36" s="223"/>
      <c r="W36" s="223"/>
      <c r="X36" s="223"/>
      <c r="Y36" s="223"/>
      <c r="Z36" s="223"/>
      <c r="AA36" s="227">
        <v>6506</v>
      </c>
      <c r="AB36" s="223"/>
      <c r="AC36" s="223"/>
      <c r="AD36" s="223"/>
      <c r="AE36" s="223"/>
      <c r="AF36" s="223"/>
      <c r="AG36" s="306">
        <v>0.056189867514207244</v>
      </c>
      <c r="AH36" s="223"/>
      <c r="AI36" s="223"/>
    </row>
    <row r="37" spans="2:35" ht="12.75" customHeight="1">
      <c r="B37" s="222" t="s">
        <v>211</v>
      </c>
      <c r="C37" s="223"/>
      <c r="D37" s="223"/>
      <c r="E37" s="223"/>
      <c r="F37" s="223"/>
      <c r="G37" s="223"/>
      <c r="H37" s="223"/>
      <c r="I37" s="223"/>
      <c r="J37" s="308">
        <v>146752996.05000007</v>
      </c>
      <c r="K37" s="223"/>
      <c r="L37" s="223"/>
      <c r="M37" s="223"/>
      <c r="N37" s="223"/>
      <c r="O37" s="223"/>
      <c r="P37" s="223"/>
      <c r="Q37" s="223"/>
      <c r="R37" s="223"/>
      <c r="S37" s="223"/>
      <c r="T37" s="306">
        <v>0.020967449390229553</v>
      </c>
      <c r="U37" s="223"/>
      <c r="V37" s="223"/>
      <c r="W37" s="223"/>
      <c r="X37" s="223"/>
      <c r="Y37" s="223"/>
      <c r="Z37" s="223"/>
      <c r="AA37" s="227">
        <v>6547</v>
      </c>
      <c r="AB37" s="223"/>
      <c r="AC37" s="223"/>
      <c r="AD37" s="223"/>
      <c r="AE37" s="223"/>
      <c r="AF37" s="223"/>
      <c r="AG37" s="306">
        <v>0.056543969046344116</v>
      </c>
      <c r="AH37" s="223"/>
      <c r="AI37" s="223"/>
    </row>
    <row r="38" spans="2:35" ht="12.75" customHeight="1">
      <c r="B38" s="222" t="s">
        <v>212</v>
      </c>
      <c r="C38" s="223"/>
      <c r="D38" s="223"/>
      <c r="E38" s="223"/>
      <c r="F38" s="223"/>
      <c r="G38" s="223"/>
      <c r="H38" s="223"/>
      <c r="I38" s="223"/>
      <c r="J38" s="308">
        <v>114117220.74000035</v>
      </c>
      <c r="K38" s="223"/>
      <c r="L38" s="223"/>
      <c r="M38" s="223"/>
      <c r="N38" s="223"/>
      <c r="O38" s="223"/>
      <c r="P38" s="223"/>
      <c r="Q38" s="223"/>
      <c r="R38" s="223"/>
      <c r="S38" s="223"/>
      <c r="T38" s="306">
        <v>0.016304587400753173</v>
      </c>
      <c r="U38" s="223"/>
      <c r="V38" s="223"/>
      <c r="W38" s="223"/>
      <c r="X38" s="223"/>
      <c r="Y38" s="223"/>
      <c r="Z38" s="223"/>
      <c r="AA38" s="227">
        <v>2396</v>
      </c>
      <c r="AB38" s="223"/>
      <c r="AC38" s="223"/>
      <c r="AD38" s="223"/>
      <c r="AE38" s="223"/>
      <c r="AF38" s="223"/>
      <c r="AG38" s="306">
        <v>0.020693348073169467</v>
      </c>
      <c r="AH38" s="223"/>
      <c r="AI38" s="223"/>
    </row>
    <row r="39" spans="2:35" ht="12.75" customHeight="1">
      <c r="B39" s="222" t="s">
        <v>213</v>
      </c>
      <c r="C39" s="223"/>
      <c r="D39" s="223"/>
      <c r="E39" s="223"/>
      <c r="F39" s="223"/>
      <c r="G39" s="223"/>
      <c r="H39" s="223"/>
      <c r="I39" s="223"/>
      <c r="J39" s="308">
        <v>27379238.03000003</v>
      </c>
      <c r="K39" s="223"/>
      <c r="L39" s="223"/>
      <c r="M39" s="223"/>
      <c r="N39" s="223"/>
      <c r="O39" s="223"/>
      <c r="P39" s="223"/>
      <c r="Q39" s="223"/>
      <c r="R39" s="223"/>
      <c r="S39" s="223"/>
      <c r="T39" s="306">
        <v>0.003911830103567235</v>
      </c>
      <c r="U39" s="223"/>
      <c r="V39" s="223"/>
      <c r="W39" s="223"/>
      <c r="X39" s="223"/>
      <c r="Y39" s="223"/>
      <c r="Z39" s="223"/>
      <c r="AA39" s="227">
        <v>602</v>
      </c>
      <c r="AB39" s="223"/>
      <c r="AC39" s="223"/>
      <c r="AD39" s="223"/>
      <c r="AE39" s="223"/>
      <c r="AF39" s="223"/>
      <c r="AG39" s="306">
        <v>0.005199246886497504</v>
      </c>
      <c r="AH39" s="223"/>
      <c r="AI39" s="223"/>
    </row>
    <row r="40" spans="2:35" ht="12.75" customHeight="1">
      <c r="B40" s="222" t="s">
        <v>214</v>
      </c>
      <c r="C40" s="223"/>
      <c r="D40" s="223"/>
      <c r="E40" s="223"/>
      <c r="F40" s="223"/>
      <c r="G40" s="223"/>
      <c r="H40" s="223"/>
      <c r="I40" s="223"/>
      <c r="J40" s="308">
        <v>11029488.270000007</v>
      </c>
      <c r="K40" s="223"/>
      <c r="L40" s="223"/>
      <c r="M40" s="223"/>
      <c r="N40" s="223"/>
      <c r="O40" s="223"/>
      <c r="P40" s="223"/>
      <c r="Q40" s="223"/>
      <c r="R40" s="223"/>
      <c r="S40" s="223"/>
      <c r="T40" s="306">
        <v>0.0015758467855917788</v>
      </c>
      <c r="U40" s="223"/>
      <c r="V40" s="223"/>
      <c r="W40" s="223"/>
      <c r="X40" s="223"/>
      <c r="Y40" s="223"/>
      <c r="Z40" s="223"/>
      <c r="AA40" s="227">
        <v>255</v>
      </c>
      <c r="AB40" s="223"/>
      <c r="AC40" s="223"/>
      <c r="AD40" s="223"/>
      <c r="AE40" s="223"/>
      <c r="AF40" s="223"/>
      <c r="AG40" s="306">
        <v>0.0022023387974366504</v>
      </c>
      <c r="AH40" s="223"/>
      <c r="AI40" s="223"/>
    </row>
    <row r="41" spans="2:35" ht="12.75" customHeight="1">
      <c r="B41" s="222" t="s">
        <v>215</v>
      </c>
      <c r="C41" s="223"/>
      <c r="D41" s="223"/>
      <c r="E41" s="223"/>
      <c r="F41" s="223"/>
      <c r="G41" s="223"/>
      <c r="H41" s="223"/>
      <c r="I41" s="223"/>
      <c r="J41" s="308">
        <v>10672391.719999991</v>
      </c>
      <c r="K41" s="223"/>
      <c r="L41" s="223"/>
      <c r="M41" s="223"/>
      <c r="N41" s="223"/>
      <c r="O41" s="223"/>
      <c r="P41" s="223"/>
      <c r="Q41" s="223"/>
      <c r="R41" s="223"/>
      <c r="S41" s="223"/>
      <c r="T41" s="306">
        <v>0.0015248263359854222</v>
      </c>
      <c r="U41" s="223"/>
      <c r="V41" s="223"/>
      <c r="W41" s="223"/>
      <c r="X41" s="223"/>
      <c r="Y41" s="223"/>
      <c r="Z41" s="223"/>
      <c r="AA41" s="227">
        <v>291</v>
      </c>
      <c r="AB41" s="223"/>
      <c r="AC41" s="223"/>
      <c r="AD41" s="223"/>
      <c r="AE41" s="223"/>
      <c r="AF41" s="223"/>
      <c r="AG41" s="306">
        <v>0.002513257215898295</v>
      </c>
      <c r="AH41" s="223"/>
      <c r="AI41" s="223"/>
    </row>
    <row r="42" spans="2:35" ht="12.75" customHeight="1">
      <c r="B42" s="222" t="s">
        <v>216</v>
      </c>
      <c r="C42" s="223"/>
      <c r="D42" s="223"/>
      <c r="E42" s="223"/>
      <c r="F42" s="223"/>
      <c r="G42" s="223"/>
      <c r="H42" s="223"/>
      <c r="I42" s="223"/>
      <c r="J42" s="308">
        <v>21790587.6</v>
      </c>
      <c r="K42" s="223"/>
      <c r="L42" s="223"/>
      <c r="M42" s="223"/>
      <c r="N42" s="223"/>
      <c r="O42" s="223"/>
      <c r="P42" s="223"/>
      <c r="Q42" s="223"/>
      <c r="R42" s="223"/>
      <c r="S42" s="223"/>
      <c r="T42" s="306">
        <v>0.0031133472909179727</v>
      </c>
      <c r="U42" s="223"/>
      <c r="V42" s="223"/>
      <c r="W42" s="223"/>
      <c r="X42" s="223"/>
      <c r="Y42" s="223"/>
      <c r="Z42" s="223"/>
      <c r="AA42" s="227">
        <v>641</v>
      </c>
      <c r="AB42" s="223"/>
      <c r="AC42" s="223"/>
      <c r="AD42" s="223"/>
      <c r="AE42" s="223"/>
      <c r="AF42" s="223"/>
      <c r="AG42" s="306">
        <v>0.0055360751731642855</v>
      </c>
      <c r="AH42" s="223"/>
      <c r="AI42" s="223"/>
    </row>
    <row r="43" spans="2:35" ht="12.75" customHeight="1">
      <c r="B43" s="222" t="s">
        <v>217</v>
      </c>
      <c r="C43" s="223"/>
      <c r="D43" s="223"/>
      <c r="E43" s="223"/>
      <c r="F43" s="223"/>
      <c r="G43" s="223"/>
      <c r="H43" s="223"/>
      <c r="I43" s="223"/>
      <c r="J43" s="308">
        <v>17353113.309999995</v>
      </c>
      <c r="K43" s="223"/>
      <c r="L43" s="223"/>
      <c r="M43" s="223"/>
      <c r="N43" s="223"/>
      <c r="O43" s="223"/>
      <c r="P43" s="223"/>
      <c r="Q43" s="223"/>
      <c r="R43" s="223"/>
      <c r="S43" s="223"/>
      <c r="T43" s="306">
        <v>0.0024793396719912726</v>
      </c>
      <c r="U43" s="223"/>
      <c r="V43" s="223"/>
      <c r="W43" s="223"/>
      <c r="X43" s="223"/>
      <c r="Y43" s="223"/>
      <c r="Z43" s="223"/>
      <c r="AA43" s="227">
        <v>640</v>
      </c>
      <c r="AB43" s="223"/>
      <c r="AC43" s="223"/>
      <c r="AD43" s="223"/>
      <c r="AE43" s="223"/>
      <c r="AF43" s="223"/>
      <c r="AG43" s="306">
        <v>0.00552743855042924</v>
      </c>
      <c r="AH43" s="223"/>
      <c r="AI43" s="223"/>
    </row>
    <row r="44" spans="2:35" ht="12.75" customHeight="1">
      <c r="B44" s="222" t="s">
        <v>218</v>
      </c>
      <c r="C44" s="223"/>
      <c r="D44" s="223"/>
      <c r="E44" s="223"/>
      <c r="F44" s="223"/>
      <c r="G44" s="223"/>
      <c r="H44" s="223"/>
      <c r="I44" s="223"/>
      <c r="J44" s="308">
        <v>6118549.100000002</v>
      </c>
      <c r="K44" s="223"/>
      <c r="L44" s="223"/>
      <c r="M44" s="223"/>
      <c r="N44" s="223"/>
      <c r="O44" s="223"/>
      <c r="P44" s="223"/>
      <c r="Q44" s="223"/>
      <c r="R44" s="223"/>
      <c r="S44" s="223"/>
      <c r="T44" s="306">
        <v>0.0008741925006571922</v>
      </c>
      <c r="U44" s="223"/>
      <c r="V44" s="223"/>
      <c r="W44" s="223"/>
      <c r="X44" s="223"/>
      <c r="Y44" s="223"/>
      <c r="Z44" s="223"/>
      <c r="AA44" s="227">
        <v>242</v>
      </c>
      <c r="AB44" s="223"/>
      <c r="AC44" s="223"/>
      <c r="AD44" s="223"/>
      <c r="AE44" s="223"/>
      <c r="AF44" s="223"/>
      <c r="AG44" s="306">
        <v>0.0020900627018810565</v>
      </c>
      <c r="AH44" s="223"/>
      <c r="AI44" s="223"/>
    </row>
    <row r="45" spans="2:35" ht="12.75" customHeight="1">
      <c r="B45" s="222" t="s">
        <v>219</v>
      </c>
      <c r="C45" s="223"/>
      <c r="D45" s="223"/>
      <c r="E45" s="223"/>
      <c r="F45" s="223"/>
      <c r="G45" s="223"/>
      <c r="H45" s="223"/>
      <c r="I45" s="223"/>
      <c r="J45" s="308">
        <v>1511590.9099999997</v>
      </c>
      <c r="K45" s="223"/>
      <c r="L45" s="223"/>
      <c r="M45" s="223"/>
      <c r="N45" s="223"/>
      <c r="O45" s="223"/>
      <c r="P45" s="223"/>
      <c r="Q45" s="223"/>
      <c r="R45" s="223"/>
      <c r="S45" s="223"/>
      <c r="T45" s="306">
        <v>0.00021596973661346938</v>
      </c>
      <c r="U45" s="223"/>
      <c r="V45" s="223"/>
      <c r="W45" s="223"/>
      <c r="X45" s="223"/>
      <c r="Y45" s="223"/>
      <c r="Z45" s="223"/>
      <c r="AA45" s="227">
        <v>112</v>
      </c>
      <c r="AB45" s="223"/>
      <c r="AC45" s="223"/>
      <c r="AD45" s="223"/>
      <c r="AE45" s="223"/>
      <c r="AF45" s="223"/>
      <c r="AG45" s="306">
        <v>0.000967301746325117</v>
      </c>
      <c r="AH45" s="223"/>
      <c r="AI45" s="223"/>
    </row>
    <row r="46" spans="2:35" ht="12.75" customHeight="1">
      <c r="B46" s="222" t="s">
        <v>220</v>
      </c>
      <c r="C46" s="223"/>
      <c r="D46" s="223"/>
      <c r="E46" s="223"/>
      <c r="F46" s="223"/>
      <c r="G46" s="223"/>
      <c r="H46" s="223"/>
      <c r="I46" s="223"/>
      <c r="J46" s="308">
        <v>735038.8700000001</v>
      </c>
      <c r="K46" s="223"/>
      <c r="L46" s="223"/>
      <c r="M46" s="223"/>
      <c r="N46" s="223"/>
      <c r="O46" s="223"/>
      <c r="P46" s="223"/>
      <c r="Q46" s="223"/>
      <c r="R46" s="223"/>
      <c r="S46" s="223"/>
      <c r="T46" s="306">
        <v>0.0001050192549481276</v>
      </c>
      <c r="U46" s="223"/>
      <c r="V46" s="223"/>
      <c r="W46" s="223"/>
      <c r="X46" s="223"/>
      <c r="Y46" s="223"/>
      <c r="Z46" s="223"/>
      <c r="AA46" s="227">
        <v>55</v>
      </c>
      <c r="AB46" s="223"/>
      <c r="AC46" s="223"/>
      <c r="AD46" s="223"/>
      <c r="AE46" s="223"/>
      <c r="AF46" s="223"/>
      <c r="AG46" s="306">
        <v>0.0004750142504275128</v>
      </c>
      <c r="AH46" s="223"/>
      <c r="AI46" s="223"/>
    </row>
    <row r="47" spans="2:35" ht="12.75" customHeight="1">
      <c r="B47" s="222" t="s">
        <v>221</v>
      </c>
      <c r="C47" s="223"/>
      <c r="D47" s="223"/>
      <c r="E47" s="223"/>
      <c r="F47" s="223"/>
      <c r="G47" s="223"/>
      <c r="H47" s="223"/>
      <c r="I47" s="223"/>
      <c r="J47" s="308">
        <v>422138.3699999999</v>
      </c>
      <c r="K47" s="223"/>
      <c r="L47" s="223"/>
      <c r="M47" s="223"/>
      <c r="N47" s="223"/>
      <c r="O47" s="223"/>
      <c r="P47" s="223"/>
      <c r="Q47" s="223"/>
      <c r="R47" s="223"/>
      <c r="S47" s="223"/>
      <c r="T47" s="306">
        <v>6.031335064282655E-05</v>
      </c>
      <c r="U47" s="223"/>
      <c r="V47" s="223"/>
      <c r="W47" s="223"/>
      <c r="X47" s="223"/>
      <c r="Y47" s="223"/>
      <c r="Z47" s="223"/>
      <c r="AA47" s="227">
        <v>33</v>
      </c>
      <c r="AB47" s="223"/>
      <c r="AC47" s="223"/>
      <c r="AD47" s="223"/>
      <c r="AE47" s="223"/>
      <c r="AF47" s="223"/>
      <c r="AG47" s="306">
        <v>0.0002850085502565077</v>
      </c>
      <c r="AH47" s="223"/>
      <c r="AI47" s="223"/>
    </row>
    <row r="48" spans="2:35" ht="12.75" customHeight="1">
      <c r="B48" s="222" t="s">
        <v>222</v>
      </c>
      <c r="C48" s="223"/>
      <c r="D48" s="223"/>
      <c r="E48" s="223"/>
      <c r="F48" s="223"/>
      <c r="G48" s="223"/>
      <c r="H48" s="223"/>
      <c r="I48" s="223"/>
      <c r="J48" s="308">
        <v>453166.04000000015</v>
      </c>
      <c r="K48" s="223"/>
      <c r="L48" s="223"/>
      <c r="M48" s="223"/>
      <c r="N48" s="223"/>
      <c r="O48" s="223"/>
      <c r="P48" s="223"/>
      <c r="Q48" s="223"/>
      <c r="R48" s="223"/>
      <c r="S48" s="223"/>
      <c r="T48" s="306">
        <v>6.474645332510565E-05</v>
      </c>
      <c r="U48" s="223"/>
      <c r="V48" s="223"/>
      <c r="W48" s="223"/>
      <c r="X48" s="223"/>
      <c r="Y48" s="223"/>
      <c r="Z48" s="223"/>
      <c r="AA48" s="227">
        <v>84</v>
      </c>
      <c r="AB48" s="223"/>
      <c r="AC48" s="223"/>
      <c r="AD48" s="223"/>
      <c r="AE48" s="223"/>
      <c r="AF48" s="223"/>
      <c r="AG48" s="306">
        <v>0.0007254763097438377</v>
      </c>
      <c r="AH48" s="223"/>
      <c r="AI48" s="223"/>
    </row>
    <row r="49" spans="2:35" ht="12.75" customHeight="1">
      <c r="B49" s="222" t="s">
        <v>223</v>
      </c>
      <c r="C49" s="223"/>
      <c r="D49" s="223"/>
      <c r="E49" s="223"/>
      <c r="F49" s="223"/>
      <c r="G49" s="223"/>
      <c r="H49" s="223"/>
      <c r="I49" s="223"/>
      <c r="J49" s="308">
        <v>276643.72000000003</v>
      </c>
      <c r="K49" s="223"/>
      <c r="L49" s="223"/>
      <c r="M49" s="223"/>
      <c r="N49" s="223"/>
      <c r="O49" s="223"/>
      <c r="P49" s="223"/>
      <c r="Q49" s="223"/>
      <c r="R49" s="223"/>
      <c r="S49" s="223"/>
      <c r="T49" s="306">
        <v>3.952568843125048E-05</v>
      </c>
      <c r="U49" s="223"/>
      <c r="V49" s="223"/>
      <c r="W49" s="223"/>
      <c r="X49" s="223"/>
      <c r="Y49" s="223"/>
      <c r="Z49" s="223"/>
      <c r="AA49" s="227">
        <v>32</v>
      </c>
      <c r="AB49" s="223"/>
      <c r="AC49" s="223"/>
      <c r="AD49" s="223"/>
      <c r="AE49" s="223"/>
      <c r="AF49" s="223"/>
      <c r="AG49" s="306">
        <v>0.000276371927521462</v>
      </c>
      <c r="AH49" s="223"/>
      <c r="AI49" s="223"/>
    </row>
    <row r="50" spans="2:35" ht="12.75" customHeight="1">
      <c r="B50" s="222" t="s">
        <v>224</v>
      </c>
      <c r="C50" s="223"/>
      <c r="D50" s="223"/>
      <c r="E50" s="223"/>
      <c r="F50" s="223"/>
      <c r="G50" s="223"/>
      <c r="H50" s="223"/>
      <c r="I50" s="223"/>
      <c r="J50" s="308">
        <v>162370.15</v>
      </c>
      <c r="K50" s="223"/>
      <c r="L50" s="223"/>
      <c r="M50" s="223"/>
      <c r="N50" s="223"/>
      <c r="O50" s="223"/>
      <c r="P50" s="223"/>
      <c r="Q50" s="223"/>
      <c r="R50" s="223"/>
      <c r="S50" s="223"/>
      <c r="T50" s="306">
        <v>2.3198762507370145E-05</v>
      </c>
      <c r="U50" s="223"/>
      <c r="V50" s="223"/>
      <c r="W50" s="223"/>
      <c r="X50" s="223"/>
      <c r="Y50" s="223"/>
      <c r="Z50" s="223"/>
      <c r="AA50" s="227">
        <v>22</v>
      </c>
      <c r="AB50" s="223"/>
      <c r="AC50" s="223"/>
      <c r="AD50" s="223"/>
      <c r="AE50" s="223"/>
      <c r="AF50" s="223"/>
      <c r="AG50" s="306">
        <v>0.00019000570017100514</v>
      </c>
      <c r="AH50" s="223"/>
      <c r="AI50" s="223"/>
    </row>
    <row r="51" spans="2:35" ht="12.75" customHeight="1">
      <c r="B51" s="222" t="s">
        <v>225</v>
      </c>
      <c r="C51" s="223"/>
      <c r="D51" s="223"/>
      <c r="E51" s="223"/>
      <c r="F51" s="223"/>
      <c r="G51" s="223"/>
      <c r="H51" s="223"/>
      <c r="I51" s="223"/>
      <c r="J51" s="308">
        <v>99826.98000000001</v>
      </c>
      <c r="K51" s="223"/>
      <c r="L51" s="223"/>
      <c r="M51" s="223"/>
      <c r="N51" s="223"/>
      <c r="O51" s="223"/>
      <c r="P51" s="223"/>
      <c r="Q51" s="223"/>
      <c r="R51" s="223"/>
      <c r="S51" s="223"/>
      <c r="T51" s="306">
        <v>1.4262858049019415E-05</v>
      </c>
      <c r="U51" s="223"/>
      <c r="V51" s="223"/>
      <c r="W51" s="223"/>
      <c r="X51" s="223"/>
      <c r="Y51" s="223"/>
      <c r="Z51" s="223"/>
      <c r="AA51" s="227">
        <v>8</v>
      </c>
      <c r="AB51" s="223"/>
      <c r="AC51" s="223"/>
      <c r="AD51" s="223"/>
      <c r="AE51" s="223"/>
      <c r="AF51" s="223"/>
      <c r="AG51" s="306">
        <v>6.90929818803655E-05</v>
      </c>
      <c r="AH51" s="223"/>
      <c r="AI51" s="223"/>
    </row>
    <row r="52" spans="2:35" ht="12.75" customHeight="1">
      <c r="B52" s="222" t="s">
        <v>226</v>
      </c>
      <c r="C52" s="223"/>
      <c r="D52" s="223"/>
      <c r="E52" s="223"/>
      <c r="F52" s="223"/>
      <c r="G52" s="223"/>
      <c r="H52" s="223"/>
      <c r="I52" s="223"/>
      <c r="J52" s="308">
        <v>58367.31</v>
      </c>
      <c r="K52" s="223"/>
      <c r="L52" s="223"/>
      <c r="M52" s="223"/>
      <c r="N52" s="223"/>
      <c r="O52" s="223"/>
      <c r="P52" s="223"/>
      <c r="Q52" s="223"/>
      <c r="R52" s="223"/>
      <c r="S52" s="223"/>
      <c r="T52" s="306">
        <v>8.339275186258376E-06</v>
      </c>
      <c r="U52" s="223"/>
      <c r="V52" s="223"/>
      <c r="W52" s="223"/>
      <c r="X52" s="223"/>
      <c r="Y52" s="223"/>
      <c r="Z52" s="223"/>
      <c r="AA52" s="227">
        <v>7</v>
      </c>
      <c r="AB52" s="223"/>
      <c r="AC52" s="223"/>
      <c r="AD52" s="223"/>
      <c r="AE52" s="223"/>
      <c r="AF52" s="223"/>
      <c r="AG52" s="306">
        <v>6.045635914531981E-05</v>
      </c>
      <c r="AH52" s="223"/>
      <c r="AI52" s="223"/>
    </row>
    <row r="53" spans="2:35" ht="12.75" customHeight="1">
      <c r="B53" s="222" t="s">
        <v>227</v>
      </c>
      <c r="C53" s="223"/>
      <c r="D53" s="223"/>
      <c r="E53" s="223"/>
      <c r="F53" s="223"/>
      <c r="G53" s="223"/>
      <c r="H53" s="223"/>
      <c r="I53" s="223"/>
      <c r="J53" s="308">
        <v>1656.7</v>
      </c>
      <c r="K53" s="223"/>
      <c r="L53" s="223"/>
      <c r="M53" s="223"/>
      <c r="N53" s="223"/>
      <c r="O53" s="223"/>
      <c r="P53" s="223"/>
      <c r="Q53" s="223"/>
      <c r="R53" s="223"/>
      <c r="S53" s="223"/>
      <c r="T53" s="306">
        <v>2.3670231163770018E-07</v>
      </c>
      <c r="U53" s="223"/>
      <c r="V53" s="223"/>
      <c r="W53" s="223"/>
      <c r="X53" s="223"/>
      <c r="Y53" s="223"/>
      <c r="Z53" s="223"/>
      <c r="AA53" s="227">
        <v>2</v>
      </c>
      <c r="AB53" s="223"/>
      <c r="AC53" s="223"/>
      <c r="AD53" s="223"/>
      <c r="AE53" s="223"/>
      <c r="AF53" s="223"/>
      <c r="AG53" s="306">
        <v>1.7273245470091375E-05</v>
      </c>
      <c r="AH53" s="223"/>
      <c r="AI53" s="223"/>
    </row>
    <row r="54" spans="2:35" ht="12.75" customHeight="1">
      <c r="B54" s="222" t="s">
        <v>228</v>
      </c>
      <c r="C54" s="223"/>
      <c r="D54" s="223"/>
      <c r="E54" s="223"/>
      <c r="F54" s="223"/>
      <c r="G54" s="223"/>
      <c r="H54" s="223"/>
      <c r="I54" s="223"/>
      <c r="J54" s="308">
        <v>198848.13</v>
      </c>
      <c r="K54" s="223"/>
      <c r="L54" s="223"/>
      <c r="M54" s="223"/>
      <c r="N54" s="223"/>
      <c r="O54" s="223"/>
      <c r="P54" s="223"/>
      <c r="Q54" s="223"/>
      <c r="R54" s="223"/>
      <c r="S54" s="223"/>
      <c r="T54" s="306">
        <v>2.8410582504879527E-05</v>
      </c>
      <c r="U54" s="223"/>
      <c r="V54" s="223"/>
      <c r="W54" s="223"/>
      <c r="X54" s="223"/>
      <c r="Y54" s="223"/>
      <c r="Z54" s="223"/>
      <c r="AA54" s="227">
        <v>12</v>
      </c>
      <c r="AB54" s="223"/>
      <c r="AC54" s="223"/>
      <c r="AD54" s="223"/>
      <c r="AE54" s="223"/>
      <c r="AF54" s="223"/>
      <c r="AG54" s="306">
        <v>0.00010363947282054826</v>
      </c>
      <c r="AH54" s="223"/>
      <c r="AI54" s="223"/>
    </row>
    <row r="55" spans="2:35" ht="12.75" customHeight="1">
      <c r="B55" s="222" t="s">
        <v>229</v>
      </c>
      <c r="C55" s="223"/>
      <c r="D55" s="223"/>
      <c r="E55" s="223"/>
      <c r="F55" s="223"/>
      <c r="G55" s="223"/>
      <c r="H55" s="223"/>
      <c r="I55" s="223"/>
      <c r="J55" s="308">
        <v>10007.02</v>
      </c>
      <c r="K55" s="223"/>
      <c r="L55" s="223"/>
      <c r="M55" s="223"/>
      <c r="N55" s="223"/>
      <c r="O55" s="223"/>
      <c r="P55" s="223"/>
      <c r="Q55" s="223"/>
      <c r="R55" s="223"/>
      <c r="S55" s="223"/>
      <c r="T55" s="306">
        <v>1.429760829724572E-06</v>
      </c>
      <c r="U55" s="223"/>
      <c r="V55" s="223"/>
      <c r="W55" s="223"/>
      <c r="X55" s="223"/>
      <c r="Y55" s="223"/>
      <c r="Z55" s="223"/>
      <c r="AA55" s="227">
        <v>1</v>
      </c>
      <c r="AB55" s="223"/>
      <c r="AC55" s="223"/>
      <c r="AD55" s="223"/>
      <c r="AE55" s="223"/>
      <c r="AF55" s="223"/>
      <c r="AG55" s="306">
        <v>8.636622735045688E-06</v>
      </c>
      <c r="AH55" s="223"/>
      <c r="AI55" s="223"/>
    </row>
    <row r="56" spans="2:35" ht="12.75" customHeight="1">
      <c r="B56" s="222" t="s">
        <v>230</v>
      </c>
      <c r="C56" s="223"/>
      <c r="D56" s="223"/>
      <c r="E56" s="223"/>
      <c r="F56" s="223"/>
      <c r="G56" s="223"/>
      <c r="H56" s="223"/>
      <c r="I56" s="223"/>
      <c r="J56" s="308">
        <v>46095.8</v>
      </c>
      <c r="K56" s="223"/>
      <c r="L56" s="223"/>
      <c r="M56" s="223"/>
      <c r="N56" s="223"/>
      <c r="O56" s="223"/>
      <c r="P56" s="223"/>
      <c r="Q56" s="223"/>
      <c r="R56" s="223"/>
      <c r="S56" s="223"/>
      <c r="T56" s="306">
        <v>6.585973572034225E-06</v>
      </c>
      <c r="U56" s="223"/>
      <c r="V56" s="223"/>
      <c r="W56" s="223"/>
      <c r="X56" s="223"/>
      <c r="Y56" s="223"/>
      <c r="Z56" s="223"/>
      <c r="AA56" s="227">
        <v>3</v>
      </c>
      <c r="AB56" s="223"/>
      <c r="AC56" s="223"/>
      <c r="AD56" s="223"/>
      <c r="AE56" s="223"/>
      <c r="AF56" s="223"/>
      <c r="AG56" s="306">
        <v>2.5909868205137065E-05</v>
      </c>
      <c r="AH56" s="223"/>
      <c r="AI56" s="223"/>
    </row>
    <row r="57" spans="2:35" ht="12.75" customHeight="1">
      <c r="B57" s="222" t="s">
        <v>231</v>
      </c>
      <c r="C57" s="223"/>
      <c r="D57" s="223"/>
      <c r="E57" s="223"/>
      <c r="F57" s="223"/>
      <c r="G57" s="223"/>
      <c r="H57" s="223"/>
      <c r="I57" s="223"/>
      <c r="J57" s="308">
        <v>58502.88</v>
      </c>
      <c r="K57" s="223"/>
      <c r="L57" s="223"/>
      <c r="M57" s="223"/>
      <c r="N57" s="223"/>
      <c r="O57" s="223"/>
      <c r="P57" s="223"/>
      <c r="Q57" s="223"/>
      <c r="R57" s="223"/>
      <c r="S57" s="223"/>
      <c r="T57" s="306">
        <v>8.35864485631857E-06</v>
      </c>
      <c r="U57" s="223"/>
      <c r="V57" s="223"/>
      <c r="W57" s="223"/>
      <c r="X57" s="223"/>
      <c r="Y57" s="223"/>
      <c r="Z57" s="223"/>
      <c r="AA57" s="227">
        <v>3</v>
      </c>
      <c r="AB57" s="223"/>
      <c r="AC57" s="223"/>
      <c r="AD57" s="223"/>
      <c r="AE57" s="223"/>
      <c r="AF57" s="223"/>
      <c r="AG57" s="306">
        <v>2.5909868205137065E-05</v>
      </c>
      <c r="AH57" s="223"/>
      <c r="AI57" s="223"/>
    </row>
    <row r="58" spans="2:35" ht="12.75" customHeight="1">
      <c r="B58" s="222" t="s">
        <v>232</v>
      </c>
      <c r="C58" s="223"/>
      <c r="D58" s="223"/>
      <c r="E58" s="223"/>
      <c r="F58" s="223"/>
      <c r="G58" s="223"/>
      <c r="H58" s="223"/>
      <c r="I58" s="223"/>
      <c r="J58" s="308">
        <v>15785.229999999998</v>
      </c>
      <c r="K58" s="223"/>
      <c r="L58" s="223"/>
      <c r="M58" s="223"/>
      <c r="N58" s="223"/>
      <c r="O58" s="223"/>
      <c r="P58" s="223"/>
      <c r="Q58" s="223"/>
      <c r="R58" s="223"/>
      <c r="S58" s="223"/>
      <c r="T58" s="306">
        <v>2.2553271145848815E-06</v>
      </c>
      <c r="U58" s="223"/>
      <c r="V58" s="223"/>
      <c r="W58" s="223"/>
      <c r="X58" s="223"/>
      <c r="Y58" s="223"/>
      <c r="Z58" s="223"/>
      <c r="AA58" s="227">
        <v>4</v>
      </c>
      <c r="AB58" s="223"/>
      <c r="AC58" s="223"/>
      <c r="AD58" s="223"/>
      <c r="AE58" s="223"/>
      <c r="AF58" s="223"/>
      <c r="AG58" s="306">
        <v>3.454649094018275E-05</v>
      </c>
      <c r="AH58" s="223"/>
      <c r="AI58" s="223"/>
    </row>
    <row r="59" spans="2:35" ht="12.75" customHeight="1">
      <c r="B59" s="314"/>
      <c r="C59" s="310"/>
      <c r="D59" s="310"/>
      <c r="E59" s="310"/>
      <c r="F59" s="310"/>
      <c r="G59" s="310"/>
      <c r="H59" s="310"/>
      <c r="I59" s="310"/>
      <c r="J59" s="311">
        <v>6999086694.75002</v>
      </c>
      <c r="K59" s="310"/>
      <c r="L59" s="310"/>
      <c r="M59" s="310"/>
      <c r="N59" s="310"/>
      <c r="O59" s="310"/>
      <c r="P59" s="310"/>
      <c r="Q59" s="310"/>
      <c r="R59" s="310"/>
      <c r="S59" s="310"/>
      <c r="T59" s="312">
        <v>0.9999999999999843</v>
      </c>
      <c r="U59" s="310"/>
      <c r="V59" s="310"/>
      <c r="W59" s="310"/>
      <c r="X59" s="310"/>
      <c r="Y59" s="310"/>
      <c r="Z59" s="310"/>
      <c r="AA59" s="313">
        <v>115786</v>
      </c>
      <c r="AB59" s="310"/>
      <c r="AC59" s="310"/>
      <c r="AD59" s="310"/>
      <c r="AE59" s="310"/>
      <c r="AF59" s="310"/>
      <c r="AG59" s="312">
        <v>1</v>
      </c>
      <c r="AH59" s="310"/>
      <c r="AI59" s="310"/>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235" t="s">
        <v>186</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7"/>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226" t="s">
        <v>202</v>
      </c>
      <c r="C63" s="221"/>
      <c r="D63" s="221"/>
      <c r="E63" s="221"/>
      <c r="F63" s="221"/>
      <c r="G63" s="221"/>
      <c r="H63" s="221"/>
      <c r="I63" s="221"/>
      <c r="J63" s="226" t="s">
        <v>199</v>
      </c>
      <c r="K63" s="221"/>
      <c r="L63" s="221"/>
      <c r="M63" s="221"/>
      <c r="N63" s="221"/>
      <c r="O63" s="221"/>
      <c r="P63" s="221"/>
      <c r="Q63" s="221"/>
      <c r="R63" s="221"/>
      <c r="S63" s="221"/>
      <c r="T63" s="226" t="s">
        <v>200</v>
      </c>
      <c r="U63" s="221"/>
      <c r="V63" s="221"/>
      <c r="W63" s="221"/>
      <c r="X63" s="221"/>
      <c r="Y63" s="221"/>
      <c r="Z63" s="221"/>
      <c r="AA63" s="226" t="s">
        <v>201</v>
      </c>
      <c r="AB63" s="221"/>
      <c r="AC63" s="221"/>
      <c r="AD63" s="221"/>
      <c r="AE63" s="221"/>
      <c r="AF63" s="226" t="s">
        <v>200</v>
      </c>
      <c r="AG63" s="221"/>
      <c r="AH63" s="221"/>
      <c r="AI63" s="221"/>
    </row>
    <row r="64" spans="2:35" ht="10.5" customHeight="1">
      <c r="B64" s="222" t="s">
        <v>233</v>
      </c>
      <c r="C64" s="223"/>
      <c r="D64" s="223"/>
      <c r="E64" s="223"/>
      <c r="F64" s="223"/>
      <c r="G64" s="223"/>
      <c r="H64" s="223"/>
      <c r="I64" s="223"/>
      <c r="J64" s="308">
        <v>136.25</v>
      </c>
      <c r="K64" s="223"/>
      <c r="L64" s="223"/>
      <c r="M64" s="223"/>
      <c r="N64" s="223"/>
      <c r="O64" s="223"/>
      <c r="P64" s="223"/>
      <c r="Q64" s="223"/>
      <c r="R64" s="223"/>
      <c r="S64" s="223"/>
      <c r="T64" s="306">
        <v>1.946682559343077E-08</v>
      </c>
      <c r="U64" s="223"/>
      <c r="V64" s="223"/>
      <c r="W64" s="223"/>
      <c r="X64" s="223"/>
      <c r="Y64" s="223"/>
      <c r="Z64" s="223"/>
      <c r="AA64" s="227">
        <v>609</v>
      </c>
      <c r="AB64" s="223"/>
      <c r="AC64" s="223"/>
      <c r="AD64" s="223"/>
      <c r="AE64" s="223"/>
      <c r="AF64" s="306">
        <v>0.005259703245642824</v>
      </c>
      <c r="AG64" s="223"/>
      <c r="AH64" s="223"/>
      <c r="AI64" s="223"/>
    </row>
    <row r="65" spans="2:35" ht="10.5" customHeight="1">
      <c r="B65" s="222" t="s">
        <v>203</v>
      </c>
      <c r="C65" s="223"/>
      <c r="D65" s="223"/>
      <c r="E65" s="223"/>
      <c r="F65" s="223"/>
      <c r="G65" s="223"/>
      <c r="H65" s="223"/>
      <c r="I65" s="223"/>
      <c r="J65" s="308">
        <v>14318982.439999994</v>
      </c>
      <c r="K65" s="223"/>
      <c r="L65" s="223"/>
      <c r="M65" s="223"/>
      <c r="N65" s="223"/>
      <c r="O65" s="223"/>
      <c r="P65" s="223"/>
      <c r="Q65" s="223"/>
      <c r="R65" s="223"/>
      <c r="S65" s="223"/>
      <c r="T65" s="306">
        <v>0.0020458358446596523</v>
      </c>
      <c r="U65" s="223"/>
      <c r="V65" s="223"/>
      <c r="W65" s="223"/>
      <c r="X65" s="223"/>
      <c r="Y65" s="223"/>
      <c r="Z65" s="223"/>
      <c r="AA65" s="227">
        <v>781</v>
      </c>
      <c r="AB65" s="223"/>
      <c r="AC65" s="223"/>
      <c r="AD65" s="223"/>
      <c r="AE65" s="223"/>
      <c r="AF65" s="306">
        <v>0.006745202356070682</v>
      </c>
      <c r="AG65" s="223"/>
      <c r="AH65" s="223"/>
      <c r="AI65" s="223"/>
    </row>
    <row r="66" spans="2:35" ht="10.5" customHeight="1">
      <c r="B66" s="222" t="s">
        <v>204</v>
      </c>
      <c r="C66" s="223"/>
      <c r="D66" s="223"/>
      <c r="E66" s="223"/>
      <c r="F66" s="223"/>
      <c r="G66" s="223"/>
      <c r="H66" s="223"/>
      <c r="I66" s="223"/>
      <c r="J66" s="308">
        <v>32937373.780000027</v>
      </c>
      <c r="K66" s="223"/>
      <c r="L66" s="223"/>
      <c r="M66" s="223"/>
      <c r="N66" s="223"/>
      <c r="O66" s="223"/>
      <c r="P66" s="223"/>
      <c r="Q66" s="223"/>
      <c r="R66" s="223"/>
      <c r="S66" s="223"/>
      <c r="T66" s="306">
        <v>0.0047059531073827526</v>
      </c>
      <c r="U66" s="223"/>
      <c r="V66" s="223"/>
      <c r="W66" s="223"/>
      <c r="X66" s="223"/>
      <c r="Y66" s="223"/>
      <c r="Z66" s="223"/>
      <c r="AA66" s="227">
        <v>3172</v>
      </c>
      <c r="AB66" s="223"/>
      <c r="AC66" s="223"/>
      <c r="AD66" s="223"/>
      <c r="AE66" s="223"/>
      <c r="AF66" s="306">
        <v>0.027395367315564922</v>
      </c>
      <c r="AG66" s="223"/>
      <c r="AH66" s="223"/>
      <c r="AI66" s="223"/>
    </row>
    <row r="67" spans="2:35" ht="10.5" customHeight="1">
      <c r="B67" s="222" t="s">
        <v>205</v>
      </c>
      <c r="C67" s="223"/>
      <c r="D67" s="223"/>
      <c r="E67" s="223"/>
      <c r="F67" s="223"/>
      <c r="G67" s="223"/>
      <c r="H67" s="223"/>
      <c r="I67" s="223"/>
      <c r="J67" s="308">
        <v>43194901.810000025</v>
      </c>
      <c r="K67" s="223"/>
      <c r="L67" s="223"/>
      <c r="M67" s="223"/>
      <c r="N67" s="223"/>
      <c r="O67" s="223"/>
      <c r="P67" s="223"/>
      <c r="Q67" s="223"/>
      <c r="R67" s="223"/>
      <c r="S67" s="223"/>
      <c r="T67" s="306">
        <v>0.006171505468334954</v>
      </c>
      <c r="U67" s="223"/>
      <c r="V67" s="223"/>
      <c r="W67" s="223"/>
      <c r="X67" s="223"/>
      <c r="Y67" s="223"/>
      <c r="Z67" s="223"/>
      <c r="AA67" s="227">
        <v>5150</v>
      </c>
      <c r="AB67" s="223"/>
      <c r="AC67" s="223"/>
      <c r="AD67" s="223"/>
      <c r="AE67" s="223"/>
      <c r="AF67" s="306">
        <v>0.04447860708548529</v>
      </c>
      <c r="AG67" s="223"/>
      <c r="AH67" s="223"/>
      <c r="AI67" s="223"/>
    </row>
    <row r="68" spans="2:35" ht="10.5" customHeight="1">
      <c r="B68" s="222" t="s">
        <v>206</v>
      </c>
      <c r="C68" s="223"/>
      <c r="D68" s="223"/>
      <c r="E68" s="223"/>
      <c r="F68" s="223"/>
      <c r="G68" s="223"/>
      <c r="H68" s="223"/>
      <c r="I68" s="223"/>
      <c r="J68" s="308">
        <v>42937665.88000004</v>
      </c>
      <c r="K68" s="223"/>
      <c r="L68" s="223"/>
      <c r="M68" s="223"/>
      <c r="N68" s="223"/>
      <c r="O68" s="223"/>
      <c r="P68" s="223"/>
      <c r="Q68" s="223"/>
      <c r="R68" s="223"/>
      <c r="S68" s="223"/>
      <c r="T68" s="306">
        <v>0.006134752683119</v>
      </c>
      <c r="U68" s="223"/>
      <c r="V68" s="223"/>
      <c r="W68" s="223"/>
      <c r="X68" s="223"/>
      <c r="Y68" s="223"/>
      <c r="Z68" s="223"/>
      <c r="AA68" s="227">
        <v>1426</v>
      </c>
      <c r="AB68" s="223"/>
      <c r="AC68" s="223"/>
      <c r="AD68" s="223"/>
      <c r="AE68" s="223"/>
      <c r="AF68" s="306">
        <v>0.012315824020175151</v>
      </c>
      <c r="AG68" s="223"/>
      <c r="AH68" s="223"/>
      <c r="AI68" s="223"/>
    </row>
    <row r="69" spans="2:35" ht="10.5" customHeight="1">
      <c r="B69" s="222" t="s">
        <v>207</v>
      </c>
      <c r="C69" s="223"/>
      <c r="D69" s="223"/>
      <c r="E69" s="223"/>
      <c r="F69" s="223"/>
      <c r="G69" s="223"/>
      <c r="H69" s="223"/>
      <c r="I69" s="223"/>
      <c r="J69" s="308">
        <v>59532579.99999995</v>
      </c>
      <c r="K69" s="223"/>
      <c r="L69" s="223"/>
      <c r="M69" s="223"/>
      <c r="N69" s="223"/>
      <c r="O69" s="223"/>
      <c r="P69" s="223"/>
      <c r="Q69" s="223"/>
      <c r="R69" s="223"/>
      <c r="S69" s="223"/>
      <c r="T69" s="306">
        <v>0.008505764051280467</v>
      </c>
      <c r="U69" s="223"/>
      <c r="V69" s="223"/>
      <c r="W69" s="223"/>
      <c r="X69" s="223"/>
      <c r="Y69" s="223"/>
      <c r="Z69" s="223"/>
      <c r="AA69" s="227">
        <v>1913</v>
      </c>
      <c r="AB69" s="223"/>
      <c r="AC69" s="223"/>
      <c r="AD69" s="223"/>
      <c r="AE69" s="223"/>
      <c r="AF69" s="306">
        <v>0.0165218592921424</v>
      </c>
      <c r="AG69" s="223"/>
      <c r="AH69" s="223"/>
      <c r="AI69" s="223"/>
    </row>
    <row r="70" spans="2:35" ht="10.5" customHeight="1">
      <c r="B70" s="222" t="s">
        <v>208</v>
      </c>
      <c r="C70" s="223"/>
      <c r="D70" s="223"/>
      <c r="E70" s="223"/>
      <c r="F70" s="223"/>
      <c r="G70" s="223"/>
      <c r="H70" s="223"/>
      <c r="I70" s="223"/>
      <c r="J70" s="308">
        <v>132262401.45000018</v>
      </c>
      <c r="K70" s="223"/>
      <c r="L70" s="223"/>
      <c r="M70" s="223"/>
      <c r="N70" s="223"/>
      <c r="O70" s="223"/>
      <c r="P70" s="223"/>
      <c r="Q70" s="223"/>
      <c r="R70" s="223"/>
      <c r="S70" s="223"/>
      <c r="T70" s="306">
        <v>0.018897094323636537</v>
      </c>
      <c r="U70" s="223"/>
      <c r="V70" s="223"/>
      <c r="W70" s="223"/>
      <c r="X70" s="223"/>
      <c r="Y70" s="223"/>
      <c r="Z70" s="223"/>
      <c r="AA70" s="227">
        <v>4068</v>
      </c>
      <c r="AB70" s="223"/>
      <c r="AC70" s="223"/>
      <c r="AD70" s="223"/>
      <c r="AE70" s="223"/>
      <c r="AF70" s="306">
        <v>0.03513378128616586</v>
      </c>
      <c r="AG70" s="223"/>
      <c r="AH70" s="223"/>
      <c r="AI70" s="223"/>
    </row>
    <row r="71" spans="2:35" ht="10.5" customHeight="1">
      <c r="B71" s="222" t="s">
        <v>209</v>
      </c>
      <c r="C71" s="223"/>
      <c r="D71" s="223"/>
      <c r="E71" s="223"/>
      <c r="F71" s="223"/>
      <c r="G71" s="223"/>
      <c r="H71" s="223"/>
      <c r="I71" s="223"/>
      <c r="J71" s="308">
        <v>220325794.92999974</v>
      </c>
      <c r="K71" s="223"/>
      <c r="L71" s="223"/>
      <c r="M71" s="223"/>
      <c r="N71" s="223"/>
      <c r="O71" s="223"/>
      <c r="P71" s="223"/>
      <c r="Q71" s="223"/>
      <c r="R71" s="223"/>
      <c r="S71" s="223"/>
      <c r="T71" s="306">
        <v>0.03147922072393613</v>
      </c>
      <c r="U71" s="223"/>
      <c r="V71" s="223"/>
      <c r="W71" s="223"/>
      <c r="X71" s="223"/>
      <c r="Y71" s="223"/>
      <c r="Z71" s="223"/>
      <c r="AA71" s="227">
        <v>6140</v>
      </c>
      <c r="AB71" s="223"/>
      <c r="AC71" s="223"/>
      <c r="AD71" s="223"/>
      <c r="AE71" s="223"/>
      <c r="AF71" s="306">
        <v>0.05302886359318052</v>
      </c>
      <c r="AG71" s="223"/>
      <c r="AH71" s="223"/>
      <c r="AI71" s="223"/>
    </row>
    <row r="72" spans="2:35" ht="10.5" customHeight="1">
      <c r="B72" s="222" t="s">
        <v>210</v>
      </c>
      <c r="C72" s="223"/>
      <c r="D72" s="223"/>
      <c r="E72" s="223"/>
      <c r="F72" s="223"/>
      <c r="G72" s="223"/>
      <c r="H72" s="223"/>
      <c r="I72" s="223"/>
      <c r="J72" s="308">
        <v>279197569.4900001</v>
      </c>
      <c r="K72" s="223"/>
      <c r="L72" s="223"/>
      <c r="M72" s="223"/>
      <c r="N72" s="223"/>
      <c r="O72" s="223"/>
      <c r="P72" s="223"/>
      <c r="Q72" s="223"/>
      <c r="R72" s="223"/>
      <c r="S72" s="223"/>
      <c r="T72" s="306">
        <v>0.039890571679791556</v>
      </c>
      <c r="U72" s="223"/>
      <c r="V72" s="223"/>
      <c r="W72" s="223"/>
      <c r="X72" s="223"/>
      <c r="Y72" s="223"/>
      <c r="Z72" s="223"/>
      <c r="AA72" s="227">
        <v>7037</v>
      </c>
      <c r="AB72" s="223"/>
      <c r="AC72" s="223"/>
      <c r="AD72" s="223"/>
      <c r="AE72" s="223"/>
      <c r="AF72" s="306">
        <v>0.060775914186516504</v>
      </c>
      <c r="AG72" s="223"/>
      <c r="AH72" s="223"/>
      <c r="AI72" s="223"/>
    </row>
    <row r="73" spans="2:35" ht="10.5" customHeight="1">
      <c r="B73" s="222" t="s">
        <v>211</v>
      </c>
      <c r="C73" s="223"/>
      <c r="D73" s="223"/>
      <c r="E73" s="223"/>
      <c r="F73" s="223"/>
      <c r="G73" s="223"/>
      <c r="H73" s="223"/>
      <c r="I73" s="223"/>
      <c r="J73" s="308">
        <v>265904845.16999993</v>
      </c>
      <c r="K73" s="223"/>
      <c r="L73" s="223"/>
      <c r="M73" s="223"/>
      <c r="N73" s="223"/>
      <c r="O73" s="223"/>
      <c r="P73" s="223"/>
      <c r="Q73" s="223"/>
      <c r="R73" s="223"/>
      <c r="S73" s="223"/>
      <c r="T73" s="306">
        <v>0.03799136326878973</v>
      </c>
      <c r="U73" s="223"/>
      <c r="V73" s="223"/>
      <c r="W73" s="223"/>
      <c r="X73" s="223"/>
      <c r="Y73" s="223"/>
      <c r="Z73" s="223"/>
      <c r="AA73" s="227">
        <v>5789</v>
      </c>
      <c r="AB73" s="223"/>
      <c r="AC73" s="223"/>
      <c r="AD73" s="223"/>
      <c r="AE73" s="223"/>
      <c r="AF73" s="306">
        <v>0.049997409013179485</v>
      </c>
      <c r="AG73" s="223"/>
      <c r="AH73" s="223"/>
      <c r="AI73" s="223"/>
    </row>
    <row r="74" spans="2:35" ht="10.5" customHeight="1">
      <c r="B74" s="222" t="s">
        <v>212</v>
      </c>
      <c r="C74" s="223"/>
      <c r="D74" s="223"/>
      <c r="E74" s="223"/>
      <c r="F74" s="223"/>
      <c r="G74" s="223"/>
      <c r="H74" s="223"/>
      <c r="I74" s="223"/>
      <c r="J74" s="308">
        <v>322373542.45999897</v>
      </c>
      <c r="K74" s="223"/>
      <c r="L74" s="223"/>
      <c r="M74" s="223"/>
      <c r="N74" s="223"/>
      <c r="O74" s="223"/>
      <c r="P74" s="223"/>
      <c r="Q74" s="223"/>
      <c r="R74" s="223"/>
      <c r="S74" s="223"/>
      <c r="T74" s="306">
        <v>0.04605937267526788</v>
      </c>
      <c r="U74" s="223"/>
      <c r="V74" s="223"/>
      <c r="W74" s="223"/>
      <c r="X74" s="223"/>
      <c r="Y74" s="223"/>
      <c r="Z74" s="223"/>
      <c r="AA74" s="227">
        <v>6449</v>
      </c>
      <c r="AB74" s="223"/>
      <c r="AC74" s="223"/>
      <c r="AD74" s="223"/>
      <c r="AE74" s="223"/>
      <c r="AF74" s="306">
        <v>0.05569758001830964</v>
      </c>
      <c r="AG74" s="223"/>
      <c r="AH74" s="223"/>
      <c r="AI74" s="223"/>
    </row>
    <row r="75" spans="2:35" ht="10.5" customHeight="1">
      <c r="B75" s="222" t="s">
        <v>213</v>
      </c>
      <c r="C75" s="223"/>
      <c r="D75" s="223"/>
      <c r="E75" s="223"/>
      <c r="F75" s="223"/>
      <c r="G75" s="223"/>
      <c r="H75" s="223"/>
      <c r="I75" s="223"/>
      <c r="J75" s="308">
        <v>290333781.3699999</v>
      </c>
      <c r="K75" s="223"/>
      <c r="L75" s="223"/>
      <c r="M75" s="223"/>
      <c r="N75" s="223"/>
      <c r="O75" s="223"/>
      <c r="P75" s="223"/>
      <c r="Q75" s="223"/>
      <c r="R75" s="223"/>
      <c r="S75" s="223"/>
      <c r="T75" s="306">
        <v>0.04148166668485172</v>
      </c>
      <c r="U75" s="223"/>
      <c r="V75" s="223"/>
      <c r="W75" s="223"/>
      <c r="X75" s="223"/>
      <c r="Y75" s="223"/>
      <c r="Z75" s="223"/>
      <c r="AA75" s="227">
        <v>5138</v>
      </c>
      <c r="AB75" s="223"/>
      <c r="AC75" s="223"/>
      <c r="AD75" s="223"/>
      <c r="AE75" s="223"/>
      <c r="AF75" s="306">
        <v>0.04437496761266475</v>
      </c>
      <c r="AG75" s="223"/>
      <c r="AH75" s="223"/>
      <c r="AI75" s="223"/>
    </row>
    <row r="76" spans="2:35" ht="10.5" customHeight="1">
      <c r="B76" s="222" t="s">
        <v>214</v>
      </c>
      <c r="C76" s="223"/>
      <c r="D76" s="223"/>
      <c r="E76" s="223"/>
      <c r="F76" s="223"/>
      <c r="G76" s="223"/>
      <c r="H76" s="223"/>
      <c r="I76" s="223"/>
      <c r="J76" s="308">
        <v>311408251.8700003</v>
      </c>
      <c r="K76" s="223"/>
      <c r="L76" s="223"/>
      <c r="M76" s="223"/>
      <c r="N76" s="223"/>
      <c r="O76" s="223"/>
      <c r="P76" s="223"/>
      <c r="Q76" s="223"/>
      <c r="R76" s="223"/>
      <c r="S76" s="223"/>
      <c r="T76" s="306">
        <v>0.044492698183548306</v>
      </c>
      <c r="U76" s="223"/>
      <c r="V76" s="223"/>
      <c r="W76" s="223"/>
      <c r="X76" s="223"/>
      <c r="Y76" s="223"/>
      <c r="Z76" s="223"/>
      <c r="AA76" s="227">
        <v>5925</v>
      </c>
      <c r="AB76" s="223"/>
      <c r="AC76" s="223"/>
      <c r="AD76" s="223"/>
      <c r="AE76" s="223"/>
      <c r="AF76" s="306">
        <v>0.0511719897051457</v>
      </c>
      <c r="AG76" s="223"/>
      <c r="AH76" s="223"/>
      <c r="AI76" s="223"/>
    </row>
    <row r="77" spans="2:35" ht="10.5" customHeight="1">
      <c r="B77" s="222" t="s">
        <v>215</v>
      </c>
      <c r="C77" s="223"/>
      <c r="D77" s="223"/>
      <c r="E77" s="223"/>
      <c r="F77" s="223"/>
      <c r="G77" s="223"/>
      <c r="H77" s="223"/>
      <c r="I77" s="223"/>
      <c r="J77" s="308">
        <v>382378053.65999985</v>
      </c>
      <c r="K77" s="223"/>
      <c r="L77" s="223"/>
      <c r="M77" s="223"/>
      <c r="N77" s="223"/>
      <c r="O77" s="223"/>
      <c r="P77" s="223"/>
      <c r="Q77" s="223"/>
      <c r="R77" s="223"/>
      <c r="S77" s="223"/>
      <c r="T77" s="306">
        <v>0.0546325642668237</v>
      </c>
      <c r="U77" s="223"/>
      <c r="V77" s="223"/>
      <c r="W77" s="223"/>
      <c r="X77" s="223"/>
      <c r="Y77" s="223"/>
      <c r="Z77" s="223"/>
      <c r="AA77" s="227">
        <v>6439</v>
      </c>
      <c r="AB77" s="223"/>
      <c r="AC77" s="223"/>
      <c r="AD77" s="223"/>
      <c r="AE77" s="223"/>
      <c r="AF77" s="306">
        <v>0.05561121379095919</v>
      </c>
      <c r="AG77" s="223"/>
      <c r="AH77" s="223"/>
      <c r="AI77" s="223"/>
    </row>
    <row r="78" spans="2:35" ht="10.5" customHeight="1">
      <c r="B78" s="222" t="s">
        <v>216</v>
      </c>
      <c r="C78" s="223"/>
      <c r="D78" s="223"/>
      <c r="E78" s="223"/>
      <c r="F78" s="223"/>
      <c r="G78" s="223"/>
      <c r="H78" s="223"/>
      <c r="I78" s="223"/>
      <c r="J78" s="308">
        <v>333310798.98</v>
      </c>
      <c r="K78" s="223"/>
      <c r="L78" s="223"/>
      <c r="M78" s="223"/>
      <c r="N78" s="223"/>
      <c r="O78" s="223"/>
      <c r="P78" s="223"/>
      <c r="Q78" s="223"/>
      <c r="R78" s="223"/>
      <c r="S78" s="223"/>
      <c r="T78" s="306">
        <v>0.04762204177725301</v>
      </c>
      <c r="U78" s="223"/>
      <c r="V78" s="223"/>
      <c r="W78" s="223"/>
      <c r="X78" s="223"/>
      <c r="Y78" s="223"/>
      <c r="Z78" s="223"/>
      <c r="AA78" s="227">
        <v>4956</v>
      </c>
      <c r="AB78" s="223"/>
      <c r="AC78" s="223"/>
      <c r="AD78" s="223"/>
      <c r="AE78" s="223"/>
      <c r="AF78" s="306">
        <v>0.04280310227488643</v>
      </c>
      <c r="AG78" s="223"/>
      <c r="AH78" s="223"/>
      <c r="AI78" s="223"/>
    </row>
    <row r="79" spans="2:35" ht="10.5" customHeight="1">
      <c r="B79" s="222" t="s">
        <v>217</v>
      </c>
      <c r="C79" s="223"/>
      <c r="D79" s="223"/>
      <c r="E79" s="223"/>
      <c r="F79" s="223"/>
      <c r="G79" s="223"/>
      <c r="H79" s="223"/>
      <c r="I79" s="223"/>
      <c r="J79" s="308">
        <v>366369785.32999974</v>
      </c>
      <c r="K79" s="223"/>
      <c r="L79" s="223"/>
      <c r="M79" s="223"/>
      <c r="N79" s="223"/>
      <c r="O79" s="223"/>
      <c r="P79" s="223"/>
      <c r="Q79" s="223"/>
      <c r="R79" s="223"/>
      <c r="S79" s="223"/>
      <c r="T79" s="306">
        <v>0.052345370375939636</v>
      </c>
      <c r="U79" s="223"/>
      <c r="V79" s="223"/>
      <c r="W79" s="223"/>
      <c r="X79" s="223"/>
      <c r="Y79" s="223"/>
      <c r="Z79" s="223"/>
      <c r="AA79" s="227">
        <v>5096</v>
      </c>
      <c r="AB79" s="223"/>
      <c r="AC79" s="223"/>
      <c r="AD79" s="223"/>
      <c r="AE79" s="223"/>
      <c r="AF79" s="306">
        <v>0.044012229457792824</v>
      </c>
      <c r="AG79" s="223"/>
      <c r="AH79" s="223"/>
      <c r="AI79" s="223"/>
    </row>
    <row r="80" spans="2:35" ht="10.5" customHeight="1">
      <c r="B80" s="222" t="s">
        <v>218</v>
      </c>
      <c r="C80" s="223"/>
      <c r="D80" s="223"/>
      <c r="E80" s="223"/>
      <c r="F80" s="223"/>
      <c r="G80" s="223"/>
      <c r="H80" s="223"/>
      <c r="I80" s="223"/>
      <c r="J80" s="308">
        <v>373720792.04999876</v>
      </c>
      <c r="K80" s="223"/>
      <c r="L80" s="223"/>
      <c r="M80" s="223"/>
      <c r="N80" s="223"/>
      <c r="O80" s="223"/>
      <c r="P80" s="223"/>
      <c r="Q80" s="223"/>
      <c r="R80" s="223"/>
      <c r="S80" s="223"/>
      <c r="T80" s="306">
        <v>0.05339565122551291</v>
      </c>
      <c r="U80" s="223"/>
      <c r="V80" s="223"/>
      <c r="W80" s="223"/>
      <c r="X80" s="223"/>
      <c r="Y80" s="223"/>
      <c r="Z80" s="223"/>
      <c r="AA80" s="227">
        <v>5116</v>
      </c>
      <c r="AB80" s="223"/>
      <c r="AC80" s="223"/>
      <c r="AD80" s="223"/>
      <c r="AE80" s="223"/>
      <c r="AF80" s="306">
        <v>0.044184961912493735</v>
      </c>
      <c r="AG80" s="223"/>
      <c r="AH80" s="223"/>
      <c r="AI80" s="223"/>
    </row>
    <row r="81" spans="2:35" ht="10.5" customHeight="1">
      <c r="B81" s="222" t="s">
        <v>219</v>
      </c>
      <c r="C81" s="223"/>
      <c r="D81" s="223"/>
      <c r="E81" s="223"/>
      <c r="F81" s="223"/>
      <c r="G81" s="223"/>
      <c r="H81" s="223"/>
      <c r="I81" s="223"/>
      <c r="J81" s="308">
        <v>401350637.4399986</v>
      </c>
      <c r="K81" s="223"/>
      <c r="L81" s="223"/>
      <c r="M81" s="223"/>
      <c r="N81" s="223"/>
      <c r="O81" s="223"/>
      <c r="P81" s="223"/>
      <c r="Q81" s="223"/>
      <c r="R81" s="223"/>
      <c r="S81" s="223"/>
      <c r="T81" s="306">
        <v>0.057343287052159395</v>
      </c>
      <c r="U81" s="223"/>
      <c r="V81" s="223"/>
      <c r="W81" s="223"/>
      <c r="X81" s="223"/>
      <c r="Y81" s="223"/>
      <c r="Z81" s="223"/>
      <c r="AA81" s="227">
        <v>5319</v>
      </c>
      <c r="AB81" s="223"/>
      <c r="AC81" s="223"/>
      <c r="AD81" s="223"/>
      <c r="AE81" s="223"/>
      <c r="AF81" s="306">
        <v>0.045938196327708014</v>
      </c>
      <c r="AG81" s="223"/>
      <c r="AH81" s="223"/>
      <c r="AI81" s="223"/>
    </row>
    <row r="82" spans="2:35" ht="10.5" customHeight="1">
      <c r="B82" s="222" t="s">
        <v>220</v>
      </c>
      <c r="C82" s="223"/>
      <c r="D82" s="223"/>
      <c r="E82" s="223"/>
      <c r="F82" s="223"/>
      <c r="G82" s="223"/>
      <c r="H82" s="223"/>
      <c r="I82" s="223"/>
      <c r="J82" s="308">
        <v>562693873.1100008</v>
      </c>
      <c r="K82" s="223"/>
      <c r="L82" s="223"/>
      <c r="M82" s="223"/>
      <c r="N82" s="223"/>
      <c r="O82" s="223"/>
      <c r="P82" s="223"/>
      <c r="Q82" s="223"/>
      <c r="R82" s="223"/>
      <c r="S82" s="223"/>
      <c r="T82" s="306">
        <v>0.08039532836935376</v>
      </c>
      <c r="U82" s="223"/>
      <c r="V82" s="223"/>
      <c r="W82" s="223"/>
      <c r="X82" s="223"/>
      <c r="Y82" s="223"/>
      <c r="Z82" s="223"/>
      <c r="AA82" s="227">
        <v>6803</v>
      </c>
      <c r="AB82" s="223"/>
      <c r="AC82" s="223"/>
      <c r="AD82" s="223"/>
      <c r="AE82" s="223"/>
      <c r="AF82" s="306">
        <v>0.058754944466515815</v>
      </c>
      <c r="AG82" s="223"/>
      <c r="AH82" s="223"/>
      <c r="AI82" s="223"/>
    </row>
    <row r="83" spans="2:35" ht="10.5" customHeight="1">
      <c r="B83" s="222" t="s">
        <v>221</v>
      </c>
      <c r="C83" s="223"/>
      <c r="D83" s="223"/>
      <c r="E83" s="223"/>
      <c r="F83" s="223"/>
      <c r="G83" s="223"/>
      <c r="H83" s="223"/>
      <c r="I83" s="223"/>
      <c r="J83" s="308">
        <v>427413650.58</v>
      </c>
      <c r="K83" s="223"/>
      <c r="L83" s="223"/>
      <c r="M83" s="223"/>
      <c r="N83" s="223"/>
      <c r="O83" s="223"/>
      <c r="P83" s="223"/>
      <c r="Q83" s="223"/>
      <c r="R83" s="223"/>
      <c r="S83" s="223"/>
      <c r="T83" s="306">
        <v>0.06106706049242142</v>
      </c>
      <c r="U83" s="223"/>
      <c r="V83" s="223"/>
      <c r="W83" s="223"/>
      <c r="X83" s="223"/>
      <c r="Y83" s="223"/>
      <c r="Z83" s="223"/>
      <c r="AA83" s="227">
        <v>5134</v>
      </c>
      <c r="AB83" s="223"/>
      <c r="AC83" s="223"/>
      <c r="AD83" s="223"/>
      <c r="AE83" s="223"/>
      <c r="AF83" s="306">
        <v>0.04434042112172456</v>
      </c>
      <c r="AG83" s="223"/>
      <c r="AH83" s="223"/>
      <c r="AI83" s="223"/>
    </row>
    <row r="84" spans="2:35" ht="10.5" customHeight="1">
      <c r="B84" s="222" t="s">
        <v>222</v>
      </c>
      <c r="C84" s="223"/>
      <c r="D84" s="223"/>
      <c r="E84" s="223"/>
      <c r="F84" s="223"/>
      <c r="G84" s="223"/>
      <c r="H84" s="223"/>
      <c r="I84" s="223"/>
      <c r="J84" s="308">
        <v>412827780.69</v>
      </c>
      <c r="K84" s="223"/>
      <c r="L84" s="223"/>
      <c r="M84" s="223"/>
      <c r="N84" s="223"/>
      <c r="O84" s="223"/>
      <c r="P84" s="223"/>
      <c r="Q84" s="223"/>
      <c r="R84" s="223"/>
      <c r="S84" s="223"/>
      <c r="T84" s="306">
        <v>0.058983092894057364</v>
      </c>
      <c r="U84" s="223"/>
      <c r="V84" s="223"/>
      <c r="W84" s="223"/>
      <c r="X84" s="223"/>
      <c r="Y84" s="223"/>
      <c r="Z84" s="223"/>
      <c r="AA84" s="227">
        <v>4769</v>
      </c>
      <c r="AB84" s="223"/>
      <c r="AC84" s="223"/>
      <c r="AD84" s="223"/>
      <c r="AE84" s="223"/>
      <c r="AF84" s="306">
        <v>0.04118805382343289</v>
      </c>
      <c r="AG84" s="223"/>
      <c r="AH84" s="223"/>
      <c r="AI84" s="223"/>
    </row>
    <row r="85" spans="2:35" ht="10.5" customHeight="1">
      <c r="B85" s="222" t="s">
        <v>223</v>
      </c>
      <c r="C85" s="223"/>
      <c r="D85" s="223"/>
      <c r="E85" s="223"/>
      <c r="F85" s="223"/>
      <c r="G85" s="223"/>
      <c r="H85" s="223"/>
      <c r="I85" s="223"/>
      <c r="J85" s="308">
        <v>298464277.58000046</v>
      </c>
      <c r="K85" s="223"/>
      <c r="L85" s="223"/>
      <c r="M85" s="223"/>
      <c r="N85" s="223"/>
      <c r="O85" s="223"/>
      <c r="P85" s="223"/>
      <c r="Q85" s="223"/>
      <c r="R85" s="223"/>
      <c r="S85" s="223"/>
      <c r="T85" s="306">
        <v>0.042643317706562774</v>
      </c>
      <c r="U85" s="223"/>
      <c r="V85" s="223"/>
      <c r="W85" s="223"/>
      <c r="X85" s="223"/>
      <c r="Y85" s="223"/>
      <c r="Z85" s="223"/>
      <c r="AA85" s="227">
        <v>3584</v>
      </c>
      <c r="AB85" s="223"/>
      <c r="AC85" s="223"/>
      <c r="AD85" s="223"/>
      <c r="AE85" s="223"/>
      <c r="AF85" s="306">
        <v>0.030953655882403744</v>
      </c>
      <c r="AG85" s="223"/>
      <c r="AH85" s="223"/>
      <c r="AI85" s="223"/>
    </row>
    <row r="86" spans="2:35" ht="10.5" customHeight="1">
      <c r="B86" s="222" t="s">
        <v>224</v>
      </c>
      <c r="C86" s="223"/>
      <c r="D86" s="223"/>
      <c r="E86" s="223"/>
      <c r="F86" s="223"/>
      <c r="G86" s="223"/>
      <c r="H86" s="223"/>
      <c r="I86" s="223"/>
      <c r="J86" s="308">
        <v>359792370.71000034</v>
      </c>
      <c r="K86" s="223"/>
      <c r="L86" s="223"/>
      <c r="M86" s="223"/>
      <c r="N86" s="223"/>
      <c r="O86" s="223"/>
      <c r="P86" s="223"/>
      <c r="Q86" s="223"/>
      <c r="R86" s="223"/>
      <c r="S86" s="223"/>
      <c r="T86" s="306">
        <v>0.05140561710428305</v>
      </c>
      <c r="U86" s="223"/>
      <c r="V86" s="223"/>
      <c r="W86" s="223"/>
      <c r="X86" s="223"/>
      <c r="Y86" s="223"/>
      <c r="Z86" s="223"/>
      <c r="AA86" s="227">
        <v>4199</v>
      </c>
      <c r="AB86" s="223"/>
      <c r="AC86" s="223"/>
      <c r="AD86" s="223"/>
      <c r="AE86" s="223"/>
      <c r="AF86" s="306">
        <v>0.03626517886445684</v>
      </c>
      <c r="AG86" s="223"/>
      <c r="AH86" s="223"/>
      <c r="AI86" s="223"/>
    </row>
    <row r="87" spans="2:35" ht="10.5" customHeight="1">
      <c r="B87" s="222" t="s">
        <v>225</v>
      </c>
      <c r="C87" s="223"/>
      <c r="D87" s="223"/>
      <c r="E87" s="223"/>
      <c r="F87" s="223"/>
      <c r="G87" s="223"/>
      <c r="H87" s="223"/>
      <c r="I87" s="223"/>
      <c r="J87" s="308">
        <v>530200453.76999944</v>
      </c>
      <c r="K87" s="223"/>
      <c r="L87" s="223"/>
      <c r="M87" s="223"/>
      <c r="N87" s="223"/>
      <c r="O87" s="223"/>
      <c r="P87" s="223"/>
      <c r="Q87" s="223"/>
      <c r="R87" s="223"/>
      <c r="S87" s="223"/>
      <c r="T87" s="306">
        <v>0.07575280560072244</v>
      </c>
      <c r="U87" s="223"/>
      <c r="V87" s="223"/>
      <c r="W87" s="223"/>
      <c r="X87" s="223"/>
      <c r="Y87" s="223"/>
      <c r="Z87" s="223"/>
      <c r="AA87" s="227">
        <v>5369</v>
      </c>
      <c r="AB87" s="223"/>
      <c r="AC87" s="223"/>
      <c r="AD87" s="223"/>
      <c r="AE87" s="223"/>
      <c r="AF87" s="306">
        <v>0.0463700274644603</v>
      </c>
      <c r="AG87" s="223"/>
      <c r="AH87" s="223"/>
      <c r="AI87" s="223"/>
    </row>
    <row r="88" spans="2:35" ht="10.5" customHeight="1">
      <c r="B88" s="222" t="s">
        <v>226</v>
      </c>
      <c r="C88" s="223"/>
      <c r="D88" s="223"/>
      <c r="E88" s="223"/>
      <c r="F88" s="223"/>
      <c r="G88" s="223"/>
      <c r="H88" s="223"/>
      <c r="I88" s="223"/>
      <c r="J88" s="308">
        <v>285196261.8900003</v>
      </c>
      <c r="K88" s="223"/>
      <c r="L88" s="223"/>
      <c r="M88" s="223"/>
      <c r="N88" s="223"/>
      <c r="O88" s="223"/>
      <c r="P88" s="223"/>
      <c r="Q88" s="223"/>
      <c r="R88" s="223"/>
      <c r="S88" s="223"/>
      <c r="T88" s="306">
        <v>0.04074763956044801</v>
      </c>
      <c r="U88" s="223"/>
      <c r="V88" s="223"/>
      <c r="W88" s="223"/>
      <c r="X88" s="223"/>
      <c r="Y88" s="223"/>
      <c r="Z88" s="223"/>
      <c r="AA88" s="227">
        <v>2987</v>
      </c>
      <c r="AB88" s="223"/>
      <c r="AC88" s="223"/>
      <c r="AD88" s="223"/>
      <c r="AE88" s="223"/>
      <c r="AF88" s="306">
        <v>0.02579759210958147</v>
      </c>
      <c r="AG88" s="223"/>
      <c r="AH88" s="223"/>
      <c r="AI88" s="223"/>
    </row>
    <row r="89" spans="2:35" ht="10.5" customHeight="1">
      <c r="B89" s="222" t="s">
        <v>227</v>
      </c>
      <c r="C89" s="223"/>
      <c r="D89" s="223"/>
      <c r="E89" s="223"/>
      <c r="F89" s="223"/>
      <c r="G89" s="223"/>
      <c r="H89" s="223"/>
      <c r="I89" s="223"/>
      <c r="J89" s="308">
        <v>220844787.25000042</v>
      </c>
      <c r="K89" s="223"/>
      <c r="L89" s="223"/>
      <c r="M89" s="223"/>
      <c r="N89" s="223"/>
      <c r="O89" s="223"/>
      <c r="P89" s="223"/>
      <c r="Q89" s="223"/>
      <c r="R89" s="223"/>
      <c r="S89" s="223"/>
      <c r="T89" s="306">
        <v>0.031553372158635455</v>
      </c>
      <c r="U89" s="223"/>
      <c r="V89" s="223"/>
      <c r="W89" s="223"/>
      <c r="X89" s="223"/>
      <c r="Y89" s="223"/>
      <c r="Z89" s="223"/>
      <c r="AA89" s="227">
        <v>2110</v>
      </c>
      <c r="AB89" s="223"/>
      <c r="AC89" s="223"/>
      <c r="AD89" s="223"/>
      <c r="AE89" s="223"/>
      <c r="AF89" s="306">
        <v>0.0182232739709464</v>
      </c>
      <c r="AG89" s="223"/>
      <c r="AH89" s="223"/>
      <c r="AI89" s="223"/>
    </row>
    <row r="90" spans="2:35" ht="10.5" customHeight="1">
      <c r="B90" s="222" t="s">
        <v>230</v>
      </c>
      <c r="C90" s="223"/>
      <c r="D90" s="223"/>
      <c r="E90" s="223"/>
      <c r="F90" s="223"/>
      <c r="G90" s="223"/>
      <c r="H90" s="223"/>
      <c r="I90" s="223"/>
      <c r="J90" s="308">
        <v>6604940.389999998</v>
      </c>
      <c r="K90" s="223"/>
      <c r="L90" s="223"/>
      <c r="M90" s="223"/>
      <c r="N90" s="223"/>
      <c r="O90" s="223"/>
      <c r="P90" s="223"/>
      <c r="Q90" s="223"/>
      <c r="R90" s="223"/>
      <c r="S90" s="223"/>
      <c r="T90" s="306">
        <v>0.00094368603763036</v>
      </c>
      <c r="U90" s="223"/>
      <c r="V90" s="223"/>
      <c r="W90" s="223"/>
      <c r="X90" s="223"/>
      <c r="Y90" s="223"/>
      <c r="Z90" s="223"/>
      <c r="AA90" s="227">
        <v>73</v>
      </c>
      <c r="AB90" s="223"/>
      <c r="AC90" s="223"/>
      <c r="AD90" s="223"/>
      <c r="AE90" s="223"/>
      <c r="AF90" s="306">
        <v>0.0006304734596583353</v>
      </c>
      <c r="AG90" s="223"/>
      <c r="AH90" s="223"/>
      <c r="AI90" s="223"/>
    </row>
    <row r="91" spans="2:35" ht="10.5" customHeight="1">
      <c r="B91" s="222" t="s">
        <v>232</v>
      </c>
      <c r="C91" s="223"/>
      <c r="D91" s="223"/>
      <c r="E91" s="223"/>
      <c r="F91" s="223"/>
      <c r="G91" s="223"/>
      <c r="H91" s="223"/>
      <c r="I91" s="223"/>
      <c r="J91" s="308">
        <v>6941163.410000001</v>
      </c>
      <c r="K91" s="223"/>
      <c r="L91" s="223"/>
      <c r="M91" s="223"/>
      <c r="N91" s="223"/>
      <c r="O91" s="223"/>
      <c r="P91" s="223"/>
      <c r="Q91" s="223"/>
      <c r="R91" s="223"/>
      <c r="S91" s="223"/>
      <c r="T91" s="306">
        <v>0.0009917241652695281</v>
      </c>
      <c r="U91" s="223"/>
      <c r="V91" s="223"/>
      <c r="W91" s="223"/>
      <c r="X91" s="223"/>
      <c r="Y91" s="223"/>
      <c r="Z91" s="223"/>
      <c r="AA91" s="227">
        <v>71</v>
      </c>
      <c r="AB91" s="223"/>
      <c r="AC91" s="223"/>
      <c r="AD91" s="223"/>
      <c r="AE91" s="223"/>
      <c r="AF91" s="306">
        <v>0.0006132002141882438</v>
      </c>
      <c r="AG91" s="223"/>
      <c r="AH91" s="223"/>
      <c r="AI91" s="223"/>
    </row>
    <row r="92" spans="2:35" ht="10.5" customHeight="1">
      <c r="B92" s="222" t="s">
        <v>229</v>
      </c>
      <c r="C92" s="223"/>
      <c r="D92" s="223"/>
      <c r="E92" s="223"/>
      <c r="F92" s="223"/>
      <c r="G92" s="223"/>
      <c r="H92" s="223"/>
      <c r="I92" s="223"/>
      <c r="J92" s="308">
        <v>8776148.869999997</v>
      </c>
      <c r="K92" s="223"/>
      <c r="L92" s="223"/>
      <c r="M92" s="223"/>
      <c r="N92" s="223"/>
      <c r="O92" s="223"/>
      <c r="P92" s="223"/>
      <c r="Q92" s="223"/>
      <c r="R92" s="223"/>
      <c r="S92" s="223"/>
      <c r="T92" s="306">
        <v>0.0012538991518111886</v>
      </c>
      <c r="U92" s="223"/>
      <c r="V92" s="223"/>
      <c r="W92" s="223"/>
      <c r="X92" s="223"/>
      <c r="Y92" s="223"/>
      <c r="Z92" s="223"/>
      <c r="AA92" s="227">
        <v>92</v>
      </c>
      <c r="AB92" s="223"/>
      <c r="AC92" s="223"/>
      <c r="AD92" s="223"/>
      <c r="AE92" s="223"/>
      <c r="AF92" s="306">
        <v>0.0007945692916242033</v>
      </c>
      <c r="AG92" s="223"/>
      <c r="AH92" s="223"/>
      <c r="AI92" s="223"/>
    </row>
    <row r="93" spans="2:35" ht="10.5" customHeight="1">
      <c r="B93" s="222" t="s">
        <v>231</v>
      </c>
      <c r="C93" s="223"/>
      <c r="D93" s="223"/>
      <c r="E93" s="223"/>
      <c r="F93" s="223"/>
      <c r="G93" s="223"/>
      <c r="H93" s="223"/>
      <c r="I93" s="223"/>
      <c r="J93" s="308">
        <v>4277453.44</v>
      </c>
      <c r="K93" s="223"/>
      <c r="L93" s="223"/>
      <c r="M93" s="223"/>
      <c r="N93" s="223"/>
      <c r="O93" s="223"/>
      <c r="P93" s="223"/>
      <c r="Q93" s="223"/>
      <c r="R93" s="223"/>
      <c r="S93" s="223"/>
      <c r="T93" s="306">
        <v>0.0006111445144990861</v>
      </c>
      <c r="U93" s="223"/>
      <c r="V93" s="223"/>
      <c r="W93" s="223"/>
      <c r="X93" s="223"/>
      <c r="Y93" s="223"/>
      <c r="Z93" s="223"/>
      <c r="AA93" s="227">
        <v>42</v>
      </c>
      <c r="AB93" s="223"/>
      <c r="AC93" s="223"/>
      <c r="AD93" s="223"/>
      <c r="AE93" s="223"/>
      <c r="AF93" s="306">
        <v>0.0003627381548719189</v>
      </c>
      <c r="AG93" s="223"/>
      <c r="AH93" s="223"/>
      <c r="AI93" s="223"/>
    </row>
    <row r="94" spans="2:35" ht="10.5" customHeight="1">
      <c r="B94" s="222" t="s">
        <v>228</v>
      </c>
      <c r="C94" s="223"/>
      <c r="D94" s="223"/>
      <c r="E94" s="223"/>
      <c r="F94" s="223"/>
      <c r="G94" s="223"/>
      <c r="H94" s="223"/>
      <c r="I94" s="223"/>
      <c r="J94" s="308">
        <v>2739100.7100000004</v>
      </c>
      <c r="K94" s="223"/>
      <c r="L94" s="223"/>
      <c r="M94" s="223"/>
      <c r="N94" s="223"/>
      <c r="O94" s="223"/>
      <c r="P94" s="223"/>
      <c r="Q94" s="223"/>
      <c r="R94" s="223"/>
      <c r="S94" s="223"/>
      <c r="T94" s="306">
        <v>0.00039135116186724694</v>
      </c>
      <c r="U94" s="223"/>
      <c r="V94" s="223"/>
      <c r="W94" s="223"/>
      <c r="X94" s="223"/>
      <c r="Y94" s="223"/>
      <c r="Z94" s="223"/>
      <c r="AA94" s="227">
        <v>25</v>
      </c>
      <c r="AB94" s="223"/>
      <c r="AC94" s="223"/>
      <c r="AD94" s="223"/>
      <c r="AE94" s="223"/>
      <c r="AF94" s="306">
        <v>0.0002159155683761422</v>
      </c>
      <c r="AG94" s="223"/>
      <c r="AH94" s="223"/>
      <c r="AI94" s="223"/>
    </row>
    <row r="95" spans="2:35" ht="10.5" customHeight="1">
      <c r="B95" s="222" t="s">
        <v>234</v>
      </c>
      <c r="C95" s="223"/>
      <c r="D95" s="223"/>
      <c r="E95" s="223"/>
      <c r="F95" s="223"/>
      <c r="G95" s="223"/>
      <c r="H95" s="223"/>
      <c r="I95" s="223"/>
      <c r="J95" s="308">
        <v>157197.08000000002</v>
      </c>
      <c r="K95" s="223"/>
      <c r="L95" s="223"/>
      <c r="M95" s="223"/>
      <c r="N95" s="223"/>
      <c r="O95" s="223"/>
      <c r="P95" s="223"/>
      <c r="Q95" s="223"/>
      <c r="R95" s="223"/>
      <c r="S95" s="223"/>
      <c r="T95" s="306">
        <v>2.2459656074543735E-05</v>
      </c>
      <c r="U95" s="223"/>
      <c r="V95" s="223"/>
      <c r="W95" s="223"/>
      <c r="X95" s="223"/>
      <c r="Y95" s="223"/>
      <c r="Z95" s="223"/>
      <c r="AA95" s="227">
        <v>2</v>
      </c>
      <c r="AB95" s="223"/>
      <c r="AC95" s="223"/>
      <c r="AD95" s="223"/>
      <c r="AE95" s="223"/>
      <c r="AF95" s="306">
        <v>1.7273245470091375E-05</v>
      </c>
      <c r="AG95" s="223"/>
      <c r="AH95" s="223"/>
      <c r="AI95" s="223"/>
    </row>
    <row r="96" spans="2:35" ht="10.5" customHeight="1">
      <c r="B96" s="222" t="s">
        <v>235</v>
      </c>
      <c r="C96" s="223"/>
      <c r="D96" s="223"/>
      <c r="E96" s="223"/>
      <c r="F96" s="223"/>
      <c r="G96" s="223"/>
      <c r="H96" s="223"/>
      <c r="I96" s="223"/>
      <c r="J96" s="308">
        <v>299340.91000000003</v>
      </c>
      <c r="K96" s="223"/>
      <c r="L96" s="223"/>
      <c r="M96" s="223"/>
      <c r="N96" s="223"/>
      <c r="O96" s="223"/>
      <c r="P96" s="223"/>
      <c r="Q96" s="223"/>
      <c r="R96" s="223"/>
      <c r="S96" s="223"/>
      <c r="T96" s="306">
        <v>4.2768567251000784E-05</v>
      </c>
      <c r="U96" s="223"/>
      <c r="V96" s="223"/>
      <c r="W96" s="223"/>
      <c r="X96" s="223"/>
      <c r="Y96" s="223"/>
      <c r="Z96" s="223"/>
      <c r="AA96" s="227">
        <v>3</v>
      </c>
      <c r="AB96" s="223"/>
      <c r="AC96" s="223"/>
      <c r="AD96" s="223"/>
      <c r="AE96" s="223"/>
      <c r="AF96" s="306">
        <v>2.5909868205137065E-05</v>
      </c>
      <c r="AG96" s="223"/>
      <c r="AH96" s="223"/>
      <c r="AI96" s="223"/>
    </row>
    <row r="97" spans="2:35" ht="13.5" customHeight="1">
      <c r="B97" s="314"/>
      <c r="C97" s="310"/>
      <c r="D97" s="310"/>
      <c r="E97" s="310"/>
      <c r="F97" s="310"/>
      <c r="G97" s="310"/>
      <c r="H97" s="310"/>
      <c r="I97" s="310"/>
      <c r="J97" s="311">
        <v>6999086694.749997</v>
      </c>
      <c r="K97" s="310"/>
      <c r="L97" s="310"/>
      <c r="M97" s="310"/>
      <c r="N97" s="310"/>
      <c r="O97" s="310"/>
      <c r="P97" s="310"/>
      <c r="Q97" s="310"/>
      <c r="R97" s="310"/>
      <c r="S97" s="310"/>
      <c r="T97" s="312">
        <v>0.9999999999999876</v>
      </c>
      <c r="U97" s="310"/>
      <c r="V97" s="310"/>
      <c r="W97" s="310"/>
      <c r="X97" s="310"/>
      <c r="Y97" s="310"/>
      <c r="Z97" s="310"/>
      <c r="AA97" s="313">
        <v>115786</v>
      </c>
      <c r="AB97" s="310"/>
      <c r="AC97" s="310"/>
      <c r="AD97" s="310"/>
      <c r="AE97" s="310"/>
      <c r="AF97" s="312">
        <v>1</v>
      </c>
      <c r="AG97" s="310"/>
      <c r="AH97" s="310"/>
      <c r="AI97" s="310"/>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35" t="s">
        <v>187</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7"/>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26" t="s">
        <v>202</v>
      </c>
      <c r="C101" s="221"/>
      <c r="D101" s="221"/>
      <c r="E101" s="221"/>
      <c r="F101" s="221"/>
      <c r="G101" s="221"/>
      <c r="H101" s="221"/>
      <c r="I101" s="226" t="s">
        <v>199</v>
      </c>
      <c r="J101" s="221"/>
      <c r="K101" s="221"/>
      <c r="L101" s="221"/>
      <c r="M101" s="221"/>
      <c r="N101" s="221"/>
      <c r="O101" s="221"/>
      <c r="P101" s="221"/>
      <c r="Q101" s="221"/>
      <c r="R101" s="221"/>
      <c r="S101" s="221"/>
      <c r="T101" s="226" t="s">
        <v>200</v>
      </c>
      <c r="U101" s="221"/>
      <c r="V101" s="221"/>
      <c r="W101" s="221"/>
      <c r="X101" s="221"/>
      <c r="Y101" s="221"/>
      <c r="Z101" s="221"/>
      <c r="AA101" s="226" t="s">
        <v>201</v>
      </c>
      <c r="AB101" s="221"/>
      <c r="AC101" s="221"/>
      <c r="AD101" s="221"/>
      <c r="AE101" s="221"/>
      <c r="AF101" s="226" t="s">
        <v>200</v>
      </c>
      <c r="AG101" s="221"/>
      <c r="AH101" s="221"/>
      <c r="AI101" s="221"/>
    </row>
    <row r="102" spans="2:35" ht="10.5" customHeight="1">
      <c r="B102" s="222" t="s">
        <v>203</v>
      </c>
      <c r="C102" s="223"/>
      <c r="D102" s="223"/>
      <c r="E102" s="223"/>
      <c r="F102" s="223"/>
      <c r="G102" s="223"/>
      <c r="H102" s="223"/>
      <c r="I102" s="308">
        <v>125000</v>
      </c>
      <c r="J102" s="223"/>
      <c r="K102" s="223"/>
      <c r="L102" s="223"/>
      <c r="M102" s="223"/>
      <c r="N102" s="223"/>
      <c r="O102" s="223"/>
      <c r="P102" s="223"/>
      <c r="Q102" s="223"/>
      <c r="R102" s="223"/>
      <c r="S102" s="223"/>
      <c r="T102" s="306">
        <v>1.785947302149611E-05</v>
      </c>
      <c r="U102" s="223"/>
      <c r="V102" s="223"/>
      <c r="W102" s="223"/>
      <c r="X102" s="223"/>
      <c r="Y102" s="223"/>
      <c r="Z102" s="223"/>
      <c r="AA102" s="227">
        <v>27</v>
      </c>
      <c r="AB102" s="223"/>
      <c r="AC102" s="223"/>
      <c r="AD102" s="223"/>
      <c r="AE102" s="223"/>
      <c r="AF102" s="306">
        <v>0.00023318881384623357</v>
      </c>
      <c r="AG102" s="223"/>
      <c r="AH102" s="223"/>
      <c r="AI102" s="223"/>
    </row>
    <row r="103" spans="2:35" ht="10.5" customHeight="1">
      <c r="B103" s="222" t="s">
        <v>204</v>
      </c>
      <c r="C103" s="223"/>
      <c r="D103" s="223"/>
      <c r="E103" s="223"/>
      <c r="F103" s="223"/>
      <c r="G103" s="223"/>
      <c r="H103" s="223"/>
      <c r="I103" s="308">
        <v>6291033.77</v>
      </c>
      <c r="J103" s="223"/>
      <c r="K103" s="223"/>
      <c r="L103" s="223"/>
      <c r="M103" s="223"/>
      <c r="N103" s="223"/>
      <c r="O103" s="223"/>
      <c r="P103" s="223"/>
      <c r="Q103" s="223"/>
      <c r="R103" s="223"/>
      <c r="S103" s="223"/>
      <c r="T103" s="306">
        <v>0.0008988363831410876</v>
      </c>
      <c r="U103" s="223"/>
      <c r="V103" s="223"/>
      <c r="W103" s="223"/>
      <c r="X103" s="223"/>
      <c r="Y103" s="223"/>
      <c r="Z103" s="223"/>
      <c r="AA103" s="227">
        <v>117</v>
      </c>
      <c r="AB103" s="223"/>
      <c r="AC103" s="223"/>
      <c r="AD103" s="223"/>
      <c r="AE103" s="223"/>
      <c r="AF103" s="306">
        <v>0.0010104848600003455</v>
      </c>
      <c r="AG103" s="223"/>
      <c r="AH103" s="223"/>
      <c r="AI103" s="223"/>
    </row>
    <row r="104" spans="2:35" ht="10.5" customHeight="1">
      <c r="B104" s="222" t="s">
        <v>205</v>
      </c>
      <c r="C104" s="223"/>
      <c r="D104" s="223"/>
      <c r="E104" s="223"/>
      <c r="F104" s="223"/>
      <c r="G104" s="223"/>
      <c r="H104" s="223"/>
      <c r="I104" s="308">
        <v>7661233.079999999</v>
      </c>
      <c r="J104" s="223"/>
      <c r="K104" s="223"/>
      <c r="L104" s="223"/>
      <c r="M104" s="223"/>
      <c r="N104" s="223"/>
      <c r="O104" s="223"/>
      <c r="P104" s="223"/>
      <c r="Q104" s="223"/>
      <c r="R104" s="223"/>
      <c r="S104" s="223"/>
      <c r="T104" s="306">
        <v>0.0010946046840292283</v>
      </c>
      <c r="U104" s="223"/>
      <c r="V104" s="223"/>
      <c r="W104" s="223"/>
      <c r="X104" s="223"/>
      <c r="Y104" s="223"/>
      <c r="Z104" s="223"/>
      <c r="AA104" s="227">
        <v>231</v>
      </c>
      <c r="AB104" s="223"/>
      <c r="AC104" s="223"/>
      <c r="AD104" s="223"/>
      <c r="AE104" s="223"/>
      <c r="AF104" s="306">
        <v>0.0019950598517955538</v>
      </c>
      <c r="AG104" s="223"/>
      <c r="AH104" s="223"/>
      <c r="AI104" s="223"/>
    </row>
    <row r="105" spans="2:35" ht="10.5" customHeight="1">
      <c r="B105" s="222" t="s">
        <v>206</v>
      </c>
      <c r="C105" s="223"/>
      <c r="D105" s="223"/>
      <c r="E105" s="223"/>
      <c r="F105" s="223"/>
      <c r="G105" s="223"/>
      <c r="H105" s="223"/>
      <c r="I105" s="308">
        <v>2964434.66</v>
      </c>
      <c r="J105" s="223"/>
      <c r="K105" s="223"/>
      <c r="L105" s="223"/>
      <c r="M105" s="223"/>
      <c r="N105" s="223"/>
      <c r="O105" s="223"/>
      <c r="P105" s="223"/>
      <c r="Q105" s="223"/>
      <c r="R105" s="223"/>
      <c r="S105" s="223"/>
      <c r="T105" s="306">
        <v>0.000423545926674064</v>
      </c>
      <c r="U105" s="223"/>
      <c r="V105" s="223"/>
      <c r="W105" s="223"/>
      <c r="X105" s="223"/>
      <c r="Y105" s="223"/>
      <c r="Z105" s="223"/>
      <c r="AA105" s="227">
        <v>274</v>
      </c>
      <c r="AB105" s="223"/>
      <c r="AC105" s="223"/>
      <c r="AD105" s="223"/>
      <c r="AE105" s="223"/>
      <c r="AF105" s="306">
        <v>0.0023664346294025185</v>
      </c>
      <c r="AG105" s="223"/>
      <c r="AH105" s="223"/>
      <c r="AI105" s="223"/>
    </row>
    <row r="106" spans="2:35" ht="10.5" customHeight="1">
      <c r="B106" s="222" t="s">
        <v>207</v>
      </c>
      <c r="C106" s="223"/>
      <c r="D106" s="223"/>
      <c r="E106" s="223"/>
      <c r="F106" s="223"/>
      <c r="G106" s="223"/>
      <c r="H106" s="223"/>
      <c r="I106" s="308">
        <v>46494321.12</v>
      </c>
      <c r="J106" s="223"/>
      <c r="K106" s="223"/>
      <c r="L106" s="223"/>
      <c r="M106" s="223"/>
      <c r="N106" s="223"/>
      <c r="O106" s="223"/>
      <c r="P106" s="223"/>
      <c r="Q106" s="223"/>
      <c r="R106" s="223"/>
      <c r="S106" s="223"/>
      <c r="T106" s="306">
        <v>0.006642912589563334</v>
      </c>
      <c r="U106" s="223"/>
      <c r="V106" s="223"/>
      <c r="W106" s="223"/>
      <c r="X106" s="223"/>
      <c r="Y106" s="223"/>
      <c r="Z106" s="223"/>
      <c r="AA106" s="227">
        <v>900</v>
      </c>
      <c r="AB106" s="223"/>
      <c r="AC106" s="223"/>
      <c r="AD106" s="223"/>
      <c r="AE106" s="223"/>
      <c r="AF106" s="306">
        <v>0.007772960461541119</v>
      </c>
      <c r="AG106" s="223"/>
      <c r="AH106" s="223"/>
      <c r="AI106" s="223"/>
    </row>
    <row r="107" spans="2:35" ht="10.5" customHeight="1">
      <c r="B107" s="222" t="s">
        <v>208</v>
      </c>
      <c r="C107" s="223"/>
      <c r="D107" s="223"/>
      <c r="E107" s="223"/>
      <c r="F107" s="223"/>
      <c r="G107" s="223"/>
      <c r="H107" s="223"/>
      <c r="I107" s="308">
        <v>12528759.660000004</v>
      </c>
      <c r="J107" s="223"/>
      <c r="K107" s="223"/>
      <c r="L107" s="223"/>
      <c r="M107" s="223"/>
      <c r="N107" s="223"/>
      <c r="O107" s="223"/>
      <c r="P107" s="223"/>
      <c r="Q107" s="223"/>
      <c r="R107" s="223"/>
      <c r="S107" s="223"/>
      <c r="T107" s="306">
        <v>0.0017900563611246308</v>
      </c>
      <c r="U107" s="223"/>
      <c r="V107" s="223"/>
      <c r="W107" s="223"/>
      <c r="X107" s="223"/>
      <c r="Y107" s="223"/>
      <c r="Z107" s="223"/>
      <c r="AA107" s="227">
        <v>525</v>
      </c>
      <c r="AB107" s="223"/>
      <c r="AC107" s="223"/>
      <c r="AD107" s="223"/>
      <c r="AE107" s="223"/>
      <c r="AF107" s="306">
        <v>0.0045342269358989865</v>
      </c>
      <c r="AG107" s="223"/>
      <c r="AH107" s="223"/>
      <c r="AI107" s="223"/>
    </row>
    <row r="108" spans="2:35" ht="10.5" customHeight="1">
      <c r="B108" s="222" t="s">
        <v>209</v>
      </c>
      <c r="C108" s="223"/>
      <c r="D108" s="223"/>
      <c r="E108" s="223"/>
      <c r="F108" s="223"/>
      <c r="G108" s="223"/>
      <c r="H108" s="223"/>
      <c r="I108" s="308">
        <v>27808138.799999997</v>
      </c>
      <c r="J108" s="223"/>
      <c r="K108" s="223"/>
      <c r="L108" s="223"/>
      <c r="M108" s="223"/>
      <c r="N108" s="223"/>
      <c r="O108" s="223"/>
      <c r="P108" s="223"/>
      <c r="Q108" s="223"/>
      <c r="R108" s="223"/>
      <c r="S108" s="223"/>
      <c r="T108" s="306">
        <v>0.003973109637412953</v>
      </c>
      <c r="U108" s="223"/>
      <c r="V108" s="223"/>
      <c r="W108" s="223"/>
      <c r="X108" s="223"/>
      <c r="Y108" s="223"/>
      <c r="Z108" s="223"/>
      <c r="AA108" s="227">
        <v>878</v>
      </c>
      <c r="AB108" s="223"/>
      <c r="AC108" s="223"/>
      <c r="AD108" s="223"/>
      <c r="AE108" s="223"/>
      <c r="AF108" s="306">
        <v>0.007582954761370114</v>
      </c>
      <c r="AG108" s="223"/>
      <c r="AH108" s="223"/>
      <c r="AI108" s="223"/>
    </row>
    <row r="109" spans="2:35" ht="10.5" customHeight="1">
      <c r="B109" s="222" t="s">
        <v>210</v>
      </c>
      <c r="C109" s="223"/>
      <c r="D109" s="223"/>
      <c r="E109" s="223"/>
      <c r="F109" s="223"/>
      <c r="G109" s="223"/>
      <c r="H109" s="223"/>
      <c r="I109" s="308">
        <v>42935271.76999998</v>
      </c>
      <c r="J109" s="223"/>
      <c r="K109" s="223"/>
      <c r="L109" s="223"/>
      <c r="M109" s="223"/>
      <c r="N109" s="223"/>
      <c r="O109" s="223"/>
      <c r="P109" s="223"/>
      <c r="Q109" s="223"/>
      <c r="R109" s="223"/>
      <c r="S109" s="223"/>
      <c r="T109" s="306">
        <v>0.006134410622775345</v>
      </c>
      <c r="U109" s="223"/>
      <c r="V109" s="223"/>
      <c r="W109" s="223"/>
      <c r="X109" s="223"/>
      <c r="Y109" s="223"/>
      <c r="Z109" s="223"/>
      <c r="AA109" s="227">
        <v>1218</v>
      </c>
      <c r="AB109" s="223"/>
      <c r="AC109" s="223"/>
      <c r="AD109" s="223"/>
      <c r="AE109" s="223"/>
      <c r="AF109" s="306">
        <v>0.010519406491285648</v>
      </c>
      <c r="AG109" s="223"/>
      <c r="AH109" s="223"/>
      <c r="AI109" s="223"/>
    </row>
    <row r="110" spans="2:35" ht="10.5" customHeight="1">
      <c r="B110" s="222" t="s">
        <v>211</v>
      </c>
      <c r="C110" s="223"/>
      <c r="D110" s="223"/>
      <c r="E110" s="223"/>
      <c r="F110" s="223"/>
      <c r="G110" s="223"/>
      <c r="H110" s="223"/>
      <c r="I110" s="308">
        <v>57901909.24000007</v>
      </c>
      <c r="J110" s="223"/>
      <c r="K110" s="223"/>
      <c r="L110" s="223"/>
      <c r="M110" s="223"/>
      <c r="N110" s="223"/>
      <c r="O110" s="223"/>
      <c r="P110" s="223"/>
      <c r="Q110" s="223"/>
      <c r="R110" s="223"/>
      <c r="S110" s="223"/>
      <c r="T110" s="306">
        <v>0.00827278068771918</v>
      </c>
      <c r="U110" s="223"/>
      <c r="V110" s="223"/>
      <c r="W110" s="223"/>
      <c r="X110" s="223"/>
      <c r="Y110" s="223"/>
      <c r="Z110" s="223"/>
      <c r="AA110" s="227">
        <v>1470</v>
      </c>
      <c r="AB110" s="223"/>
      <c r="AC110" s="223"/>
      <c r="AD110" s="223"/>
      <c r="AE110" s="223"/>
      <c r="AF110" s="306">
        <v>0.012695835420517162</v>
      </c>
      <c r="AG110" s="223"/>
      <c r="AH110" s="223"/>
      <c r="AI110" s="223"/>
    </row>
    <row r="111" spans="2:35" ht="10.5" customHeight="1">
      <c r="B111" s="222" t="s">
        <v>212</v>
      </c>
      <c r="C111" s="223"/>
      <c r="D111" s="223"/>
      <c r="E111" s="223"/>
      <c r="F111" s="223"/>
      <c r="G111" s="223"/>
      <c r="H111" s="223"/>
      <c r="I111" s="308">
        <v>703352498.4600022</v>
      </c>
      <c r="J111" s="223"/>
      <c r="K111" s="223"/>
      <c r="L111" s="223"/>
      <c r="M111" s="223"/>
      <c r="N111" s="223"/>
      <c r="O111" s="223"/>
      <c r="P111" s="223"/>
      <c r="Q111" s="223"/>
      <c r="R111" s="223"/>
      <c r="S111" s="223"/>
      <c r="T111" s="306">
        <v>0.10049203976678635</v>
      </c>
      <c r="U111" s="223"/>
      <c r="V111" s="223"/>
      <c r="W111" s="223"/>
      <c r="X111" s="223"/>
      <c r="Y111" s="223"/>
      <c r="Z111" s="223"/>
      <c r="AA111" s="227">
        <v>18025</v>
      </c>
      <c r="AB111" s="223"/>
      <c r="AC111" s="223"/>
      <c r="AD111" s="223"/>
      <c r="AE111" s="223"/>
      <c r="AF111" s="306">
        <v>0.1556751247991985</v>
      </c>
      <c r="AG111" s="223"/>
      <c r="AH111" s="223"/>
      <c r="AI111" s="223"/>
    </row>
    <row r="112" spans="2:35" ht="10.5" customHeight="1">
      <c r="B112" s="222" t="s">
        <v>213</v>
      </c>
      <c r="C112" s="223"/>
      <c r="D112" s="223"/>
      <c r="E112" s="223"/>
      <c r="F112" s="223"/>
      <c r="G112" s="223"/>
      <c r="H112" s="223"/>
      <c r="I112" s="308">
        <v>123607709.80999988</v>
      </c>
      <c r="J112" s="223"/>
      <c r="K112" s="223"/>
      <c r="L112" s="223"/>
      <c r="M112" s="223"/>
      <c r="N112" s="223"/>
      <c r="O112" s="223"/>
      <c r="P112" s="223"/>
      <c r="Q112" s="223"/>
      <c r="R112" s="223"/>
      <c r="S112" s="223"/>
      <c r="T112" s="306">
        <v>0.017660548468804903</v>
      </c>
      <c r="U112" s="223"/>
      <c r="V112" s="223"/>
      <c r="W112" s="223"/>
      <c r="X112" s="223"/>
      <c r="Y112" s="223"/>
      <c r="Z112" s="223"/>
      <c r="AA112" s="227">
        <v>8836</v>
      </c>
      <c r="AB112" s="223"/>
      <c r="AC112" s="223"/>
      <c r="AD112" s="223"/>
      <c r="AE112" s="223"/>
      <c r="AF112" s="306">
        <v>0.0763131984868637</v>
      </c>
      <c r="AG112" s="223"/>
      <c r="AH112" s="223"/>
      <c r="AI112" s="223"/>
    </row>
    <row r="113" spans="2:35" ht="10.5" customHeight="1">
      <c r="B113" s="222" t="s">
        <v>214</v>
      </c>
      <c r="C113" s="223"/>
      <c r="D113" s="223"/>
      <c r="E113" s="223"/>
      <c r="F113" s="223"/>
      <c r="G113" s="223"/>
      <c r="H113" s="223"/>
      <c r="I113" s="308">
        <v>130485033.54000005</v>
      </c>
      <c r="J113" s="223"/>
      <c r="K113" s="223"/>
      <c r="L113" s="223"/>
      <c r="M113" s="223"/>
      <c r="N113" s="223"/>
      <c r="O113" s="223"/>
      <c r="P113" s="223"/>
      <c r="Q113" s="223"/>
      <c r="R113" s="223"/>
      <c r="S113" s="223"/>
      <c r="T113" s="306">
        <v>0.018643151489733167</v>
      </c>
      <c r="U113" s="223"/>
      <c r="V113" s="223"/>
      <c r="W113" s="223"/>
      <c r="X113" s="223"/>
      <c r="Y113" s="223"/>
      <c r="Z113" s="223"/>
      <c r="AA113" s="227">
        <v>2396</v>
      </c>
      <c r="AB113" s="223"/>
      <c r="AC113" s="223"/>
      <c r="AD113" s="223"/>
      <c r="AE113" s="223"/>
      <c r="AF113" s="306">
        <v>0.020693348073169467</v>
      </c>
      <c r="AG113" s="223"/>
      <c r="AH113" s="223"/>
      <c r="AI113" s="223"/>
    </row>
    <row r="114" spans="2:35" ht="10.5" customHeight="1">
      <c r="B114" s="222" t="s">
        <v>215</v>
      </c>
      <c r="C114" s="223"/>
      <c r="D114" s="223"/>
      <c r="E114" s="223"/>
      <c r="F114" s="223"/>
      <c r="G114" s="223"/>
      <c r="H114" s="223"/>
      <c r="I114" s="308">
        <v>430780880.85999995</v>
      </c>
      <c r="J114" s="223"/>
      <c r="K114" s="223"/>
      <c r="L114" s="223"/>
      <c r="M114" s="223"/>
      <c r="N114" s="223"/>
      <c r="O114" s="223"/>
      <c r="P114" s="223"/>
      <c r="Q114" s="223"/>
      <c r="R114" s="223"/>
      <c r="S114" s="223"/>
      <c r="T114" s="306">
        <v>0.061548156159163994</v>
      </c>
      <c r="U114" s="223"/>
      <c r="V114" s="223"/>
      <c r="W114" s="223"/>
      <c r="X114" s="223"/>
      <c r="Y114" s="223"/>
      <c r="Z114" s="223"/>
      <c r="AA114" s="227">
        <v>7619</v>
      </c>
      <c r="AB114" s="223"/>
      <c r="AC114" s="223"/>
      <c r="AD114" s="223"/>
      <c r="AE114" s="223"/>
      <c r="AF114" s="306">
        <v>0.06580242861831309</v>
      </c>
      <c r="AG114" s="223"/>
      <c r="AH114" s="223"/>
      <c r="AI114" s="223"/>
    </row>
    <row r="115" spans="2:35" ht="10.5" customHeight="1">
      <c r="B115" s="222" t="s">
        <v>216</v>
      </c>
      <c r="C115" s="223"/>
      <c r="D115" s="223"/>
      <c r="E115" s="223"/>
      <c r="F115" s="223"/>
      <c r="G115" s="223"/>
      <c r="H115" s="223"/>
      <c r="I115" s="308">
        <v>39396180.43999999</v>
      </c>
      <c r="J115" s="223"/>
      <c r="K115" s="223"/>
      <c r="L115" s="223"/>
      <c r="M115" s="223"/>
      <c r="N115" s="223"/>
      <c r="O115" s="223"/>
      <c r="P115" s="223"/>
      <c r="Q115" s="223"/>
      <c r="R115" s="223"/>
      <c r="S115" s="223"/>
      <c r="T115" s="306">
        <v>0.00562876017374538</v>
      </c>
      <c r="U115" s="223"/>
      <c r="V115" s="223"/>
      <c r="W115" s="223"/>
      <c r="X115" s="223"/>
      <c r="Y115" s="223"/>
      <c r="Z115" s="223"/>
      <c r="AA115" s="227">
        <v>705</v>
      </c>
      <c r="AB115" s="223"/>
      <c r="AC115" s="223"/>
      <c r="AD115" s="223"/>
      <c r="AE115" s="223"/>
      <c r="AF115" s="306">
        <v>0.00608881902820721</v>
      </c>
      <c r="AG115" s="223"/>
      <c r="AH115" s="223"/>
      <c r="AI115" s="223"/>
    </row>
    <row r="116" spans="2:35" ht="10.5" customHeight="1">
      <c r="B116" s="222" t="s">
        <v>217</v>
      </c>
      <c r="C116" s="223"/>
      <c r="D116" s="223"/>
      <c r="E116" s="223"/>
      <c r="F116" s="223"/>
      <c r="G116" s="223"/>
      <c r="H116" s="223"/>
      <c r="I116" s="308">
        <v>911728909.3699998</v>
      </c>
      <c r="J116" s="223"/>
      <c r="K116" s="223"/>
      <c r="L116" s="223"/>
      <c r="M116" s="223"/>
      <c r="N116" s="223"/>
      <c r="O116" s="223"/>
      <c r="P116" s="223"/>
      <c r="Q116" s="223"/>
      <c r="R116" s="223"/>
      <c r="S116" s="223"/>
      <c r="T116" s="306">
        <v>0.13026398287849267</v>
      </c>
      <c r="U116" s="223"/>
      <c r="V116" s="223"/>
      <c r="W116" s="223"/>
      <c r="X116" s="223"/>
      <c r="Y116" s="223"/>
      <c r="Z116" s="223"/>
      <c r="AA116" s="227">
        <v>15385</v>
      </c>
      <c r="AB116" s="223"/>
      <c r="AC116" s="223"/>
      <c r="AD116" s="223"/>
      <c r="AE116" s="223"/>
      <c r="AF116" s="306">
        <v>0.1328744407786779</v>
      </c>
      <c r="AG116" s="223"/>
      <c r="AH116" s="223"/>
      <c r="AI116" s="223"/>
    </row>
    <row r="117" spans="2:35" ht="10.5" customHeight="1">
      <c r="B117" s="222" t="s">
        <v>218</v>
      </c>
      <c r="C117" s="223"/>
      <c r="D117" s="223"/>
      <c r="E117" s="223"/>
      <c r="F117" s="223"/>
      <c r="G117" s="223"/>
      <c r="H117" s="223"/>
      <c r="I117" s="308">
        <v>39311943.009999976</v>
      </c>
      <c r="J117" s="223"/>
      <c r="K117" s="223"/>
      <c r="L117" s="223"/>
      <c r="M117" s="223"/>
      <c r="N117" s="223"/>
      <c r="O117" s="223"/>
      <c r="P117" s="223"/>
      <c r="Q117" s="223"/>
      <c r="R117" s="223"/>
      <c r="S117" s="223"/>
      <c r="T117" s="306">
        <v>0.005616724684877497</v>
      </c>
      <c r="U117" s="223"/>
      <c r="V117" s="223"/>
      <c r="W117" s="223"/>
      <c r="X117" s="223"/>
      <c r="Y117" s="223"/>
      <c r="Z117" s="223"/>
      <c r="AA117" s="227">
        <v>684</v>
      </c>
      <c r="AB117" s="223"/>
      <c r="AC117" s="223"/>
      <c r="AD117" s="223"/>
      <c r="AE117" s="223"/>
      <c r="AF117" s="306">
        <v>0.00590744995077125</v>
      </c>
      <c r="AG117" s="223"/>
      <c r="AH117" s="223"/>
      <c r="AI117" s="223"/>
    </row>
    <row r="118" spans="2:35" ht="10.5" customHeight="1">
      <c r="B118" s="222" t="s">
        <v>219</v>
      </c>
      <c r="C118" s="223"/>
      <c r="D118" s="223"/>
      <c r="E118" s="223"/>
      <c r="F118" s="223"/>
      <c r="G118" s="223"/>
      <c r="H118" s="223"/>
      <c r="I118" s="308">
        <v>112153510.13000004</v>
      </c>
      <c r="J118" s="223"/>
      <c r="K118" s="223"/>
      <c r="L118" s="223"/>
      <c r="M118" s="223"/>
      <c r="N118" s="223"/>
      <c r="O118" s="223"/>
      <c r="P118" s="223"/>
      <c r="Q118" s="223"/>
      <c r="R118" s="223"/>
      <c r="S118" s="223"/>
      <c r="T118" s="306">
        <v>0.01602402070746261</v>
      </c>
      <c r="U118" s="223"/>
      <c r="V118" s="223"/>
      <c r="W118" s="223"/>
      <c r="X118" s="223"/>
      <c r="Y118" s="223"/>
      <c r="Z118" s="223"/>
      <c r="AA118" s="227">
        <v>1650</v>
      </c>
      <c r="AB118" s="223"/>
      <c r="AC118" s="223"/>
      <c r="AD118" s="223"/>
      <c r="AE118" s="223"/>
      <c r="AF118" s="306">
        <v>0.014250427512825384</v>
      </c>
      <c r="AG118" s="223"/>
      <c r="AH118" s="223"/>
      <c r="AI118" s="223"/>
    </row>
    <row r="119" spans="2:35" ht="10.5" customHeight="1">
      <c r="B119" s="222" t="s">
        <v>220</v>
      </c>
      <c r="C119" s="223"/>
      <c r="D119" s="223"/>
      <c r="E119" s="223"/>
      <c r="F119" s="223"/>
      <c r="G119" s="223"/>
      <c r="H119" s="223"/>
      <c r="I119" s="308">
        <v>525483501.7899981</v>
      </c>
      <c r="J119" s="223"/>
      <c r="K119" s="223"/>
      <c r="L119" s="223"/>
      <c r="M119" s="223"/>
      <c r="N119" s="223"/>
      <c r="O119" s="223"/>
      <c r="P119" s="223"/>
      <c r="Q119" s="223"/>
      <c r="R119" s="223"/>
      <c r="S119" s="223"/>
      <c r="T119" s="306">
        <v>0.07507886738767819</v>
      </c>
      <c r="U119" s="223"/>
      <c r="V119" s="223"/>
      <c r="W119" s="223"/>
      <c r="X119" s="223"/>
      <c r="Y119" s="223"/>
      <c r="Z119" s="223"/>
      <c r="AA119" s="227">
        <v>7275</v>
      </c>
      <c r="AB119" s="223"/>
      <c r="AC119" s="223"/>
      <c r="AD119" s="223"/>
      <c r="AE119" s="223"/>
      <c r="AF119" s="306">
        <v>0.06283143039745738</v>
      </c>
      <c r="AG119" s="223"/>
      <c r="AH119" s="223"/>
      <c r="AI119" s="223"/>
    </row>
    <row r="120" spans="2:35" ht="10.5" customHeight="1">
      <c r="B120" s="222" t="s">
        <v>221</v>
      </c>
      <c r="C120" s="223"/>
      <c r="D120" s="223"/>
      <c r="E120" s="223"/>
      <c r="F120" s="223"/>
      <c r="G120" s="223"/>
      <c r="H120" s="223"/>
      <c r="I120" s="308">
        <v>63750004.33999999</v>
      </c>
      <c r="J120" s="223"/>
      <c r="K120" s="223"/>
      <c r="L120" s="223"/>
      <c r="M120" s="223"/>
      <c r="N120" s="223"/>
      <c r="O120" s="223"/>
      <c r="P120" s="223"/>
      <c r="Q120" s="223"/>
      <c r="R120" s="223"/>
      <c r="S120" s="223"/>
      <c r="T120" s="306">
        <v>0.009108331861043917</v>
      </c>
      <c r="U120" s="223"/>
      <c r="V120" s="223"/>
      <c r="W120" s="223"/>
      <c r="X120" s="223"/>
      <c r="Y120" s="223"/>
      <c r="Z120" s="223"/>
      <c r="AA120" s="227">
        <v>1284</v>
      </c>
      <c r="AB120" s="223"/>
      <c r="AC120" s="223"/>
      <c r="AD120" s="223"/>
      <c r="AE120" s="223"/>
      <c r="AF120" s="306">
        <v>0.011089423591798663</v>
      </c>
      <c r="AG120" s="223"/>
      <c r="AH120" s="223"/>
      <c r="AI120" s="223"/>
    </row>
    <row r="121" spans="2:35" ht="10.5" customHeight="1">
      <c r="B121" s="222" t="s">
        <v>222</v>
      </c>
      <c r="C121" s="223"/>
      <c r="D121" s="223"/>
      <c r="E121" s="223"/>
      <c r="F121" s="223"/>
      <c r="G121" s="223"/>
      <c r="H121" s="223"/>
      <c r="I121" s="308">
        <v>1604581659.4500036</v>
      </c>
      <c r="J121" s="223"/>
      <c r="K121" s="223"/>
      <c r="L121" s="223"/>
      <c r="M121" s="223"/>
      <c r="N121" s="223"/>
      <c r="O121" s="223"/>
      <c r="P121" s="223"/>
      <c r="Q121" s="223"/>
      <c r="R121" s="223"/>
      <c r="S121" s="223"/>
      <c r="T121" s="306">
        <v>0.22925586286187838</v>
      </c>
      <c r="U121" s="223"/>
      <c r="V121" s="223"/>
      <c r="W121" s="223"/>
      <c r="X121" s="223"/>
      <c r="Y121" s="223"/>
      <c r="Z121" s="223"/>
      <c r="AA121" s="227">
        <v>22039</v>
      </c>
      <c r="AB121" s="223"/>
      <c r="AC121" s="223"/>
      <c r="AD121" s="223"/>
      <c r="AE121" s="223"/>
      <c r="AF121" s="306">
        <v>0.1903425284576719</v>
      </c>
      <c r="AG121" s="223"/>
      <c r="AH121" s="223"/>
      <c r="AI121" s="223"/>
    </row>
    <row r="122" spans="2:35" ht="10.5" customHeight="1">
      <c r="B122" s="222" t="s">
        <v>223</v>
      </c>
      <c r="C122" s="223"/>
      <c r="D122" s="223"/>
      <c r="E122" s="223"/>
      <c r="F122" s="223"/>
      <c r="G122" s="223"/>
      <c r="H122" s="223"/>
      <c r="I122" s="308">
        <v>53648570.86000006</v>
      </c>
      <c r="J122" s="223"/>
      <c r="K122" s="223"/>
      <c r="L122" s="223"/>
      <c r="M122" s="223"/>
      <c r="N122" s="223"/>
      <c r="O122" s="223"/>
      <c r="P122" s="223"/>
      <c r="Q122" s="223"/>
      <c r="R122" s="223"/>
      <c r="S122" s="223"/>
      <c r="T122" s="306">
        <v>0.007665081631327947</v>
      </c>
      <c r="U122" s="223"/>
      <c r="V122" s="223"/>
      <c r="W122" s="223"/>
      <c r="X122" s="223"/>
      <c r="Y122" s="223"/>
      <c r="Z122" s="223"/>
      <c r="AA122" s="227">
        <v>840</v>
      </c>
      <c r="AB122" s="223"/>
      <c r="AC122" s="223"/>
      <c r="AD122" s="223"/>
      <c r="AE122" s="223"/>
      <c r="AF122" s="306">
        <v>0.007254763097438378</v>
      </c>
      <c r="AG122" s="223"/>
      <c r="AH122" s="223"/>
      <c r="AI122" s="223"/>
    </row>
    <row r="123" spans="2:35" ht="10.5" customHeight="1">
      <c r="B123" s="222" t="s">
        <v>224</v>
      </c>
      <c r="C123" s="223"/>
      <c r="D123" s="223"/>
      <c r="E123" s="223"/>
      <c r="F123" s="223"/>
      <c r="G123" s="223"/>
      <c r="H123" s="223"/>
      <c r="I123" s="308">
        <v>73158890.75999998</v>
      </c>
      <c r="J123" s="223"/>
      <c r="K123" s="223"/>
      <c r="L123" s="223"/>
      <c r="M123" s="223"/>
      <c r="N123" s="223"/>
      <c r="O123" s="223"/>
      <c r="P123" s="223"/>
      <c r="Q123" s="223"/>
      <c r="R123" s="223"/>
      <c r="S123" s="223"/>
      <c r="T123" s="306">
        <v>0.010452633886486404</v>
      </c>
      <c r="U123" s="223"/>
      <c r="V123" s="223"/>
      <c r="W123" s="223"/>
      <c r="X123" s="223"/>
      <c r="Y123" s="223"/>
      <c r="Z123" s="223"/>
      <c r="AA123" s="227">
        <v>1011</v>
      </c>
      <c r="AB123" s="223"/>
      <c r="AC123" s="223"/>
      <c r="AD123" s="223"/>
      <c r="AE123" s="223"/>
      <c r="AF123" s="306">
        <v>0.00873162558513119</v>
      </c>
      <c r="AG123" s="223"/>
      <c r="AH123" s="223"/>
      <c r="AI123" s="223"/>
    </row>
    <row r="124" spans="2:35" ht="10.5" customHeight="1">
      <c r="B124" s="222" t="s">
        <v>225</v>
      </c>
      <c r="C124" s="223"/>
      <c r="D124" s="223"/>
      <c r="E124" s="223"/>
      <c r="F124" s="223"/>
      <c r="G124" s="223"/>
      <c r="H124" s="223"/>
      <c r="I124" s="308">
        <v>127577690.22999996</v>
      </c>
      <c r="J124" s="223"/>
      <c r="K124" s="223"/>
      <c r="L124" s="223"/>
      <c r="M124" s="223"/>
      <c r="N124" s="223"/>
      <c r="O124" s="223"/>
      <c r="P124" s="223"/>
      <c r="Q124" s="223"/>
      <c r="R124" s="223"/>
      <c r="S124" s="223"/>
      <c r="T124" s="306">
        <v>0.018227762534459777</v>
      </c>
      <c r="U124" s="223"/>
      <c r="V124" s="223"/>
      <c r="W124" s="223"/>
      <c r="X124" s="223"/>
      <c r="Y124" s="223"/>
      <c r="Z124" s="223"/>
      <c r="AA124" s="227">
        <v>1647</v>
      </c>
      <c r="AB124" s="223"/>
      <c r="AC124" s="223"/>
      <c r="AD124" s="223"/>
      <c r="AE124" s="223"/>
      <c r="AF124" s="306">
        <v>0.014224517644620249</v>
      </c>
      <c r="AG124" s="223"/>
      <c r="AH124" s="223"/>
      <c r="AI124" s="223"/>
    </row>
    <row r="125" spans="2:35" ht="10.5" customHeight="1">
      <c r="B125" s="222" t="s">
        <v>226</v>
      </c>
      <c r="C125" s="223"/>
      <c r="D125" s="223"/>
      <c r="E125" s="223"/>
      <c r="F125" s="223"/>
      <c r="G125" s="223"/>
      <c r="H125" s="223"/>
      <c r="I125" s="308">
        <v>117627327.03999989</v>
      </c>
      <c r="J125" s="223"/>
      <c r="K125" s="223"/>
      <c r="L125" s="223"/>
      <c r="M125" s="223"/>
      <c r="N125" s="223"/>
      <c r="O125" s="223"/>
      <c r="P125" s="223"/>
      <c r="Q125" s="223"/>
      <c r="R125" s="223"/>
      <c r="S125" s="223"/>
      <c r="T125" s="306">
        <v>0.016806096590892623</v>
      </c>
      <c r="U125" s="223"/>
      <c r="V125" s="223"/>
      <c r="W125" s="223"/>
      <c r="X125" s="223"/>
      <c r="Y125" s="223"/>
      <c r="Z125" s="223"/>
      <c r="AA125" s="227">
        <v>1435</v>
      </c>
      <c r="AB125" s="223"/>
      <c r="AC125" s="223"/>
      <c r="AD125" s="223"/>
      <c r="AE125" s="223"/>
      <c r="AF125" s="306">
        <v>0.012393553624790561</v>
      </c>
      <c r="AG125" s="223"/>
      <c r="AH125" s="223"/>
      <c r="AI125" s="223"/>
    </row>
    <row r="126" spans="2:35" ht="10.5" customHeight="1">
      <c r="B126" s="222" t="s">
        <v>227</v>
      </c>
      <c r="C126" s="223"/>
      <c r="D126" s="223"/>
      <c r="E126" s="223"/>
      <c r="F126" s="223"/>
      <c r="G126" s="223"/>
      <c r="H126" s="223"/>
      <c r="I126" s="308">
        <v>1557386084.4899948</v>
      </c>
      <c r="J126" s="223"/>
      <c r="K126" s="223"/>
      <c r="L126" s="223"/>
      <c r="M126" s="223"/>
      <c r="N126" s="223"/>
      <c r="O126" s="223"/>
      <c r="P126" s="223"/>
      <c r="Q126" s="223"/>
      <c r="R126" s="223"/>
      <c r="S126" s="223"/>
      <c r="T126" s="306">
        <v>0.22251275808002016</v>
      </c>
      <c r="U126" s="223"/>
      <c r="V126" s="223"/>
      <c r="W126" s="223"/>
      <c r="X126" s="223"/>
      <c r="Y126" s="223"/>
      <c r="Z126" s="223"/>
      <c r="AA126" s="227">
        <v>16997</v>
      </c>
      <c r="AB126" s="223"/>
      <c r="AC126" s="223"/>
      <c r="AD126" s="223"/>
      <c r="AE126" s="223"/>
      <c r="AF126" s="306">
        <v>0.14679667662757157</v>
      </c>
      <c r="AG126" s="223"/>
      <c r="AH126" s="223"/>
      <c r="AI126" s="223"/>
    </row>
    <row r="127" spans="2:35" ht="10.5" customHeight="1">
      <c r="B127" s="222" t="s">
        <v>230</v>
      </c>
      <c r="C127" s="223"/>
      <c r="D127" s="223"/>
      <c r="E127" s="223"/>
      <c r="F127" s="223"/>
      <c r="G127" s="223"/>
      <c r="H127" s="223"/>
      <c r="I127" s="308">
        <v>34308043.78999999</v>
      </c>
      <c r="J127" s="223"/>
      <c r="K127" s="223"/>
      <c r="L127" s="223"/>
      <c r="M127" s="223"/>
      <c r="N127" s="223"/>
      <c r="O127" s="223"/>
      <c r="P127" s="223"/>
      <c r="Q127" s="223"/>
      <c r="R127" s="223"/>
      <c r="S127" s="223"/>
      <c r="T127" s="306">
        <v>0.004901788659902496</v>
      </c>
      <c r="U127" s="223"/>
      <c r="V127" s="223"/>
      <c r="W127" s="223"/>
      <c r="X127" s="223"/>
      <c r="Y127" s="223"/>
      <c r="Z127" s="223"/>
      <c r="AA127" s="227">
        <v>402</v>
      </c>
      <c r="AB127" s="223"/>
      <c r="AC127" s="223"/>
      <c r="AD127" s="223"/>
      <c r="AE127" s="223"/>
      <c r="AF127" s="306">
        <v>0.0034719223394883664</v>
      </c>
      <c r="AG127" s="223"/>
      <c r="AH127" s="223"/>
      <c r="AI127" s="223"/>
    </row>
    <row r="128" spans="2:35" ht="10.5" customHeight="1">
      <c r="B128" s="222" t="s">
        <v>232</v>
      </c>
      <c r="C128" s="223"/>
      <c r="D128" s="223"/>
      <c r="E128" s="223"/>
      <c r="F128" s="223"/>
      <c r="G128" s="223"/>
      <c r="H128" s="223"/>
      <c r="I128" s="308">
        <v>7576023.220000001</v>
      </c>
      <c r="J128" s="223"/>
      <c r="K128" s="223"/>
      <c r="L128" s="223"/>
      <c r="M128" s="223"/>
      <c r="N128" s="223"/>
      <c r="O128" s="223"/>
      <c r="P128" s="223"/>
      <c r="Q128" s="223"/>
      <c r="R128" s="223"/>
      <c r="S128" s="223"/>
      <c r="T128" s="306">
        <v>0.0010824302584625447</v>
      </c>
      <c r="U128" s="223"/>
      <c r="V128" s="223"/>
      <c r="W128" s="223"/>
      <c r="X128" s="223"/>
      <c r="Y128" s="223"/>
      <c r="Z128" s="223"/>
      <c r="AA128" s="227">
        <v>86</v>
      </c>
      <c r="AB128" s="223"/>
      <c r="AC128" s="223"/>
      <c r="AD128" s="223"/>
      <c r="AE128" s="223"/>
      <c r="AF128" s="306">
        <v>0.0007427495552139291</v>
      </c>
      <c r="AG128" s="223"/>
      <c r="AH128" s="223"/>
      <c r="AI128" s="223"/>
    </row>
    <row r="129" spans="2:35" ht="10.5" customHeight="1">
      <c r="B129" s="222" t="s">
        <v>229</v>
      </c>
      <c r="C129" s="223"/>
      <c r="D129" s="223"/>
      <c r="E129" s="223"/>
      <c r="F129" s="223"/>
      <c r="G129" s="223"/>
      <c r="H129" s="223"/>
      <c r="I129" s="308">
        <v>7386186.850000003</v>
      </c>
      <c r="J129" s="223"/>
      <c r="K129" s="223"/>
      <c r="L129" s="223"/>
      <c r="M129" s="223"/>
      <c r="N129" s="223"/>
      <c r="O129" s="223"/>
      <c r="P129" s="223"/>
      <c r="Q129" s="223"/>
      <c r="R129" s="223"/>
      <c r="S129" s="223"/>
      <c r="T129" s="306">
        <v>0.0010553072382344351</v>
      </c>
      <c r="U129" s="223"/>
      <c r="V129" s="223"/>
      <c r="W129" s="223"/>
      <c r="X129" s="223"/>
      <c r="Y129" s="223"/>
      <c r="Z129" s="223"/>
      <c r="AA129" s="227">
        <v>80</v>
      </c>
      <c r="AB129" s="223"/>
      <c r="AC129" s="223"/>
      <c r="AD129" s="223"/>
      <c r="AE129" s="223"/>
      <c r="AF129" s="306">
        <v>0.000690929818803655</v>
      </c>
      <c r="AG129" s="223"/>
      <c r="AH129" s="223"/>
      <c r="AI129" s="223"/>
    </row>
    <row r="130" spans="2:35" ht="10.5" customHeight="1">
      <c r="B130" s="222" t="s">
        <v>231</v>
      </c>
      <c r="C130" s="223"/>
      <c r="D130" s="223"/>
      <c r="E130" s="223"/>
      <c r="F130" s="223"/>
      <c r="G130" s="223"/>
      <c r="H130" s="223"/>
      <c r="I130" s="308">
        <v>4096675.850000001</v>
      </c>
      <c r="J130" s="223"/>
      <c r="K130" s="223"/>
      <c r="L130" s="223"/>
      <c r="M130" s="223"/>
      <c r="N130" s="223"/>
      <c r="O130" s="223"/>
      <c r="P130" s="223"/>
      <c r="Q130" s="223"/>
      <c r="R130" s="223"/>
      <c r="S130" s="223"/>
      <c r="T130" s="306">
        <v>0.0005853157745671172</v>
      </c>
      <c r="U130" s="223"/>
      <c r="V130" s="223"/>
      <c r="W130" s="223"/>
      <c r="X130" s="223"/>
      <c r="Y130" s="223"/>
      <c r="Z130" s="223"/>
      <c r="AA130" s="227">
        <v>50</v>
      </c>
      <c r="AB130" s="223"/>
      <c r="AC130" s="223"/>
      <c r="AD130" s="223"/>
      <c r="AE130" s="223"/>
      <c r="AF130" s="306">
        <v>0.0004318311367522844</v>
      </c>
      <c r="AG130" s="223"/>
      <c r="AH130" s="223"/>
      <c r="AI130" s="223"/>
    </row>
    <row r="131" spans="2:35" ht="10.5" customHeight="1">
      <c r="B131" s="222" t="s">
        <v>228</v>
      </c>
      <c r="C131" s="223"/>
      <c r="D131" s="223"/>
      <c r="E131" s="223"/>
      <c r="F131" s="223"/>
      <c r="G131" s="223"/>
      <c r="H131" s="223"/>
      <c r="I131" s="308">
        <v>119579455.30999997</v>
      </c>
      <c r="J131" s="223"/>
      <c r="K131" s="223"/>
      <c r="L131" s="223"/>
      <c r="M131" s="223"/>
      <c r="N131" s="223"/>
      <c r="O131" s="223"/>
      <c r="P131" s="223"/>
      <c r="Q131" s="223"/>
      <c r="R131" s="223"/>
      <c r="S131" s="223"/>
      <c r="T131" s="306">
        <v>0.017085008448273153</v>
      </c>
      <c r="U131" s="223"/>
      <c r="V131" s="223"/>
      <c r="W131" s="223"/>
      <c r="X131" s="223"/>
      <c r="Y131" s="223"/>
      <c r="Z131" s="223"/>
      <c r="AA131" s="227">
        <v>1598</v>
      </c>
      <c r="AB131" s="223"/>
      <c r="AC131" s="223"/>
      <c r="AD131" s="223"/>
      <c r="AE131" s="223"/>
      <c r="AF131" s="306">
        <v>0.013801323130603008</v>
      </c>
      <c r="AG131" s="223"/>
      <c r="AH131" s="223"/>
      <c r="AI131" s="223"/>
    </row>
    <row r="132" spans="2:35" ht="10.5" customHeight="1">
      <c r="B132" s="222" t="s">
        <v>236</v>
      </c>
      <c r="C132" s="223"/>
      <c r="D132" s="223"/>
      <c r="E132" s="223"/>
      <c r="F132" s="223"/>
      <c r="G132" s="223"/>
      <c r="H132" s="223"/>
      <c r="I132" s="308">
        <v>5350039.009999998</v>
      </c>
      <c r="J132" s="223"/>
      <c r="K132" s="223"/>
      <c r="L132" s="223"/>
      <c r="M132" s="223"/>
      <c r="N132" s="223"/>
      <c r="O132" s="223"/>
      <c r="P132" s="223"/>
      <c r="Q132" s="223"/>
      <c r="R132" s="223"/>
      <c r="S132" s="223"/>
      <c r="T132" s="306">
        <v>0.0007643910189043737</v>
      </c>
      <c r="U132" s="223"/>
      <c r="V132" s="223"/>
      <c r="W132" s="223"/>
      <c r="X132" s="223"/>
      <c r="Y132" s="223"/>
      <c r="Z132" s="223"/>
      <c r="AA132" s="227">
        <v>70</v>
      </c>
      <c r="AB132" s="223"/>
      <c r="AC132" s="223"/>
      <c r="AD132" s="223"/>
      <c r="AE132" s="223"/>
      <c r="AF132" s="306">
        <v>0.0006045635914531982</v>
      </c>
      <c r="AG132" s="223"/>
      <c r="AH132" s="223"/>
      <c r="AI132" s="223"/>
    </row>
    <row r="133" spans="2:35" ht="10.5" customHeight="1">
      <c r="B133" s="222" t="s">
        <v>237</v>
      </c>
      <c r="C133" s="223"/>
      <c r="D133" s="223"/>
      <c r="E133" s="223"/>
      <c r="F133" s="223"/>
      <c r="G133" s="223"/>
      <c r="H133" s="223"/>
      <c r="I133" s="308">
        <v>300086.82</v>
      </c>
      <c r="J133" s="223"/>
      <c r="K133" s="223"/>
      <c r="L133" s="223"/>
      <c r="M133" s="223"/>
      <c r="N133" s="223"/>
      <c r="O133" s="223"/>
      <c r="P133" s="223"/>
      <c r="Q133" s="223"/>
      <c r="R133" s="223"/>
      <c r="S133" s="223"/>
      <c r="T133" s="306">
        <v>4.287513972717247E-05</v>
      </c>
      <c r="U133" s="223"/>
      <c r="V133" s="223"/>
      <c r="W133" s="223"/>
      <c r="X133" s="223"/>
      <c r="Y133" s="223"/>
      <c r="Z133" s="223"/>
      <c r="AA133" s="227">
        <v>3</v>
      </c>
      <c r="AB133" s="223"/>
      <c r="AC133" s="223"/>
      <c r="AD133" s="223"/>
      <c r="AE133" s="223"/>
      <c r="AF133" s="306">
        <v>2.5909868205137065E-05</v>
      </c>
      <c r="AG133" s="223"/>
      <c r="AH133" s="223"/>
      <c r="AI133" s="223"/>
    </row>
    <row r="134" spans="2:35" ht="10.5" customHeight="1">
      <c r="B134" s="222" t="s">
        <v>238</v>
      </c>
      <c r="C134" s="223"/>
      <c r="D134" s="223"/>
      <c r="E134" s="223"/>
      <c r="F134" s="223"/>
      <c r="G134" s="223"/>
      <c r="H134" s="223"/>
      <c r="I134" s="308">
        <v>185241.02</v>
      </c>
      <c r="J134" s="223"/>
      <c r="K134" s="223"/>
      <c r="L134" s="223"/>
      <c r="M134" s="223"/>
      <c r="N134" s="223"/>
      <c r="O134" s="223"/>
      <c r="P134" s="223"/>
      <c r="Q134" s="223"/>
      <c r="R134" s="223"/>
      <c r="S134" s="223"/>
      <c r="T134" s="306">
        <v>2.646645599331537E-05</v>
      </c>
      <c r="U134" s="223"/>
      <c r="V134" s="223"/>
      <c r="W134" s="223"/>
      <c r="X134" s="223"/>
      <c r="Y134" s="223"/>
      <c r="Z134" s="223"/>
      <c r="AA134" s="227">
        <v>3</v>
      </c>
      <c r="AB134" s="223"/>
      <c r="AC134" s="223"/>
      <c r="AD134" s="223"/>
      <c r="AE134" s="223"/>
      <c r="AF134" s="306">
        <v>2.5909868205137065E-05</v>
      </c>
      <c r="AG134" s="223"/>
      <c r="AH134" s="223"/>
      <c r="AI134" s="223"/>
    </row>
    <row r="135" spans="2:35" ht="10.5" customHeight="1">
      <c r="B135" s="222" t="s">
        <v>239</v>
      </c>
      <c r="C135" s="223"/>
      <c r="D135" s="223"/>
      <c r="E135" s="223"/>
      <c r="F135" s="223"/>
      <c r="G135" s="223"/>
      <c r="H135" s="223"/>
      <c r="I135" s="308">
        <v>14873.61</v>
      </c>
      <c r="J135" s="223"/>
      <c r="K135" s="223"/>
      <c r="L135" s="223"/>
      <c r="M135" s="223"/>
      <c r="N135" s="223"/>
      <c r="O135" s="223"/>
      <c r="P135" s="223"/>
      <c r="Q135" s="223"/>
      <c r="R135" s="223"/>
      <c r="S135" s="223"/>
      <c r="T135" s="306">
        <v>2.125078692218038E-06</v>
      </c>
      <c r="U135" s="223"/>
      <c r="V135" s="223"/>
      <c r="W135" s="223"/>
      <c r="X135" s="223"/>
      <c r="Y135" s="223"/>
      <c r="Z135" s="223"/>
      <c r="AA135" s="227">
        <v>1</v>
      </c>
      <c r="AB135" s="223"/>
      <c r="AC135" s="223"/>
      <c r="AD135" s="223"/>
      <c r="AE135" s="223"/>
      <c r="AF135" s="306">
        <v>8.636622735045688E-06</v>
      </c>
      <c r="AG135" s="223"/>
      <c r="AH135" s="223"/>
      <c r="AI135" s="223"/>
    </row>
    <row r="136" spans="2:35" ht="10.5" customHeight="1">
      <c r="B136" s="222" t="s">
        <v>240</v>
      </c>
      <c r="C136" s="223"/>
      <c r="D136" s="223"/>
      <c r="E136" s="223"/>
      <c r="F136" s="223"/>
      <c r="G136" s="223"/>
      <c r="H136" s="223"/>
      <c r="I136" s="308">
        <v>121280.81</v>
      </c>
      <c r="J136" s="223"/>
      <c r="K136" s="223"/>
      <c r="L136" s="223"/>
      <c r="M136" s="223"/>
      <c r="N136" s="223"/>
      <c r="O136" s="223"/>
      <c r="P136" s="223"/>
      <c r="Q136" s="223"/>
      <c r="R136" s="223"/>
      <c r="S136" s="223"/>
      <c r="T136" s="306">
        <v>1.7328090833761564E-05</v>
      </c>
      <c r="U136" s="223"/>
      <c r="V136" s="223"/>
      <c r="W136" s="223"/>
      <c r="X136" s="223"/>
      <c r="Y136" s="223"/>
      <c r="Z136" s="223"/>
      <c r="AA136" s="227">
        <v>1</v>
      </c>
      <c r="AB136" s="223"/>
      <c r="AC136" s="223"/>
      <c r="AD136" s="223"/>
      <c r="AE136" s="223"/>
      <c r="AF136" s="306">
        <v>8.636622735045688E-06</v>
      </c>
      <c r="AG136" s="223"/>
      <c r="AH136" s="223"/>
      <c r="AI136" s="223"/>
    </row>
    <row r="137" spans="2:35" ht="10.5" customHeight="1">
      <c r="B137" s="222" t="s">
        <v>241</v>
      </c>
      <c r="C137" s="223"/>
      <c r="D137" s="223"/>
      <c r="E137" s="223"/>
      <c r="F137" s="223"/>
      <c r="G137" s="223"/>
      <c r="H137" s="223"/>
      <c r="I137" s="308">
        <v>796785.07</v>
      </c>
      <c r="J137" s="223"/>
      <c r="K137" s="223"/>
      <c r="L137" s="223"/>
      <c r="M137" s="223"/>
      <c r="N137" s="223"/>
      <c r="O137" s="223"/>
      <c r="P137" s="223"/>
      <c r="Q137" s="223"/>
      <c r="R137" s="223"/>
      <c r="S137" s="223"/>
      <c r="T137" s="306">
        <v>0.00011384129169276712</v>
      </c>
      <c r="U137" s="223"/>
      <c r="V137" s="223"/>
      <c r="W137" s="223"/>
      <c r="X137" s="223"/>
      <c r="Y137" s="223"/>
      <c r="Z137" s="223"/>
      <c r="AA137" s="227">
        <v>12</v>
      </c>
      <c r="AB137" s="223"/>
      <c r="AC137" s="223"/>
      <c r="AD137" s="223"/>
      <c r="AE137" s="223"/>
      <c r="AF137" s="306">
        <v>0.00010363947282054826</v>
      </c>
      <c r="AG137" s="223"/>
      <c r="AH137" s="223"/>
      <c r="AI137" s="223"/>
    </row>
    <row r="138" spans="2:35" ht="10.5" customHeight="1">
      <c r="B138" s="222" t="s">
        <v>235</v>
      </c>
      <c r="C138" s="223"/>
      <c r="D138" s="223"/>
      <c r="E138" s="223"/>
      <c r="F138" s="223"/>
      <c r="G138" s="223"/>
      <c r="H138" s="223"/>
      <c r="I138" s="308">
        <v>310918.39</v>
      </c>
      <c r="J138" s="223"/>
      <c r="K138" s="223"/>
      <c r="L138" s="223"/>
      <c r="M138" s="223"/>
      <c r="N138" s="223"/>
      <c r="O138" s="223"/>
      <c r="P138" s="223"/>
      <c r="Q138" s="223"/>
      <c r="R138" s="223"/>
      <c r="S138" s="223"/>
      <c r="T138" s="306">
        <v>4.4422708784736045E-05</v>
      </c>
      <c r="U138" s="223"/>
      <c r="V138" s="223"/>
      <c r="W138" s="223"/>
      <c r="X138" s="223"/>
      <c r="Y138" s="223"/>
      <c r="Z138" s="223"/>
      <c r="AA138" s="227">
        <v>4</v>
      </c>
      <c r="AB138" s="223"/>
      <c r="AC138" s="223"/>
      <c r="AD138" s="223"/>
      <c r="AE138" s="223"/>
      <c r="AF138" s="306">
        <v>3.454649094018275E-05</v>
      </c>
      <c r="AG138" s="223"/>
      <c r="AH138" s="223"/>
      <c r="AI138" s="223"/>
    </row>
    <row r="139" spans="2:35" ht="10.5" customHeight="1">
      <c r="B139" s="222" t="s">
        <v>234</v>
      </c>
      <c r="C139" s="223"/>
      <c r="D139" s="223"/>
      <c r="E139" s="223"/>
      <c r="F139" s="223"/>
      <c r="G139" s="223"/>
      <c r="H139" s="223"/>
      <c r="I139" s="308">
        <v>316813.89</v>
      </c>
      <c r="J139" s="223"/>
      <c r="K139" s="223"/>
      <c r="L139" s="223"/>
      <c r="M139" s="223"/>
      <c r="N139" s="223"/>
      <c r="O139" s="223"/>
      <c r="P139" s="223"/>
      <c r="Q139" s="223"/>
      <c r="R139" s="223"/>
      <c r="S139" s="223"/>
      <c r="T139" s="306">
        <v>4.526503297032189E-05</v>
      </c>
      <c r="U139" s="223"/>
      <c r="V139" s="223"/>
      <c r="W139" s="223"/>
      <c r="X139" s="223"/>
      <c r="Y139" s="223"/>
      <c r="Z139" s="223"/>
      <c r="AA139" s="227">
        <v>7</v>
      </c>
      <c r="AB139" s="223"/>
      <c r="AC139" s="223"/>
      <c r="AD139" s="223"/>
      <c r="AE139" s="223"/>
      <c r="AF139" s="306">
        <v>6.045635914531981E-05</v>
      </c>
      <c r="AG139" s="223"/>
      <c r="AH139" s="223"/>
      <c r="AI139" s="223"/>
    </row>
    <row r="140" spans="2:35" ht="10.5" customHeight="1">
      <c r="B140" s="222" t="s">
        <v>242</v>
      </c>
      <c r="C140" s="223"/>
      <c r="D140" s="223"/>
      <c r="E140" s="223"/>
      <c r="F140" s="223"/>
      <c r="G140" s="223"/>
      <c r="H140" s="223"/>
      <c r="I140" s="308">
        <v>3774.43</v>
      </c>
      <c r="J140" s="223"/>
      <c r="K140" s="223"/>
      <c r="L140" s="223"/>
      <c r="M140" s="223"/>
      <c r="N140" s="223"/>
      <c r="O140" s="223"/>
      <c r="P140" s="223"/>
      <c r="Q140" s="223"/>
      <c r="R140" s="223"/>
      <c r="S140" s="223"/>
      <c r="T140" s="306">
        <v>5.392746460522044E-07</v>
      </c>
      <c r="U140" s="223"/>
      <c r="V140" s="223"/>
      <c r="W140" s="223"/>
      <c r="X140" s="223"/>
      <c r="Y140" s="223"/>
      <c r="Z140" s="223"/>
      <c r="AA140" s="227">
        <v>1</v>
      </c>
      <c r="AB140" s="223"/>
      <c r="AC140" s="223"/>
      <c r="AD140" s="223"/>
      <c r="AE140" s="223"/>
      <c r="AF140" s="306">
        <v>8.636622735045688E-06</v>
      </c>
      <c r="AG140" s="223"/>
      <c r="AH140" s="223"/>
      <c r="AI140" s="223"/>
    </row>
    <row r="141" spans="2:35" ht="12.75" customHeight="1">
      <c r="B141" s="314"/>
      <c r="C141" s="310"/>
      <c r="D141" s="310"/>
      <c r="E141" s="310"/>
      <c r="F141" s="310"/>
      <c r="G141" s="310"/>
      <c r="H141" s="310"/>
      <c r="I141" s="311">
        <v>6999086694.75</v>
      </c>
      <c r="J141" s="310"/>
      <c r="K141" s="310"/>
      <c r="L141" s="310"/>
      <c r="M141" s="310"/>
      <c r="N141" s="310"/>
      <c r="O141" s="310"/>
      <c r="P141" s="310"/>
      <c r="Q141" s="310"/>
      <c r="R141" s="310"/>
      <c r="S141" s="310"/>
      <c r="T141" s="312">
        <v>0.9999999999999872</v>
      </c>
      <c r="U141" s="310"/>
      <c r="V141" s="310"/>
      <c r="W141" s="310"/>
      <c r="X141" s="310"/>
      <c r="Y141" s="310"/>
      <c r="Z141" s="310"/>
      <c r="AA141" s="313">
        <v>115786</v>
      </c>
      <c r="AB141" s="310"/>
      <c r="AC141" s="310"/>
      <c r="AD141" s="310"/>
      <c r="AE141" s="310"/>
      <c r="AF141" s="312">
        <v>1</v>
      </c>
      <c r="AG141" s="310"/>
      <c r="AH141" s="310"/>
      <c r="AI141" s="310"/>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235" t="s">
        <v>188</v>
      </c>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7"/>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226" t="s">
        <v>243</v>
      </c>
      <c r="C145" s="221"/>
      <c r="D145" s="221"/>
      <c r="E145" s="221"/>
      <c r="F145" s="221"/>
      <c r="G145" s="221"/>
      <c r="H145" s="221"/>
      <c r="I145" s="226" t="s">
        <v>199</v>
      </c>
      <c r="J145" s="221"/>
      <c r="K145" s="221"/>
      <c r="L145" s="221"/>
      <c r="M145" s="221"/>
      <c r="N145" s="221"/>
      <c r="O145" s="221"/>
      <c r="P145" s="221"/>
      <c r="Q145" s="221"/>
      <c r="R145" s="226" t="s">
        <v>200</v>
      </c>
      <c r="S145" s="221"/>
      <c r="T145" s="221"/>
      <c r="U145" s="221"/>
      <c r="V145" s="221"/>
      <c r="W145" s="221"/>
      <c r="X145" s="221"/>
      <c r="Y145" s="221"/>
      <c r="Z145" s="226" t="s">
        <v>201</v>
      </c>
      <c r="AA145" s="221"/>
      <c r="AB145" s="221"/>
      <c r="AC145" s="221"/>
      <c r="AD145" s="221"/>
      <c r="AE145" s="226" t="s">
        <v>200</v>
      </c>
      <c r="AF145" s="221"/>
      <c r="AG145" s="221"/>
      <c r="AH145" s="221"/>
      <c r="AI145" s="221"/>
    </row>
    <row r="146" spans="2:35" ht="12" customHeight="1">
      <c r="B146" s="315">
        <v>1990</v>
      </c>
      <c r="C146" s="223"/>
      <c r="D146" s="223"/>
      <c r="E146" s="223"/>
      <c r="F146" s="223"/>
      <c r="G146" s="223"/>
      <c r="H146" s="223"/>
      <c r="I146" s="308">
        <v>235040.59000000003</v>
      </c>
      <c r="J146" s="223"/>
      <c r="K146" s="223"/>
      <c r="L146" s="223"/>
      <c r="M146" s="223"/>
      <c r="N146" s="223"/>
      <c r="O146" s="223"/>
      <c r="P146" s="223"/>
      <c r="Q146" s="223"/>
      <c r="R146" s="306">
        <v>3.3581608608492287E-05</v>
      </c>
      <c r="S146" s="223"/>
      <c r="T146" s="223"/>
      <c r="U146" s="223"/>
      <c r="V146" s="223"/>
      <c r="W146" s="223"/>
      <c r="X146" s="223"/>
      <c r="Y146" s="223"/>
      <c r="Z146" s="227">
        <v>14</v>
      </c>
      <c r="AA146" s="223"/>
      <c r="AB146" s="223"/>
      <c r="AC146" s="223"/>
      <c r="AD146" s="223"/>
      <c r="AE146" s="306">
        <v>0.00012091271829063962</v>
      </c>
      <c r="AF146" s="223"/>
      <c r="AG146" s="223"/>
      <c r="AH146" s="223"/>
      <c r="AI146" s="223"/>
    </row>
    <row r="147" spans="2:35" ht="12" customHeight="1">
      <c r="B147" s="315">
        <v>1991</v>
      </c>
      <c r="C147" s="223"/>
      <c r="D147" s="223"/>
      <c r="E147" s="223"/>
      <c r="F147" s="223"/>
      <c r="G147" s="223"/>
      <c r="H147" s="223"/>
      <c r="I147" s="308">
        <v>22310.42</v>
      </c>
      <c r="J147" s="223"/>
      <c r="K147" s="223"/>
      <c r="L147" s="223"/>
      <c r="M147" s="223"/>
      <c r="N147" s="223"/>
      <c r="O147" s="223"/>
      <c r="P147" s="223"/>
      <c r="Q147" s="223"/>
      <c r="R147" s="306">
        <v>3.187618752705983E-06</v>
      </c>
      <c r="S147" s="223"/>
      <c r="T147" s="223"/>
      <c r="U147" s="223"/>
      <c r="V147" s="223"/>
      <c r="W147" s="223"/>
      <c r="X147" s="223"/>
      <c r="Y147" s="223"/>
      <c r="Z147" s="227">
        <v>1</v>
      </c>
      <c r="AA147" s="223"/>
      <c r="AB147" s="223"/>
      <c r="AC147" s="223"/>
      <c r="AD147" s="223"/>
      <c r="AE147" s="306">
        <v>8.636622735045688E-06</v>
      </c>
      <c r="AF147" s="223"/>
      <c r="AG147" s="223"/>
      <c r="AH147" s="223"/>
      <c r="AI147" s="223"/>
    </row>
    <row r="148" spans="2:35" ht="12" customHeight="1">
      <c r="B148" s="315">
        <v>1992</v>
      </c>
      <c r="C148" s="223"/>
      <c r="D148" s="223"/>
      <c r="E148" s="223"/>
      <c r="F148" s="223"/>
      <c r="G148" s="223"/>
      <c r="H148" s="223"/>
      <c r="I148" s="308">
        <v>24519.73</v>
      </c>
      <c r="J148" s="223"/>
      <c r="K148" s="223"/>
      <c r="L148" s="223"/>
      <c r="M148" s="223"/>
      <c r="N148" s="223"/>
      <c r="O148" s="223"/>
      <c r="P148" s="223"/>
      <c r="Q148" s="223"/>
      <c r="R148" s="306">
        <v>3.503275651434956E-06</v>
      </c>
      <c r="S148" s="223"/>
      <c r="T148" s="223"/>
      <c r="U148" s="223"/>
      <c r="V148" s="223"/>
      <c r="W148" s="223"/>
      <c r="X148" s="223"/>
      <c r="Y148" s="223"/>
      <c r="Z148" s="227">
        <v>3</v>
      </c>
      <c r="AA148" s="223"/>
      <c r="AB148" s="223"/>
      <c r="AC148" s="223"/>
      <c r="AD148" s="223"/>
      <c r="AE148" s="306">
        <v>2.5909868205137065E-05</v>
      </c>
      <c r="AF148" s="223"/>
      <c r="AG148" s="223"/>
      <c r="AH148" s="223"/>
      <c r="AI148" s="223"/>
    </row>
    <row r="149" spans="2:35" ht="12" customHeight="1">
      <c r="B149" s="315">
        <v>1993</v>
      </c>
      <c r="C149" s="223"/>
      <c r="D149" s="223"/>
      <c r="E149" s="223"/>
      <c r="F149" s="223"/>
      <c r="G149" s="223"/>
      <c r="H149" s="223"/>
      <c r="I149" s="308">
        <v>47368.32</v>
      </c>
      <c r="J149" s="223"/>
      <c r="K149" s="223"/>
      <c r="L149" s="223"/>
      <c r="M149" s="223"/>
      <c r="N149" s="223"/>
      <c r="O149" s="223"/>
      <c r="P149" s="223"/>
      <c r="Q149" s="223"/>
      <c r="R149" s="306">
        <v>6.7677858649087675E-06</v>
      </c>
      <c r="S149" s="223"/>
      <c r="T149" s="223"/>
      <c r="U149" s="223"/>
      <c r="V149" s="223"/>
      <c r="W149" s="223"/>
      <c r="X149" s="223"/>
      <c r="Y149" s="223"/>
      <c r="Z149" s="227">
        <v>5</v>
      </c>
      <c r="AA149" s="223"/>
      <c r="AB149" s="223"/>
      <c r="AC149" s="223"/>
      <c r="AD149" s="223"/>
      <c r="AE149" s="306">
        <v>4.318311367522844E-05</v>
      </c>
      <c r="AF149" s="223"/>
      <c r="AG149" s="223"/>
      <c r="AH149" s="223"/>
      <c r="AI149" s="223"/>
    </row>
    <row r="150" spans="2:35" ht="12" customHeight="1">
      <c r="B150" s="315">
        <v>1994</v>
      </c>
      <c r="C150" s="223"/>
      <c r="D150" s="223"/>
      <c r="E150" s="223"/>
      <c r="F150" s="223"/>
      <c r="G150" s="223"/>
      <c r="H150" s="223"/>
      <c r="I150" s="308">
        <v>1154.43</v>
      </c>
      <c r="J150" s="223"/>
      <c r="K150" s="223"/>
      <c r="L150" s="223"/>
      <c r="M150" s="223"/>
      <c r="N150" s="223"/>
      <c r="O150" s="223"/>
      <c r="P150" s="223"/>
      <c r="Q150" s="223"/>
      <c r="R150" s="306">
        <v>1.649400915216463E-07</v>
      </c>
      <c r="S150" s="223"/>
      <c r="T150" s="223"/>
      <c r="U150" s="223"/>
      <c r="V150" s="223"/>
      <c r="W150" s="223"/>
      <c r="X150" s="223"/>
      <c r="Y150" s="223"/>
      <c r="Z150" s="227">
        <v>1</v>
      </c>
      <c r="AA150" s="223"/>
      <c r="AB150" s="223"/>
      <c r="AC150" s="223"/>
      <c r="AD150" s="223"/>
      <c r="AE150" s="306">
        <v>8.636622735045688E-06</v>
      </c>
      <c r="AF150" s="223"/>
      <c r="AG150" s="223"/>
      <c r="AH150" s="223"/>
      <c r="AI150" s="223"/>
    </row>
    <row r="151" spans="2:35" ht="12" customHeight="1">
      <c r="B151" s="315">
        <v>1995</v>
      </c>
      <c r="C151" s="223"/>
      <c r="D151" s="223"/>
      <c r="E151" s="223"/>
      <c r="F151" s="223"/>
      <c r="G151" s="223"/>
      <c r="H151" s="223"/>
      <c r="I151" s="308">
        <v>14389.330000000002</v>
      </c>
      <c r="J151" s="223"/>
      <c r="K151" s="223"/>
      <c r="L151" s="223"/>
      <c r="M151" s="223"/>
      <c r="N151" s="223"/>
      <c r="O151" s="223"/>
      <c r="P151" s="223"/>
      <c r="Q151" s="223"/>
      <c r="R151" s="306">
        <v>2.0558868074592407E-06</v>
      </c>
      <c r="S151" s="223"/>
      <c r="T151" s="223"/>
      <c r="U151" s="223"/>
      <c r="V151" s="223"/>
      <c r="W151" s="223"/>
      <c r="X151" s="223"/>
      <c r="Y151" s="223"/>
      <c r="Z151" s="227">
        <v>3</v>
      </c>
      <c r="AA151" s="223"/>
      <c r="AB151" s="223"/>
      <c r="AC151" s="223"/>
      <c r="AD151" s="223"/>
      <c r="AE151" s="306">
        <v>2.5909868205137065E-05</v>
      </c>
      <c r="AF151" s="223"/>
      <c r="AG151" s="223"/>
      <c r="AH151" s="223"/>
      <c r="AI151" s="223"/>
    </row>
    <row r="152" spans="2:35" ht="12" customHeight="1">
      <c r="B152" s="315">
        <v>1996</v>
      </c>
      <c r="C152" s="223"/>
      <c r="D152" s="223"/>
      <c r="E152" s="223"/>
      <c r="F152" s="223"/>
      <c r="G152" s="223"/>
      <c r="H152" s="223"/>
      <c r="I152" s="308">
        <v>134287.93</v>
      </c>
      <c r="J152" s="223"/>
      <c r="K152" s="223"/>
      <c r="L152" s="223"/>
      <c r="M152" s="223"/>
      <c r="N152" s="223"/>
      <c r="O152" s="223"/>
      <c r="P152" s="223"/>
      <c r="Q152" s="223"/>
      <c r="R152" s="306">
        <v>1.9186493303580495E-05</v>
      </c>
      <c r="S152" s="223"/>
      <c r="T152" s="223"/>
      <c r="U152" s="223"/>
      <c r="V152" s="223"/>
      <c r="W152" s="223"/>
      <c r="X152" s="223"/>
      <c r="Y152" s="223"/>
      <c r="Z152" s="227">
        <v>11</v>
      </c>
      <c r="AA152" s="223"/>
      <c r="AB152" s="223"/>
      <c r="AC152" s="223"/>
      <c r="AD152" s="223"/>
      <c r="AE152" s="306">
        <v>9.500285008550257E-05</v>
      </c>
      <c r="AF152" s="223"/>
      <c r="AG152" s="223"/>
      <c r="AH152" s="223"/>
      <c r="AI152" s="223"/>
    </row>
    <row r="153" spans="2:35" ht="12" customHeight="1">
      <c r="B153" s="315">
        <v>1997</v>
      </c>
      <c r="C153" s="223"/>
      <c r="D153" s="223"/>
      <c r="E153" s="223"/>
      <c r="F153" s="223"/>
      <c r="G153" s="223"/>
      <c r="H153" s="223"/>
      <c r="I153" s="308">
        <v>120400.61000000002</v>
      </c>
      <c r="J153" s="223"/>
      <c r="K153" s="223"/>
      <c r="L153" s="223"/>
      <c r="M153" s="223"/>
      <c r="N153" s="223"/>
      <c r="O153" s="223"/>
      <c r="P153" s="223"/>
      <c r="Q153" s="223"/>
      <c r="R153" s="306">
        <v>1.7202331568533428E-05</v>
      </c>
      <c r="S153" s="223"/>
      <c r="T153" s="223"/>
      <c r="U153" s="223"/>
      <c r="V153" s="223"/>
      <c r="W153" s="223"/>
      <c r="X153" s="223"/>
      <c r="Y153" s="223"/>
      <c r="Z153" s="227">
        <v>15</v>
      </c>
      <c r="AA153" s="223"/>
      <c r="AB153" s="223"/>
      <c r="AC153" s="223"/>
      <c r="AD153" s="223"/>
      <c r="AE153" s="306">
        <v>0.00012954934102568533</v>
      </c>
      <c r="AF153" s="223"/>
      <c r="AG153" s="223"/>
      <c r="AH153" s="223"/>
      <c r="AI153" s="223"/>
    </row>
    <row r="154" spans="2:35" ht="12" customHeight="1">
      <c r="B154" s="315">
        <v>1998</v>
      </c>
      <c r="C154" s="223"/>
      <c r="D154" s="223"/>
      <c r="E154" s="223"/>
      <c r="F154" s="223"/>
      <c r="G154" s="223"/>
      <c r="H154" s="223"/>
      <c r="I154" s="308">
        <v>146742.46999999997</v>
      </c>
      <c r="J154" s="223"/>
      <c r="K154" s="223"/>
      <c r="L154" s="223"/>
      <c r="M154" s="223"/>
      <c r="N154" s="223"/>
      <c r="O154" s="223"/>
      <c r="P154" s="223"/>
      <c r="Q154" s="223"/>
      <c r="R154" s="306">
        <v>2.0965945472581648E-05</v>
      </c>
      <c r="S154" s="223"/>
      <c r="T154" s="223"/>
      <c r="U154" s="223"/>
      <c r="V154" s="223"/>
      <c r="W154" s="223"/>
      <c r="X154" s="223"/>
      <c r="Y154" s="223"/>
      <c r="Z154" s="227">
        <v>26</v>
      </c>
      <c r="AA154" s="223"/>
      <c r="AB154" s="223"/>
      <c r="AC154" s="223"/>
      <c r="AD154" s="223"/>
      <c r="AE154" s="306">
        <v>0.00022455219111118787</v>
      </c>
      <c r="AF154" s="223"/>
      <c r="AG154" s="223"/>
      <c r="AH154" s="223"/>
      <c r="AI154" s="223"/>
    </row>
    <row r="155" spans="2:35" ht="12" customHeight="1">
      <c r="B155" s="315">
        <v>1999</v>
      </c>
      <c r="C155" s="223"/>
      <c r="D155" s="223"/>
      <c r="E155" s="223"/>
      <c r="F155" s="223"/>
      <c r="G155" s="223"/>
      <c r="H155" s="223"/>
      <c r="I155" s="308">
        <v>459874.7099999999</v>
      </c>
      <c r="J155" s="223"/>
      <c r="K155" s="223"/>
      <c r="L155" s="223"/>
      <c r="M155" s="223"/>
      <c r="N155" s="223"/>
      <c r="O155" s="223"/>
      <c r="P155" s="223"/>
      <c r="Q155" s="223"/>
      <c r="R155" s="306">
        <v>6.570495981210687E-05</v>
      </c>
      <c r="S155" s="223"/>
      <c r="T155" s="223"/>
      <c r="U155" s="223"/>
      <c r="V155" s="223"/>
      <c r="W155" s="223"/>
      <c r="X155" s="223"/>
      <c r="Y155" s="223"/>
      <c r="Z155" s="227">
        <v>69</v>
      </c>
      <c r="AA155" s="223"/>
      <c r="AB155" s="223"/>
      <c r="AC155" s="223"/>
      <c r="AD155" s="223"/>
      <c r="AE155" s="306">
        <v>0.0005959269687181524</v>
      </c>
      <c r="AF155" s="223"/>
      <c r="AG155" s="223"/>
      <c r="AH155" s="223"/>
      <c r="AI155" s="223"/>
    </row>
    <row r="156" spans="2:35" ht="12" customHeight="1">
      <c r="B156" s="315">
        <v>2000</v>
      </c>
      <c r="C156" s="223"/>
      <c r="D156" s="223"/>
      <c r="E156" s="223"/>
      <c r="F156" s="223"/>
      <c r="G156" s="223"/>
      <c r="H156" s="223"/>
      <c r="I156" s="308">
        <v>444258.7600000001</v>
      </c>
      <c r="J156" s="223"/>
      <c r="K156" s="223"/>
      <c r="L156" s="223"/>
      <c r="M156" s="223"/>
      <c r="N156" s="223"/>
      <c r="O156" s="223"/>
      <c r="P156" s="223"/>
      <c r="Q156" s="223"/>
      <c r="R156" s="306">
        <v>6.347381871026663E-05</v>
      </c>
      <c r="S156" s="223"/>
      <c r="T156" s="223"/>
      <c r="U156" s="223"/>
      <c r="V156" s="223"/>
      <c r="W156" s="223"/>
      <c r="X156" s="223"/>
      <c r="Y156" s="223"/>
      <c r="Z156" s="227">
        <v>53</v>
      </c>
      <c r="AA156" s="223"/>
      <c r="AB156" s="223"/>
      <c r="AC156" s="223"/>
      <c r="AD156" s="223"/>
      <c r="AE156" s="306">
        <v>0.00045774100495742147</v>
      </c>
      <c r="AF156" s="223"/>
      <c r="AG156" s="223"/>
      <c r="AH156" s="223"/>
      <c r="AI156" s="223"/>
    </row>
    <row r="157" spans="2:35" ht="12" customHeight="1">
      <c r="B157" s="315">
        <v>2001</v>
      </c>
      <c r="C157" s="223"/>
      <c r="D157" s="223"/>
      <c r="E157" s="223"/>
      <c r="F157" s="223"/>
      <c r="G157" s="223"/>
      <c r="H157" s="223"/>
      <c r="I157" s="308">
        <v>511540.66</v>
      </c>
      <c r="J157" s="223"/>
      <c r="K157" s="223"/>
      <c r="L157" s="223"/>
      <c r="M157" s="223"/>
      <c r="N157" s="223"/>
      <c r="O157" s="223"/>
      <c r="P157" s="223"/>
      <c r="Q157" s="223"/>
      <c r="R157" s="306">
        <v>7.308677293334664E-05</v>
      </c>
      <c r="S157" s="223"/>
      <c r="T157" s="223"/>
      <c r="U157" s="223"/>
      <c r="V157" s="223"/>
      <c r="W157" s="223"/>
      <c r="X157" s="223"/>
      <c r="Y157" s="223"/>
      <c r="Z157" s="227">
        <v>36</v>
      </c>
      <c r="AA157" s="223"/>
      <c r="AB157" s="223"/>
      <c r="AC157" s="223"/>
      <c r="AD157" s="223"/>
      <c r="AE157" s="306">
        <v>0.00031091841846164476</v>
      </c>
      <c r="AF157" s="223"/>
      <c r="AG157" s="223"/>
      <c r="AH157" s="223"/>
      <c r="AI157" s="223"/>
    </row>
    <row r="158" spans="2:35" ht="12" customHeight="1">
      <c r="B158" s="315">
        <v>2002</v>
      </c>
      <c r="C158" s="223"/>
      <c r="D158" s="223"/>
      <c r="E158" s="223"/>
      <c r="F158" s="223"/>
      <c r="G158" s="223"/>
      <c r="H158" s="223"/>
      <c r="I158" s="308">
        <v>1137538.98</v>
      </c>
      <c r="J158" s="223"/>
      <c r="K158" s="223"/>
      <c r="L158" s="223"/>
      <c r="M158" s="223"/>
      <c r="N158" s="223"/>
      <c r="O158" s="223"/>
      <c r="P158" s="223"/>
      <c r="Q158" s="223"/>
      <c r="R158" s="306">
        <v>0.00016252677379368188</v>
      </c>
      <c r="S158" s="223"/>
      <c r="T158" s="223"/>
      <c r="U158" s="223"/>
      <c r="V158" s="223"/>
      <c r="W158" s="223"/>
      <c r="X158" s="223"/>
      <c r="Y158" s="223"/>
      <c r="Z158" s="227">
        <v>96</v>
      </c>
      <c r="AA158" s="223"/>
      <c r="AB158" s="223"/>
      <c r="AC158" s="223"/>
      <c r="AD158" s="223"/>
      <c r="AE158" s="306">
        <v>0.0008291157825643861</v>
      </c>
      <c r="AF158" s="223"/>
      <c r="AG158" s="223"/>
      <c r="AH158" s="223"/>
      <c r="AI158" s="223"/>
    </row>
    <row r="159" spans="2:35" ht="12" customHeight="1">
      <c r="B159" s="315">
        <v>2003</v>
      </c>
      <c r="C159" s="223"/>
      <c r="D159" s="223"/>
      <c r="E159" s="223"/>
      <c r="F159" s="223"/>
      <c r="G159" s="223"/>
      <c r="H159" s="223"/>
      <c r="I159" s="308">
        <v>4509844.59</v>
      </c>
      <c r="J159" s="223"/>
      <c r="K159" s="223"/>
      <c r="L159" s="223"/>
      <c r="M159" s="223"/>
      <c r="N159" s="223"/>
      <c r="O159" s="223"/>
      <c r="P159" s="223"/>
      <c r="Q159" s="223"/>
      <c r="R159" s="306">
        <v>0.0006443475822899625</v>
      </c>
      <c r="S159" s="223"/>
      <c r="T159" s="223"/>
      <c r="U159" s="223"/>
      <c r="V159" s="223"/>
      <c r="W159" s="223"/>
      <c r="X159" s="223"/>
      <c r="Y159" s="223"/>
      <c r="Z159" s="227">
        <v>188</v>
      </c>
      <c r="AA159" s="223"/>
      <c r="AB159" s="223"/>
      <c r="AC159" s="223"/>
      <c r="AD159" s="223"/>
      <c r="AE159" s="306">
        <v>0.0016236850741885892</v>
      </c>
      <c r="AF159" s="223"/>
      <c r="AG159" s="223"/>
      <c r="AH159" s="223"/>
      <c r="AI159" s="223"/>
    </row>
    <row r="160" spans="2:35" ht="12" customHeight="1">
      <c r="B160" s="315">
        <v>2004</v>
      </c>
      <c r="C160" s="223"/>
      <c r="D160" s="223"/>
      <c r="E160" s="223"/>
      <c r="F160" s="223"/>
      <c r="G160" s="223"/>
      <c r="H160" s="223"/>
      <c r="I160" s="308">
        <v>10253446.97</v>
      </c>
      <c r="J160" s="223"/>
      <c r="K160" s="223"/>
      <c r="L160" s="223"/>
      <c r="M160" s="223"/>
      <c r="N160" s="223"/>
      <c r="O160" s="223"/>
      <c r="P160" s="223"/>
      <c r="Q160" s="223"/>
      <c r="R160" s="306">
        <v>0.0014649692763044507</v>
      </c>
      <c r="S160" s="223"/>
      <c r="T160" s="223"/>
      <c r="U160" s="223"/>
      <c r="V160" s="223"/>
      <c r="W160" s="223"/>
      <c r="X160" s="223"/>
      <c r="Y160" s="223"/>
      <c r="Z160" s="227">
        <v>413</v>
      </c>
      <c r="AA160" s="223"/>
      <c r="AB160" s="223"/>
      <c r="AC160" s="223"/>
      <c r="AD160" s="223"/>
      <c r="AE160" s="306">
        <v>0.003566925189573869</v>
      </c>
      <c r="AF160" s="223"/>
      <c r="AG160" s="223"/>
      <c r="AH160" s="223"/>
      <c r="AI160" s="223"/>
    </row>
    <row r="161" spans="2:35" ht="12" customHeight="1">
      <c r="B161" s="315">
        <v>2005</v>
      </c>
      <c r="C161" s="223"/>
      <c r="D161" s="223"/>
      <c r="E161" s="223"/>
      <c r="F161" s="223"/>
      <c r="G161" s="223"/>
      <c r="H161" s="223"/>
      <c r="I161" s="308">
        <v>25435533.770000014</v>
      </c>
      <c r="J161" s="223"/>
      <c r="K161" s="223"/>
      <c r="L161" s="223"/>
      <c r="M161" s="223"/>
      <c r="N161" s="223"/>
      <c r="O161" s="223"/>
      <c r="P161" s="223"/>
      <c r="Q161" s="223"/>
      <c r="R161" s="306">
        <v>0.003634121833221354</v>
      </c>
      <c r="S161" s="223"/>
      <c r="T161" s="223"/>
      <c r="U161" s="223"/>
      <c r="V161" s="223"/>
      <c r="W161" s="223"/>
      <c r="X161" s="223"/>
      <c r="Y161" s="223"/>
      <c r="Z161" s="227">
        <v>780</v>
      </c>
      <c r="AA161" s="223"/>
      <c r="AB161" s="223"/>
      <c r="AC161" s="223"/>
      <c r="AD161" s="223"/>
      <c r="AE161" s="306">
        <v>0.006736565733335636</v>
      </c>
      <c r="AF161" s="223"/>
      <c r="AG161" s="223"/>
      <c r="AH161" s="223"/>
      <c r="AI161" s="223"/>
    </row>
    <row r="162" spans="2:35" ht="12" customHeight="1">
      <c r="B162" s="315">
        <v>2006</v>
      </c>
      <c r="C162" s="223"/>
      <c r="D162" s="223"/>
      <c r="E162" s="223"/>
      <c r="F162" s="223"/>
      <c r="G162" s="223"/>
      <c r="H162" s="223"/>
      <c r="I162" s="308">
        <v>12583847.69999999</v>
      </c>
      <c r="J162" s="223"/>
      <c r="K162" s="223"/>
      <c r="L162" s="223"/>
      <c r="M162" s="223"/>
      <c r="N162" s="223"/>
      <c r="O162" s="223"/>
      <c r="P162" s="223"/>
      <c r="Q162" s="223"/>
      <c r="R162" s="306">
        <v>0.0017979271080381285</v>
      </c>
      <c r="S162" s="223"/>
      <c r="T162" s="223"/>
      <c r="U162" s="223"/>
      <c r="V162" s="223"/>
      <c r="W162" s="223"/>
      <c r="X162" s="223"/>
      <c r="Y162" s="223"/>
      <c r="Z162" s="227">
        <v>371</v>
      </c>
      <c r="AA162" s="223"/>
      <c r="AB162" s="223"/>
      <c r="AC162" s="223"/>
      <c r="AD162" s="223"/>
      <c r="AE162" s="306">
        <v>0.0032041870347019503</v>
      </c>
      <c r="AF162" s="223"/>
      <c r="AG162" s="223"/>
      <c r="AH162" s="223"/>
      <c r="AI162" s="223"/>
    </row>
    <row r="163" spans="2:35" ht="12" customHeight="1">
      <c r="B163" s="315">
        <v>2007</v>
      </c>
      <c r="C163" s="223"/>
      <c r="D163" s="223"/>
      <c r="E163" s="223"/>
      <c r="F163" s="223"/>
      <c r="G163" s="223"/>
      <c r="H163" s="223"/>
      <c r="I163" s="308">
        <v>9805865.509999992</v>
      </c>
      <c r="J163" s="223"/>
      <c r="K163" s="223"/>
      <c r="L163" s="223"/>
      <c r="M163" s="223"/>
      <c r="N163" s="223"/>
      <c r="O163" s="223"/>
      <c r="P163" s="223"/>
      <c r="Q163" s="223"/>
      <c r="R163" s="306">
        <v>0.0014010207242261146</v>
      </c>
      <c r="S163" s="223"/>
      <c r="T163" s="223"/>
      <c r="U163" s="223"/>
      <c r="V163" s="223"/>
      <c r="W163" s="223"/>
      <c r="X163" s="223"/>
      <c r="Y163" s="223"/>
      <c r="Z163" s="227">
        <v>238</v>
      </c>
      <c r="AA163" s="223"/>
      <c r="AB163" s="223"/>
      <c r="AC163" s="223"/>
      <c r="AD163" s="223"/>
      <c r="AE163" s="306">
        <v>0.0020555162109408736</v>
      </c>
      <c r="AF163" s="223"/>
      <c r="AG163" s="223"/>
      <c r="AH163" s="223"/>
      <c r="AI163" s="223"/>
    </row>
    <row r="164" spans="2:35" ht="12" customHeight="1">
      <c r="B164" s="315">
        <v>2008</v>
      </c>
      <c r="C164" s="223"/>
      <c r="D164" s="223"/>
      <c r="E164" s="223"/>
      <c r="F164" s="223"/>
      <c r="G164" s="223"/>
      <c r="H164" s="223"/>
      <c r="I164" s="308">
        <v>14415520.629999995</v>
      </c>
      <c r="J164" s="223"/>
      <c r="K164" s="223"/>
      <c r="L164" s="223"/>
      <c r="M164" s="223"/>
      <c r="N164" s="223"/>
      <c r="O164" s="223"/>
      <c r="P164" s="223"/>
      <c r="Q164" s="223"/>
      <c r="R164" s="306">
        <v>0.0020596288142584475</v>
      </c>
      <c r="S164" s="223"/>
      <c r="T164" s="223"/>
      <c r="U164" s="223"/>
      <c r="V164" s="223"/>
      <c r="W164" s="223"/>
      <c r="X164" s="223"/>
      <c r="Y164" s="223"/>
      <c r="Z164" s="227">
        <v>315</v>
      </c>
      <c r="AA164" s="223"/>
      <c r="AB164" s="223"/>
      <c r="AC164" s="223"/>
      <c r="AD164" s="223"/>
      <c r="AE164" s="306">
        <v>0.0027205361615393916</v>
      </c>
      <c r="AF164" s="223"/>
      <c r="AG164" s="223"/>
      <c r="AH164" s="223"/>
      <c r="AI164" s="223"/>
    </row>
    <row r="165" spans="2:35" ht="12" customHeight="1">
      <c r="B165" s="315">
        <v>2009</v>
      </c>
      <c r="C165" s="223"/>
      <c r="D165" s="223"/>
      <c r="E165" s="223"/>
      <c r="F165" s="223"/>
      <c r="G165" s="223"/>
      <c r="H165" s="223"/>
      <c r="I165" s="308">
        <v>77129484.85999994</v>
      </c>
      <c r="J165" s="223"/>
      <c r="K165" s="223"/>
      <c r="L165" s="223"/>
      <c r="M165" s="223"/>
      <c r="N165" s="223"/>
      <c r="O165" s="223"/>
      <c r="P165" s="223"/>
      <c r="Q165" s="223"/>
      <c r="R165" s="306">
        <v>0.01101993563215251</v>
      </c>
      <c r="S165" s="223"/>
      <c r="T165" s="223"/>
      <c r="U165" s="223"/>
      <c r="V165" s="223"/>
      <c r="W165" s="223"/>
      <c r="X165" s="223"/>
      <c r="Y165" s="223"/>
      <c r="Z165" s="227">
        <v>1527</v>
      </c>
      <c r="AA165" s="223"/>
      <c r="AB165" s="223"/>
      <c r="AC165" s="223"/>
      <c r="AD165" s="223"/>
      <c r="AE165" s="306">
        <v>0.013188122916414765</v>
      </c>
      <c r="AF165" s="223"/>
      <c r="AG165" s="223"/>
      <c r="AH165" s="223"/>
      <c r="AI165" s="223"/>
    </row>
    <row r="166" spans="2:35" ht="12" customHeight="1">
      <c r="B166" s="315">
        <v>2010</v>
      </c>
      <c r="C166" s="223"/>
      <c r="D166" s="223"/>
      <c r="E166" s="223"/>
      <c r="F166" s="223"/>
      <c r="G166" s="223"/>
      <c r="H166" s="223"/>
      <c r="I166" s="308">
        <v>147037758.92</v>
      </c>
      <c r="J166" s="223"/>
      <c r="K166" s="223"/>
      <c r="L166" s="223"/>
      <c r="M166" s="223"/>
      <c r="N166" s="223"/>
      <c r="O166" s="223"/>
      <c r="P166" s="223"/>
      <c r="Q166" s="223"/>
      <c r="R166" s="306">
        <v>0.021008135108583945</v>
      </c>
      <c r="S166" s="223"/>
      <c r="T166" s="223"/>
      <c r="U166" s="223"/>
      <c r="V166" s="223"/>
      <c r="W166" s="223"/>
      <c r="X166" s="223"/>
      <c r="Y166" s="223"/>
      <c r="Z166" s="227">
        <v>4885</v>
      </c>
      <c r="AA166" s="223"/>
      <c r="AB166" s="223"/>
      <c r="AC166" s="223"/>
      <c r="AD166" s="223"/>
      <c r="AE166" s="306">
        <v>0.042189902060698184</v>
      </c>
      <c r="AF166" s="223"/>
      <c r="AG166" s="223"/>
      <c r="AH166" s="223"/>
      <c r="AI166" s="223"/>
    </row>
    <row r="167" spans="2:35" ht="12" customHeight="1">
      <c r="B167" s="315">
        <v>2011</v>
      </c>
      <c r="C167" s="223"/>
      <c r="D167" s="223"/>
      <c r="E167" s="223"/>
      <c r="F167" s="223"/>
      <c r="G167" s="223"/>
      <c r="H167" s="223"/>
      <c r="I167" s="308">
        <v>130105824.08000007</v>
      </c>
      <c r="J167" s="223"/>
      <c r="K167" s="223"/>
      <c r="L167" s="223"/>
      <c r="M167" s="223"/>
      <c r="N167" s="223"/>
      <c r="O167" s="223"/>
      <c r="P167" s="223"/>
      <c r="Q167" s="223"/>
      <c r="R167" s="306">
        <v>0.018588971640770273</v>
      </c>
      <c r="S167" s="223"/>
      <c r="T167" s="223"/>
      <c r="U167" s="223"/>
      <c r="V167" s="223"/>
      <c r="W167" s="223"/>
      <c r="X167" s="223"/>
      <c r="Y167" s="223"/>
      <c r="Z167" s="227">
        <v>9059</v>
      </c>
      <c r="AA167" s="223"/>
      <c r="AB167" s="223"/>
      <c r="AC167" s="223"/>
      <c r="AD167" s="223"/>
      <c r="AE167" s="306">
        <v>0.07823916535677888</v>
      </c>
      <c r="AF167" s="223"/>
      <c r="AG167" s="223"/>
      <c r="AH167" s="223"/>
      <c r="AI167" s="223"/>
    </row>
    <row r="168" spans="2:35" ht="12" customHeight="1">
      <c r="B168" s="315">
        <v>2012</v>
      </c>
      <c r="C168" s="223"/>
      <c r="D168" s="223"/>
      <c r="E168" s="223"/>
      <c r="F168" s="223"/>
      <c r="G168" s="223"/>
      <c r="H168" s="223"/>
      <c r="I168" s="308">
        <v>41818109.58000001</v>
      </c>
      <c r="J168" s="223"/>
      <c r="K168" s="223"/>
      <c r="L168" s="223"/>
      <c r="M168" s="223"/>
      <c r="N168" s="223"/>
      <c r="O168" s="223"/>
      <c r="P168" s="223"/>
      <c r="Q168" s="223"/>
      <c r="R168" s="306">
        <v>0.005974795198831835</v>
      </c>
      <c r="S168" s="223"/>
      <c r="T168" s="223"/>
      <c r="U168" s="223"/>
      <c r="V168" s="223"/>
      <c r="W168" s="223"/>
      <c r="X168" s="223"/>
      <c r="Y168" s="223"/>
      <c r="Z168" s="227">
        <v>1076</v>
      </c>
      <c r="AA168" s="223"/>
      <c r="AB168" s="223"/>
      <c r="AC168" s="223"/>
      <c r="AD168" s="223"/>
      <c r="AE168" s="306">
        <v>0.00929300606290916</v>
      </c>
      <c r="AF168" s="223"/>
      <c r="AG168" s="223"/>
      <c r="AH168" s="223"/>
      <c r="AI168" s="223"/>
    </row>
    <row r="169" spans="2:35" ht="12" customHeight="1">
      <c r="B169" s="315">
        <v>2013</v>
      </c>
      <c r="C169" s="223"/>
      <c r="D169" s="223"/>
      <c r="E169" s="223"/>
      <c r="F169" s="223"/>
      <c r="G169" s="223"/>
      <c r="H169" s="223"/>
      <c r="I169" s="308">
        <v>67506900.7399999</v>
      </c>
      <c r="J169" s="223"/>
      <c r="K169" s="223"/>
      <c r="L169" s="223"/>
      <c r="M169" s="223"/>
      <c r="N169" s="223"/>
      <c r="O169" s="223"/>
      <c r="P169" s="223"/>
      <c r="Q169" s="223"/>
      <c r="R169" s="306">
        <v>0.009645101380246768</v>
      </c>
      <c r="S169" s="223"/>
      <c r="T169" s="223"/>
      <c r="U169" s="223"/>
      <c r="V169" s="223"/>
      <c r="W169" s="223"/>
      <c r="X169" s="223"/>
      <c r="Y169" s="223"/>
      <c r="Z169" s="227">
        <v>1358</v>
      </c>
      <c r="AA169" s="223"/>
      <c r="AB169" s="223"/>
      <c r="AC169" s="223"/>
      <c r="AD169" s="223"/>
      <c r="AE169" s="306">
        <v>0.011728533674192044</v>
      </c>
      <c r="AF169" s="223"/>
      <c r="AG169" s="223"/>
      <c r="AH169" s="223"/>
      <c r="AI169" s="223"/>
    </row>
    <row r="170" spans="2:35" ht="12" customHeight="1">
      <c r="B170" s="315">
        <v>2014</v>
      </c>
      <c r="C170" s="223"/>
      <c r="D170" s="223"/>
      <c r="E170" s="223"/>
      <c r="F170" s="223"/>
      <c r="G170" s="223"/>
      <c r="H170" s="223"/>
      <c r="I170" s="308">
        <v>245373646.9499995</v>
      </c>
      <c r="J170" s="223"/>
      <c r="K170" s="223"/>
      <c r="L170" s="223"/>
      <c r="M170" s="223"/>
      <c r="N170" s="223"/>
      <c r="O170" s="223"/>
      <c r="P170" s="223"/>
      <c r="Q170" s="223"/>
      <c r="R170" s="306">
        <v>0.03505795222311708</v>
      </c>
      <c r="S170" s="223"/>
      <c r="T170" s="223"/>
      <c r="U170" s="223"/>
      <c r="V170" s="223"/>
      <c r="W170" s="223"/>
      <c r="X170" s="223"/>
      <c r="Y170" s="223"/>
      <c r="Z170" s="227">
        <v>4375</v>
      </c>
      <c r="AA170" s="223"/>
      <c r="AB170" s="223"/>
      <c r="AC170" s="223"/>
      <c r="AD170" s="223"/>
      <c r="AE170" s="306">
        <v>0.037785224465824885</v>
      </c>
      <c r="AF170" s="223"/>
      <c r="AG170" s="223"/>
      <c r="AH170" s="223"/>
      <c r="AI170" s="223"/>
    </row>
    <row r="171" spans="2:35" ht="12" customHeight="1">
      <c r="B171" s="315">
        <v>2015</v>
      </c>
      <c r="C171" s="223"/>
      <c r="D171" s="223"/>
      <c r="E171" s="223"/>
      <c r="F171" s="223"/>
      <c r="G171" s="223"/>
      <c r="H171" s="223"/>
      <c r="I171" s="308">
        <v>1157675692.6300063</v>
      </c>
      <c r="J171" s="223"/>
      <c r="K171" s="223"/>
      <c r="L171" s="223"/>
      <c r="M171" s="223"/>
      <c r="N171" s="223"/>
      <c r="O171" s="223"/>
      <c r="P171" s="223"/>
      <c r="Q171" s="223"/>
      <c r="R171" s="306">
        <v>0.16540382240133963</v>
      </c>
      <c r="S171" s="223"/>
      <c r="T171" s="223"/>
      <c r="U171" s="223"/>
      <c r="V171" s="223"/>
      <c r="W171" s="223"/>
      <c r="X171" s="223"/>
      <c r="Y171" s="223"/>
      <c r="Z171" s="227">
        <v>18732</v>
      </c>
      <c r="AA171" s="223"/>
      <c r="AB171" s="223"/>
      <c r="AC171" s="223"/>
      <c r="AD171" s="223"/>
      <c r="AE171" s="306">
        <v>0.16178121707287582</v>
      </c>
      <c r="AF171" s="223"/>
      <c r="AG171" s="223"/>
      <c r="AH171" s="223"/>
      <c r="AI171" s="223"/>
    </row>
    <row r="172" spans="2:35" ht="12" customHeight="1">
      <c r="B172" s="315">
        <v>2016</v>
      </c>
      <c r="C172" s="223"/>
      <c r="D172" s="223"/>
      <c r="E172" s="223"/>
      <c r="F172" s="223"/>
      <c r="G172" s="223"/>
      <c r="H172" s="223"/>
      <c r="I172" s="308">
        <v>2096211297.909988</v>
      </c>
      <c r="J172" s="223"/>
      <c r="K172" s="223"/>
      <c r="L172" s="223"/>
      <c r="M172" s="223"/>
      <c r="N172" s="223"/>
      <c r="O172" s="223"/>
      <c r="P172" s="223"/>
      <c r="Q172" s="223"/>
      <c r="R172" s="306">
        <v>0.29949783297903065</v>
      </c>
      <c r="S172" s="223"/>
      <c r="T172" s="223"/>
      <c r="U172" s="223"/>
      <c r="V172" s="223"/>
      <c r="W172" s="223"/>
      <c r="X172" s="223"/>
      <c r="Y172" s="223"/>
      <c r="Z172" s="227">
        <v>31767</v>
      </c>
      <c r="AA172" s="223"/>
      <c r="AB172" s="223"/>
      <c r="AC172" s="223"/>
      <c r="AD172" s="223"/>
      <c r="AE172" s="306">
        <v>0.2743595944241964</v>
      </c>
      <c r="AF172" s="223"/>
      <c r="AG172" s="223"/>
      <c r="AH172" s="223"/>
      <c r="AI172" s="223"/>
    </row>
    <row r="173" spans="2:35" ht="12" customHeight="1">
      <c r="B173" s="315">
        <v>2017</v>
      </c>
      <c r="C173" s="223"/>
      <c r="D173" s="223"/>
      <c r="E173" s="223"/>
      <c r="F173" s="223"/>
      <c r="G173" s="223"/>
      <c r="H173" s="223"/>
      <c r="I173" s="308">
        <v>1206641882.9200046</v>
      </c>
      <c r="J173" s="223"/>
      <c r="K173" s="223"/>
      <c r="L173" s="223"/>
      <c r="M173" s="223"/>
      <c r="N173" s="223"/>
      <c r="O173" s="223"/>
      <c r="P173" s="223"/>
      <c r="Q173" s="223"/>
      <c r="R173" s="306">
        <v>0.172399905236937</v>
      </c>
      <c r="S173" s="223"/>
      <c r="T173" s="223"/>
      <c r="U173" s="223"/>
      <c r="V173" s="223"/>
      <c r="W173" s="223"/>
      <c r="X173" s="223"/>
      <c r="Y173" s="223"/>
      <c r="Z173" s="227">
        <v>16864</v>
      </c>
      <c r="AA173" s="223"/>
      <c r="AB173" s="223"/>
      <c r="AC173" s="223"/>
      <c r="AD173" s="223"/>
      <c r="AE173" s="306">
        <v>0.1456480058038105</v>
      </c>
      <c r="AF173" s="223"/>
      <c r="AG173" s="223"/>
      <c r="AH173" s="223"/>
      <c r="AI173" s="223"/>
    </row>
    <row r="174" spans="2:35" ht="12" customHeight="1">
      <c r="B174" s="315">
        <v>2018</v>
      </c>
      <c r="C174" s="223"/>
      <c r="D174" s="223"/>
      <c r="E174" s="223"/>
      <c r="F174" s="223"/>
      <c r="G174" s="223"/>
      <c r="H174" s="223"/>
      <c r="I174" s="308">
        <v>1718698839.629991</v>
      </c>
      <c r="J174" s="223"/>
      <c r="K174" s="223"/>
      <c r="L174" s="223"/>
      <c r="M174" s="223"/>
      <c r="N174" s="223"/>
      <c r="O174" s="223"/>
      <c r="P174" s="223"/>
      <c r="Q174" s="223"/>
      <c r="R174" s="306">
        <v>0.24556044446758835</v>
      </c>
      <c r="S174" s="223"/>
      <c r="T174" s="223"/>
      <c r="U174" s="223"/>
      <c r="V174" s="223"/>
      <c r="W174" s="223"/>
      <c r="X174" s="223"/>
      <c r="Y174" s="223"/>
      <c r="Z174" s="227">
        <v>23021</v>
      </c>
      <c r="AA174" s="223"/>
      <c r="AB174" s="223"/>
      <c r="AC174" s="223"/>
      <c r="AD174" s="223"/>
      <c r="AE174" s="306">
        <v>0.1988236919834868</v>
      </c>
      <c r="AF174" s="223"/>
      <c r="AG174" s="223"/>
      <c r="AH174" s="223"/>
      <c r="AI174" s="223"/>
    </row>
    <row r="175" spans="2:35" ht="12" customHeight="1">
      <c r="B175" s="315">
        <v>2019</v>
      </c>
      <c r="C175" s="223"/>
      <c r="D175" s="223"/>
      <c r="E175" s="223"/>
      <c r="F175" s="223"/>
      <c r="G175" s="223"/>
      <c r="H175" s="223"/>
      <c r="I175" s="308">
        <v>30583770.420000006</v>
      </c>
      <c r="J175" s="223"/>
      <c r="K175" s="223"/>
      <c r="L175" s="223"/>
      <c r="M175" s="223"/>
      <c r="N175" s="223"/>
      <c r="O175" s="223"/>
      <c r="P175" s="223"/>
      <c r="Q175" s="223"/>
      <c r="R175" s="306">
        <v>0.004369680181692974</v>
      </c>
      <c r="S175" s="223"/>
      <c r="T175" s="223"/>
      <c r="U175" s="223"/>
      <c r="V175" s="223"/>
      <c r="W175" s="223"/>
      <c r="X175" s="223"/>
      <c r="Y175" s="223"/>
      <c r="Z175" s="227">
        <v>484</v>
      </c>
      <c r="AA175" s="223"/>
      <c r="AB175" s="223"/>
      <c r="AC175" s="223"/>
      <c r="AD175" s="223"/>
      <c r="AE175" s="306">
        <v>0.004180125403762113</v>
      </c>
      <c r="AF175" s="223"/>
      <c r="AG175" s="223"/>
      <c r="AH175" s="223"/>
      <c r="AI175" s="223"/>
    </row>
    <row r="176" spans="2:35" ht="12" customHeight="1">
      <c r="B176" s="314"/>
      <c r="C176" s="310"/>
      <c r="D176" s="310"/>
      <c r="E176" s="310"/>
      <c r="F176" s="310"/>
      <c r="G176" s="310"/>
      <c r="H176" s="310"/>
      <c r="I176" s="311">
        <v>6999086694.749989</v>
      </c>
      <c r="J176" s="310"/>
      <c r="K176" s="310"/>
      <c r="L176" s="310"/>
      <c r="M176" s="310"/>
      <c r="N176" s="310"/>
      <c r="O176" s="310"/>
      <c r="P176" s="310"/>
      <c r="Q176" s="310"/>
      <c r="R176" s="312">
        <v>0.9999999999999888</v>
      </c>
      <c r="S176" s="310"/>
      <c r="T176" s="310"/>
      <c r="U176" s="310"/>
      <c r="V176" s="310"/>
      <c r="W176" s="310"/>
      <c r="X176" s="310"/>
      <c r="Y176" s="310"/>
      <c r="Z176" s="313">
        <v>115786</v>
      </c>
      <c r="AA176" s="310"/>
      <c r="AB176" s="310"/>
      <c r="AC176" s="310"/>
      <c r="AD176" s="310"/>
      <c r="AE176" s="312">
        <v>1</v>
      </c>
      <c r="AF176" s="310"/>
      <c r="AG176" s="310"/>
      <c r="AH176" s="310"/>
      <c r="AI176" s="310"/>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235" t="s">
        <v>189</v>
      </c>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7"/>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226" t="s">
        <v>244</v>
      </c>
      <c r="C180" s="221"/>
      <c r="D180" s="221"/>
      <c r="E180" s="221"/>
      <c r="F180" s="221"/>
      <c r="G180" s="221"/>
      <c r="H180" s="226" t="s">
        <v>199</v>
      </c>
      <c r="I180" s="221"/>
      <c r="J180" s="221"/>
      <c r="K180" s="221"/>
      <c r="L180" s="221"/>
      <c r="M180" s="221"/>
      <c r="N180" s="221"/>
      <c r="O180" s="221"/>
      <c r="P180" s="221"/>
      <c r="Q180" s="221"/>
      <c r="R180" s="221"/>
      <c r="S180" s="226" t="s">
        <v>200</v>
      </c>
      <c r="T180" s="221"/>
      <c r="U180" s="221"/>
      <c r="V180" s="221"/>
      <c r="W180" s="221"/>
      <c r="X180" s="221"/>
      <c r="Y180" s="221"/>
      <c r="Z180" s="226" t="s">
        <v>245</v>
      </c>
      <c r="AA180" s="221"/>
      <c r="AB180" s="221"/>
      <c r="AC180" s="221"/>
      <c r="AD180" s="221"/>
      <c r="AE180" s="221"/>
      <c r="AF180" s="226" t="s">
        <v>200</v>
      </c>
      <c r="AG180" s="221"/>
      <c r="AH180" s="221"/>
      <c r="AI180" s="221"/>
    </row>
    <row r="181" spans="2:35" ht="10.5" customHeight="1">
      <c r="B181" s="222" t="s">
        <v>246</v>
      </c>
      <c r="C181" s="223"/>
      <c r="D181" s="223"/>
      <c r="E181" s="223"/>
      <c r="F181" s="223"/>
      <c r="G181" s="223"/>
      <c r="H181" s="308">
        <v>1350975910.5500042</v>
      </c>
      <c r="I181" s="223"/>
      <c r="J181" s="223"/>
      <c r="K181" s="223"/>
      <c r="L181" s="223"/>
      <c r="M181" s="223"/>
      <c r="N181" s="223"/>
      <c r="O181" s="223"/>
      <c r="P181" s="223"/>
      <c r="Q181" s="223"/>
      <c r="R181" s="223"/>
      <c r="S181" s="306">
        <v>0.19302174261727112</v>
      </c>
      <c r="T181" s="223"/>
      <c r="U181" s="223"/>
      <c r="V181" s="223"/>
      <c r="W181" s="223"/>
      <c r="X181" s="223"/>
      <c r="Y181" s="223"/>
      <c r="Z181" s="227">
        <v>34502</v>
      </c>
      <c r="AA181" s="223"/>
      <c r="AB181" s="223"/>
      <c r="AC181" s="223"/>
      <c r="AD181" s="223"/>
      <c r="AE181" s="223"/>
      <c r="AF181" s="306">
        <v>0.5402163871796076</v>
      </c>
      <c r="AG181" s="223"/>
      <c r="AH181" s="223"/>
      <c r="AI181" s="223"/>
    </row>
    <row r="182" spans="2:35" ht="10.5" customHeight="1">
      <c r="B182" s="222" t="s">
        <v>247</v>
      </c>
      <c r="C182" s="223"/>
      <c r="D182" s="223"/>
      <c r="E182" s="223"/>
      <c r="F182" s="223"/>
      <c r="G182" s="223"/>
      <c r="H182" s="308">
        <v>2768590701.8200126</v>
      </c>
      <c r="I182" s="223"/>
      <c r="J182" s="223"/>
      <c r="K182" s="223"/>
      <c r="L182" s="223"/>
      <c r="M182" s="223"/>
      <c r="N182" s="223"/>
      <c r="O182" s="223"/>
      <c r="P182" s="223"/>
      <c r="Q182" s="223"/>
      <c r="R182" s="223"/>
      <c r="S182" s="306">
        <v>0.3955645675737551</v>
      </c>
      <c r="T182" s="223"/>
      <c r="U182" s="223"/>
      <c r="V182" s="223"/>
      <c r="W182" s="223"/>
      <c r="X182" s="223"/>
      <c r="Y182" s="223"/>
      <c r="Z182" s="227">
        <v>18942</v>
      </c>
      <c r="AA182" s="223"/>
      <c r="AB182" s="223"/>
      <c r="AC182" s="223"/>
      <c r="AD182" s="223"/>
      <c r="AE182" s="223"/>
      <c r="AF182" s="306">
        <v>0.29658509089200996</v>
      </c>
      <c r="AG182" s="223"/>
      <c r="AH182" s="223"/>
      <c r="AI182" s="223"/>
    </row>
    <row r="183" spans="2:35" ht="10.5" customHeight="1">
      <c r="B183" s="222" t="s">
        <v>248</v>
      </c>
      <c r="C183" s="223"/>
      <c r="D183" s="223"/>
      <c r="E183" s="223"/>
      <c r="F183" s="223"/>
      <c r="G183" s="223"/>
      <c r="H183" s="308">
        <v>1917202655.8499978</v>
      </c>
      <c r="I183" s="223"/>
      <c r="J183" s="223"/>
      <c r="K183" s="223"/>
      <c r="L183" s="223"/>
      <c r="M183" s="223"/>
      <c r="N183" s="223"/>
      <c r="O183" s="223"/>
      <c r="P183" s="223"/>
      <c r="Q183" s="223"/>
      <c r="R183" s="223"/>
      <c r="S183" s="306">
        <v>0.2739218328711492</v>
      </c>
      <c r="T183" s="223"/>
      <c r="U183" s="223"/>
      <c r="V183" s="223"/>
      <c r="W183" s="223"/>
      <c r="X183" s="223"/>
      <c r="Y183" s="223"/>
      <c r="Z183" s="227">
        <v>8031</v>
      </c>
      <c r="AA183" s="223"/>
      <c r="AB183" s="223"/>
      <c r="AC183" s="223"/>
      <c r="AD183" s="223"/>
      <c r="AE183" s="223"/>
      <c r="AF183" s="306">
        <v>0.12574569026257693</v>
      </c>
      <c r="AG183" s="223"/>
      <c r="AH183" s="223"/>
      <c r="AI183" s="223"/>
    </row>
    <row r="184" spans="2:35" ht="10.5" customHeight="1">
      <c r="B184" s="222" t="s">
        <v>249</v>
      </c>
      <c r="C184" s="223"/>
      <c r="D184" s="223"/>
      <c r="E184" s="223"/>
      <c r="F184" s="223"/>
      <c r="G184" s="223"/>
      <c r="H184" s="308">
        <v>556408365.6500008</v>
      </c>
      <c r="I184" s="223"/>
      <c r="J184" s="223"/>
      <c r="K184" s="223"/>
      <c r="L184" s="223"/>
      <c r="M184" s="223"/>
      <c r="N184" s="223"/>
      <c r="O184" s="223"/>
      <c r="P184" s="223"/>
      <c r="Q184" s="223"/>
      <c r="R184" s="223"/>
      <c r="S184" s="306">
        <v>0.07949728156208728</v>
      </c>
      <c r="T184" s="223"/>
      <c r="U184" s="223"/>
      <c r="V184" s="223"/>
      <c r="W184" s="223"/>
      <c r="X184" s="223"/>
      <c r="Y184" s="223"/>
      <c r="Z184" s="227">
        <v>1658</v>
      </c>
      <c r="AA184" s="223"/>
      <c r="AB184" s="223"/>
      <c r="AC184" s="223"/>
      <c r="AD184" s="223"/>
      <c r="AE184" s="223"/>
      <c r="AF184" s="306">
        <v>0.02596019853758592</v>
      </c>
      <c r="AG184" s="223"/>
      <c r="AH184" s="223"/>
      <c r="AI184" s="223"/>
    </row>
    <row r="185" spans="2:35" ht="10.5" customHeight="1">
      <c r="B185" s="222" t="s">
        <v>250</v>
      </c>
      <c r="C185" s="223"/>
      <c r="D185" s="223"/>
      <c r="E185" s="223"/>
      <c r="F185" s="223"/>
      <c r="G185" s="223"/>
      <c r="H185" s="308">
        <v>405909060.87999976</v>
      </c>
      <c r="I185" s="223"/>
      <c r="J185" s="223"/>
      <c r="K185" s="223"/>
      <c r="L185" s="223"/>
      <c r="M185" s="223"/>
      <c r="N185" s="223"/>
      <c r="O185" s="223"/>
      <c r="P185" s="223"/>
      <c r="Q185" s="223"/>
      <c r="R185" s="223"/>
      <c r="S185" s="306">
        <v>0.057994575375737295</v>
      </c>
      <c r="T185" s="223"/>
      <c r="U185" s="223"/>
      <c r="V185" s="223"/>
      <c r="W185" s="223"/>
      <c r="X185" s="223"/>
      <c r="Y185" s="223"/>
      <c r="Z185" s="227">
        <v>734</v>
      </c>
      <c r="AA185" s="223"/>
      <c r="AB185" s="223"/>
      <c r="AC185" s="223"/>
      <c r="AD185" s="223"/>
      <c r="AE185" s="223"/>
      <c r="AF185" s="306">
        <v>0.011492633128219581</v>
      </c>
      <c r="AG185" s="223"/>
      <c r="AH185" s="223"/>
      <c r="AI185" s="223"/>
    </row>
    <row r="186" spans="2:35" ht="12" customHeight="1">
      <c r="B186" s="314"/>
      <c r="C186" s="310"/>
      <c r="D186" s="310"/>
      <c r="E186" s="310"/>
      <c r="F186" s="310"/>
      <c r="G186" s="310"/>
      <c r="H186" s="311">
        <v>6999086694.750015</v>
      </c>
      <c r="I186" s="310"/>
      <c r="J186" s="310"/>
      <c r="K186" s="310"/>
      <c r="L186" s="310"/>
      <c r="M186" s="310"/>
      <c r="N186" s="310"/>
      <c r="O186" s="310"/>
      <c r="P186" s="310"/>
      <c r="Q186" s="310"/>
      <c r="R186" s="310"/>
      <c r="S186" s="312">
        <v>0.9999999999999916</v>
      </c>
      <c r="T186" s="310"/>
      <c r="U186" s="310"/>
      <c r="V186" s="310"/>
      <c r="W186" s="310"/>
      <c r="X186" s="310"/>
      <c r="Y186" s="310"/>
      <c r="Z186" s="313">
        <v>63867</v>
      </c>
      <c r="AA186" s="310"/>
      <c r="AB186" s="310"/>
      <c r="AC186" s="310"/>
      <c r="AD186" s="310"/>
      <c r="AE186" s="310"/>
      <c r="AF186" s="312">
        <v>1</v>
      </c>
      <c r="AG186" s="310"/>
      <c r="AH186" s="310"/>
      <c r="AI186" s="310"/>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235" t="s">
        <v>190</v>
      </c>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7"/>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226"/>
      <c r="C190" s="221"/>
      <c r="D190" s="221"/>
      <c r="E190" s="221"/>
      <c r="F190" s="221"/>
      <c r="G190" s="226" t="s">
        <v>199</v>
      </c>
      <c r="H190" s="221"/>
      <c r="I190" s="221"/>
      <c r="J190" s="221"/>
      <c r="K190" s="221"/>
      <c r="L190" s="221"/>
      <c r="M190" s="221"/>
      <c r="N190" s="221"/>
      <c r="O190" s="221"/>
      <c r="P190" s="221"/>
      <c r="Q190" s="221"/>
      <c r="R190" s="226" t="s">
        <v>200</v>
      </c>
      <c r="S190" s="221"/>
      <c r="T190" s="221"/>
      <c r="U190" s="221"/>
      <c r="V190" s="221"/>
      <c r="W190" s="221"/>
      <c r="X190" s="221"/>
      <c r="Y190" s="226" t="s">
        <v>201</v>
      </c>
      <c r="Z190" s="221"/>
      <c r="AA190" s="221"/>
      <c r="AB190" s="221"/>
      <c r="AC190" s="221"/>
      <c r="AD190" s="221"/>
      <c r="AE190" s="221"/>
      <c r="AF190" s="226" t="s">
        <v>200</v>
      </c>
      <c r="AG190" s="221"/>
      <c r="AH190" s="221"/>
      <c r="AI190" s="1"/>
    </row>
    <row r="191" spans="2:35" ht="11.25" customHeight="1">
      <c r="B191" s="222" t="s">
        <v>251</v>
      </c>
      <c r="C191" s="223"/>
      <c r="D191" s="223"/>
      <c r="E191" s="223"/>
      <c r="F191" s="223"/>
      <c r="G191" s="308">
        <v>21154479.23</v>
      </c>
      <c r="H191" s="223"/>
      <c r="I191" s="223"/>
      <c r="J191" s="223"/>
      <c r="K191" s="223"/>
      <c r="L191" s="223"/>
      <c r="M191" s="223"/>
      <c r="N191" s="223"/>
      <c r="O191" s="223"/>
      <c r="P191" s="223"/>
      <c r="Q191" s="223"/>
      <c r="R191" s="306">
        <v>0.0030224628087358895</v>
      </c>
      <c r="S191" s="223"/>
      <c r="T191" s="223"/>
      <c r="U191" s="223"/>
      <c r="V191" s="223"/>
      <c r="W191" s="223"/>
      <c r="X191" s="223"/>
      <c r="Y191" s="227">
        <v>412</v>
      </c>
      <c r="Z191" s="223"/>
      <c r="AA191" s="223"/>
      <c r="AB191" s="223"/>
      <c r="AC191" s="223"/>
      <c r="AD191" s="223"/>
      <c r="AE191" s="223"/>
      <c r="AF191" s="306">
        <v>0.0035582885668388234</v>
      </c>
      <c r="AG191" s="223"/>
      <c r="AH191" s="223"/>
      <c r="AI191" s="1"/>
    </row>
    <row r="192" spans="2:35" ht="11.25" customHeight="1">
      <c r="B192" s="222" t="s">
        <v>252</v>
      </c>
      <c r="C192" s="223"/>
      <c r="D192" s="223"/>
      <c r="E192" s="223"/>
      <c r="F192" s="223"/>
      <c r="G192" s="308">
        <v>84892286.64000009</v>
      </c>
      <c r="H192" s="223"/>
      <c r="I192" s="223"/>
      <c r="J192" s="223"/>
      <c r="K192" s="223"/>
      <c r="L192" s="223"/>
      <c r="M192" s="223"/>
      <c r="N192" s="223"/>
      <c r="O192" s="223"/>
      <c r="P192" s="223"/>
      <c r="Q192" s="223"/>
      <c r="R192" s="306">
        <v>0.012129052023841614</v>
      </c>
      <c r="S192" s="223"/>
      <c r="T192" s="223"/>
      <c r="U192" s="223"/>
      <c r="V192" s="223"/>
      <c r="W192" s="223"/>
      <c r="X192" s="223"/>
      <c r="Y192" s="227">
        <v>1690</v>
      </c>
      <c r="Z192" s="223"/>
      <c r="AA192" s="223"/>
      <c r="AB192" s="223"/>
      <c r="AC192" s="223"/>
      <c r="AD192" s="223"/>
      <c r="AE192" s="223"/>
      <c r="AF192" s="306">
        <v>0.014595892422227212</v>
      </c>
      <c r="AG192" s="223"/>
      <c r="AH192" s="223"/>
      <c r="AI192" s="1"/>
    </row>
    <row r="193" spans="2:35" ht="11.25" customHeight="1">
      <c r="B193" s="222" t="s">
        <v>253</v>
      </c>
      <c r="C193" s="223"/>
      <c r="D193" s="223"/>
      <c r="E193" s="223"/>
      <c r="F193" s="223"/>
      <c r="G193" s="308">
        <v>820680150.239999</v>
      </c>
      <c r="H193" s="223"/>
      <c r="I193" s="223"/>
      <c r="J193" s="223"/>
      <c r="K193" s="223"/>
      <c r="L193" s="223"/>
      <c r="M193" s="223"/>
      <c r="N193" s="223"/>
      <c r="O193" s="223"/>
      <c r="P193" s="223"/>
      <c r="Q193" s="223"/>
      <c r="R193" s="306">
        <v>0.11725532001990953</v>
      </c>
      <c r="S193" s="223"/>
      <c r="T193" s="223"/>
      <c r="U193" s="223"/>
      <c r="V193" s="223"/>
      <c r="W193" s="223"/>
      <c r="X193" s="223"/>
      <c r="Y193" s="227">
        <v>13153</v>
      </c>
      <c r="Z193" s="223"/>
      <c r="AA193" s="223"/>
      <c r="AB193" s="223"/>
      <c r="AC193" s="223"/>
      <c r="AD193" s="223"/>
      <c r="AE193" s="223"/>
      <c r="AF193" s="306">
        <v>0.11359749883405593</v>
      </c>
      <c r="AG193" s="223"/>
      <c r="AH193" s="223"/>
      <c r="AI193" s="1"/>
    </row>
    <row r="194" spans="2:35" ht="11.25" customHeight="1">
      <c r="B194" s="222" t="s">
        <v>254</v>
      </c>
      <c r="C194" s="223"/>
      <c r="D194" s="223"/>
      <c r="E194" s="223"/>
      <c r="F194" s="223"/>
      <c r="G194" s="308">
        <v>3538150167.8699875</v>
      </c>
      <c r="H194" s="223"/>
      <c r="I194" s="223"/>
      <c r="J194" s="223"/>
      <c r="K194" s="223"/>
      <c r="L194" s="223"/>
      <c r="M194" s="223"/>
      <c r="N194" s="223"/>
      <c r="O194" s="223"/>
      <c r="P194" s="223"/>
      <c r="Q194" s="223"/>
      <c r="R194" s="306">
        <v>0.5055159797526096</v>
      </c>
      <c r="S194" s="223"/>
      <c r="T194" s="223"/>
      <c r="U194" s="223"/>
      <c r="V194" s="223"/>
      <c r="W194" s="223"/>
      <c r="X194" s="223"/>
      <c r="Y194" s="227">
        <v>50792</v>
      </c>
      <c r="Z194" s="223"/>
      <c r="AA194" s="223"/>
      <c r="AB194" s="223"/>
      <c r="AC194" s="223"/>
      <c r="AD194" s="223"/>
      <c r="AE194" s="223"/>
      <c r="AF194" s="306">
        <v>0.4386713419584406</v>
      </c>
      <c r="AG194" s="223"/>
      <c r="AH194" s="223"/>
      <c r="AI194" s="1"/>
    </row>
    <row r="195" spans="2:35" ht="11.25" customHeight="1">
      <c r="B195" s="222" t="s">
        <v>255</v>
      </c>
      <c r="C195" s="223"/>
      <c r="D195" s="223"/>
      <c r="E195" s="223"/>
      <c r="F195" s="223"/>
      <c r="G195" s="308">
        <v>1367087248.3599935</v>
      </c>
      <c r="H195" s="223"/>
      <c r="I195" s="223"/>
      <c r="J195" s="223"/>
      <c r="K195" s="223"/>
      <c r="L195" s="223"/>
      <c r="M195" s="223"/>
      <c r="N195" s="223"/>
      <c r="O195" s="223"/>
      <c r="P195" s="223"/>
      <c r="Q195" s="223"/>
      <c r="R195" s="306">
        <v>0.19532366264093395</v>
      </c>
      <c r="S195" s="223"/>
      <c r="T195" s="223"/>
      <c r="U195" s="223"/>
      <c r="V195" s="223"/>
      <c r="W195" s="223"/>
      <c r="X195" s="223"/>
      <c r="Y195" s="227">
        <v>23262</v>
      </c>
      <c r="Z195" s="223"/>
      <c r="AA195" s="223"/>
      <c r="AB195" s="223"/>
      <c r="AC195" s="223"/>
      <c r="AD195" s="223"/>
      <c r="AE195" s="223"/>
      <c r="AF195" s="306">
        <v>0.20090511806263278</v>
      </c>
      <c r="AG195" s="223"/>
      <c r="AH195" s="223"/>
      <c r="AI195" s="1"/>
    </row>
    <row r="196" spans="2:35" ht="11.25" customHeight="1">
      <c r="B196" s="222" t="s">
        <v>256</v>
      </c>
      <c r="C196" s="223"/>
      <c r="D196" s="223"/>
      <c r="E196" s="223"/>
      <c r="F196" s="223"/>
      <c r="G196" s="308">
        <v>847770154.2499973</v>
      </c>
      <c r="H196" s="223"/>
      <c r="I196" s="223"/>
      <c r="J196" s="223"/>
      <c r="K196" s="223"/>
      <c r="L196" s="223"/>
      <c r="M196" s="223"/>
      <c r="N196" s="223"/>
      <c r="O196" s="223"/>
      <c r="P196" s="223"/>
      <c r="Q196" s="223"/>
      <c r="R196" s="306">
        <v>0.12112582558605982</v>
      </c>
      <c r="S196" s="223"/>
      <c r="T196" s="223"/>
      <c r="U196" s="223"/>
      <c r="V196" s="223"/>
      <c r="W196" s="223"/>
      <c r="X196" s="223"/>
      <c r="Y196" s="227">
        <v>16972</v>
      </c>
      <c r="Z196" s="223"/>
      <c r="AA196" s="223"/>
      <c r="AB196" s="223"/>
      <c r="AC196" s="223"/>
      <c r="AD196" s="223"/>
      <c r="AE196" s="223"/>
      <c r="AF196" s="306">
        <v>0.1465807610591954</v>
      </c>
      <c r="AG196" s="223"/>
      <c r="AH196" s="223"/>
      <c r="AI196" s="1"/>
    </row>
    <row r="197" spans="2:35" ht="11.25" customHeight="1">
      <c r="B197" s="222" t="s">
        <v>257</v>
      </c>
      <c r="C197" s="223"/>
      <c r="D197" s="223"/>
      <c r="E197" s="223"/>
      <c r="F197" s="223"/>
      <c r="G197" s="308">
        <v>201982095.4600003</v>
      </c>
      <c r="H197" s="223"/>
      <c r="I197" s="223"/>
      <c r="J197" s="223"/>
      <c r="K197" s="223"/>
      <c r="L197" s="223"/>
      <c r="M197" s="223"/>
      <c r="N197" s="223"/>
      <c r="O197" s="223"/>
      <c r="P197" s="223"/>
      <c r="Q197" s="223"/>
      <c r="R197" s="306">
        <v>0.028858350277545124</v>
      </c>
      <c r="S197" s="223"/>
      <c r="T197" s="223"/>
      <c r="U197" s="223"/>
      <c r="V197" s="223"/>
      <c r="W197" s="223"/>
      <c r="X197" s="223"/>
      <c r="Y197" s="227">
        <v>5615</v>
      </c>
      <c r="Z197" s="223"/>
      <c r="AA197" s="223"/>
      <c r="AB197" s="223"/>
      <c r="AC197" s="223"/>
      <c r="AD197" s="223"/>
      <c r="AE197" s="223"/>
      <c r="AF197" s="306">
        <v>0.048494636657281535</v>
      </c>
      <c r="AG197" s="223"/>
      <c r="AH197" s="223"/>
      <c r="AI197" s="1"/>
    </row>
    <row r="198" spans="2:35" ht="11.25" customHeight="1">
      <c r="B198" s="222" t="s">
        <v>258</v>
      </c>
      <c r="C198" s="223"/>
      <c r="D198" s="223"/>
      <c r="E198" s="223"/>
      <c r="F198" s="223"/>
      <c r="G198" s="308">
        <v>73525930.3599999</v>
      </c>
      <c r="H198" s="223"/>
      <c r="I198" s="223"/>
      <c r="J198" s="223"/>
      <c r="K198" s="223"/>
      <c r="L198" s="223"/>
      <c r="M198" s="223"/>
      <c r="N198" s="223"/>
      <c r="O198" s="223"/>
      <c r="P198" s="223"/>
      <c r="Q198" s="223"/>
      <c r="R198" s="306">
        <v>0.010505074957158597</v>
      </c>
      <c r="S198" s="223"/>
      <c r="T198" s="223"/>
      <c r="U198" s="223"/>
      <c r="V198" s="223"/>
      <c r="W198" s="223"/>
      <c r="X198" s="223"/>
      <c r="Y198" s="227">
        <v>2245</v>
      </c>
      <c r="Z198" s="223"/>
      <c r="AA198" s="223"/>
      <c r="AB198" s="223"/>
      <c r="AC198" s="223"/>
      <c r="AD198" s="223"/>
      <c r="AE198" s="223"/>
      <c r="AF198" s="306">
        <v>0.01938921804017757</v>
      </c>
      <c r="AG198" s="223"/>
      <c r="AH198" s="223"/>
      <c r="AI198" s="1"/>
    </row>
    <row r="199" spans="2:35" ht="11.25" customHeight="1">
      <c r="B199" s="222" t="s">
        <v>259</v>
      </c>
      <c r="C199" s="223"/>
      <c r="D199" s="223"/>
      <c r="E199" s="223"/>
      <c r="F199" s="223"/>
      <c r="G199" s="308">
        <v>25212154.409999993</v>
      </c>
      <c r="H199" s="223"/>
      <c r="I199" s="223"/>
      <c r="J199" s="223"/>
      <c r="K199" s="223"/>
      <c r="L199" s="223"/>
      <c r="M199" s="223"/>
      <c r="N199" s="223"/>
      <c r="O199" s="223"/>
      <c r="P199" s="223"/>
      <c r="Q199" s="223"/>
      <c r="R199" s="306">
        <v>0.0036022063319935253</v>
      </c>
      <c r="S199" s="223"/>
      <c r="T199" s="223"/>
      <c r="U199" s="223"/>
      <c r="V199" s="223"/>
      <c r="W199" s="223"/>
      <c r="X199" s="223"/>
      <c r="Y199" s="227">
        <v>901</v>
      </c>
      <c r="Z199" s="223"/>
      <c r="AA199" s="223"/>
      <c r="AB199" s="223"/>
      <c r="AC199" s="223"/>
      <c r="AD199" s="223"/>
      <c r="AE199" s="223"/>
      <c r="AF199" s="306">
        <v>0.0077815970842761645</v>
      </c>
      <c r="AG199" s="223"/>
      <c r="AH199" s="223"/>
      <c r="AI199" s="1"/>
    </row>
    <row r="200" spans="2:35" ht="11.25" customHeight="1">
      <c r="B200" s="222" t="s">
        <v>260</v>
      </c>
      <c r="C200" s="223"/>
      <c r="D200" s="223"/>
      <c r="E200" s="223"/>
      <c r="F200" s="223"/>
      <c r="G200" s="308">
        <v>12862979.229999997</v>
      </c>
      <c r="H200" s="223"/>
      <c r="I200" s="223"/>
      <c r="J200" s="223"/>
      <c r="K200" s="223"/>
      <c r="L200" s="223"/>
      <c r="M200" s="223"/>
      <c r="N200" s="223"/>
      <c r="O200" s="223"/>
      <c r="P200" s="223"/>
      <c r="Q200" s="223"/>
      <c r="R200" s="306">
        <v>0.0018378082442740047</v>
      </c>
      <c r="S200" s="223"/>
      <c r="T200" s="223"/>
      <c r="U200" s="223"/>
      <c r="V200" s="223"/>
      <c r="W200" s="223"/>
      <c r="X200" s="223"/>
      <c r="Y200" s="227">
        <v>469</v>
      </c>
      <c r="Z200" s="223"/>
      <c r="AA200" s="223"/>
      <c r="AB200" s="223"/>
      <c r="AC200" s="223"/>
      <c r="AD200" s="223"/>
      <c r="AE200" s="223"/>
      <c r="AF200" s="306">
        <v>0.004050576062736427</v>
      </c>
      <c r="AG200" s="223"/>
      <c r="AH200" s="223"/>
      <c r="AI200" s="1"/>
    </row>
    <row r="201" spans="2:35" ht="11.25" customHeight="1">
      <c r="B201" s="222" t="s">
        <v>261</v>
      </c>
      <c r="C201" s="223"/>
      <c r="D201" s="223"/>
      <c r="E201" s="223"/>
      <c r="F201" s="223"/>
      <c r="G201" s="308">
        <v>4160892.559999999</v>
      </c>
      <c r="H201" s="223"/>
      <c r="I201" s="223"/>
      <c r="J201" s="223"/>
      <c r="K201" s="223"/>
      <c r="L201" s="223"/>
      <c r="M201" s="223"/>
      <c r="N201" s="223"/>
      <c r="O201" s="223"/>
      <c r="P201" s="223"/>
      <c r="Q201" s="223"/>
      <c r="R201" s="306">
        <v>0.0005944907873653131</v>
      </c>
      <c r="S201" s="223"/>
      <c r="T201" s="223"/>
      <c r="U201" s="223"/>
      <c r="V201" s="223"/>
      <c r="W201" s="223"/>
      <c r="X201" s="223"/>
      <c r="Y201" s="227">
        <v>164</v>
      </c>
      <c r="Z201" s="223"/>
      <c r="AA201" s="223"/>
      <c r="AB201" s="223"/>
      <c r="AC201" s="223"/>
      <c r="AD201" s="223"/>
      <c r="AE201" s="223"/>
      <c r="AF201" s="306">
        <v>0.0014164061285474928</v>
      </c>
      <c r="AG201" s="223"/>
      <c r="AH201" s="223"/>
      <c r="AI201" s="1"/>
    </row>
    <row r="202" spans="2:35" ht="11.25" customHeight="1">
      <c r="B202" s="222" t="s">
        <v>262</v>
      </c>
      <c r="C202" s="223"/>
      <c r="D202" s="223"/>
      <c r="E202" s="223"/>
      <c r="F202" s="223"/>
      <c r="G202" s="308">
        <v>1008913.5299999999</v>
      </c>
      <c r="H202" s="223"/>
      <c r="I202" s="223"/>
      <c r="J202" s="223"/>
      <c r="K202" s="223"/>
      <c r="L202" s="223"/>
      <c r="M202" s="223"/>
      <c r="N202" s="223"/>
      <c r="O202" s="223"/>
      <c r="P202" s="223"/>
      <c r="Q202" s="223"/>
      <c r="R202" s="306">
        <v>0.00014414931176045975</v>
      </c>
      <c r="S202" s="223"/>
      <c r="T202" s="223"/>
      <c r="U202" s="223"/>
      <c r="V202" s="223"/>
      <c r="W202" s="223"/>
      <c r="X202" s="223"/>
      <c r="Y202" s="227">
        <v>48</v>
      </c>
      <c r="Z202" s="223"/>
      <c r="AA202" s="223"/>
      <c r="AB202" s="223"/>
      <c r="AC202" s="223"/>
      <c r="AD202" s="223"/>
      <c r="AE202" s="223"/>
      <c r="AF202" s="306">
        <v>0.00041455789128219304</v>
      </c>
      <c r="AG202" s="223"/>
      <c r="AH202" s="223"/>
      <c r="AI202" s="1"/>
    </row>
    <row r="203" spans="2:35" ht="11.25" customHeight="1">
      <c r="B203" s="222" t="s">
        <v>263</v>
      </c>
      <c r="C203" s="223"/>
      <c r="D203" s="223"/>
      <c r="E203" s="223"/>
      <c r="F203" s="223"/>
      <c r="G203" s="308">
        <v>238283.35999999996</v>
      </c>
      <c r="H203" s="223"/>
      <c r="I203" s="223"/>
      <c r="J203" s="223"/>
      <c r="K203" s="223"/>
      <c r="L203" s="223"/>
      <c r="M203" s="223"/>
      <c r="N203" s="223"/>
      <c r="O203" s="223"/>
      <c r="P203" s="223"/>
      <c r="Q203" s="223"/>
      <c r="R203" s="306">
        <v>3.404492191513168E-05</v>
      </c>
      <c r="S203" s="223"/>
      <c r="T203" s="223"/>
      <c r="U203" s="223"/>
      <c r="V203" s="223"/>
      <c r="W203" s="223"/>
      <c r="X203" s="223"/>
      <c r="Y203" s="227">
        <v>27</v>
      </c>
      <c r="Z203" s="223"/>
      <c r="AA203" s="223"/>
      <c r="AB203" s="223"/>
      <c r="AC203" s="223"/>
      <c r="AD203" s="223"/>
      <c r="AE203" s="223"/>
      <c r="AF203" s="306">
        <v>0.00023318881384623357</v>
      </c>
      <c r="AG203" s="223"/>
      <c r="AH203" s="223"/>
      <c r="AI203" s="1"/>
    </row>
    <row r="204" spans="2:35" ht="11.25" customHeight="1">
      <c r="B204" s="222" t="s">
        <v>264</v>
      </c>
      <c r="C204" s="223"/>
      <c r="D204" s="223"/>
      <c r="E204" s="223"/>
      <c r="F204" s="223"/>
      <c r="G204" s="308">
        <v>228587.26</v>
      </c>
      <c r="H204" s="223"/>
      <c r="I204" s="223"/>
      <c r="J204" s="223"/>
      <c r="K204" s="223"/>
      <c r="L204" s="223"/>
      <c r="M204" s="223"/>
      <c r="N204" s="223"/>
      <c r="O204" s="223"/>
      <c r="P204" s="223"/>
      <c r="Q204" s="223"/>
      <c r="R204" s="306">
        <v>3.2659584024221853E-05</v>
      </c>
      <c r="S204" s="223"/>
      <c r="T204" s="223"/>
      <c r="U204" s="223"/>
      <c r="V204" s="223"/>
      <c r="W204" s="223"/>
      <c r="X204" s="223"/>
      <c r="Y204" s="227">
        <v>15</v>
      </c>
      <c r="Z204" s="223"/>
      <c r="AA204" s="223"/>
      <c r="AB204" s="223"/>
      <c r="AC204" s="223"/>
      <c r="AD204" s="223"/>
      <c r="AE204" s="223"/>
      <c r="AF204" s="306">
        <v>0.00012954934102568533</v>
      </c>
      <c r="AG204" s="223"/>
      <c r="AH204" s="223"/>
      <c r="AI204" s="1"/>
    </row>
    <row r="205" spans="2:35" ht="11.25" customHeight="1">
      <c r="B205" s="222" t="s">
        <v>265</v>
      </c>
      <c r="C205" s="223"/>
      <c r="D205" s="223"/>
      <c r="E205" s="223"/>
      <c r="F205" s="223"/>
      <c r="G205" s="308">
        <v>0</v>
      </c>
      <c r="H205" s="223"/>
      <c r="I205" s="223"/>
      <c r="J205" s="223"/>
      <c r="K205" s="223"/>
      <c r="L205" s="223"/>
      <c r="M205" s="223"/>
      <c r="N205" s="223"/>
      <c r="O205" s="223"/>
      <c r="P205" s="223"/>
      <c r="Q205" s="223"/>
      <c r="R205" s="306">
        <v>0</v>
      </c>
      <c r="S205" s="223"/>
      <c r="T205" s="223"/>
      <c r="U205" s="223"/>
      <c r="V205" s="223"/>
      <c r="W205" s="223"/>
      <c r="X205" s="223"/>
      <c r="Y205" s="227">
        <v>12</v>
      </c>
      <c r="Z205" s="223"/>
      <c r="AA205" s="223"/>
      <c r="AB205" s="223"/>
      <c r="AC205" s="223"/>
      <c r="AD205" s="223"/>
      <c r="AE205" s="223"/>
      <c r="AF205" s="306">
        <v>0.00010363947282054826</v>
      </c>
      <c r="AG205" s="223"/>
      <c r="AH205" s="223"/>
      <c r="AI205" s="1"/>
    </row>
    <row r="206" spans="2:35" ht="11.25" customHeight="1">
      <c r="B206" s="222" t="s">
        <v>266</v>
      </c>
      <c r="C206" s="223"/>
      <c r="D206" s="223"/>
      <c r="E206" s="223"/>
      <c r="F206" s="223"/>
      <c r="G206" s="308">
        <v>581.73</v>
      </c>
      <c r="H206" s="223"/>
      <c r="I206" s="223"/>
      <c r="J206" s="223"/>
      <c r="K206" s="223"/>
      <c r="L206" s="223"/>
      <c r="M206" s="223"/>
      <c r="N206" s="223"/>
      <c r="O206" s="223"/>
      <c r="P206" s="223"/>
      <c r="Q206" s="223"/>
      <c r="R206" s="306">
        <v>8.311512992635976E-08</v>
      </c>
      <c r="S206" s="223"/>
      <c r="T206" s="223"/>
      <c r="U206" s="223"/>
      <c r="V206" s="223"/>
      <c r="W206" s="223"/>
      <c r="X206" s="223"/>
      <c r="Y206" s="227">
        <v>1</v>
      </c>
      <c r="Z206" s="223"/>
      <c r="AA206" s="223"/>
      <c r="AB206" s="223"/>
      <c r="AC206" s="223"/>
      <c r="AD206" s="223"/>
      <c r="AE206" s="223"/>
      <c r="AF206" s="306">
        <v>8.636622735045688E-06</v>
      </c>
      <c r="AG206" s="223"/>
      <c r="AH206" s="223"/>
      <c r="AI206" s="1"/>
    </row>
    <row r="207" spans="2:35" ht="11.25" customHeight="1">
      <c r="B207" s="222" t="s">
        <v>267</v>
      </c>
      <c r="C207" s="223"/>
      <c r="D207" s="223"/>
      <c r="E207" s="223"/>
      <c r="F207" s="223"/>
      <c r="G207" s="308">
        <v>29139.88</v>
      </c>
      <c r="H207" s="223"/>
      <c r="I207" s="223"/>
      <c r="J207" s="223"/>
      <c r="K207" s="223"/>
      <c r="L207" s="223"/>
      <c r="M207" s="223"/>
      <c r="N207" s="223"/>
      <c r="O207" s="223"/>
      <c r="P207" s="223"/>
      <c r="Q207" s="223"/>
      <c r="R207" s="306">
        <v>4.163383205677088E-06</v>
      </c>
      <c r="S207" s="223"/>
      <c r="T207" s="223"/>
      <c r="U207" s="223"/>
      <c r="V207" s="223"/>
      <c r="W207" s="223"/>
      <c r="X207" s="223"/>
      <c r="Y207" s="227">
        <v>2</v>
      </c>
      <c r="Z207" s="223"/>
      <c r="AA207" s="223"/>
      <c r="AB207" s="223"/>
      <c r="AC207" s="223"/>
      <c r="AD207" s="223"/>
      <c r="AE207" s="223"/>
      <c r="AF207" s="306">
        <v>1.7273245470091375E-05</v>
      </c>
      <c r="AG207" s="223"/>
      <c r="AH207" s="223"/>
      <c r="AI207" s="1"/>
    </row>
    <row r="208" spans="2:35" ht="11.25" customHeight="1">
      <c r="B208" s="222" t="s">
        <v>268</v>
      </c>
      <c r="C208" s="223"/>
      <c r="D208" s="223"/>
      <c r="E208" s="223"/>
      <c r="F208" s="223"/>
      <c r="G208" s="308">
        <v>40406.649999999994</v>
      </c>
      <c r="H208" s="223"/>
      <c r="I208" s="223"/>
      <c r="J208" s="223"/>
      <c r="K208" s="223"/>
      <c r="L208" s="223"/>
      <c r="M208" s="223"/>
      <c r="N208" s="223"/>
      <c r="O208" s="223"/>
      <c r="P208" s="223"/>
      <c r="Q208" s="223"/>
      <c r="R208" s="306">
        <v>5.773131804512306E-06</v>
      </c>
      <c r="S208" s="223"/>
      <c r="T208" s="223"/>
      <c r="U208" s="223"/>
      <c r="V208" s="223"/>
      <c r="W208" s="223"/>
      <c r="X208" s="223"/>
      <c r="Y208" s="227">
        <v>2</v>
      </c>
      <c r="Z208" s="223"/>
      <c r="AA208" s="223"/>
      <c r="AB208" s="223"/>
      <c r="AC208" s="223"/>
      <c r="AD208" s="223"/>
      <c r="AE208" s="223"/>
      <c r="AF208" s="306">
        <v>1.7273245470091375E-05</v>
      </c>
      <c r="AG208" s="223"/>
      <c r="AH208" s="223"/>
      <c r="AI208" s="1"/>
    </row>
    <row r="209" spans="2:35" ht="11.25" customHeight="1">
      <c r="B209" s="222" t="s">
        <v>269</v>
      </c>
      <c r="C209" s="223"/>
      <c r="D209" s="223"/>
      <c r="E209" s="223"/>
      <c r="F209" s="223"/>
      <c r="G209" s="308">
        <v>18096.23</v>
      </c>
      <c r="H209" s="223"/>
      <c r="I209" s="223"/>
      <c r="J209" s="223"/>
      <c r="K209" s="223"/>
      <c r="L209" s="223"/>
      <c r="M209" s="223"/>
      <c r="N209" s="223"/>
      <c r="O209" s="223"/>
      <c r="P209" s="223"/>
      <c r="Q209" s="223"/>
      <c r="R209" s="306">
        <v>2.585513051806318E-06</v>
      </c>
      <c r="S209" s="223"/>
      <c r="T209" s="223"/>
      <c r="U209" s="223"/>
      <c r="V209" s="223"/>
      <c r="W209" s="223"/>
      <c r="X209" s="223"/>
      <c r="Y209" s="227">
        <v>1</v>
      </c>
      <c r="Z209" s="223"/>
      <c r="AA209" s="223"/>
      <c r="AB209" s="223"/>
      <c r="AC209" s="223"/>
      <c r="AD209" s="223"/>
      <c r="AE209" s="223"/>
      <c r="AF209" s="306">
        <v>8.636622735045688E-06</v>
      </c>
      <c r="AG209" s="223"/>
      <c r="AH209" s="223"/>
      <c r="AI209" s="1"/>
    </row>
    <row r="210" spans="2:35" ht="11.25" customHeight="1">
      <c r="B210" s="222" t="s">
        <v>270</v>
      </c>
      <c r="C210" s="223"/>
      <c r="D210" s="223"/>
      <c r="E210" s="223"/>
      <c r="F210" s="223"/>
      <c r="G210" s="308">
        <v>44147.50000000001</v>
      </c>
      <c r="H210" s="223"/>
      <c r="I210" s="223"/>
      <c r="J210" s="223"/>
      <c r="K210" s="223"/>
      <c r="L210" s="223"/>
      <c r="M210" s="223"/>
      <c r="N210" s="223"/>
      <c r="O210" s="223"/>
      <c r="P210" s="223"/>
      <c r="Q210" s="223"/>
      <c r="R210" s="306">
        <v>6.30760868173202E-06</v>
      </c>
      <c r="S210" s="223"/>
      <c r="T210" s="223"/>
      <c r="U210" s="223"/>
      <c r="V210" s="223"/>
      <c r="W210" s="223"/>
      <c r="X210" s="223"/>
      <c r="Y210" s="227">
        <v>3</v>
      </c>
      <c r="Z210" s="223"/>
      <c r="AA210" s="223"/>
      <c r="AB210" s="223"/>
      <c r="AC210" s="223"/>
      <c r="AD210" s="223"/>
      <c r="AE210" s="223"/>
      <c r="AF210" s="306">
        <v>2.5909868205137065E-05</v>
      </c>
      <c r="AG210" s="223"/>
      <c r="AH210" s="223"/>
      <c r="AI210" s="1"/>
    </row>
    <row r="211" spans="2:35" ht="11.25" customHeight="1">
      <c r="B211" s="314"/>
      <c r="C211" s="310"/>
      <c r="D211" s="310"/>
      <c r="E211" s="310"/>
      <c r="F211" s="310"/>
      <c r="G211" s="311">
        <v>6999086694.749974</v>
      </c>
      <c r="H211" s="310"/>
      <c r="I211" s="310"/>
      <c r="J211" s="310"/>
      <c r="K211" s="310"/>
      <c r="L211" s="310"/>
      <c r="M211" s="310"/>
      <c r="N211" s="310"/>
      <c r="O211" s="310"/>
      <c r="P211" s="310"/>
      <c r="Q211" s="310"/>
      <c r="R211" s="312">
        <v>0.9999999999999909</v>
      </c>
      <c r="S211" s="310"/>
      <c r="T211" s="310"/>
      <c r="U211" s="310"/>
      <c r="V211" s="310"/>
      <c r="W211" s="310"/>
      <c r="X211" s="310"/>
      <c r="Y211" s="313">
        <v>115786</v>
      </c>
      <c r="Z211" s="310"/>
      <c r="AA211" s="310"/>
      <c r="AB211" s="310"/>
      <c r="AC211" s="310"/>
      <c r="AD211" s="310"/>
      <c r="AE211" s="310"/>
      <c r="AF211" s="312">
        <v>1</v>
      </c>
      <c r="AG211" s="310"/>
      <c r="AH211" s="310"/>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235" t="s">
        <v>191</v>
      </c>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7"/>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226"/>
      <c r="C215" s="221"/>
      <c r="D215" s="221"/>
      <c r="E215" s="221"/>
      <c r="F215" s="226" t="s">
        <v>199</v>
      </c>
      <c r="G215" s="221"/>
      <c r="H215" s="221"/>
      <c r="I215" s="221"/>
      <c r="J215" s="221"/>
      <c r="K215" s="221"/>
      <c r="L215" s="221"/>
      <c r="M215" s="221"/>
      <c r="N215" s="221"/>
      <c r="O215" s="221"/>
      <c r="P215" s="221"/>
      <c r="Q215" s="226" t="s">
        <v>200</v>
      </c>
      <c r="R215" s="221"/>
      <c r="S215" s="221"/>
      <c r="T215" s="221"/>
      <c r="U215" s="221"/>
      <c r="V215" s="221"/>
      <c r="W215" s="221"/>
      <c r="X215" s="226" t="s">
        <v>201</v>
      </c>
      <c r="Y215" s="221"/>
      <c r="Z215" s="221"/>
      <c r="AA215" s="221"/>
      <c r="AB215" s="221"/>
      <c r="AC215" s="221"/>
      <c r="AD215" s="221"/>
      <c r="AE215" s="221"/>
      <c r="AF215" s="226" t="s">
        <v>200</v>
      </c>
      <c r="AG215" s="221"/>
      <c r="AH215" s="221"/>
      <c r="AI215" s="221"/>
    </row>
    <row r="216" spans="2:35" ht="11.25" customHeight="1">
      <c r="B216" s="222" t="s">
        <v>58</v>
      </c>
      <c r="C216" s="223"/>
      <c r="D216" s="223"/>
      <c r="E216" s="223"/>
      <c r="F216" s="308">
        <v>6233560237.02993</v>
      </c>
      <c r="G216" s="223"/>
      <c r="H216" s="223"/>
      <c r="I216" s="223"/>
      <c r="J216" s="223"/>
      <c r="K216" s="223"/>
      <c r="L216" s="223"/>
      <c r="M216" s="223"/>
      <c r="N216" s="223"/>
      <c r="O216" s="223"/>
      <c r="P216" s="223"/>
      <c r="Q216" s="306">
        <v>0.8906248070488645</v>
      </c>
      <c r="R216" s="223"/>
      <c r="S216" s="223"/>
      <c r="T216" s="223"/>
      <c r="U216" s="223"/>
      <c r="V216" s="223"/>
      <c r="W216" s="223"/>
      <c r="X216" s="227">
        <v>103846</v>
      </c>
      <c r="Y216" s="223"/>
      <c r="Z216" s="223"/>
      <c r="AA216" s="223"/>
      <c r="AB216" s="223"/>
      <c r="AC216" s="223"/>
      <c r="AD216" s="223"/>
      <c r="AE216" s="223"/>
      <c r="AF216" s="306">
        <v>0.8968787245435544</v>
      </c>
      <c r="AG216" s="223"/>
      <c r="AH216" s="223"/>
      <c r="AI216" s="223"/>
    </row>
    <row r="217" spans="2:35" ht="11.25" customHeight="1">
      <c r="B217" s="222" t="s">
        <v>271</v>
      </c>
      <c r="C217" s="223"/>
      <c r="D217" s="223"/>
      <c r="E217" s="223"/>
      <c r="F217" s="308">
        <v>3982298.4500000007</v>
      </c>
      <c r="G217" s="223"/>
      <c r="H217" s="223"/>
      <c r="I217" s="223"/>
      <c r="J217" s="223"/>
      <c r="K217" s="223"/>
      <c r="L217" s="223"/>
      <c r="M217" s="223"/>
      <c r="N217" s="223"/>
      <c r="O217" s="223"/>
      <c r="P217" s="223"/>
      <c r="Q217" s="306">
        <v>0.0005689740138505721</v>
      </c>
      <c r="R217" s="223"/>
      <c r="S217" s="223"/>
      <c r="T217" s="223"/>
      <c r="U217" s="223"/>
      <c r="V217" s="223"/>
      <c r="W217" s="223"/>
      <c r="X217" s="227">
        <v>315</v>
      </c>
      <c r="Y217" s="223"/>
      <c r="Z217" s="223"/>
      <c r="AA217" s="223"/>
      <c r="AB217" s="223"/>
      <c r="AC217" s="223"/>
      <c r="AD217" s="223"/>
      <c r="AE217" s="223"/>
      <c r="AF217" s="306">
        <v>0.0027205361615393916</v>
      </c>
      <c r="AG217" s="223"/>
      <c r="AH217" s="223"/>
      <c r="AI217" s="223"/>
    </row>
    <row r="218" spans="2:35" ht="11.25" customHeight="1">
      <c r="B218" s="222" t="s">
        <v>272</v>
      </c>
      <c r="C218" s="223"/>
      <c r="D218" s="223"/>
      <c r="E218" s="223"/>
      <c r="F218" s="308">
        <v>761544159.2699987</v>
      </c>
      <c r="G218" s="223"/>
      <c r="H218" s="223"/>
      <c r="I218" s="223"/>
      <c r="J218" s="223"/>
      <c r="K218" s="223"/>
      <c r="L218" s="223"/>
      <c r="M218" s="223"/>
      <c r="N218" s="223"/>
      <c r="O218" s="223"/>
      <c r="P218" s="223"/>
      <c r="Q218" s="306">
        <v>0.10880621893728493</v>
      </c>
      <c r="R218" s="223"/>
      <c r="S218" s="223"/>
      <c r="T218" s="223"/>
      <c r="U218" s="223"/>
      <c r="V218" s="223"/>
      <c r="W218" s="223"/>
      <c r="X218" s="227">
        <v>11625</v>
      </c>
      <c r="Y218" s="223"/>
      <c r="Z218" s="223"/>
      <c r="AA218" s="223"/>
      <c r="AB218" s="223"/>
      <c r="AC218" s="223"/>
      <c r="AD218" s="223"/>
      <c r="AE218" s="223"/>
      <c r="AF218" s="306">
        <v>0.10040073929490612</v>
      </c>
      <c r="AG218" s="223"/>
      <c r="AH218" s="223"/>
      <c r="AI218" s="223"/>
    </row>
    <row r="219" spans="2:35" ht="12.75" customHeight="1">
      <c r="B219" s="314"/>
      <c r="C219" s="310"/>
      <c r="D219" s="310"/>
      <c r="E219" s="310"/>
      <c r="F219" s="311">
        <v>6999086694.749928</v>
      </c>
      <c r="G219" s="310"/>
      <c r="H219" s="310"/>
      <c r="I219" s="310"/>
      <c r="J219" s="310"/>
      <c r="K219" s="310"/>
      <c r="L219" s="310"/>
      <c r="M219" s="310"/>
      <c r="N219" s="310"/>
      <c r="O219" s="310"/>
      <c r="P219" s="310"/>
      <c r="Q219" s="312">
        <v>0.9999999999999974</v>
      </c>
      <c r="R219" s="310"/>
      <c r="S219" s="310"/>
      <c r="T219" s="310"/>
      <c r="U219" s="310"/>
      <c r="V219" s="310"/>
      <c r="W219" s="310"/>
      <c r="X219" s="313">
        <v>115786</v>
      </c>
      <c r="Y219" s="310"/>
      <c r="Z219" s="310"/>
      <c r="AA219" s="310"/>
      <c r="AB219" s="310"/>
      <c r="AC219" s="310"/>
      <c r="AD219" s="310"/>
      <c r="AE219" s="310"/>
      <c r="AF219" s="312">
        <v>1</v>
      </c>
      <c r="AG219" s="310"/>
      <c r="AH219" s="310"/>
      <c r="AI219" s="310"/>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235" t="s">
        <v>192</v>
      </c>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7"/>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226"/>
      <c r="C223" s="221"/>
      <c r="D223" s="221"/>
      <c r="E223" s="221"/>
      <c r="F223" s="226" t="s">
        <v>199</v>
      </c>
      <c r="G223" s="221"/>
      <c r="H223" s="221"/>
      <c r="I223" s="221"/>
      <c r="J223" s="221"/>
      <c r="K223" s="221"/>
      <c r="L223" s="221"/>
      <c r="M223" s="221"/>
      <c r="N223" s="221"/>
      <c r="O223" s="221"/>
      <c r="P223" s="221"/>
      <c r="Q223" s="226" t="s">
        <v>200</v>
      </c>
      <c r="R223" s="221"/>
      <c r="S223" s="221"/>
      <c r="T223" s="221"/>
      <c r="U223" s="221"/>
      <c r="V223" s="221"/>
      <c r="W223" s="221"/>
      <c r="X223" s="226" t="s">
        <v>201</v>
      </c>
      <c r="Y223" s="221"/>
      <c r="Z223" s="221"/>
      <c r="AA223" s="221"/>
      <c r="AB223" s="221"/>
      <c r="AC223" s="221"/>
      <c r="AD223" s="221"/>
      <c r="AE223" s="221"/>
      <c r="AF223" s="226" t="s">
        <v>200</v>
      </c>
      <c r="AG223" s="221"/>
      <c r="AH223" s="221"/>
      <c r="AI223" s="221"/>
    </row>
    <row r="224" spans="2:35" ht="12" customHeight="1">
      <c r="B224" s="222" t="s">
        <v>273</v>
      </c>
      <c r="C224" s="223"/>
      <c r="D224" s="223"/>
      <c r="E224" s="223"/>
      <c r="F224" s="308">
        <v>238699311.27000022</v>
      </c>
      <c r="G224" s="223"/>
      <c r="H224" s="223"/>
      <c r="I224" s="223"/>
      <c r="J224" s="223"/>
      <c r="K224" s="223"/>
      <c r="L224" s="223"/>
      <c r="M224" s="223"/>
      <c r="N224" s="223"/>
      <c r="O224" s="223"/>
      <c r="P224" s="223"/>
      <c r="Q224" s="306">
        <v>0.03410435127901052</v>
      </c>
      <c r="R224" s="223"/>
      <c r="S224" s="223"/>
      <c r="T224" s="223"/>
      <c r="U224" s="223"/>
      <c r="V224" s="223"/>
      <c r="W224" s="223"/>
      <c r="X224" s="227">
        <v>4069</v>
      </c>
      <c r="Y224" s="223"/>
      <c r="Z224" s="223"/>
      <c r="AA224" s="223"/>
      <c r="AB224" s="223"/>
      <c r="AC224" s="223"/>
      <c r="AD224" s="223"/>
      <c r="AE224" s="223"/>
      <c r="AF224" s="306">
        <v>0.0351424179089009</v>
      </c>
      <c r="AG224" s="223"/>
      <c r="AH224" s="223"/>
      <c r="AI224" s="223"/>
    </row>
    <row r="225" spans="2:35" ht="12" customHeight="1">
      <c r="B225" s="222" t="s">
        <v>274</v>
      </c>
      <c r="C225" s="223"/>
      <c r="D225" s="223"/>
      <c r="E225" s="223"/>
      <c r="F225" s="308">
        <v>180247384.7</v>
      </c>
      <c r="G225" s="223"/>
      <c r="H225" s="223"/>
      <c r="I225" s="223"/>
      <c r="J225" s="223"/>
      <c r="K225" s="223"/>
      <c r="L225" s="223"/>
      <c r="M225" s="223"/>
      <c r="N225" s="223"/>
      <c r="O225" s="223"/>
      <c r="P225" s="223"/>
      <c r="Q225" s="306">
        <v>0.02575298643395931</v>
      </c>
      <c r="R225" s="223"/>
      <c r="S225" s="223"/>
      <c r="T225" s="223"/>
      <c r="U225" s="223"/>
      <c r="V225" s="223"/>
      <c r="W225" s="223"/>
      <c r="X225" s="227">
        <v>3136</v>
      </c>
      <c r="Y225" s="223"/>
      <c r="Z225" s="223"/>
      <c r="AA225" s="223"/>
      <c r="AB225" s="223"/>
      <c r="AC225" s="223"/>
      <c r="AD225" s="223"/>
      <c r="AE225" s="223"/>
      <c r="AF225" s="306">
        <v>0.027084448897103278</v>
      </c>
      <c r="AG225" s="223"/>
      <c r="AH225" s="223"/>
      <c r="AI225" s="223"/>
    </row>
    <row r="226" spans="2:35" ht="12" customHeight="1">
      <c r="B226" s="222" t="s">
        <v>275</v>
      </c>
      <c r="C226" s="223"/>
      <c r="D226" s="223"/>
      <c r="E226" s="223"/>
      <c r="F226" s="308">
        <v>40844015.2</v>
      </c>
      <c r="G226" s="223"/>
      <c r="H226" s="223"/>
      <c r="I226" s="223"/>
      <c r="J226" s="223"/>
      <c r="K226" s="223"/>
      <c r="L226" s="223"/>
      <c r="M226" s="223"/>
      <c r="N226" s="223"/>
      <c r="O226" s="223"/>
      <c r="P226" s="223"/>
      <c r="Q226" s="306">
        <v>0.005835620700431877</v>
      </c>
      <c r="R226" s="223"/>
      <c r="S226" s="223"/>
      <c r="T226" s="223"/>
      <c r="U226" s="223"/>
      <c r="V226" s="223"/>
      <c r="W226" s="223"/>
      <c r="X226" s="227">
        <v>558</v>
      </c>
      <c r="Y226" s="223"/>
      <c r="Z226" s="223"/>
      <c r="AA226" s="223"/>
      <c r="AB226" s="223"/>
      <c r="AC226" s="223"/>
      <c r="AD226" s="223"/>
      <c r="AE226" s="223"/>
      <c r="AF226" s="306">
        <v>0.004819235486155494</v>
      </c>
      <c r="AG226" s="223"/>
      <c r="AH226" s="223"/>
      <c r="AI226" s="223"/>
    </row>
    <row r="227" spans="2:35" ht="12" customHeight="1">
      <c r="B227" s="222" t="s">
        <v>276</v>
      </c>
      <c r="C227" s="223"/>
      <c r="D227" s="223"/>
      <c r="E227" s="223"/>
      <c r="F227" s="308">
        <v>51393776.859999955</v>
      </c>
      <c r="G227" s="223"/>
      <c r="H227" s="223"/>
      <c r="I227" s="223"/>
      <c r="J227" s="223"/>
      <c r="K227" s="223"/>
      <c r="L227" s="223"/>
      <c r="M227" s="223"/>
      <c r="N227" s="223"/>
      <c r="O227" s="223"/>
      <c r="P227" s="223"/>
      <c r="Q227" s="306">
        <v>0.007342926170431758</v>
      </c>
      <c r="R227" s="223"/>
      <c r="S227" s="223"/>
      <c r="T227" s="223"/>
      <c r="U227" s="223"/>
      <c r="V227" s="223"/>
      <c r="W227" s="223"/>
      <c r="X227" s="227">
        <v>656</v>
      </c>
      <c r="Y227" s="223"/>
      <c r="Z227" s="223"/>
      <c r="AA227" s="223"/>
      <c r="AB227" s="223"/>
      <c r="AC227" s="223"/>
      <c r="AD227" s="223"/>
      <c r="AE227" s="223"/>
      <c r="AF227" s="306">
        <v>0.005665624514189971</v>
      </c>
      <c r="AG227" s="223"/>
      <c r="AH227" s="223"/>
      <c r="AI227" s="223"/>
    </row>
    <row r="228" spans="2:35" ht="12" customHeight="1">
      <c r="B228" s="222" t="s">
        <v>277</v>
      </c>
      <c r="C228" s="223"/>
      <c r="D228" s="223"/>
      <c r="E228" s="223"/>
      <c r="F228" s="308">
        <v>105100305.03000003</v>
      </c>
      <c r="G228" s="223"/>
      <c r="H228" s="223"/>
      <c r="I228" s="223"/>
      <c r="J228" s="223"/>
      <c r="K228" s="223"/>
      <c r="L228" s="223"/>
      <c r="M228" s="223"/>
      <c r="N228" s="223"/>
      <c r="O228" s="223"/>
      <c r="P228" s="223"/>
      <c r="Q228" s="306">
        <v>0.015016288497874534</v>
      </c>
      <c r="R228" s="223"/>
      <c r="S228" s="223"/>
      <c r="T228" s="223"/>
      <c r="U228" s="223"/>
      <c r="V228" s="223"/>
      <c r="W228" s="223"/>
      <c r="X228" s="227">
        <v>1260</v>
      </c>
      <c r="Y228" s="223"/>
      <c r="Z228" s="223"/>
      <c r="AA228" s="223"/>
      <c r="AB228" s="223"/>
      <c r="AC228" s="223"/>
      <c r="AD228" s="223"/>
      <c r="AE228" s="223"/>
      <c r="AF228" s="306">
        <v>0.010882144646157567</v>
      </c>
      <c r="AG228" s="223"/>
      <c r="AH228" s="223"/>
      <c r="AI228" s="223"/>
    </row>
    <row r="229" spans="2:35" ht="12" customHeight="1">
      <c r="B229" s="222" t="s">
        <v>278</v>
      </c>
      <c r="C229" s="223"/>
      <c r="D229" s="223"/>
      <c r="E229" s="223"/>
      <c r="F229" s="308">
        <v>12981895.36</v>
      </c>
      <c r="G229" s="223"/>
      <c r="H229" s="223"/>
      <c r="I229" s="223"/>
      <c r="J229" s="223"/>
      <c r="K229" s="223"/>
      <c r="L229" s="223"/>
      <c r="M229" s="223"/>
      <c r="N229" s="223"/>
      <c r="O229" s="223"/>
      <c r="P229" s="223"/>
      <c r="Q229" s="306">
        <v>0.0018547984795984633</v>
      </c>
      <c r="R229" s="223"/>
      <c r="S229" s="223"/>
      <c r="T229" s="223"/>
      <c r="U229" s="223"/>
      <c r="V229" s="223"/>
      <c r="W229" s="223"/>
      <c r="X229" s="227">
        <v>162</v>
      </c>
      <c r="Y229" s="223"/>
      <c r="Z229" s="223"/>
      <c r="AA229" s="223"/>
      <c r="AB229" s="223"/>
      <c r="AC229" s="223"/>
      <c r="AD229" s="223"/>
      <c r="AE229" s="223"/>
      <c r="AF229" s="306">
        <v>0.0013991328830774013</v>
      </c>
      <c r="AG229" s="223"/>
      <c r="AH229" s="223"/>
      <c r="AI229" s="223"/>
    </row>
    <row r="230" spans="2:35" ht="12" customHeight="1">
      <c r="B230" s="222" t="s">
        <v>279</v>
      </c>
      <c r="C230" s="223"/>
      <c r="D230" s="223"/>
      <c r="E230" s="223"/>
      <c r="F230" s="308">
        <v>8007726.370000002</v>
      </c>
      <c r="G230" s="223"/>
      <c r="H230" s="223"/>
      <c r="I230" s="223"/>
      <c r="J230" s="223"/>
      <c r="K230" s="223"/>
      <c r="L230" s="223"/>
      <c r="M230" s="223"/>
      <c r="N230" s="223"/>
      <c r="O230" s="223"/>
      <c r="P230" s="223"/>
      <c r="Q230" s="306">
        <v>0.001144110184548316</v>
      </c>
      <c r="R230" s="223"/>
      <c r="S230" s="223"/>
      <c r="T230" s="223"/>
      <c r="U230" s="223"/>
      <c r="V230" s="223"/>
      <c r="W230" s="223"/>
      <c r="X230" s="227">
        <v>110</v>
      </c>
      <c r="Y230" s="223"/>
      <c r="Z230" s="223"/>
      <c r="AA230" s="223"/>
      <c r="AB230" s="223"/>
      <c r="AC230" s="223"/>
      <c r="AD230" s="223"/>
      <c r="AE230" s="223"/>
      <c r="AF230" s="306">
        <v>0.0009500285008550256</v>
      </c>
      <c r="AG230" s="223"/>
      <c r="AH230" s="223"/>
      <c r="AI230" s="223"/>
    </row>
    <row r="231" spans="2:35" ht="12" customHeight="1">
      <c r="B231" s="222" t="s">
        <v>280</v>
      </c>
      <c r="C231" s="223"/>
      <c r="D231" s="223"/>
      <c r="E231" s="223"/>
      <c r="F231" s="308">
        <v>39155551.75999997</v>
      </c>
      <c r="G231" s="223"/>
      <c r="H231" s="223"/>
      <c r="I231" s="223"/>
      <c r="J231" s="223"/>
      <c r="K231" s="223"/>
      <c r="L231" s="223"/>
      <c r="M231" s="223"/>
      <c r="N231" s="223"/>
      <c r="O231" s="223"/>
      <c r="P231" s="223"/>
      <c r="Q231" s="306">
        <v>0.00559438016239617</v>
      </c>
      <c r="R231" s="223"/>
      <c r="S231" s="223"/>
      <c r="T231" s="223"/>
      <c r="U231" s="223"/>
      <c r="V231" s="223"/>
      <c r="W231" s="223"/>
      <c r="X231" s="227">
        <v>464</v>
      </c>
      <c r="Y231" s="223"/>
      <c r="Z231" s="223"/>
      <c r="AA231" s="223"/>
      <c r="AB231" s="223"/>
      <c r="AC231" s="223"/>
      <c r="AD231" s="223"/>
      <c r="AE231" s="223"/>
      <c r="AF231" s="306">
        <v>0.004007392949061199</v>
      </c>
      <c r="AG231" s="223"/>
      <c r="AH231" s="223"/>
      <c r="AI231" s="223"/>
    </row>
    <row r="232" spans="2:35" ht="12" customHeight="1">
      <c r="B232" s="222" t="s">
        <v>281</v>
      </c>
      <c r="C232" s="223"/>
      <c r="D232" s="223"/>
      <c r="E232" s="223"/>
      <c r="F232" s="308">
        <v>33028123.750000004</v>
      </c>
      <c r="G232" s="223"/>
      <c r="H232" s="223"/>
      <c r="I232" s="223"/>
      <c r="J232" s="223"/>
      <c r="K232" s="223"/>
      <c r="L232" s="223"/>
      <c r="M232" s="223"/>
      <c r="N232" s="223"/>
      <c r="O232" s="223"/>
      <c r="P232" s="223"/>
      <c r="Q232" s="306">
        <v>0.004718919080510128</v>
      </c>
      <c r="R232" s="223"/>
      <c r="S232" s="223"/>
      <c r="T232" s="223"/>
      <c r="U232" s="223"/>
      <c r="V232" s="223"/>
      <c r="W232" s="223"/>
      <c r="X232" s="227">
        <v>388</v>
      </c>
      <c r="Y232" s="223"/>
      <c r="Z232" s="223"/>
      <c r="AA232" s="223"/>
      <c r="AB232" s="223"/>
      <c r="AC232" s="223"/>
      <c r="AD232" s="223"/>
      <c r="AE232" s="223"/>
      <c r="AF232" s="306">
        <v>0.003351009621197727</v>
      </c>
      <c r="AG232" s="223"/>
      <c r="AH232" s="223"/>
      <c r="AI232" s="223"/>
    </row>
    <row r="233" spans="2:35" ht="12" customHeight="1">
      <c r="B233" s="222" t="s">
        <v>282</v>
      </c>
      <c r="C233" s="223"/>
      <c r="D233" s="223"/>
      <c r="E233" s="223"/>
      <c r="F233" s="308">
        <v>21573662.90999999</v>
      </c>
      <c r="G233" s="223"/>
      <c r="H233" s="223"/>
      <c r="I233" s="223"/>
      <c r="J233" s="223"/>
      <c r="K233" s="223"/>
      <c r="L233" s="223"/>
      <c r="M233" s="223"/>
      <c r="N233" s="223"/>
      <c r="O233" s="223"/>
      <c r="P233" s="223"/>
      <c r="Q233" s="306">
        <v>0.0030823540057280004</v>
      </c>
      <c r="R233" s="223"/>
      <c r="S233" s="223"/>
      <c r="T233" s="223"/>
      <c r="U233" s="223"/>
      <c r="V233" s="223"/>
      <c r="W233" s="223"/>
      <c r="X233" s="227">
        <v>275</v>
      </c>
      <c r="Y233" s="223"/>
      <c r="Z233" s="223"/>
      <c r="AA233" s="223"/>
      <c r="AB233" s="223"/>
      <c r="AC233" s="223"/>
      <c r="AD233" s="223"/>
      <c r="AE233" s="223"/>
      <c r="AF233" s="306">
        <v>0.002375071252137564</v>
      </c>
      <c r="AG233" s="223"/>
      <c r="AH233" s="223"/>
      <c r="AI233" s="223"/>
    </row>
    <row r="234" spans="2:35" ht="12" customHeight="1">
      <c r="B234" s="222" t="s">
        <v>283</v>
      </c>
      <c r="C234" s="223"/>
      <c r="D234" s="223"/>
      <c r="E234" s="223"/>
      <c r="F234" s="308">
        <v>205176.3</v>
      </c>
      <c r="G234" s="223"/>
      <c r="H234" s="223"/>
      <c r="I234" s="223"/>
      <c r="J234" s="223"/>
      <c r="K234" s="223"/>
      <c r="L234" s="223"/>
      <c r="M234" s="223"/>
      <c r="N234" s="223"/>
      <c r="O234" s="223"/>
      <c r="P234" s="223"/>
      <c r="Q234" s="306">
        <v>2.931472475600344E-05</v>
      </c>
      <c r="R234" s="223"/>
      <c r="S234" s="223"/>
      <c r="T234" s="223"/>
      <c r="U234" s="223"/>
      <c r="V234" s="223"/>
      <c r="W234" s="223"/>
      <c r="X234" s="227">
        <v>3</v>
      </c>
      <c r="Y234" s="223"/>
      <c r="Z234" s="223"/>
      <c r="AA234" s="223"/>
      <c r="AB234" s="223"/>
      <c r="AC234" s="223"/>
      <c r="AD234" s="223"/>
      <c r="AE234" s="223"/>
      <c r="AF234" s="306">
        <v>2.5909868205137065E-05</v>
      </c>
      <c r="AG234" s="223"/>
      <c r="AH234" s="223"/>
      <c r="AI234" s="223"/>
    </row>
    <row r="235" spans="2:35" ht="12" customHeight="1">
      <c r="B235" s="222" t="s">
        <v>284</v>
      </c>
      <c r="C235" s="223"/>
      <c r="D235" s="223"/>
      <c r="E235" s="223"/>
      <c r="F235" s="308">
        <v>18907442.260000013</v>
      </c>
      <c r="G235" s="223"/>
      <c r="H235" s="223"/>
      <c r="I235" s="223"/>
      <c r="J235" s="223"/>
      <c r="K235" s="223"/>
      <c r="L235" s="223"/>
      <c r="M235" s="223"/>
      <c r="N235" s="223"/>
      <c r="O235" s="223"/>
      <c r="P235" s="223"/>
      <c r="Q235" s="306">
        <v>0.002701415639583753</v>
      </c>
      <c r="R235" s="223"/>
      <c r="S235" s="223"/>
      <c r="T235" s="223"/>
      <c r="U235" s="223"/>
      <c r="V235" s="223"/>
      <c r="W235" s="223"/>
      <c r="X235" s="227">
        <v>306</v>
      </c>
      <c r="Y235" s="223"/>
      <c r="Z235" s="223"/>
      <c r="AA235" s="223"/>
      <c r="AB235" s="223"/>
      <c r="AC235" s="223"/>
      <c r="AD235" s="223"/>
      <c r="AE235" s="223"/>
      <c r="AF235" s="306">
        <v>0.0026428065569239806</v>
      </c>
      <c r="AG235" s="223"/>
      <c r="AH235" s="223"/>
      <c r="AI235" s="223"/>
    </row>
    <row r="236" spans="2:35" ht="12" customHeight="1">
      <c r="B236" s="222" t="s">
        <v>285</v>
      </c>
      <c r="C236" s="223"/>
      <c r="D236" s="223"/>
      <c r="E236" s="223"/>
      <c r="F236" s="308">
        <v>2850109.64</v>
      </c>
      <c r="G236" s="223"/>
      <c r="H236" s="223"/>
      <c r="I236" s="223"/>
      <c r="J236" s="223"/>
      <c r="K236" s="223"/>
      <c r="L236" s="223"/>
      <c r="M236" s="223"/>
      <c r="N236" s="223"/>
      <c r="O236" s="223"/>
      <c r="P236" s="223"/>
      <c r="Q236" s="306">
        <v>0.0004072116497910921</v>
      </c>
      <c r="R236" s="223"/>
      <c r="S236" s="223"/>
      <c r="T236" s="223"/>
      <c r="U236" s="223"/>
      <c r="V236" s="223"/>
      <c r="W236" s="223"/>
      <c r="X236" s="227">
        <v>38</v>
      </c>
      <c r="Y236" s="223"/>
      <c r="Z236" s="223"/>
      <c r="AA236" s="223"/>
      <c r="AB236" s="223"/>
      <c r="AC236" s="223"/>
      <c r="AD236" s="223"/>
      <c r="AE236" s="223"/>
      <c r="AF236" s="306">
        <v>0.0003281916639317361</v>
      </c>
      <c r="AG236" s="223"/>
      <c r="AH236" s="223"/>
      <c r="AI236" s="223"/>
    </row>
    <row r="237" spans="2:35" ht="12" customHeight="1">
      <c r="B237" s="222" t="s">
        <v>286</v>
      </c>
      <c r="C237" s="223"/>
      <c r="D237" s="223"/>
      <c r="E237" s="223"/>
      <c r="F237" s="308">
        <v>6246092213.339928</v>
      </c>
      <c r="G237" s="223"/>
      <c r="H237" s="223"/>
      <c r="I237" s="223"/>
      <c r="J237" s="223"/>
      <c r="K237" s="223"/>
      <c r="L237" s="223"/>
      <c r="M237" s="223"/>
      <c r="N237" s="223"/>
      <c r="O237" s="223"/>
      <c r="P237" s="223"/>
      <c r="Q237" s="306">
        <v>0.8924153229913802</v>
      </c>
      <c r="R237" s="223"/>
      <c r="S237" s="223"/>
      <c r="T237" s="223"/>
      <c r="U237" s="223"/>
      <c r="V237" s="223"/>
      <c r="W237" s="223"/>
      <c r="X237" s="227">
        <v>104361</v>
      </c>
      <c r="Y237" s="223"/>
      <c r="Z237" s="223"/>
      <c r="AA237" s="223"/>
      <c r="AB237" s="223"/>
      <c r="AC237" s="223"/>
      <c r="AD237" s="223"/>
      <c r="AE237" s="223"/>
      <c r="AF237" s="306">
        <v>0.901326585252103</v>
      </c>
      <c r="AG237" s="223"/>
      <c r="AH237" s="223"/>
      <c r="AI237" s="223"/>
    </row>
    <row r="238" spans="2:35" ht="12.75" customHeight="1">
      <c r="B238" s="314"/>
      <c r="C238" s="310"/>
      <c r="D238" s="310"/>
      <c r="E238" s="310"/>
      <c r="F238" s="311">
        <v>6999086694.7499275</v>
      </c>
      <c r="G238" s="310"/>
      <c r="H238" s="310"/>
      <c r="I238" s="310"/>
      <c r="J238" s="310"/>
      <c r="K238" s="310"/>
      <c r="L238" s="310"/>
      <c r="M238" s="310"/>
      <c r="N238" s="310"/>
      <c r="O238" s="310"/>
      <c r="P238" s="310"/>
      <c r="Q238" s="312">
        <v>0.9999999999999976</v>
      </c>
      <c r="R238" s="310"/>
      <c r="S238" s="310"/>
      <c r="T238" s="310"/>
      <c r="U238" s="310"/>
      <c r="V238" s="310"/>
      <c r="W238" s="310"/>
      <c r="X238" s="313">
        <v>115786</v>
      </c>
      <c r="Y238" s="310"/>
      <c r="Z238" s="310"/>
      <c r="AA238" s="310"/>
      <c r="AB238" s="310"/>
      <c r="AC238" s="310"/>
      <c r="AD238" s="310"/>
      <c r="AE238" s="310"/>
      <c r="AF238" s="312">
        <v>1</v>
      </c>
      <c r="AG238" s="310"/>
      <c r="AH238" s="310"/>
      <c r="AI238" s="310"/>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235" t="s">
        <v>193</v>
      </c>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7"/>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226"/>
      <c r="C242" s="221"/>
      <c r="D242" s="221"/>
      <c r="E242" s="226" t="s">
        <v>199</v>
      </c>
      <c r="F242" s="221"/>
      <c r="G242" s="221"/>
      <c r="H242" s="221"/>
      <c r="I242" s="221"/>
      <c r="J242" s="221"/>
      <c r="K242" s="221"/>
      <c r="L242" s="221"/>
      <c r="M242" s="221"/>
      <c r="N242" s="221"/>
      <c r="O242" s="221"/>
      <c r="P242" s="226" t="s">
        <v>200</v>
      </c>
      <c r="Q242" s="221"/>
      <c r="R242" s="221"/>
      <c r="S242" s="221"/>
      <c r="T242" s="221"/>
      <c r="U242" s="221"/>
      <c r="V242" s="221"/>
      <c r="W242" s="226" t="s">
        <v>201</v>
      </c>
      <c r="X242" s="221"/>
      <c r="Y242" s="221"/>
      <c r="Z242" s="221"/>
      <c r="AA242" s="221"/>
      <c r="AB242" s="221"/>
      <c r="AC242" s="221"/>
      <c r="AD242" s="221"/>
      <c r="AE242" s="226" t="s">
        <v>200</v>
      </c>
      <c r="AF242" s="221"/>
      <c r="AG242" s="221"/>
      <c r="AH242" s="221"/>
      <c r="AI242" s="1"/>
    </row>
    <row r="243" spans="2:35" ht="12" customHeight="1">
      <c r="B243" s="222" t="s">
        <v>287</v>
      </c>
      <c r="C243" s="223"/>
      <c r="D243" s="223"/>
      <c r="E243" s="308">
        <v>6998780067.909961</v>
      </c>
      <c r="F243" s="223"/>
      <c r="G243" s="223"/>
      <c r="H243" s="223"/>
      <c r="I243" s="223"/>
      <c r="J243" s="223"/>
      <c r="K243" s="223"/>
      <c r="L243" s="223"/>
      <c r="M243" s="223"/>
      <c r="N243" s="223"/>
      <c r="O243" s="223"/>
      <c r="P243" s="306">
        <v>0.9999561904497868</v>
      </c>
      <c r="Q243" s="223"/>
      <c r="R243" s="223"/>
      <c r="S243" s="223"/>
      <c r="T243" s="223"/>
      <c r="U243" s="223"/>
      <c r="V243" s="223"/>
      <c r="W243" s="227">
        <v>115752</v>
      </c>
      <c r="X243" s="223"/>
      <c r="Y243" s="223"/>
      <c r="Z243" s="223"/>
      <c r="AA243" s="223"/>
      <c r="AB243" s="223"/>
      <c r="AC243" s="223"/>
      <c r="AD243" s="223"/>
      <c r="AE243" s="306">
        <v>0.9997063548270084</v>
      </c>
      <c r="AF243" s="223"/>
      <c r="AG243" s="223"/>
      <c r="AH243" s="223"/>
      <c r="AI243" s="1"/>
    </row>
    <row r="244" spans="2:35" ht="12" customHeight="1">
      <c r="B244" s="222" t="s">
        <v>288</v>
      </c>
      <c r="C244" s="223"/>
      <c r="D244" s="223"/>
      <c r="E244" s="308">
        <v>306626.84</v>
      </c>
      <c r="F244" s="223"/>
      <c r="G244" s="223"/>
      <c r="H244" s="223"/>
      <c r="I244" s="223"/>
      <c r="J244" s="223"/>
      <c r="K244" s="223"/>
      <c r="L244" s="223"/>
      <c r="M244" s="223"/>
      <c r="N244" s="223"/>
      <c r="O244" s="223"/>
      <c r="P244" s="306">
        <v>4.380955021317308E-05</v>
      </c>
      <c r="Q244" s="223"/>
      <c r="R244" s="223"/>
      <c r="S244" s="223"/>
      <c r="T244" s="223"/>
      <c r="U244" s="223"/>
      <c r="V244" s="223"/>
      <c r="W244" s="227">
        <v>22</v>
      </c>
      <c r="X244" s="223"/>
      <c r="Y244" s="223"/>
      <c r="Z244" s="223"/>
      <c r="AA244" s="223"/>
      <c r="AB244" s="223"/>
      <c r="AC244" s="223"/>
      <c r="AD244" s="223"/>
      <c r="AE244" s="306">
        <v>0.00019000570017100514</v>
      </c>
      <c r="AF244" s="223"/>
      <c r="AG244" s="223"/>
      <c r="AH244" s="223"/>
      <c r="AI244" s="1"/>
    </row>
    <row r="245" spans="2:35" ht="12" customHeight="1">
      <c r="B245" s="222" t="s">
        <v>289</v>
      </c>
      <c r="C245" s="223"/>
      <c r="D245" s="223"/>
      <c r="E245" s="308">
        <v>0</v>
      </c>
      <c r="F245" s="223"/>
      <c r="G245" s="223"/>
      <c r="H245" s="223"/>
      <c r="I245" s="223"/>
      <c r="J245" s="223"/>
      <c r="K245" s="223"/>
      <c r="L245" s="223"/>
      <c r="M245" s="223"/>
      <c r="N245" s="223"/>
      <c r="O245" s="223"/>
      <c r="P245" s="306">
        <v>0</v>
      </c>
      <c r="Q245" s="223"/>
      <c r="R245" s="223"/>
      <c r="S245" s="223"/>
      <c r="T245" s="223"/>
      <c r="U245" s="223"/>
      <c r="V245" s="223"/>
      <c r="W245" s="227">
        <v>12</v>
      </c>
      <c r="X245" s="223"/>
      <c r="Y245" s="223"/>
      <c r="Z245" s="223"/>
      <c r="AA245" s="223"/>
      <c r="AB245" s="223"/>
      <c r="AC245" s="223"/>
      <c r="AD245" s="223"/>
      <c r="AE245" s="306">
        <v>0.00010363947282054826</v>
      </c>
      <c r="AF245" s="223"/>
      <c r="AG245" s="223"/>
      <c r="AH245" s="223"/>
      <c r="AI245" s="1"/>
    </row>
    <row r="246" spans="2:35" ht="12" customHeight="1">
      <c r="B246" s="314"/>
      <c r="C246" s="310"/>
      <c r="D246" s="310"/>
      <c r="E246" s="311">
        <v>6999086694.749961</v>
      </c>
      <c r="F246" s="310"/>
      <c r="G246" s="310"/>
      <c r="H246" s="310"/>
      <c r="I246" s="310"/>
      <c r="J246" s="310"/>
      <c r="K246" s="310"/>
      <c r="L246" s="310"/>
      <c r="M246" s="310"/>
      <c r="N246" s="310"/>
      <c r="O246" s="310"/>
      <c r="P246" s="312">
        <v>0.9999999999999928</v>
      </c>
      <c r="Q246" s="310"/>
      <c r="R246" s="310"/>
      <c r="S246" s="310"/>
      <c r="T246" s="310"/>
      <c r="U246" s="310"/>
      <c r="V246" s="310"/>
      <c r="W246" s="313">
        <v>115786</v>
      </c>
      <c r="X246" s="310"/>
      <c r="Y246" s="310"/>
      <c r="Z246" s="310"/>
      <c r="AA246" s="310"/>
      <c r="AB246" s="310"/>
      <c r="AC246" s="310"/>
      <c r="AD246" s="310"/>
      <c r="AE246" s="312">
        <v>1</v>
      </c>
      <c r="AF246" s="310"/>
      <c r="AG246" s="310"/>
      <c r="AH246" s="310"/>
      <c r="AI246" s="1"/>
    </row>
    <row r="247" spans="2:35" ht="16.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8.75" customHeight="1">
      <c r="B248" s="235" t="s">
        <v>194</v>
      </c>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c r="AA248" s="236"/>
      <c r="AB248" s="236"/>
      <c r="AC248" s="236"/>
      <c r="AD248" s="236"/>
      <c r="AE248" s="236"/>
      <c r="AF248" s="236"/>
      <c r="AG248" s="236"/>
      <c r="AH248" s="236"/>
      <c r="AI248" s="237"/>
    </row>
    <row r="249" spans="2:35" ht="6.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3.5" customHeight="1">
      <c r="B250" s="226"/>
      <c r="C250" s="221"/>
      <c r="D250" s="226" t="s">
        <v>199</v>
      </c>
      <c r="E250" s="221"/>
      <c r="F250" s="221"/>
      <c r="G250" s="221"/>
      <c r="H250" s="221"/>
      <c r="I250" s="221"/>
      <c r="J250" s="221"/>
      <c r="K250" s="221"/>
      <c r="L250" s="221"/>
      <c r="M250" s="221"/>
      <c r="N250" s="221"/>
      <c r="O250" s="226" t="s">
        <v>200</v>
      </c>
      <c r="P250" s="221"/>
      <c r="Q250" s="221"/>
      <c r="R250" s="221"/>
      <c r="S250" s="221"/>
      <c r="T250" s="221"/>
      <c r="U250" s="221"/>
      <c r="V250" s="226" t="s">
        <v>201</v>
      </c>
      <c r="W250" s="221"/>
      <c r="X250" s="221"/>
      <c r="Y250" s="221"/>
      <c r="Z250" s="221"/>
      <c r="AA250" s="221"/>
      <c r="AB250" s="221"/>
      <c r="AC250" s="221"/>
      <c r="AD250" s="226" t="s">
        <v>200</v>
      </c>
      <c r="AE250" s="221"/>
      <c r="AF250" s="221"/>
      <c r="AG250" s="221"/>
      <c r="AH250" s="221"/>
      <c r="AI250" s="1"/>
    </row>
    <row r="251" spans="2:35" ht="12" customHeight="1">
      <c r="B251" s="222" t="s">
        <v>290</v>
      </c>
      <c r="C251" s="223"/>
      <c r="D251" s="308">
        <v>6789265438.409959</v>
      </c>
      <c r="E251" s="223"/>
      <c r="F251" s="223"/>
      <c r="G251" s="223"/>
      <c r="H251" s="223"/>
      <c r="I251" s="223"/>
      <c r="J251" s="223"/>
      <c r="K251" s="223"/>
      <c r="L251" s="223"/>
      <c r="M251" s="223"/>
      <c r="N251" s="223"/>
      <c r="O251" s="306">
        <v>0.9700216234644746</v>
      </c>
      <c r="P251" s="223"/>
      <c r="Q251" s="223"/>
      <c r="R251" s="223"/>
      <c r="S251" s="223"/>
      <c r="T251" s="223"/>
      <c r="U251" s="223"/>
      <c r="V251" s="227">
        <v>112346</v>
      </c>
      <c r="W251" s="223"/>
      <c r="X251" s="223"/>
      <c r="Y251" s="223"/>
      <c r="Z251" s="223"/>
      <c r="AA251" s="223"/>
      <c r="AB251" s="223"/>
      <c r="AC251" s="223"/>
      <c r="AD251" s="306">
        <v>0.9702900177914429</v>
      </c>
      <c r="AE251" s="223"/>
      <c r="AF251" s="223"/>
      <c r="AG251" s="223"/>
      <c r="AH251" s="223"/>
      <c r="AI251" s="1"/>
    </row>
    <row r="252" spans="2:35" ht="12" customHeight="1">
      <c r="B252" s="222" t="s">
        <v>291</v>
      </c>
      <c r="C252" s="223"/>
      <c r="D252" s="308">
        <v>117584689.27000006</v>
      </c>
      <c r="E252" s="223"/>
      <c r="F252" s="223"/>
      <c r="G252" s="223"/>
      <c r="H252" s="223"/>
      <c r="I252" s="223"/>
      <c r="J252" s="223"/>
      <c r="K252" s="223"/>
      <c r="L252" s="223"/>
      <c r="M252" s="223"/>
      <c r="N252" s="223"/>
      <c r="O252" s="306">
        <v>0.01680000468606865</v>
      </c>
      <c r="P252" s="223"/>
      <c r="Q252" s="223"/>
      <c r="R252" s="223"/>
      <c r="S252" s="223"/>
      <c r="T252" s="223"/>
      <c r="U252" s="223"/>
      <c r="V252" s="227">
        <v>1187</v>
      </c>
      <c r="W252" s="223"/>
      <c r="X252" s="223"/>
      <c r="Y252" s="223"/>
      <c r="Z252" s="223"/>
      <c r="AA252" s="223"/>
      <c r="AB252" s="223"/>
      <c r="AC252" s="223"/>
      <c r="AD252" s="306">
        <v>0.010251671186499231</v>
      </c>
      <c r="AE252" s="223"/>
      <c r="AF252" s="223"/>
      <c r="AG252" s="223"/>
      <c r="AH252" s="223"/>
      <c r="AI252" s="1"/>
    </row>
    <row r="253" spans="2:35" ht="12" customHeight="1">
      <c r="B253" s="222" t="s">
        <v>292</v>
      </c>
      <c r="C253" s="223"/>
      <c r="D253" s="308">
        <v>92236567.06999983</v>
      </c>
      <c r="E253" s="223"/>
      <c r="F253" s="223"/>
      <c r="G253" s="223"/>
      <c r="H253" s="223"/>
      <c r="I253" s="223"/>
      <c r="J253" s="223"/>
      <c r="K253" s="223"/>
      <c r="L253" s="223"/>
      <c r="M253" s="223"/>
      <c r="N253" s="223"/>
      <c r="O253" s="306">
        <v>0.013178371849456704</v>
      </c>
      <c r="P253" s="223"/>
      <c r="Q253" s="223"/>
      <c r="R253" s="223"/>
      <c r="S253" s="223"/>
      <c r="T253" s="223"/>
      <c r="U253" s="223"/>
      <c r="V253" s="227">
        <v>2253</v>
      </c>
      <c r="W253" s="223"/>
      <c r="X253" s="223"/>
      <c r="Y253" s="223"/>
      <c r="Z253" s="223"/>
      <c r="AA253" s="223"/>
      <c r="AB253" s="223"/>
      <c r="AC253" s="223"/>
      <c r="AD253" s="306">
        <v>0.019458311022057934</v>
      </c>
      <c r="AE253" s="223"/>
      <c r="AF253" s="223"/>
      <c r="AG253" s="223"/>
      <c r="AH253" s="223"/>
      <c r="AI253" s="1"/>
    </row>
    <row r="254" spans="2:35" ht="12" customHeight="1">
      <c r="B254" s="314"/>
      <c r="C254" s="310"/>
      <c r="D254" s="311">
        <v>6999086694.749959</v>
      </c>
      <c r="E254" s="310"/>
      <c r="F254" s="310"/>
      <c r="G254" s="310"/>
      <c r="H254" s="310"/>
      <c r="I254" s="310"/>
      <c r="J254" s="310"/>
      <c r="K254" s="310"/>
      <c r="L254" s="310"/>
      <c r="M254" s="310"/>
      <c r="N254" s="310"/>
      <c r="O254" s="312">
        <v>0.999999999999993</v>
      </c>
      <c r="P254" s="310"/>
      <c r="Q254" s="310"/>
      <c r="R254" s="310"/>
      <c r="S254" s="310"/>
      <c r="T254" s="310"/>
      <c r="U254" s="310"/>
      <c r="V254" s="313">
        <v>115786</v>
      </c>
      <c r="W254" s="310"/>
      <c r="X254" s="310"/>
      <c r="Y254" s="310"/>
      <c r="Z254" s="310"/>
      <c r="AA254" s="310"/>
      <c r="AB254" s="310"/>
      <c r="AC254" s="310"/>
      <c r="AD254" s="312">
        <v>1</v>
      </c>
      <c r="AE254" s="310"/>
      <c r="AF254" s="310"/>
      <c r="AG254" s="310"/>
      <c r="AH254" s="310"/>
      <c r="AI254" s="1"/>
    </row>
    <row r="255" spans="2:35"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8.75" customHeight="1">
      <c r="B256" s="235" t="s">
        <v>195</v>
      </c>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7"/>
    </row>
    <row r="257" spans="2:35"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2:35" ht="12.75" customHeight="1">
      <c r="B258" s="6"/>
      <c r="C258" s="226" t="s">
        <v>199</v>
      </c>
      <c r="D258" s="221"/>
      <c r="E258" s="221"/>
      <c r="F258" s="221"/>
      <c r="G258" s="221"/>
      <c r="H258" s="221"/>
      <c r="I258" s="221"/>
      <c r="J258" s="221"/>
      <c r="K258" s="221"/>
      <c r="L258" s="221"/>
      <c r="M258" s="221"/>
      <c r="N258" s="226" t="s">
        <v>200</v>
      </c>
      <c r="O258" s="221"/>
      <c r="P258" s="221"/>
      <c r="Q258" s="221"/>
      <c r="R258" s="221"/>
      <c r="S258" s="221"/>
      <c r="T258" s="221"/>
      <c r="U258" s="226" t="s">
        <v>201</v>
      </c>
      <c r="V258" s="221"/>
      <c r="W258" s="221"/>
      <c r="X258" s="221"/>
      <c r="Y258" s="221"/>
      <c r="Z258" s="221"/>
      <c r="AA258" s="221"/>
      <c r="AB258" s="221"/>
      <c r="AC258" s="226" t="s">
        <v>200</v>
      </c>
      <c r="AD258" s="221"/>
      <c r="AE258" s="221"/>
      <c r="AF258" s="221"/>
      <c r="AG258" s="221"/>
      <c r="AH258" s="221"/>
      <c r="AI258" s="1"/>
    </row>
    <row r="259" spans="2:35" ht="12" customHeight="1">
      <c r="B259" s="9" t="s">
        <v>3</v>
      </c>
      <c r="C259" s="308">
        <v>175673356.2799999</v>
      </c>
      <c r="D259" s="223"/>
      <c r="E259" s="223"/>
      <c r="F259" s="223"/>
      <c r="G259" s="223"/>
      <c r="H259" s="223"/>
      <c r="I259" s="223"/>
      <c r="J259" s="223"/>
      <c r="K259" s="223"/>
      <c r="L259" s="223"/>
      <c r="M259" s="223"/>
      <c r="N259" s="306">
        <v>0.02509946853662663</v>
      </c>
      <c r="O259" s="223"/>
      <c r="P259" s="223"/>
      <c r="Q259" s="223"/>
      <c r="R259" s="223"/>
      <c r="S259" s="223"/>
      <c r="T259" s="223"/>
      <c r="U259" s="227">
        <v>3222</v>
      </c>
      <c r="V259" s="223"/>
      <c r="W259" s="223"/>
      <c r="X259" s="223"/>
      <c r="Y259" s="223"/>
      <c r="Z259" s="223"/>
      <c r="AA259" s="223"/>
      <c r="AB259" s="223"/>
      <c r="AC259" s="306">
        <v>0.027827198452317205</v>
      </c>
      <c r="AD259" s="223"/>
      <c r="AE259" s="223"/>
      <c r="AF259" s="223"/>
      <c r="AG259" s="223"/>
      <c r="AH259" s="223"/>
      <c r="AI259" s="1"/>
    </row>
    <row r="260" spans="2:35" ht="12" customHeight="1">
      <c r="B260" s="9" t="s">
        <v>293</v>
      </c>
      <c r="C260" s="308">
        <v>305659009.3000002</v>
      </c>
      <c r="D260" s="223"/>
      <c r="E260" s="223"/>
      <c r="F260" s="223"/>
      <c r="G260" s="223"/>
      <c r="H260" s="223"/>
      <c r="I260" s="223"/>
      <c r="J260" s="223"/>
      <c r="K260" s="223"/>
      <c r="L260" s="223"/>
      <c r="M260" s="223"/>
      <c r="N260" s="306">
        <v>0.0436712706429646</v>
      </c>
      <c r="O260" s="223"/>
      <c r="P260" s="223"/>
      <c r="Q260" s="223"/>
      <c r="R260" s="223"/>
      <c r="S260" s="223"/>
      <c r="T260" s="223"/>
      <c r="U260" s="227">
        <v>10289</v>
      </c>
      <c r="V260" s="223"/>
      <c r="W260" s="223"/>
      <c r="X260" s="223"/>
      <c r="Y260" s="223"/>
      <c r="Z260" s="223"/>
      <c r="AA260" s="223"/>
      <c r="AB260" s="223"/>
      <c r="AC260" s="306">
        <v>0.08886221132088508</v>
      </c>
      <c r="AD260" s="223"/>
      <c r="AE260" s="223"/>
      <c r="AF260" s="223"/>
      <c r="AG260" s="223"/>
      <c r="AH260" s="223"/>
      <c r="AI260" s="1"/>
    </row>
    <row r="261" spans="2:35" ht="12" customHeight="1">
      <c r="B261" s="9" t="s">
        <v>294</v>
      </c>
      <c r="C261" s="308">
        <v>372877525.2900001</v>
      </c>
      <c r="D261" s="223"/>
      <c r="E261" s="223"/>
      <c r="F261" s="223"/>
      <c r="G261" s="223"/>
      <c r="H261" s="223"/>
      <c r="I261" s="223"/>
      <c r="J261" s="223"/>
      <c r="K261" s="223"/>
      <c r="L261" s="223"/>
      <c r="M261" s="223"/>
      <c r="N261" s="306">
        <v>0.05327516882591185</v>
      </c>
      <c r="O261" s="223"/>
      <c r="P261" s="223"/>
      <c r="Q261" s="223"/>
      <c r="R261" s="223"/>
      <c r="S261" s="223"/>
      <c r="T261" s="223"/>
      <c r="U261" s="227">
        <v>9050</v>
      </c>
      <c r="V261" s="223"/>
      <c r="W261" s="223"/>
      <c r="X261" s="223"/>
      <c r="Y261" s="223"/>
      <c r="Z261" s="223"/>
      <c r="AA261" s="223"/>
      <c r="AB261" s="223"/>
      <c r="AC261" s="306">
        <v>0.07816143575216347</v>
      </c>
      <c r="AD261" s="223"/>
      <c r="AE261" s="223"/>
      <c r="AF261" s="223"/>
      <c r="AG261" s="223"/>
      <c r="AH261" s="223"/>
      <c r="AI261" s="1"/>
    </row>
    <row r="262" spans="2:35" ht="12" customHeight="1">
      <c r="B262" s="9" t="s">
        <v>295</v>
      </c>
      <c r="C262" s="308">
        <v>498940710.439999</v>
      </c>
      <c r="D262" s="223"/>
      <c r="E262" s="223"/>
      <c r="F262" s="223"/>
      <c r="G262" s="223"/>
      <c r="H262" s="223"/>
      <c r="I262" s="223"/>
      <c r="J262" s="223"/>
      <c r="K262" s="223"/>
      <c r="L262" s="223"/>
      <c r="M262" s="223"/>
      <c r="N262" s="306">
        <v>0.07128654525943402</v>
      </c>
      <c r="O262" s="223"/>
      <c r="P262" s="223"/>
      <c r="Q262" s="223"/>
      <c r="R262" s="223"/>
      <c r="S262" s="223"/>
      <c r="T262" s="223"/>
      <c r="U262" s="227">
        <v>10374</v>
      </c>
      <c r="V262" s="223"/>
      <c r="W262" s="223"/>
      <c r="X262" s="223"/>
      <c r="Y262" s="223"/>
      <c r="Z262" s="223"/>
      <c r="AA262" s="223"/>
      <c r="AB262" s="223"/>
      <c r="AC262" s="306">
        <v>0.08959632425336396</v>
      </c>
      <c r="AD262" s="223"/>
      <c r="AE262" s="223"/>
      <c r="AF262" s="223"/>
      <c r="AG262" s="223"/>
      <c r="AH262" s="223"/>
      <c r="AI262" s="1"/>
    </row>
    <row r="263" spans="2:35" ht="12" customHeight="1">
      <c r="B263" s="9" t="s">
        <v>296</v>
      </c>
      <c r="C263" s="308">
        <v>596181706.4299992</v>
      </c>
      <c r="D263" s="223"/>
      <c r="E263" s="223"/>
      <c r="F263" s="223"/>
      <c r="G263" s="223"/>
      <c r="H263" s="223"/>
      <c r="I263" s="223"/>
      <c r="J263" s="223"/>
      <c r="K263" s="223"/>
      <c r="L263" s="223"/>
      <c r="M263" s="223"/>
      <c r="N263" s="306">
        <v>0.08517992881516857</v>
      </c>
      <c r="O263" s="223"/>
      <c r="P263" s="223"/>
      <c r="Q263" s="223"/>
      <c r="R263" s="223"/>
      <c r="S263" s="223"/>
      <c r="T263" s="223"/>
      <c r="U263" s="227">
        <v>11138</v>
      </c>
      <c r="V263" s="223"/>
      <c r="W263" s="223"/>
      <c r="X263" s="223"/>
      <c r="Y263" s="223"/>
      <c r="Z263" s="223"/>
      <c r="AA263" s="223"/>
      <c r="AB263" s="223"/>
      <c r="AC263" s="306">
        <v>0.09619470402293887</v>
      </c>
      <c r="AD263" s="223"/>
      <c r="AE263" s="223"/>
      <c r="AF263" s="223"/>
      <c r="AG263" s="223"/>
      <c r="AH263" s="223"/>
      <c r="AI263" s="1"/>
    </row>
    <row r="264" spans="2:35" ht="12" customHeight="1">
      <c r="B264" s="9" t="s">
        <v>297</v>
      </c>
      <c r="C264" s="308">
        <v>667393742.9799988</v>
      </c>
      <c r="D264" s="223"/>
      <c r="E264" s="223"/>
      <c r="F264" s="223"/>
      <c r="G264" s="223"/>
      <c r="H264" s="223"/>
      <c r="I264" s="223"/>
      <c r="J264" s="223"/>
      <c r="K264" s="223"/>
      <c r="L264" s="223"/>
      <c r="M264" s="223"/>
      <c r="N264" s="306">
        <v>0.09535440437973267</v>
      </c>
      <c r="O264" s="223"/>
      <c r="P264" s="223"/>
      <c r="Q264" s="223"/>
      <c r="R264" s="223"/>
      <c r="S264" s="223"/>
      <c r="T264" s="223"/>
      <c r="U264" s="227">
        <v>11282</v>
      </c>
      <c r="V264" s="223"/>
      <c r="W264" s="223"/>
      <c r="X264" s="223"/>
      <c r="Y264" s="223"/>
      <c r="Z264" s="223"/>
      <c r="AA264" s="223"/>
      <c r="AB264" s="223"/>
      <c r="AC264" s="306">
        <v>0.09743837769678546</v>
      </c>
      <c r="AD264" s="223"/>
      <c r="AE264" s="223"/>
      <c r="AF264" s="223"/>
      <c r="AG264" s="223"/>
      <c r="AH264" s="223"/>
      <c r="AI264" s="1"/>
    </row>
    <row r="265" spans="2:35" ht="12" customHeight="1">
      <c r="B265" s="9" t="s">
        <v>298</v>
      </c>
      <c r="C265" s="308">
        <v>735797861.790001</v>
      </c>
      <c r="D265" s="223"/>
      <c r="E265" s="223"/>
      <c r="F265" s="223"/>
      <c r="G265" s="223"/>
      <c r="H265" s="223"/>
      <c r="I265" s="223"/>
      <c r="J265" s="223"/>
      <c r="K265" s="223"/>
      <c r="L265" s="223"/>
      <c r="M265" s="223"/>
      <c r="N265" s="306">
        <v>0.10512769649530425</v>
      </c>
      <c r="O265" s="223"/>
      <c r="P265" s="223"/>
      <c r="Q265" s="223"/>
      <c r="R265" s="223"/>
      <c r="S265" s="223"/>
      <c r="T265" s="223"/>
      <c r="U265" s="227">
        <v>11571</v>
      </c>
      <c r="V265" s="223"/>
      <c r="W265" s="223"/>
      <c r="X265" s="223"/>
      <c r="Y265" s="223"/>
      <c r="Z265" s="223"/>
      <c r="AA265" s="223"/>
      <c r="AB265" s="223"/>
      <c r="AC265" s="306">
        <v>0.09993436166721366</v>
      </c>
      <c r="AD265" s="223"/>
      <c r="AE265" s="223"/>
      <c r="AF265" s="223"/>
      <c r="AG265" s="223"/>
      <c r="AH265" s="223"/>
      <c r="AI265" s="1"/>
    </row>
    <row r="266" spans="2:35" ht="12" customHeight="1">
      <c r="B266" s="9" t="s">
        <v>299</v>
      </c>
      <c r="C266" s="308">
        <v>796719603.0000007</v>
      </c>
      <c r="D266" s="223"/>
      <c r="E266" s="223"/>
      <c r="F266" s="223"/>
      <c r="G266" s="223"/>
      <c r="H266" s="223"/>
      <c r="I266" s="223"/>
      <c r="J266" s="223"/>
      <c r="K266" s="223"/>
      <c r="L266" s="223"/>
      <c r="M266" s="223"/>
      <c r="N266" s="306">
        <v>0.11383193804380469</v>
      </c>
      <c r="O266" s="223"/>
      <c r="P266" s="223"/>
      <c r="Q266" s="223"/>
      <c r="R266" s="223"/>
      <c r="S266" s="223"/>
      <c r="T266" s="223"/>
      <c r="U266" s="227">
        <v>11561</v>
      </c>
      <c r="V266" s="223"/>
      <c r="W266" s="223"/>
      <c r="X266" s="223"/>
      <c r="Y266" s="223"/>
      <c r="Z266" s="223"/>
      <c r="AA266" s="223"/>
      <c r="AB266" s="223"/>
      <c r="AC266" s="306">
        <v>0.0998479954398632</v>
      </c>
      <c r="AD266" s="223"/>
      <c r="AE266" s="223"/>
      <c r="AF266" s="223"/>
      <c r="AG266" s="223"/>
      <c r="AH266" s="223"/>
      <c r="AI266" s="1"/>
    </row>
    <row r="267" spans="2:35" ht="12" customHeight="1">
      <c r="B267" s="9" t="s">
        <v>300</v>
      </c>
      <c r="C267" s="308">
        <v>847624526.6900032</v>
      </c>
      <c r="D267" s="223"/>
      <c r="E267" s="223"/>
      <c r="F267" s="223"/>
      <c r="G267" s="223"/>
      <c r="H267" s="223"/>
      <c r="I267" s="223"/>
      <c r="J267" s="223"/>
      <c r="K267" s="223"/>
      <c r="L267" s="223"/>
      <c r="M267" s="223"/>
      <c r="N267" s="306">
        <v>0.12110501893422801</v>
      </c>
      <c r="O267" s="223"/>
      <c r="P267" s="223"/>
      <c r="Q267" s="223"/>
      <c r="R267" s="223"/>
      <c r="S267" s="223"/>
      <c r="T267" s="223"/>
      <c r="U267" s="227">
        <v>11455</v>
      </c>
      <c r="V267" s="223"/>
      <c r="W267" s="223"/>
      <c r="X267" s="223"/>
      <c r="Y267" s="223"/>
      <c r="Z267" s="223"/>
      <c r="AA267" s="223"/>
      <c r="AB267" s="223"/>
      <c r="AC267" s="306">
        <v>0.09893251342994835</v>
      </c>
      <c r="AD267" s="223"/>
      <c r="AE267" s="223"/>
      <c r="AF267" s="223"/>
      <c r="AG267" s="223"/>
      <c r="AH267" s="223"/>
      <c r="AI267" s="1"/>
    </row>
    <row r="268" spans="2:35" ht="12" customHeight="1">
      <c r="B268" s="9" t="s">
        <v>301</v>
      </c>
      <c r="C268" s="308">
        <v>859019737.3800033</v>
      </c>
      <c r="D268" s="223"/>
      <c r="E268" s="223"/>
      <c r="F268" s="223"/>
      <c r="G268" s="223"/>
      <c r="H268" s="223"/>
      <c r="I268" s="223"/>
      <c r="J268" s="223"/>
      <c r="K268" s="223"/>
      <c r="L268" s="223"/>
      <c r="M268" s="223"/>
      <c r="N268" s="306">
        <v>0.12273311859736659</v>
      </c>
      <c r="O268" s="223"/>
      <c r="P268" s="223"/>
      <c r="Q268" s="223"/>
      <c r="R268" s="223"/>
      <c r="S268" s="223"/>
      <c r="T268" s="223"/>
      <c r="U268" s="227">
        <v>10594</v>
      </c>
      <c r="V268" s="223"/>
      <c r="W268" s="223"/>
      <c r="X268" s="223"/>
      <c r="Y268" s="223"/>
      <c r="Z268" s="223"/>
      <c r="AA268" s="223"/>
      <c r="AB268" s="223"/>
      <c r="AC268" s="306">
        <v>0.09149638125507402</v>
      </c>
      <c r="AD268" s="223"/>
      <c r="AE268" s="223"/>
      <c r="AF268" s="223"/>
      <c r="AG268" s="223"/>
      <c r="AH268" s="223"/>
      <c r="AI268" s="1"/>
    </row>
    <row r="269" spans="2:35" ht="12" customHeight="1">
      <c r="B269" s="9" t="s">
        <v>302</v>
      </c>
      <c r="C269" s="308">
        <v>664166493.8100022</v>
      </c>
      <c r="D269" s="223"/>
      <c r="E269" s="223"/>
      <c r="F269" s="223"/>
      <c r="G269" s="223"/>
      <c r="H269" s="223"/>
      <c r="I269" s="223"/>
      <c r="J269" s="223"/>
      <c r="K269" s="223"/>
      <c r="L269" s="223"/>
      <c r="M269" s="223"/>
      <c r="N269" s="306">
        <v>0.09489330862385106</v>
      </c>
      <c r="O269" s="223"/>
      <c r="P269" s="223"/>
      <c r="Q269" s="223"/>
      <c r="R269" s="223"/>
      <c r="S269" s="223"/>
      <c r="T269" s="223"/>
      <c r="U269" s="227">
        <v>7324</v>
      </c>
      <c r="V269" s="223"/>
      <c r="W269" s="223"/>
      <c r="X269" s="223"/>
      <c r="Y269" s="223"/>
      <c r="Z269" s="223"/>
      <c r="AA269" s="223"/>
      <c r="AB269" s="223"/>
      <c r="AC269" s="306">
        <v>0.06325462491147461</v>
      </c>
      <c r="AD269" s="223"/>
      <c r="AE269" s="223"/>
      <c r="AF269" s="223"/>
      <c r="AG269" s="223"/>
      <c r="AH269" s="223"/>
      <c r="AI269" s="1"/>
    </row>
    <row r="270" spans="2:35" ht="12" customHeight="1">
      <c r="B270" s="9" t="s">
        <v>303</v>
      </c>
      <c r="C270" s="308">
        <v>157275661.99999985</v>
      </c>
      <c r="D270" s="223"/>
      <c r="E270" s="223"/>
      <c r="F270" s="223"/>
      <c r="G270" s="223"/>
      <c r="H270" s="223"/>
      <c r="I270" s="223"/>
      <c r="J270" s="223"/>
      <c r="K270" s="223"/>
      <c r="L270" s="223"/>
      <c r="M270" s="223"/>
      <c r="N270" s="306">
        <v>0.022470883539415478</v>
      </c>
      <c r="O270" s="223"/>
      <c r="P270" s="223"/>
      <c r="Q270" s="223"/>
      <c r="R270" s="223"/>
      <c r="S270" s="223"/>
      <c r="T270" s="223"/>
      <c r="U270" s="227">
        <v>2624</v>
      </c>
      <c r="V270" s="223"/>
      <c r="W270" s="223"/>
      <c r="X270" s="223"/>
      <c r="Y270" s="223"/>
      <c r="Z270" s="223"/>
      <c r="AA270" s="223"/>
      <c r="AB270" s="223"/>
      <c r="AC270" s="306">
        <v>0.022662498056759885</v>
      </c>
      <c r="AD270" s="223"/>
      <c r="AE270" s="223"/>
      <c r="AF270" s="223"/>
      <c r="AG270" s="223"/>
      <c r="AH270" s="223"/>
      <c r="AI270" s="1"/>
    </row>
    <row r="271" spans="2:35" ht="12" customHeight="1">
      <c r="B271" s="9" t="s">
        <v>304</v>
      </c>
      <c r="C271" s="308">
        <v>101254888.84000011</v>
      </c>
      <c r="D271" s="223"/>
      <c r="E271" s="223"/>
      <c r="F271" s="223"/>
      <c r="G271" s="223"/>
      <c r="H271" s="223"/>
      <c r="I271" s="223"/>
      <c r="J271" s="223"/>
      <c r="K271" s="223"/>
      <c r="L271" s="223"/>
      <c r="M271" s="223"/>
      <c r="N271" s="306">
        <v>0.014466871644260538</v>
      </c>
      <c r="O271" s="223"/>
      <c r="P271" s="223"/>
      <c r="Q271" s="223"/>
      <c r="R271" s="223"/>
      <c r="S271" s="223"/>
      <c r="T271" s="223"/>
      <c r="U271" s="227">
        <v>1670</v>
      </c>
      <c r="V271" s="223"/>
      <c r="W271" s="223"/>
      <c r="X271" s="223"/>
      <c r="Y271" s="223"/>
      <c r="Z271" s="223"/>
      <c r="AA271" s="223"/>
      <c r="AB271" s="223"/>
      <c r="AC271" s="306">
        <v>0.014423159967526298</v>
      </c>
      <c r="AD271" s="223"/>
      <c r="AE271" s="223"/>
      <c r="AF271" s="223"/>
      <c r="AG271" s="223"/>
      <c r="AH271" s="223"/>
      <c r="AI271" s="1"/>
    </row>
    <row r="272" spans="2:35" ht="12" customHeight="1">
      <c r="B272" s="9" t="s">
        <v>305</v>
      </c>
      <c r="C272" s="308">
        <v>220501870.52000004</v>
      </c>
      <c r="D272" s="223"/>
      <c r="E272" s="223"/>
      <c r="F272" s="223"/>
      <c r="G272" s="223"/>
      <c r="H272" s="223"/>
      <c r="I272" s="223"/>
      <c r="J272" s="223"/>
      <c r="K272" s="223"/>
      <c r="L272" s="223"/>
      <c r="M272" s="223"/>
      <c r="N272" s="306">
        <v>0.03150437766193091</v>
      </c>
      <c r="O272" s="223"/>
      <c r="P272" s="223"/>
      <c r="Q272" s="223"/>
      <c r="R272" s="223"/>
      <c r="S272" s="223"/>
      <c r="T272" s="223"/>
      <c r="U272" s="227">
        <v>3632</v>
      </c>
      <c r="V272" s="223"/>
      <c r="W272" s="223"/>
      <c r="X272" s="223"/>
      <c r="Y272" s="223"/>
      <c r="Z272" s="223"/>
      <c r="AA272" s="223"/>
      <c r="AB272" s="223"/>
      <c r="AC272" s="306">
        <v>0.03136821377368594</v>
      </c>
      <c r="AD272" s="223"/>
      <c r="AE272" s="223"/>
      <c r="AF272" s="223"/>
      <c r="AG272" s="223"/>
      <c r="AH272" s="223"/>
      <c r="AI272" s="1"/>
    </row>
    <row r="273" spans="2:35" ht="12.75" customHeight="1">
      <c r="B273" s="20"/>
      <c r="C273" s="311">
        <v>6999086694.750009</v>
      </c>
      <c r="D273" s="310"/>
      <c r="E273" s="310"/>
      <c r="F273" s="310"/>
      <c r="G273" s="310"/>
      <c r="H273" s="310"/>
      <c r="I273" s="310"/>
      <c r="J273" s="310"/>
      <c r="K273" s="310"/>
      <c r="L273" s="310"/>
      <c r="M273" s="310"/>
      <c r="N273" s="312">
        <v>0.999999999999986</v>
      </c>
      <c r="O273" s="310"/>
      <c r="P273" s="310"/>
      <c r="Q273" s="310"/>
      <c r="R273" s="310"/>
      <c r="S273" s="310"/>
      <c r="T273" s="310"/>
      <c r="U273" s="313">
        <v>115786</v>
      </c>
      <c r="V273" s="310"/>
      <c r="W273" s="310"/>
      <c r="X273" s="310"/>
      <c r="Y273" s="310"/>
      <c r="Z273" s="310"/>
      <c r="AA273" s="310"/>
      <c r="AB273" s="310"/>
      <c r="AC273" s="312">
        <v>1</v>
      </c>
      <c r="AD273" s="310"/>
      <c r="AE273" s="310"/>
      <c r="AF273" s="310"/>
      <c r="AG273" s="310"/>
      <c r="AH273" s="310"/>
      <c r="AI273" s="1"/>
    </row>
    <row r="274" spans="2:35" ht="9"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8.75" customHeight="1">
      <c r="B275" s="235" t="s">
        <v>196</v>
      </c>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6"/>
      <c r="AD275" s="236"/>
      <c r="AE275" s="236"/>
      <c r="AF275" s="236"/>
      <c r="AG275" s="236"/>
      <c r="AH275" s="236"/>
      <c r="AI275" s="237"/>
    </row>
    <row r="276" spans="2:35" ht="8.2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3.5" customHeight="1">
      <c r="B277" s="226"/>
      <c r="C277" s="221"/>
      <c r="D277" s="226" t="s">
        <v>199</v>
      </c>
      <c r="E277" s="221"/>
      <c r="F277" s="221"/>
      <c r="G277" s="221"/>
      <c r="H277" s="221"/>
      <c r="I277" s="221"/>
      <c r="J277" s="221"/>
      <c r="K277" s="221"/>
      <c r="L277" s="221"/>
      <c r="M277" s="221"/>
      <c r="N277" s="221"/>
      <c r="O277" s="226" t="s">
        <v>200</v>
      </c>
      <c r="P277" s="221"/>
      <c r="Q277" s="221"/>
      <c r="R277" s="221"/>
      <c r="S277" s="221"/>
      <c r="T277" s="221"/>
      <c r="U277" s="221"/>
      <c r="V277" s="226" t="s">
        <v>201</v>
      </c>
      <c r="W277" s="221"/>
      <c r="X277" s="221"/>
      <c r="Y277" s="221"/>
      <c r="Z277" s="221"/>
      <c r="AA277" s="221"/>
      <c r="AB277" s="221"/>
      <c r="AC277" s="221"/>
      <c r="AD277" s="226" t="s">
        <v>200</v>
      </c>
      <c r="AE277" s="221"/>
      <c r="AF277" s="221"/>
      <c r="AG277" s="221"/>
      <c r="AH277" s="221"/>
      <c r="AI277" s="1"/>
    </row>
    <row r="278" spans="2:35" ht="11.25" customHeight="1">
      <c r="B278" s="222" t="s">
        <v>306</v>
      </c>
      <c r="C278" s="223"/>
      <c r="D278" s="308">
        <v>123490988.24000037</v>
      </c>
      <c r="E278" s="223"/>
      <c r="F278" s="223"/>
      <c r="G278" s="223"/>
      <c r="H278" s="223"/>
      <c r="I278" s="223"/>
      <c r="J278" s="223"/>
      <c r="K278" s="223"/>
      <c r="L278" s="223"/>
      <c r="M278" s="223"/>
      <c r="N278" s="223"/>
      <c r="O278" s="306">
        <v>0.017643871782961427</v>
      </c>
      <c r="P278" s="223"/>
      <c r="Q278" s="223"/>
      <c r="R278" s="223"/>
      <c r="S278" s="223"/>
      <c r="T278" s="223"/>
      <c r="U278" s="223"/>
      <c r="V278" s="227">
        <v>13702</v>
      </c>
      <c r="W278" s="223"/>
      <c r="X278" s="223"/>
      <c r="Y278" s="223"/>
      <c r="Z278" s="223"/>
      <c r="AA278" s="223"/>
      <c r="AB278" s="223"/>
      <c r="AC278" s="223"/>
      <c r="AD278" s="306">
        <v>0.11833900471559601</v>
      </c>
      <c r="AE278" s="223"/>
      <c r="AF278" s="223"/>
      <c r="AG278" s="223"/>
      <c r="AH278" s="223"/>
      <c r="AI278" s="1"/>
    </row>
    <row r="279" spans="2:35" ht="11.25" customHeight="1">
      <c r="B279" s="222" t="s">
        <v>307</v>
      </c>
      <c r="C279" s="223"/>
      <c r="D279" s="308">
        <v>184211227.78000048</v>
      </c>
      <c r="E279" s="223"/>
      <c r="F279" s="223"/>
      <c r="G279" s="223"/>
      <c r="H279" s="223"/>
      <c r="I279" s="223"/>
      <c r="J279" s="223"/>
      <c r="K279" s="223"/>
      <c r="L279" s="223"/>
      <c r="M279" s="223"/>
      <c r="N279" s="223"/>
      <c r="O279" s="306">
        <v>0.026319323622348727</v>
      </c>
      <c r="P279" s="223"/>
      <c r="Q279" s="223"/>
      <c r="R279" s="223"/>
      <c r="S279" s="223"/>
      <c r="T279" s="223"/>
      <c r="U279" s="223"/>
      <c r="V279" s="227">
        <v>6584</v>
      </c>
      <c r="W279" s="223"/>
      <c r="X279" s="223"/>
      <c r="Y279" s="223"/>
      <c r="Z279" s="223"/>
      <c r="AA279" s="223"/>
      <c r="AB279" s="223"/>
      <c r="AC279" s="223"/>
      <c r="AD279" s="306">
        <v>0.05686352408754081</v>
      </c>
      <c r="AE279" s="223"/>
      <c r="AF279" s="223"/>
      <c r="AG279" s="223"/>
      <c r="AH279" s="223"/>
      <c r="AI279" s="1"/>
    </row>
    <row r="280" spans="2:35" ht="11.25" customHeight="1">
      <c r="B280" s="222" t="s">
        <v>308</v>
      </c>
      <c r="C280" s="223"/>
      <c r="D280" s="308">
        <v>285230844.1300004</v>
      </c>
      <c r="E280" s="223"/>
      <c r="F280" s="223"/>
      <c r="G280" s="223"/>
      <c r="H280" s="223"/>
      <c r="I280" s="223"/>
      <c r="J280" s="223"/>
      <c r="K280" s="223"/>
      <c r="L280" s="223"/>
      <c r="M280" s="223"/>
      <c r="N280" s="223"/>
      <c r="O280" s="306">
        <v>0.040752580525106406</v>
      </c>
      <c r="P280" s="223"/>
      <c r="Q280" s="223"/>
      <c r="R280" s="223"/>
      <c r="S280" s="223"/>
      <c r="T280" s="223"/>
      <c r="U280" s="223"/>
      <c r="V280" s="227">
        <v>6285</v>
      </c>
      <c r="W280" s="223"/>
      <c r="X280" s="223"/>
      <c r="Y280" s="223"/>
      <c r="Z280" s="223"/>
      <c r="AA280" s="223"/>
      <c r="AB280" s="223"/>
      <c r="AC280" s="223"/>
      <c r="AD280" s="306">
        <v>0.05428117388976215</v>
      </c>
      <c r="AE280" s="223"/>
      <c r="AF280" s="223"/>
      <c r="AG280" s="223"/>
      <c r="AH280" s="223"/>
      <c r="AI280" s="1"/>
    </row>
    <row r="281" spans="2:35" ht="11.25" customHeight="1">
      <c r="B281" s="222" t="s">
        <v>309</v>
      </c>
      <c r="C281" s="223"/>
      <c r="D281" s="308">
        <v>527464820.7200001</v>
      </c>
      <c r="E281" s="223"/>
      <c r="F281" s="223"/>
      <c r="G281" s="223"/>
      <c r="H281" s="223"/>
      <c r="I281" s="223"/>
      <c r="J281" s="223"/>
      <c r="K281" s="223"/>
      <c r="L281" s="223"/>
      <c r="M281" s="223"/>
      <c r="N281" s="223"/>
      <c r="O281" s="306">
        <v>0.07536194988349694</v>
      </c>
      <c r="P281" s="223"/>
      <c r="Q281" s="223"/>
      <c r="R281" s="223"/>
      <c r="S281" s="223"/>
      <c r="T281" s="223"/>
      <c r="U281" s="223"/>
      <c r="V281" s="227">
        <v>9073</v>
      </c>
      <c r="W281" s="223"/>
      <c r="X281" s="223"/>
      <c r="Y281" s="223"/>
      <c r="Z281" s="223"/>
      <c r="AA281" s="223"/>
      <c r="AB281" s="223"/>
      <c r="AC281" s="223"/>
      <c r="AD281" s="306">
        <v>0.07836007807506952</v>
      </c>
      <c r="AE281" s="223"/>
      <c r="AF281" s="223"/>
      <c r="AG281" s="223"/>
      <c r="AH281" s="223"/>
      <c r="AI281" s="1"/>
    </row>
    <row r="282" spans="2:35" ht="11.25" customHeight="1">
      <c r="B282" s="222" t="s">
        <v>310</v>
      </c>
      <c r="C282" s="223"/>
      <c r="D282" s="308">
        <v>1457830101.6600022</v>
      </c>
      <c r="E282" s="223"/>
      <c r="F282" s="223"/>
      <c r="G282" s="223"/>
      <c r="H282" s="223"/>
      <c r="I282" s="223"/>
      <c r="J282" s="223"/>
      <c r="K282" s="223"/>
      <c r="L282" s="223"/>
      <c r="M282" s="223"/>
      <c r="N282" s="223"/>
      <c r="O282" s="306">
        <v>0.20828861896417378</v>
      </c>
      <c r="P282" s="223"/>
      <c r="Q282" s="223"/>
      <c r="R282" s="223"/>
      <c r="S282" s="223"/>
      <c r="T282" s="223"/>
      <c r="U282" s="223"/>
      <c r="V282" s="227">
        <v>17649</v>
      </c>
      <c r="W282" s="223"/>
      <c r="X282" s="223"/>
      <c r="Y282" s="223"/>
      <c r="Z282" s="223"/>
      <c r="AA282" s="223"/>
      <c r="AB282" s="223"/>
      <c r="AC282" s="223"/>
      <c r="AD282" s="306">
        <v>0.15242775465082134</v>
      </c>
      <c r="AE282" s="223"/>
      <c r="AF282" s="223"/>
      <c r="AG282" s="223"/>
      <c r="AH282" s="223"/>
      <c r="AI282" s="1"/>
    </row>
    <row r="283" spans="2:35" ht="11.25" customHeight="1">
      <c r="B283" s="222" t="s">
        <v>311</v>
      </c>
      <c r="C283" s="223"/>
      <c r="D283" s="308">
        <v>576682457.9899988</v>
      </c>
      <c r="E283" s="223"/>
      <c r="F283" s="223"/>
      <c r="G283" s="223"/>
      <c r="H283" s="223"/>
      <c r="I283" s="223"/>
      <c r="J283" s="223"/>
      <c r="K283" s="223"/>
      <c r="L283" s="223"/>
      <c r="M283" s="223"/>
      <c r="N283" s="223"/>
      <c r="O283" s="306">
        <v>0.08239395840353952</v>
      </c>
      <c r="P283" s="223"/>
      <c r="Q283" s="223"/>
      <c r="R283" s="223"/>
      <c r="S283" s="223"/>
      <c r="T283" s="223"/>
      <c r="U283" s="223"/>
      <c r="V283" s="227">
        <v>11153</v>
      </c>
      <c r="W283" s="223"/>
      <c r="X283" s="223"/>
      <c r="Y283" s="223"/>
      <c r="Z283" s="223"/>
      <c r="AA283" s="223"/>
      <c r="AB283" s="223"/>
      <c r="AC283" s="223"/>
      <c r="AD283" s="306">
        <v>0.09632425336396455</v>
      </c>
      <c r="AE283" s="223"/>
      <c r="AF283" s="223"/>
      <c r="AG283" s="223"/>
      <c r="AH283" s="223"/>
      <c r="AI283" s="1"/>
    </row>
    <row r="284" spans="2:35" ht="11.25" customHeight="1">
      <c r="B284" s="222" t="s">
        <v>312</v>
      </c>
      <c r="C284" s="223"/>
      <c r="D284" s="308">
        <v>507716506.2999991</v>
      </c>
      <c r="E284" s="223"/>
      <c r="F284" s="223"/>
      <c r="G284" s="223"/>
      <c r="H284" s="223"/>
      <c r="I284" s="223"/>
      <c r="J284" s="223"/>
      <c r="K284" s="223"/>
      <c r="L284" s="223"/>
      <c r="M284" s="223"/>
      <c r="N284" s="223"/>
      <c r="O284" s="306">
        <v>0.0725403939746647</v>
      </c>
      <c r="P284" s="223"/>
      <c r="Q284" s="223"/>
      <c r="R284" s="223"/>
      <c r="S284" s="223"/>
      <c r="T284" s="223"/>
      <c r="U284" s="223"/>
      <c r="V284" s="227">
        <v>8830</v>
      </c>
      <c r="W284" s="223"/>
      <c r="X284" s="223"/>
      <c r="Y284" s="223"/>
      <c r="Z284" s="223"/>
      <c r="AA284" s="223"/>
      <c r="AB284" s="223"/>
      <c r="AC284" s="223"/>
      <c r="AD284" s="306">
        <v>0.07626137875045343</v>
      </c>
      <c r="AE284" s="223"/>
      <c r="AF284" s="223"/>
      <c r="AG284" s="223"/>
      <c r="AH284" s="223"/>
      <c r="AI284" s="1"/>
    </row>
    <row r="285" spans="2:35" ht="11.25" customHeight="1">
      <c r="B285" s="222" t="s">
        <v>313</v>
      </c>
      <c r="C285" s="223"/>
      <c r="D285" s="308">
        <v>570717285.4700011</v>
      </c>
      <c r="E285" s="223"/>
      <c r="F285" s="223"/>
      <c r="G285" s="223"/>
      <c r="H285" s="223"/>
      <c r="I285" s="223"/>
      <c r="J285" s="223"/>
      <c r="K285" s="223"/>
      <c r="L285" s="223"/>
      <c r="M285" s="223"/>
      <c r="N285" s="223"/>
      <c r="O285" s="306">
        <v>0.08154167970202376</v>
      </c>
      <c r="P285" s="223"/>
      <c r="Q285" s="223"/>
      <c r="R285" s="223"/>
      <c r="S285" s="223"/>
      <c r="T285" s="223"/>
      <c r="U285" s="223"/>
      <c r="V285" s="227">
        <v>8760</v>
      </c>
      <c r="W285" s="223"/>
      <c r="X285" s="223"/>
      <c r="Y285" s="223"/>
      <c r="Z285" s="223"/>
      <c r="AA285" s="223"/>
      <c r="AB285" s="223"/>
      <c r="AC285" s="223"/>
      <c r="AD285" s="306">
        <v>0.07565681515900022</v>
      </c>
      <c r="AE285" s="223"/>
      <c r="AF285" s="223"/>
      <c r="AG285" s="223"/>
      <c r="AH285" s="223"/>
      <c r="AI285" s="1"/>
    </row>
    <row r="286" spans="2:35" ht="11.25" customHeight="1">
      <c r="B286" s="222" t="s">
        <v>314</v>
      </c>
      <c r="C286" s="223"/>
      <c r="D286" s="308">
        <v>664680101.4</v>
      </c>
      <c r="E286" s="223"/>
      <c r="F286" s="223"/>
      <c r="G286" s="223"/>
      <c r="H286" s="223"/>
      <c r="I286" s="223"/>
      <c r="J286" s="223"/>
      <c r="K286" s="223"/>
      <c r="L286" s="223"/>
      <c r="M286" s="223"/>
      <c r="N286" s="223"/>
      <c r="O286" s="306">
        <v>0.09496669071102871</v>
      </c>
      <c r="P286" s="223"/>
      <c r="Q286" s="223"/>
      <c r="R286" s="223"/>
      <c r="S286" s="223"/>
      <c r="T286" s="223"/>
      <c r="U286" s="223"/>
      <c r="V286" s="227">
        <v>9258</v>
      </c>
      <c r="W286" s="223"/>
      <c r="X286" s="223"/>
      <c r="Y286" s="223"/>
      <c r="Z286" s="223"/>
      <c r="AA286" s="223"/>
      <c r="AB286" s="223"/>
      <c r="AC286" s="223"/>
      <c r="AD286" s="306">
        <v>0.07995785328105298</v>
      </c>
      <c r="AE286" s="223"/>
      <c r="AF286" s="223"/>
      <c r="AG286" s="223"/>
      <c r="AH286" s="223"/>
      <c r="AI286" s="1"/>
    </row>
    <row r="287" spans="2:35" ht="11.25" customHeight="1">
      <c r="B287" s="222" t="s">
        <v>315</v>
      </c>
      <c r="C287" s="223"/>
      <c r="D287" s="308">
        <v>723560332.02</v>
      </c>
      <c r="E287" s="223"/>
      <c r="F287" s="223"/>
      <c r="G287" s="223"/>
      <c r="H287" s="223"/>
      <c r="I287" s="223"/>
      <c r="J287" s="223"/>
      <c r="K287" s="223"/>
      <c r="L287" s="223"/>
      <c r="M287" s="223"/>
      <c r="N287" s="223"/>
      <c r="O287" s="306">
        <v>0.10337924983308759</v>
      </c>
      <c r="P287" s="223"/>
      <c r="Q287" s="223"/>
      <c r="R287" s="223"/>
      <c r="S287" s="223"/>
      <c r="T287" s="223"/>
      <c r="U287" s="223"/>
      <c r="V287" s="227">
        <v>8976</v>
      </c>
      <c r="W287" s="223"/>
      <c r="X287" s="223"/>
      <c r="Y287" s="223"/>
      <c r="Z287" s="223"/>
      <c r="AA287" s="223"/>
      <c r="AB287" s="223"/>
      <c r="AC287" s="223"/>
      <c r="AD287" s="306">
        <v>0.07752232566977009</v>
      </c>
      <c r="AE287" s="223"/>
      <c r="AF287" s="223"/>
      <c r="AG287" s="223"/>
      <c r="AH287" s="223"/>
      <c r="AI287" s="1"/>
    </row>
    <row r="288" spans="2:35" ht="11.25" customHeight="1">
      <c r="B288" s="222" t="s">
        <v>316</v>
      </c>
      <c r="C288" s="223"/>
      <c r="D288" s="308">
        <v>1045555686.7800015</v>
      </c>
      <c r="E288" s="223"/>
      <c r="F288" s="223"/>
      <c r="G288" s="223"/>
      <c r="H288" s="223"/>
      <c r="I288" s="223"/>
      <c r="J288" s="223"/>
      <c r="K288" s="223"/>
      <c r="L288" s="223"/>
      <c r="M288" s="223"/>
      <c r="N288" s="223"/>
      <c r="O288" s="306">
        <v>0.14938458864415408</v>
      </c>
      <c r="P288" s="223"/>
      <c r="Q288" s="223"/>
      <c r="R288" s="223"/>
      <c r="S288" s="223"/>
      <c r="T288" s="223"/>
      <c r="U288" s="223"/>
      <c r="V288" s="227">
        <v>12266</v>
      </c>
      <c r="W288" s="223"/>
      <c r="X288" s="223"/>
      <c r="Y288" s="223"/>
      <c r="Z288" s="223"/>
      <c r="AA288" s="223"/>
      <c r="AB288" s="223"/>
      <c r="AC288" s="223"/>
      <c r="AD288" s="306">
        <v>0.1059368144680704</v>
      </c>
      <c r="AE288" s="223"/>
      <c r="AF288" s="223"/>
      <c r="AG288" s="223"/>
      <c r="AH288" s="223"/>
      <c r="AI288" s="1"/>
    </row>
    <row r="289" spans="2:35" ht="11.25" customHeight="1">
      <c r="B289" s="222" t="s">
        <v>317</v>
      </c>
      <c r="C289" s="223"/>
      <c r="D289" s="308">
        <v>249389270.25999987</v>
      </c>
      <c r="E289" s="223"/>
      <c r="F289" s="223"/>
      <c r="G289" s="223"/>
      <c r="H289" s="223"/>
      <c r="I289" s="223"/>
      <c r="J289" s="223"/>
      <c r="K289" s="223"/>
      <c r="L289" s="223"/>
      <c r="M289" s="223"/>
      <c r="N289" s="223"/>
      <c r="O289" s="306">
        <v>0.035631687552472535</v>
      </c>
      <c r="P289" s="223"/>
      <c r="Q289" s="223"/>
      <c r="R289" s="223"/>
      <c r="S289" s="223"/>
      <c r="T289" s="223"/>
      <c r="U289" s="223"/>
      <c r="V289" s="227">
        <v>2542</v>
      </c>
      <c r="W289" s="223"/>
      <c r="X289" s="223"/>
      <c r="Y289" s="223"/>
      <c r="Z289" s="223"/>
      <c r="AA289" s="223"/>
      <c r="AB289" s="223"/>
      <c r="AC289" s="223"/>
      <c r="AD289" s="306">
        <v>0.021954294992486138</v>
      </c>
      <c r="AE289" s="223"/>
      <c r="AF289" s="223"/>
      <c r="AG289" s="223"/>
      <c r="AH289" s="223"/>
      <c r="AI289" s="1"/>
    </row>
    <row r="290" spans="2:35" ht="11.25" customHeight="1">
      <c r="B290" s="222" t="s">
        <v>318</v>
      </c>
      <c r="C290" s="223"/>
      <c r="D290" s="308">
        <v>28893005.609999996</v>
      </c>
      <c r="E290" s="223"/>
      <c r="F290" s="223"/>
      <c r="G290" s="223"/>
      <c r="H290" s="223"/>
      <c r="I290" s="223"/>
      <c r="J290" s="223"/>
      <c r="K290" s="223"/>
      <c r="L290" s="223"/>
      <c r="M290" s="223"/>
      <c r="N290" s="223"/>
      <c r="O290" s="306">
        <v>0.004128110833613843</v>
      </c>
      <c r="P290" s="223"/>
      <c r="Q290" s="223"/>
      <c r="R290" s="223"/>
      <c r="S290" s="223"/>
      <c r="T290" s="223"/>
      <c r="U290" s="223"/>
      <c r="V290" s="227">
        <v>283</v>
      </c>
      <c r="W290" s="223"/>
      <c r="X290" s="223"/>
      <c r="Y290" s="223"/>
      <c r="Z290" s="223"/>
      <c r="AA290" s="223"/>
      <c r="AB290" s="223"/>
      <c r="AC290" s="223"/>
      <c r="AD290" s="306">
        <v>0.0024441642340179296</v>
      </c>
      <c r="AE290" s="223"/>
      <c r="AF290" s="223"/>
      <c r="AG290" s="223"/>
      <c r="AH290" s="223"/>
      <c r="AI290" s="1"/>
    </row>
    <row r="291" spans="2:35" ht="11.25" customHeight="1">
      <c r="B291" s="222" t="s">
        <v>319</v>
      </c>
      <c r="C291" s="223"/>
      <c r="D291" s="308">
        <v>53664066.39000001</v>
      </c>
      <c r="E291" s="223"/>
      <c r="F291" s="223"/>
      <c r="G291" s="223"/>
      <c r="H291" s="223"/>
      <c r="I291" s="223"/>
      <c r="J291" s="223"/>
      <c r="K291" s="223"/>
      <c r="L291" s="223"/>
      <c r="M291" s="223"/>
      <c r="N291" s="223"/>
      <c r="O291" s="306">
        <v>0.007667295567327845</v>
      </c>
      <c r="P291" s="223"/>
      <c r="Q291" s="223"/>
      <c r="R291" s="223"/>
      <c r="S291" s="223"/>
      <c r="T291" s="223"/>
      <c r="U291" s="223"/>
      <c r="V291" s="227">
        <v>425</v>
      </c>
      <c r="W291" s="223"/>
      <c r="X291" s="223"/>
      <c r="Y291" s="223"/>
      <c r="Z291" s="223"/>
      <c r="AA291" s="223"/>
      <c r="AB291" s="223"/>
      <c r="AC291" s="223"/>
      <c r="AD291" s="306">
        <v>0.0036705646623944174</v>
      </c>
      <c r="AE291" s="223"/>
      <c r="AF291" s="223"/>
      <c r="AG291" s="223"/>
      <c r="AH291" s="223"/>
      <c r="AI291" s="1"/>
    </row>
    <row r="292" spans="2:35" ht="11.25" customHeight="1">
      <c r="B292" s="314"/>
      <c r="C292" s="310"/>
      <c r="D292" s="311">
        <v>6999086694.750005</v>
      </c>
      <c r="E292" s="310"/>
      <c r="F292" s="310"/>
      <c r="G292" s="310"/>
      <c r="H292" s="310"/>
      <c r="I292" s="310"/>
      <c r="J292" s="310"/>
      <c r="K292" s="310"/>
      <c r="L292" s="310"/>
      <c r="M292" s="310"/>
      <c r="N292" s="310"/>
      <c r="O292" s="312">
        <v>0.999999999999993</v>
      </c>
      <c r="P292" s="310"/>
      <c r="Q292" s="310"/>
      <c r="R292" s="310"/>
      <c r="S292" s="310"/>
      <c r="T292" s="310"/>
      <c r="U292" s="310"/>
      <c r="V292" s="313">
        <v>115786</v>
      </c>
      <c r="W292" s="310"/>
      <c r="X292" s="310"/>
      <c r="Y292" s="310"/>
      <c r="Z292" s="310"/>
      <c r="AA292" s="310"/>
      <c r="AB292" s="310"/>
      <c r="AC292" s="310"/>
      <c r="AD292" s="312">
        <v>1</v>
      </c>
      <c r="AE292" s="310"/>
      <c r="AF292" s="310"/>
      <c r="AG292" s="310"/>
      <c r="AH292" s="310"/>
      <c r="AI292" s="1"/>
    </row>
    <row r="293" spans="2:35" ht="9"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8.75" customHeight="1">
      <c r="B294" s="235" t="s">
        <v>197</v>
      </c>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c r="AA294" s="236"/>
      <c r="AB294" s="236"/>
      <c r="AC294" s="236"/>
      <c r="AD294" s="236"/>
      <c r="AE294" s="236"/>
      <c r="AF294" s="236"/>
      <c r="AG294" s="236"/>
      <c r="AH294" s="236"/>
      <c r="AI294" s="237"/>
    </row>
    <row r="295" spans="2:35" ht="8.2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2:35" ht="10.5" customHeight="1">
      <c r="B296" s="226" t="s">
        <v>202</v>
      </c>
      <c r="C296" s="221"/>
      <c r="D296" s="226" t="s">
        <v>199</v>
      </c>
      <c r="E296" s="221"/>
      <c r="F296" s="221"/>
      <c r="G296" s="221"/>
      <c r="H296" s="221"/>
      <c r="I296" s="221"/>
      <c r="J296" s="221"/>
      <c r="K296" s="221"/>
      <c r="L296" s="221"/>
      <c r="M296" s="221"/>
      <c r="N296" s="221"/>
      <c r="O296" s="226" t="s">
        <v>200</v>
      </c>
      <c r="P296" s="221"/>
      <c r="Q296" s="221"/>
      <c r="R296" s="221"/>
      <c r="S296" s="221"/>
      <c r="T296" s="221"/>
      <c r="U296" s="221"/>
      <c r="V296" s="226" t="s">
        <v>201</v>
      </c>
      <c r="W296" s="221"/>
      <c r="X296" s="221"/>
      <c r="Y296" s="221"/>
      <c r="Z296" s="221"/>
      <c r="AA296" s="221"/>
      <c r="AB296" s="221"/>
      <c r="AC296" s="221"/>
      <c r="AD296" s="226" t="s">
        <v>200</v>
      </c>
      <c r="AE296" s="221"/>
      <c r="AF296" s="221"/>
      <c r="AG296" s="221"/>
      <c r="AH296" s="221"/>
      <c r="AI296" s="1"/>
    </row>
    <row r="297" spans="2:35" ht="10.5" customHeight="1">
      <c r="B297" s="222" t="s">
        <v>320</v>
      </c>
      <c r="C297" s="223"/>
      <c r="D297" s="308">
        <v>68555461.17000002</v>
      </c>
      <c r="E297" s="223"/>
      <c r="F297" s="223"/>
      <c r="G297" s="223"/>
      <c r="H297" s="223"/>
      <c r="I297" s="223"/>
      <c r="J297" s="223"/>
      <c r="K297" s="223"/>
      <c r="L297" s="223"/>
      <c r="M297" s="223"/>
      <c r="N297" s="223"/>
      <c r="O297" s="306">
        <v>0.009794915273934718</v>
      </c>
      <c r="P297" s="223"/>
      <c r="Q297" s="223"/>
      <c r="R297" s="223"/>
      <c r="S297" s="223"/>
      <c r="T297" s="223"/>
      <c r="U297" s="223"/>
      <c r="V297" s="227">
        <v>5023</v>
      </c>
      <c r="W297" s="223"/>
      <c r="X297" s="223"/>
      <c r="Y297" s="223"/>
      <c r="Z297" s="223"/>
      <c r="AA297" s="223"/>
      <c r="AB297" s="223"/>
      <c r="AC297" s="223"/>
      <c r="AD297" s="306">
        <v>0.04338175599813449</v>
      </c>
      <c r="AE297" s="223"/>
      <c r="AF297" s="223"/>
      <c r="AG297" s="223"/>
      <c r="AH297" s="223"/>
      <c r="AI297" s="1"/>
    </row>
    <row r="298" spans="2:35" ht="10.5" customHeight="1">
      <c r="B298" s="222" t="s">
        <v>204</v>
      </c>
      <c r="C298" s="223"/>
      <c r="D298" s="308">
        <v>81706852.91999999</v>
      </c>
      <c r="E298" s="223"/>
      <c r="F298" s="223"/>
      <c r="G298" s="223"/>
      <c r="H298" s="223"/>
      <c r="I298" s="223"/>
      <c r="J298" s="223"/>
      <c r="K298" s="223"/>
      <c r="L298" s="223"/>
      <c r="M298" s="223"/>
      <c r="N298" s="223"/>
      <c r="O298" s="306">
        <v>0.011673930683168725</v>
      </c>
      <c r="P298" s="223"/>
      <c r="Q298" s="223"/>
      <c r="R298" s="223"/>
      <c r="S298" s="223"/>
      <c r="T298" s="223"/>
      <c r="U298" s="223"/>
      <c r="V298" s="227">
        <v>6429</v>
      </c>
      <c r="W298" s="223"/>
      <c r="X298" s="223"/>
      <c r="Y298" s="223"/>
      <c r="Z298" s="223"/>
      <c r="AA298" s="223"/>
      <c r="AB298" s="223"/>
      <c r="AC298" s="223"/>
      <c r="AD298" s="306">
        <v>0.055524847563608724</v>
      </c>
      <c r="AE298" s="223"/>
      <c r="AF298" s="223"/>
      <c r="AG298" s="223"/>
      <c r="AH298" s="223"/>
      <c r="AI298" s="1"/>
    </row>
    <row r="299" spans="2:35" ht="10.5" customHeight="1">
      <c r="B299" s="222" t="s">
        <v>205</v>
      </c>
      <c r="C299" s="223"/>
      <c r="D299" s="308">
        <v>179983452.45000005</v>
      </c>
      <c r="E299" s="223"/>
      <c r="F299" s="223"/>
      <c r="G299" s="223"/>
      <c r="H299" s="223"/>
      <c r="I299" s="223"/>
      <c r="J299" s="223"/>
      <c r="K299" s="223"/>
      <c r="L299" s="223"/>
      <c r="M299" s="223"/>
      <c r="N299" s="223"/>
      <c r="O299" s="306">
        <v>0.025715276906772038</v>
      </c>
      <c r="P299" s="223"/>
      <c r="Q299" s="223"/>
      <c r="R299" s="223"/>
      <c r="S299" s="223"/>
      <c r="T299" s="223"/>
      <c r="U299" s="223"/>
      <c r="V299" s="227">
        <v>5590</v>
      </c>
      <c r="W299" s="223"/>
      <c r="X299" s="223"/>
      <c r="Y299" s="223"/>
      <c r="Z299" s="223"/>
      <c r="AA299" s="223"/>
      <c r="AB299" s="223"/>
      <c r="AC299" s="223"/>
      <c r="AD299" s="306">
        <v>0.048278721088905394</v>
      </c>
      <c r="AE299" s="223"/>
      <c r="AF299" s="223"/>
      <c r="AG299" s="223"/>
      <c r="AH299" s="223"/>
      <c r="AI299" s="1"/>
    </row>
    <row r="300" spans="2:35" ht="10.5" customHeight="1">
      <c r="B300" s="222" t="s">
        <v>206</v>
      </c>
      <c r="C300" s="223"/>
      <c r="D300" s="308">
        <v>480114008.05000037</v>
      </c>
      <c r="E300" s="223"/>
      <c r="F300" s="223"/>
      <c r="G300" s="223"/>
      <c r="H300" s="223"/>
      <c r="I300" s="223"/>
      <c r="J300" s="223"/>
      <c r="K300" s="223"/>
      <c r="L300" s="223"/>
      <c r="M300" s="223"/>
      <c r="N300" s="223"/>
      <c r="O300" s="306">
        <v>0.0685966653920908</v>
      </c>
      <c r="P300" s="223"/>
      <c r="Q300" s="223"/>
      <c r="R300" s="223"/>
      <c r="S300" s="223"/>
      <c r="T300" s="223"/>
      <c r="U300" s="223"/>
      <c r="V300" s="227">
        <v>12830</v>
      </c>
      <c r="W300" s="223"/>
      <c r="X300" s="223"/>
      <c r="Y300" s="223"/>
      <c r="Z300" s="223"/>
      <c r="AA300" s="223"/>
      <c r="AB300" s="223"/>
      <c r="AC300" s="223"/>
      <c r="AD300" s="306">
        <v>0.11080786969063618</v>
      </c>
      <c r="AE300" s="223"/>
      <c r="AF300" s="223"/>
      <c r="AG300" s="223"/>
      <c r="AH300" s="223"/>
      <c r="AI300" s="1"/>
    </row>
    <row r="301" spans="2:35" ht="10.5" customHeight="1">
      <c r="B301" s="222" t="s">
        <v>207</v>
      </c>
      <c r="C301" s="223"/>
      <c r="D301" s="308">
        <v>564690828.3300004</v>
      </c>
      <c r="E301" s="223"/>
      <c r="F301" s="223"/>
      <c r="G301" s="223"/>
      <c r="H301" s="223"/>
      <c r="I301" s="223"/>
      <c r="J301" s="223"/>
      <c r="K301" s="223"/>
      <c r="L301" s="223"/>
      <c r="M301" s="223"/>
      <c r="N301" s="223"/>
      <c r="O301" s="306">
        <v>0.08068064491236748</v>
      </c>
      <c r="P301" s="223"/>
      <c r="Q301" s="223"/>
      <c r="R301" s="223"/>
      <c r="S301" s="223"/>
      <c r="T301" s="223"/>
      <c r="U301" s="223"/>
      <c r="V301" s="227">
        <v>11947</v>
      </c>
      <c r="W301" s="223"/>
      <c r="X301" s="223"/>
      <c r="Y301" s="223"/>
      <c r="Z301" s="223"/>
      <c r="AA301" s="223"/>
      <c r="AB301" s="223"/>
      <c r="AC301" s="223"/>
      <c r="AD301" s="306">
        <v>0.10318173181559083</v>
      </c>
      <c r="AE301" s="223"/>
      <c r="AF301" s="223"/>
      <c r="AG301" s="223"/>
      <c r="AH301" s="223"/>
      <c r="AI301" s="1"/>
    </row>
    <row r="302" spans="2:35" ht="10.5" customHeight="1">
      <c r="B302" s="222" t="s">
        <v>208</v>
      </c>
      <c r="C302" s="223"/>
      <c r="D302" s="308">
        <v>517027248.02000093</v>
      </c>
      <c r="E302" s="223"/>
      <c r="F302" s="223"/>
      <c r="G302" s="223"/>
      <c r="H302" s="223"/>
      <c r="I302" s="223"/>
      <c r="J302" s="223"/>
      <c r="K302" s="223"/>
      <c r="L302" s="223"/>
      <c r="M302" s="223"/>
      <c r="N302" s="223"/>
      <c r="O302" s="306">
        <v>0.07387067349913269</v>
      </c>
      <c r="P302" s="223"/>
      <c r="Q302" s="223"/>
      <c r="R302" s="223"/>
      <c r="S302" s="223"/>
      <c r="T302" s="223"/>
      <c r="U302" s="223"/>
      <c r="V302" s="227">
        <v>9313</v>
      </c>
      <c r="W302" s="223"/>
      <c r="X302" s="223"/>
      <c r="Y302" s="223"/>
      <c r="Z302" s="223"/>
      <c r="AA302" s="223"/>
      <c r="AB302" s="223"/>
      <c r="AC302" s="223"/>
      <c r="AD302" s="306">
        <v>0.08043286753148049</v>
      </c>
      <c r="AE302" s="223"/>
      <c r="AF302" s="223"/>
      <c r="AG302" s="223"/>
      <c r="AH302" s="223"/>
      <c r="AI302" s="1"/>
    </row>
    <row r="303" spans="2:35" ht="10.5" customHeight="1">
      <c r="B303" s="222" t="s">
        <v>209</v>
      </c>
      <c r="C303" s="223"/>
      <c r="D303" s="308">
        <v>636565770.28</v>
      </c>
      <c r="E303" s="223"/>
      <c r="F303" s="223"/>
      <c r="G303" s="223"/>
      <c r="H303" s="223"/>
      <c r="I303" s="223"/>
      <c r="J303" s="223"/>
      <c r="K303" s="223"/>
      <c r="L303" s="223"/>
      <c r="M303" s="223"/>
      <c r="N303" s="223"/>
      <c r="O303" s="306">
        <v>0.09094983360578841</v>
      </c>
      <c r="P303" s="223"/>
      <c r="Q303" s="223"/>
      <c r="R303" s="223"/>
      <c r="S303" s="223"/>
      <c r="T303" s="223"/>
      <c r="U303" s="223"/>
      <c r="V303" s="227">
        <v>10904</v>
      </c>
      <c r="W303" s="223"/>
      <c r="X303" s="223"/>
      <c r="Y303" s="223"/>
      <c r="Z303" s="223"/>
      <c r="AA303" s="223"/>
      <c r="AB303" s="223"/>
      <c r="AC303" s="223"/>
      <c r="AD303" s="306">
        <v>0.09417373430293818</v>
      </c>
      <c r="AE303" s="223"/>
      <c r="AF303" s="223"/>
      <c r="AG303" s="223"/>
      <c r="AH303" s="223"/>
      <c r="AI303" s="1"/>
    </row>
    <row r="304" spans="2:35" ht="10.5" customHeight="1">
      <c r="B304" s="222" t="s">
        <v>210</v>
      </c>
      <c r="C304" s="223"/>
      <c r="D304" s="308">
        <v>676930121.1000003</v>
      </c>
      <c r="E304" s="223"/>
      <c r="F304" s="223"/>
      <c r="G304" s="223"/>
      <c r="H304" s="223"/>
      <c r="I304" s="223"/>
      <c r="J304" s="223"/>
      <c r="K304" s="223"/>
      <c r="L304" s="223"/>
      <c r="M304" s="223"/>
      <c r="N304" s="223"/>
      <c r="O304" s="306">
        <v>0.09671692188178842</v>
      </c>
      <c r="P304" s="223"/>
      <c r="Q304" s="223"/>
      <c r="R304" s="223"/>
      <c r="S304" s="223"/>
      <c r="T304" s="223"/>
      <c r="U304" s="223"/>
      <c r="V304" s="227">
        <v>9466</v>
      </c>
      <c r="W304" s="223"/>
      <c r="X304" s="223"/>
      <c r="Y304" s="223"/>
      <c r="Z304" s="223"/>
      <c r="AA304" s="223"/>
      <c r="AB304" s="223"/>
      <c r="AC304" s="223"/>
      <c r="AD304" s="306">
        <v>0.08175427080994248</v>
      </c>
      <c r="AE304" s="223"/>
      <c r="AF304" s="223"/>
      <c r="AG304" s="223"/>
      <c r="AH304" s="223"/>
      <c r="AI304" s="1"/>
    </row>
    <row r="305" spans="2:35" ht="10.5" customHeight="1">
      <c r="B305" s="222" t="s">
        <v>211</v>
      </c>
      <c r="C305" s="223"/>
      <c r="D305" s="308">
        <v>805967620.9399986</v>
      </c>
      <c r="E305" s="223"/>
      <c r="F305" s="223"/>
      <c r="G305" s="223"/>
      <c r="H305" s="223"/>
      <c r="I305" s="223"/>
      <c r="J305" s="223"/>
      <c r="K305" s="223"/>
      <c r="L305" s="223"/>
      <c r="M305" s="223"/>
      <c r="N305" s="223"/>
      <c r="O305" s="306">
        <v>0.11515325585901849</v>
      </c>
      <c r="P305" s="223"/>
      <c r="Q305" s="223"/>
      <c r="R305" s="223"/>
      <c r="S305" s="223"/>
      <c r="T305" s="223"/>
      <c r="U305" s="223"/>
      <c r="V305" s="227">
        <v>10544</v>
      </c>
      <c r="W305" s="223"/>
      <c r="X305" s="223"/>
      <c r="Y305" s="223"/>
      <c r="Z305" s="223"/>
      <c r="AA305" s="223"/>
      <c r="AB305" s="223"/>
      <c r="AC305" s="223"/>
      <c r="AD305" s="306">
        <v>0.09106455011832174</v>
      </c>
      <c r="AE305" s="223"/>
      <c r="AF305" s="223"/>
      <c r="AG305" s="223"/>
      <c r="AH305" s="223"/>
      <c r="AI305" s="1"/>
    </row>
    <row r="306" spans="2:35" ht="10.5" customHeight="1">
      <c r="B306" s="222" t="s">
        <v>212</v>
      </c>
      <c r="C306" s="223"/>
      <c r="D306" s="308">
        <v>850718870.2500015</v>
      </c>
      <c r="E306" s="223"/>
      <c r="F306" s="223"/>
      <c r="G306" s="223"/>
      <c r="H306" s="223"/>
      <c r="I306" s="223"/>
      <c r="J306" s="223"/>
      <c r="K306" s="223"/>
      <c r="L306" s="223"/>
      <c r="M306" s="223"/>
      <c r="N306" s="223"/>
      <c r="O306" s="306">
        <v>0.12154712569686045</v>
      </c>
      <c r="P306" s="223"/>
      <c r="Q306" s="223"/>
      <c r="R306" s="223"/>
      <c r="S306" s="223"/>
      <c r="T306" s="223"/>
      <c r="U306" s="223"/>
      <c r="V306" s="227">
        <v>10211</v>
      </c>
      <c r="W306" s="223"/>
      <c r="X306" s="223"/>
      <c r="Y306" s="223"/>
      <c r="Z306" s="223"/>
      <c r="AA306" s="223"/>
      <c r="AB306" s="223"/>
      <c r="AC306" s="223"/>
      <c r="AD306" s="306">
        <v>0.08818855474755152</v>
      </c>
      <c r="AE306" s="223"/>
      <c r="AF306" s="223"/>
      <c r="AG306" s="223"/>
      <c r="AH306" s="223"/>
      <c r="AI306" s="1"/>
    </row>
    <row r="307" spans="2:35" ht="10.5" customHeight="1">
      <c r="B307" s="222" t="s">
        <v>213</v>
      </c>
      <c r="C307" s="223"/>
      <c r="D307" s="308">
        <v>538220367.7599988</v>
      </c>
      <c r="E307" s="223"/>
      <c r="F307" s="223"/>
      <c r="G307" s="223"/>
      <c r="H307" s="223"/>
      <c r="I307" s="223"/>
      <c r="J307" s="223"/>
      <c r="K307" s="223"/>
      <c r="L307" s="223"/>
      <c r="M307" s="223"/>
      <c r="N307" s="223"/>
      <c r="O307" s="306">
        <v>0.07689865710103533</v>
      </c>
      <c r="P307" s="223"/>
      <c r="Q307" s="223"/>
      <c r="R307" s="223"/>
      <c r="S307" s="223"/>
      <c r="T307" s="223"/>
      <c r="U307" s="223"/>
      <c r="V307" s="227">
        <v>6475</v>
      </c>
      <c r="W307" s="223"/>
      <c r="X307" s="223"/>
      <c r="Y307" s="223"/>
      <c r="Z307" s="223"/>
      <c r="AA307" s="223"/>
      <c r="AB307" s="223"/>
      <c r="AC307" s="223"/>
      <c r="AD307" s="306">
        <v>0.05592213220942083</v>
      </c>
      <c r="AE307" s="223"/>
      <c r="AF307" s="223"/>
      <c r="AG307" s="223"/>
      <c r="AH307" s="223"/>
      <c r="AI307" s="1"/>
    </row>
    <row r="308" spans="2:35" ht="10.5" customHeight="1">
      <c r="B308" s="222" t="s">
        <v>214</v>
      </c>
      <c r="C308" s="223"/>
      <c r="D308" s="308">
        <v>841157050.6099995</v>
      </c>
      <c r="E308" s="223"/>
      <c r="F308" s="223"/>
      <c r="G308" s="223"/>
      <c r="H308" s="223"/>
      <c r="I308" s="223"/>
      <c r="J308" s="223"/>
      <c r="K308" s="223"/>
      <c r="L308" s="223"/>
      <c r="M308" s="223"/>
      <c r="N308" s="223"/>
      <c r="O308" s="306">
        <v>0.12018097321768423</v>
      </c>
      <c r="P308" s="223"/>
      <c r="Q308" s="223"/>
      <c r="R308" s="223"/>
      <c r="S308" s="223"/>
      <c r="T308" s="223"/>
      <c r="U308" s="223"/>
      <c r="V308" s="227">
        <v>9252</v>
      </c>
      <c r="W308" s="223"/>
      <c r="X308" s="223"/>
      <c r="Y308" s="223"/>
      <c r="Z308" s="223"/>
      <c r="AA308" s="223"/>
      <c r="AB308" s="223"/>
      <c r="AC308" s="223"/>
      <c r="AD308" s="306">
        <v>0.07990603354464271</v>
      </c>
      <c r="AE308" s="223"/>
      <c r="AF308" s="223"/>
      <c r="AG308" s="223"/>
      <c r="AH308" s="223"/>
      <c r="AI308" s="1"/>
    </row>
    <row r="309" spans="2:35" ht="10.5" customHeight="1">
      <c r="B309" s="222" t="s">
        <v>215</v>
      </c>
      <c r="C309" s="223"/>
      <c r="D309" s="308">
        <v>646993780.9199985</v>
      </c>
      <c r="E309" s="223"/>
      <c r="F309" s="223"/>
      <c r="G309" s="223"/>
      <c r="H309" s="223"/>
      <c r="I309" s="223"/>
      <c r="J309" s="223"/>
      <c r="K309" s="223"/>
      <c r="L309" s="223"/>
      <c r="M309" s="223"/>
      <c r="N309" s="223"/>
      <c r="O309" s="306">
        <v>0.09243974380333185</v>
      </c>
      <c r="P309" s="223"/>
      <c r="Q309" s="223"/>
      <c r="R309" s="223"/>
      <c r="S309" s="223"/>
      <c r="T309" s="223"/>
      <c r="U309" s="223"/>
      <c r="V309" s="227">
        <v>6579</v>
      </c>
      <c r="W309" s="223"/>
      <c r="X309" s="223"/>
      <c r="Y309" s="223"/>
      <c r="Z309" s="223"/>
      <c r="AA309" s="223"/>
      <c r="AB309" s="223"/>
      <c r="AC309" s="223"/>
      <c r="AD309" s="306">
        <v>0.05682034097386558</v>
      </c>
      <c r="AE309" s="223"/>
      <c r="AF309" s="223"/>
      <c r="AG309" s="223"/>
      <c r="AH309" s="223"/>
      <c r="AI309" s="1"/>
    </row>
    <row r="310" spans="2:35" ht="10.5" customHeight="1">
      <c r="B310" s="222" t="s">
        <v>216</v>
      </c>
      <c r="C310" s="223"/>
      <c r="D310" s="308">
        <v>83990518.64000003</v>
      </c>
      <c r="E310" s="223"/>
      <c r="F310" s="223"/>
      <c r="G310" s="223"/>
      <c r="H310" s="223"/>
      <c r="I310" s="223"/>
      <c r="J310" s="223"/>
      <c r="K310" s="223"/>
      <c r="L310" s="223"/>
      <c r="M310" s="223"/>
      <c r="N310" s="223"/>
      <c r="O310" s="306">
        <v>0.012000211213700377</v>
      </c>
      <c r="P310" s="223"/>
      <c r="Q310" s="223"/>
      <c r="R310" s="223"/>
      <c r="S310" s="223"/>
      <c r="T310" s="223"/>
      <c r="U310" s="223"/>
      <c r="V310" s="227">
        <v>949</v>
      </c>
      <c r="W310" s="223"/>
      <c r="X310" s="223"/>
      <c r="Y310" s="223"/>
      <c r="Z310" s="223"/>
      <c r="AA310" s="223"/>
      <c r="AB310" s="223"/>
      <c r="AC310" s="223"/>
      <c r="AD310" s="306">
        <v>0.008196154975558357</v>
      </c>
      <c r="AE310" s="223"/>
      <c r="AF310" s="223"/>
      <c r="AG310" s="223"/>
      <c r="AH310" s="223"/>
      <c r="AI310" s="1"/>
    </row>
    <row r="311" spans="2:35" ht="10.5" customHeight="1">
      <c r="B311" s="222" t="s">
        <v>217</v>
      </c>
      <c r="C311" s="223"/>
      <c r="D311" s="308">
        <v>15255724.319999995</v>
      </c>
      <c r="E311" s="223"/>
      <c r="F311" s="223"/>
      <c r="G311" s="223"/>
      <c r="H311" s="223"/>
      <c r="I311" s="223"/>
      <c r="J311" s="223"/>
      <c r="K311" s="223"/>
      <c r="L311" s="223"/>
      <c r="M311" s="223"/>
      <c r="N311" s="223"/>
      <c r="O311" s="306">
        <v>0.0021796735753313763</v>
      </c>
      <c r="P311" s="223"/>
      <c r="Q311" s="223"/>
      <c r="R311" s="223"/>
      <c r="S311" s="223"/>
      <c r="T311" s="223"/>
      <c r="U311" s="223"/>
      <c r="V311" s="227">
        <v>160</v>
      </c>
      <c r="W311" s="223"/>
      <c r="X311" s="223"/>
      <c r="Y311" s="223"/>
      <c r="Z311" s="223"/>
      <c r="AA311" s="223"/>
      <c r="AB311" s="223"/>
      <c r="AC311" s="223"/>
      <c r="AD311" s="306">
        <v>0.00138185963760731</v>
      </c>
      <c r="AE311" s="223"/>
      <c r="AF311" s="223"/>
      <c r="AG311" s="223"/>
      <c r="AH311" s="223"/>
      <c r="AI311" s="1"/>
    </row>
    <row r="312" spans="2:35" ht="10.5" customHeight="1">
      <c r="B312" s="222" t="s">
        <v>218</v>
      </c>
      <c r="C312" s="223"/>
      <c r="D312" s="308">
        <v>9201300.830000002</v>
      </c>
      <c r="E312" s="223"/>
      <c r="F312" s="223"/>
      <c r="G312" s="223"/>
      <c r="H312" s="223"/>
      <c r="I312" s="223"/>
      <c r="J312" s="223"/>
      <c r="K312" s="223"/>
      <c r="L312" s="223"/>
      <c r="M312" s="223"/>
      <c r="N312" s="223"/>
      <c r="O312" s="306">
        <v>0.0013146430714884388</v>
      </c>
      <c r="P312" s="223"/>
      <c r="Q312" s="223"/>
      <c r="R312" s="223"/>
      <c r="S312" s="223"/>
      <c r="T312" s="223"/>
      <c r="U312" s="223"/>
      <c r="V312" s="227">
        <v>85</v>
      </c>
      <c r="W312" s="223"/>
      <c r="X312" s="223"/>
      <c r="Y312" s="223"/>
      <c r="Z312" s="223"/>
      <c r="AA312" s="223"/>
      <c r="AB312" s="223"/>
      <c r="AC312" s="223"/>
      <c r="AD312" s="306">
        <v>0.0007341129324788835</v>
      </c>
      <c r="AE312" s="223"/>
      <c r="AF312" s="223"/>
      <c r="AG312" s="223"/>
      <c r="AH312" s="223"/>
      <c r="AI312" s="1"/>
    </row>
    <row r="313" spans="2:35" ht="10.5" customHeight="1">
      <c r="B313" s="222" t="s">
        <v>219</v>
      </c>
      <c r="C313" s="223"/>
      <c r="D313" s="308">
        <v>1551180.17</v>
      </c>
      <c r="E313" s="223"/>
      <c r="F313" s="223"/>
      <c r="G313" s="223"/>
      <c r="H313" s="223"/>
      <c r="I313" s="223"/>
      <c r="J313" s="223"/>
      <c r="K313" s="223"/>
      <c r="L313" s="223"/>
      <c r="M313" s="223"/>
      <c r="N313" s="223"/>
      <c r="O313" s="306">
        <v>0.00022162608318075804</v>
      </c>
      <c r="P313" s="223"/>
      <c r="Q313" s="223"/>
      <c r="R313" s="223"/>
      <c r="S313" s="223"/>
      <c r="T313" s="223"/>
      <c r="U313" s="223"/>
      <c r="V313" s="227">
        <v>24</v>
      </c>
      <c r="W313" s="223"/>
      <c r="X313" s="223"/>
      <c r="Y313" s="223"/>
      <c r="Z313" s="223"/>
      <c r="AA313" s="223"/>
      <c r="AB313" s="223"/>
      <c r="AC313" s="223"/>
      <c r="AD313" s="306">
        <v>0.00020727894564109652</v>
      </c>
      <c r="AE313" s="223"/>
      <c r="AF313" s="223"/>
      <c r="AG313" s="223"/>
      <c r="AH313" s="223"/>
      <c r="AI313" s="1"/>
    </row>
    <row r="314" spans="2:35" ht="10.5" customHeight="1">
      <c r="B314" s="222" t="s">
        <v>221</v>
      </c>
      <c r="C314" s="223"/>
      <c r="D314" s="308">
        <v>157197.08000000002</v>
      </c>
      <c r="E314" s="223"/>
      <c r="F314" s="223"/>
      <c r="G314" s="223"/>
      <c r="H314" s="223"/>
      <c r="I314" s="223"/>
      <c r="J314" s="223"/>
      <c r="K314" s="223"/>
      <c r="L314" s="223"/>
      <c r="M314" s="223"/>
      <c r="N314" s="223"/>
      <c r="O314" s="306">
        <v>2.2459656074543735E-05</v>
      </c>
      <c r="P314" s="223"/>
      <c r="Q314" s="223"/>
      <c r="R314" s="223"/>
      <c r="S314" s="223"/>
      <c r="T314" s="223"/>
      <c r="U314" s="223"/>
      <c r="V314" s="227">
        <v>2</v>
      </c>
      <c r="W314" s="223"/>
      <c r="X314" s="223"/>
      <c r="Y314" s="223"/>
      <c r="Z314" s="223"/>
      <c r="AA314" s="223"/>
      <c r="AB314" s="223"/>
      <c r="AC314" s="223"/>
      <c r="AD314" s="306">
        <v>1.7273245470091375E-05</v>
      </c>
      <c r="AE314" s="223"/>
      <c r="AF314" s="223"/>
      <c r="AG314" s="223"/>
      <c r="AH314" s="223"/>
      <c r="AI314" s="1"/>
    </row>
    <row r="315" spans="2:35" ht="10.5" customHeight="1">
      <c r="B315" s="222" t="s">
        <v>222</v>
      </c>
      <c r="C315" s="223"/>
      <c r="D315" s="308">
        <v>299340.91000000003</v>
      </c>
      <c r="E315" s="223"/>
      <c r="F315" s="223"/>
      <c r="G315" s="223"/>
      <c r="H315" s="223"/>
      <c r="I315" s="223"/>
      <c r="J315" s="223"/>
      <c r="K315" s="223"/>
      <c r="L315" s="223"/>
      <c r="M315" s="223"/>
      <c r="N315" s="223"/>
      <c r="O315" s="306">
        <v>4.276856725100078E-05</v>
      </c>
      <c r="P315" s="223"/>
      <c r="Q315" s="223"/>
      <c r="R315" s="223"/>
      <c r="S315" s="223"/>
      <c r="T315" s="223"/>
      <c r="U315" s="223"/>
      <c r="V315" s="227">
        <v>3</v>
      </c>
      <c r="W315" s="223"/>
      <c r="X315" s="223"/>
      <c r="Y315" s="223"/>
      <c r="Z315" s="223"/>
      <c r="AA315" s="223"/>
      <c r="AB315" s="223"/>
      <c r="AC315" s="223"/>
      <c r="AD315" s="306">
        <v>2.5909868205137065E-05</v>
      </c>
      <c r="AE315" s="223"/>
      <c r="AF315" s="223"/>
      <c r="AG315" s="223"/>
      <c r="AH315" s="223"/>
      <c r="AI315" s="1"/>
    </row>
    <row r="316" spans="2:35" ht="9.75" customHeight="1">
      <c r="B316" s="314"/>
      <c r="C316" s="310"/>
      <c r="D316" s="311">
        <v>6999086694.749998</v>
      </c>
      <c r="E316" s="310"/>
      <c r="F316" s="310"/>
      <c r="G316" s="310"/>
      <c r="H316" s="310"/>
      <c r="I316" s="310"/>
      <c r="J316" s="310"/>
      <c r="K316" s="310"/>
      <c r="L316" s="310"/>
      <c r="M316" s="310"/>
      <c r="N316" s="310"/>
      <c r="O316" s="312">
        <v>0.9999999999999875</v>
      </c>
      <c r="P316" s="310"/>
      <c r="Q316" s="310"/>
      <c r="R316" s="310"/>
      <c r="S316" s="310"/>
      <c r="T316" s="310"/>
      <c r="U316" s="310"/>
      <c r="V316" s="313">
        <v>115786</v>
      </c>
      <c r="W316" s="310"/>
      <c r="X316" s="310"/>
      <c r="Y316" s="310"/>
      <c r="Z316" s="310"/>
      <c r="AA316" s="310"/>
      <c r="AB316" s="310"/>
      <c r="AC316" s="310"/>
      <c r="AD316" s="312">
        <v>1</v>
      </c>
      <c r="AE316" s="310"/>
      <c r="AF316" s="310"/>
      <c r="AG316" s="310"/>
      <c r="AH316" s="310"/>
      <c r="AI316" s="1"/>
    </row>
    <row r="317" spans="2:35" ht="9"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8.75" customHeight="1">
      <c r="B318" s="235" t="s">
        <v>198</v>
      </c>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7"/>
    </row>
    <row r="319" spans="2:35" ht="8.2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12" customHeight="1">
      <c r="B320" s="226" t="s">
        <v>202</v>
      </c>
      <c r="C320" s="221"/>
      <c r="D320" s="226" t="s">
        <v>199</v>
      </c>
      <c r="E320" s="221"/>
      <c r="F320" s="221"/>
      <c r="G320" s="221"/>
      <c r="H320" s="221"/>
      <c r="I320" s="221"/>
      <c r="J320" s="221"/>
      <c r="K320" s="221"/>
      <c r="L320" s="221"/>
      <c r="M320" s="221"/>
      <c r="N320" s="221"/>
      <c r="O320" s="226" t="s">
        <v>200</v>
      </c>
      <c r="P320" s="221"/>
      <c r="Q320" s="221"/>
      <c r="R320" s="221"/>
      <c r="S320" s="221"/>
      <c r="T320" s="221"/>
      <c r="U320" s="221"/>
      <c r="V320" s="226" t="s">
        <v>201</v>
      </c>
      <c r="W320" s="221"/>
      <c r="X320" s="221"/>
      <c r="Y320" s="221"/>
      <c r="Z320" s="221"/>
      <c r="AA320" s="221"/>
      <c r="AB320" s="221"/>
      <c r="AC320" s="221"/>
      <c r="AD320" s="221"/>
      <c r="AE320" s="226" t="s">
        <v>200</v>
      </c>
      <c r="AF320" s="221"/>
      <c r="AG320" s="221"/>
      <c r="AH320" s="221"/>
      <c r="AI320" s="1"/>
    </row>
    <row r="321" spans="2:35" ht="12" customHeight="1">
      <c r="B321" s="222" t="s">
        <v>286</v>
      </c>
      <c r="C321" s="223"/>
      <c r="D321" s="308">
        <v>6246092213.339928</v>
      </c>
      <c r="E321" s="223"/>
      <c r="F321" s="223"/>
      <c r="G321" s="223"/>
      <c r="H321" s="223"/>
      <c r="I321" s="223"/>
      <c r="J321" s="223"/>
      <c r="K321" s="223"/>
      <c r="L321" s="223"/>
      <c r="M321" s="223"/>
      <c r="N321" s="223"/>
      <c r="O321" s="306">
        <v>0.8924153229913803</v>
      </c>
      <c r="P321" s="223"/>
      <c r="Q321" s="223"/>
      <c r="R321" s="223"/>
      <c r="S321" s="223"/>
      <c r="T321" s="223"/>
      <c r="U321" s="223"/>
      <c r="V321" s="227">
        <v>104361</v>
      </c>
      <c r="W321" s="223"/>
      <c r="X321" s="223"/>
      <c r="Y321" s="223"/>
      <c r="Z321" s="223"/>
      <c r="AA321" s="223"/>
      <c r="AB321" s="223"/>
      <c r="AC321" s="223"/>
      <c r="AD321" s="223"/>
      <c r="AE321" s="306">
        <v>0.901326585252103</v>
      </c>
      <c r="AF321" s="223"/>
      <c r="AG321" s="223"/>
      <c r="AH321" s="223"/>
      <c r="AI321" s="1"/>
    </row>
    <row r="322" spans="2:35" ht="12" customHeight="1">
      <c r="B322" s="222" t="s">
        <v>320</v>
      </c>
      <c r="C322" s="223"/>
      <c r="D322" s="308">
        <v>440940542.7099997</v>
      </c>
      <c r="E322" s="223"/>
      <c r="F322" s="223"/>
      <c r="G322" s="223"/>
      <c r="H322" s="223"/>
      <c r="I322" s="223"/>
      <c r="J322" s="223"/>
      <c r="K322" s="223"/>
      <c r="L322" s="223"/>
      <c r="M322" s="223"/>
      <c r="N322" s="223"/>
      <c r="O322" s="306">
        <v>0.0629997258129054</v>
      </c>
      <c r="P322" s="223"/>
      <c r="Q322" s="223"/>
      <c r="R322" s="223"/>
      <c r="S322" s="223"/>
      <c r="T322" s="223"/>
      <c r="U322" s="223"/>
      <c r="V322" s="227">
        <v>7514</v>
      </c>
      <c r="W322" s="223"/>
      <c r="X322" s="223"/>
      <c r="Y322" s="223"/>
      <c r="Z322" s="223"/>
      <c r="AA322" s="223"/>
      <c r="AB322" s="223"/>
      <c r="AC322" s="223"/>
      <c r="AD322" s="223"/>
      <c r="AE322" s="306">
        <v>0.0648955832311333</v>
      </c>
      <c r="AF322" s="223"/>
      <c r="AG322" s="223"/>
      <c r="AH322" s="223"/>
      <c r="AI322" s="1"/>
    </row>
    <row r="323" spans="2:35" ht="12" customHeight="1">
      <c r="B323" s="222" t="s">
        <v>204</v>
      </c>
      <c r="C323" s="223"/>
      <c r="D323" s="308">
        <v>103149962.44000001</v>
      </c>
      <c r="E323" s="223"/>
      <c r="F323" s="223"/>
      <c r="G323" s="223"/>
      <c r="H323" s="223"/>
      <c r="I323" s="223"/>
      <c r="J323" s="223"/>
      <c r="K323" s="223"/>
      <c r="L323" s="223"/>
      <c r="M323" s="223"/>
      <c r="N323" s="223"/>
      <c r="O323" s="306">
        <v>0.014737631770924292</v>
      </c>
      <c r="P323" s="223"/>
      <c r="Q323" s="223"/>
      <c r="R323" s="223"/>
      <c r="S323" s="223"/>
      <c r="T323" s="223"/>
      <c r="U323" s="223"/>
      <c r="V323" s="227">
        <v>1333</v>
      </c>
      <c r="W323" s="223"/>
      <c r="X323" s="223"/>
      <c r="Y323" s="223"/>
      <c r="Z323" s="223"/>
      <c r="AA323" s="223"/>
      <c r="AB323" s="223"/>
      <c r="AC323" s="223"/>
      <c r="AD323" s="223"/>
      <c r="AE323" s="306">
        <v>0.011512618105815902</v>
      </c>
      <c r="AF323" s="223"/>
      <c r="AG323" s="223"/>
      <c r="AH323" s="223"/>
      <c r="AI323" s="1"/>
    </row>
    <row r="324" spans="2:35" ht="12" customHeight="1">
      <c r="B324" s="222" t="s">
        <v>205</v>
      </c>
      <c r="C324" s="223"/>
      <c r="D324" s="308">
        <v>88733512.59000003</v>
      </c>
      <c r="E324" s="223"/>
      <c r="F324" s="223"/>
      <c r="G324" s="223"/>
      <c r="H324" s="223"/>
      <c r="I324" s="223"/>
      <c r="J324" s="223"/>
      <c r="K324" s="223"/>
      <c r="L324" s="223"/>
      <c r="M324" s="223"/>
      <c r="N324" s="223"/>
      <c r="O324" s="306">
        <v>0.01267787019362966</v>
      </c>
      <c r="P324" s="223"/>
      <c r="Q324" s="223"/>
      <c r="R324" s="223"/>
      <c r="S324" s="223"/>
      <c r="T324" s="223"/>
      <c r="U324" s="223"/>
      <c r="V324" s="227">
        <v>1049</v>
      </c>
      <c r="W324" s="223"/>
      <c r="X324" s="223"/>
      <c r="Y324" s="223"/>
      <c r="Z324" s="223"/>
      <c r="AA324" s="223"/>
      <c r="AB324" s="223"/>
      <c r="AC324" s="223"/>
      <c r="AD324" s="223"/>
      <c r="AE324" s="306">
        <v>0.009059817249062926</v>
      </c>
      <c r="AF324" s="223"/>
      <c r="AG324" s="223"/>
      <c r="AH324" s="223"/>
      <c r="AI324" s="1"/>
    </row>
    <row r="325" spans="2:35" ht="12" customHeight="1">
      <c r="B325" s="222" t="s">
        <v>206</v>
      </c>
      <c r="C325" s="223"/>
      <c r="D325" s="308">
        <v>54306258.27999994</v>
      </c>
      <c r="E325" s="223"/>
      <c r="F325" s="223"/>
      <c r="G325" s="223"/>
      <c r="H325" s="223"/>
      <c r="I325" s="223"/>
      <c r="J325" s="223"/>
      <c r="K325" s="223"/>
      <c r="L325" s="223"/>
      <c r="M325" s="223"/>
      <c r="N325" s="223"/>
      <c r="O325" s="306">
        <v>0.0077590492372005505</v>
      </c>
      <c r="P325" s="223"/>
      <c r="Q325" s="223"/>
      <c r="R325" s="223"/>
      <c r="S325" s="223"/>
      <c r="T325" s="223"/>
      <c r="U325" s="223"/>
      <c r="V325" s="227">
        <v>633</v>
      </c>
      <c r="W325" s="223"/>
      <c r="X325" s="223"/>
      <c r="Y325" s="223"/>
      <c r="Z325" s="223"/>
      <c r="AA325" s="223"/>
      <c r="AB325" s="223"/>
      <c r="AC325" s="223"/>
      <c r="AD325" s="223"/>
      <c r="AE325" s="306">
        <v>0.0054669821912839206</v>
      </c>
      <c r="AF325" s="223"/>
      <c r="AG325" s="223"/>
      <c r="AH325" s="223"/>
      <c r="AI325" s="1"/>
    </row>
    <row r="326" spans="2:35" ht="12" customHeight="1">
      <c r="B326" s="222" t="s">
        <v>207</v>
      </c>
      <c r="C326" s="223"/>
      <c r="D326" s="308">
        <v>44106653.490000024</v>
      </c>
      <c r="E326" s="223"/>
      <c r="F326" s="223"/>
      <c r="G326" s="223"/>
      <c r="H326" s="223"/>
      <c r="I326" s="223"/>
      <c r="J326" s="223"/>
      <c r="K326" s="223"/>
      <c r="L326" s="223"/>
      <c r="M326" s="223"/>
      <c r="N326" s="223"/>
      <c r="O326" s="306">
        <v>0.006301772704585127</v>
      </c>
      <c r="P326" s="223"/>
      <c r="Q326" s="223"/>
      <c r="R326" s="223"/>
      <c r="S326" s="223"/>
      <c r="T326" s="223"/>
      <c r="U326" s="223"/>
      <c r="V326" s="227">
        <v>552</v>
      </c>
      <c r="W326" s="223"/>
      <c r="X326" s="223"/>
      <c r="Y326" s="223"/>
      <c r="Z326" s="223"/>
      <c r="AA326" s="223"/>
      <c r="AB326" s="223"/>
      <c r="AC326" s="223"/>
      <c r="AD326" s="223"/>
      <c r="AE326" s="306">
        <v>0.00476741574974522</v>
      </c>
      <c r="AF326" s="223"/>
      <c r="AG326" s="223"/>
      <c r="AH326" s="223"/>
      <c r="AI326" s="1"/>
    </row>
    <row r="327" spans="2:35" ht="12" customHeight="1">
      <c r="B327" s="222" t="s">
        <v>210</v>
      </c>
      <c r="C327" s="223"/>
      <c r="D327" s="308">
        <v>21757551.90000001</v>
      </c>
      <c r="E327" s="223"/>
      <c r="F327" s="223"/>
      <c r="G327" s="223"/>
      <c r="H327" s="223"/>
      <c r="I327" s="223"/>
      <c r="J327" s="223"/>
      <c r="K327" s="223"/>
      <c r="L327" s="223"/>
      <c r="M327" s="223"/>
      <c r="N327" s="223"/>
      <c r="O327" s="306">
        <v>0.0031086272893748454</v>
      </c>
      <c r="P327" s="223"/>
      <c r="Q327" s="223"/>
      <c r="R327" s="223"/>
      <c r="S327" s="223"/>
      <c r="T327" s="223"/>
      <c r="U327" s="223"/>
      <c r="V327" s="227">
        <v>344</v>
      </c>
      <c r="W327" s="223"/>
      <c r="X327" s="223"/>
      <c r="Y327" s="223"/>
      <c r="Z327" s="223"/>
      <c r="AA327" s="223"/>
      <c r="AB327" s="223"/>
      <c r="AC327" s="223"/>
      <c r="AD327" s="223"/>
      <c r="AE327" s="306">
        <v>0.0029709982208557164</v>
      </c>
      <c r="AF327" s="223"/>
      <c r="AG327" s="223"/>
      <c r="AH327" s="223"/>
      <c r="AI327" s="1"/>
    </row>
    <row r="328" spans="2:34" ht="9.75" customHeight="1">
      <c r="B328" s="314"/>
      <c r="C328" s="310"/>
      <c r="D328" s="311">
        <v>6999086694.749927</v>
      </c>
      <c r="E328" s="310"/>
      <c r="F328" s="310"/>
      <c r="G328" s="310"/>
      <c r="H328" s="310"/>
      <c r="I328" s="310"/>
      <c r="J328" s="310"/>
      <c r="K328" s="310"/>
      <c r="L328" s="310"/>
      <c r="M328" s="310"/>
      <c r="N328" s="310"/>
      <c r="O328" s="312">
        <v>0.9999999999999977</v>
      </c>
      <c r="P328" s="310"/>
      <c r="Q328" s="310"/>
      <c r="R328" s="310"/>
      <c r="S328" s="310"/>
      <c r="T328" s="310"/>
      <c r="U328" s="310"/>
      <c r="V328" s="313">
        <v>115786</v>
      </c>
      <c r="W328" s="310"/>
      <c r="X328" s="310"/>
      <c r="Y328" s="310"/>
      <c r="Z328" s="310"/>
      <c r="AA328" s="310"/>
      <c r="AB328" s="310"/>
      <c r="AC328" s="310"/>
      <c r="AD328" s="310"/>
      <c r="AE328" s="312">
        <v>1</v>
      </c>
      <c r="AF328" s="310"/>
      <c r="AG328" s="310"/>
      <c r="AH328" s="310"/>
    </row>
  </sheetData>
  <sheetProtection/>
  <mergeCells count="1383">
    <mergeCell ref="B327:C327"/>
    <mergeCell ref="D327:N327"/>
    <mergeCell ref="O327:U327"/>
    <mergeCell ref="V327:AD327"/>
    <mergeCell ref="AE327:AH327"/>
    <mergeCell ref="B328:C328"/>
    <mergeCell ref="D328:N328"/>
    <mergeCell ref="O328:U328"/>
    <mergeCell ref="V328:AD328"/>
    <mergeCell ref="AE328:AH328"/>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6:C316"/>
    <mergeCell ref="D316:N316"/>
    <mergeCell ref="O316:U316"/>
    <mergeCell ref="V316:AC316"/>
    <mergeCell ref="AD316:AH316"/>
    <mergeCell ref="B320:C320"/>
    <mergeCell ref="D320:N320"/>
    <mergeCell ref="O320:U320"/>
    <mergeCell ref="V320:AD320"/>
    <mergeCell ref="AE320:AH320"/>
    <mergeCell ref="B314:C314"/>
    <mergeCell ref="D314:N314"/>
    <mergeCell ref="O314:U314"/>
    <mergeCell ref="V314:AC314"/>
    <mergeCell ref="AD314:AH314"/>
    <mergeCell ref="B315:C315"/>
    <mergeCell ref="D315:N315"/>
    <mergeCell ref="O315:U315"/>
    <mergeCell ref="V315:AC315"/>
    <mergeCell ref="AD315:AH315"/>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1:C291"/>
    <mergeCell ref="D291:N291"/>
    <mergeCell ref="O291:U291"/>
    <mergeCell ref="V291:AC291"/>
    <mergeCell ref="AD291:AH291"/>
    <mergeCell ref="B292:C292"/>
    <mergeCell ref="D292:N292"/>
    <mergeCell ref="O292:U292"/>
    <mergeCell ref="V292:AC292"/>
    <mergeCell ref="AD292:AH292"/>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C272:M272"/>
    <mergeCell ref="N272:T272"/>
    <mergeCell ref="U272:AB272"/>
    <mergeCell ref="AC272:AH272"/>
    <mergeCell ref="C273:M273"/>
    <mergeCell ref="N273:T273"/>
    <mergeCell ref="U273:AB273"/>
    <mergeCell ref="AC273:AH273"/>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B253:C253"/>
    <mergeCell ref="D253:N253"/>
    <mergeCell ref="O253:U253"/>
    <mergeCell ref="V253:AC253"/>
    <mergeCell ref="AD253:AH253"/>
    <mergeCell ref="B254:C254"/>
    <mergeCell ref="D254:N254"/>
    <mergeCell ref="O254:U254"/>
    <mergeCell ref="V254:AC254"/>
    <mergeCell ref="AD254:AH254"/>
    <mergeCell ref="B251:C251"/>
    <mergeCell ref="D251:N251"/>
    <mergeCell ref="O251:U251"/>
    <mergeCell ref="V251:AC251"/>
    <mergeCell ref="AD251:AH251"/>
    <mergeCell ref="B252:C252"/>
    <mergeCell ref="D252:N252"/>
    <mergeCell ref="O252:U252"/>
    <mergeCell ref="V252:AC252"/>
    <mergeCell ref="AD252:AH252"/>
    <mergeCell ref="B246:D246"/>
    <mergeCell ref="E246:O246"/>
    <mergeCell ref="P246:V246"/>
    <mergeCell ref="W246:AD246"/>
    <mergeCell ref="AE246:AH246"/>
    <mergeCell ref="B250:C250"/>
    <mergeCell ref="D250:N250"/>
    <mergeCell ref="O250:U250"/>
    <mergeCell ref="V250:AC250"/>
    <mergeCell ref="AD250:AH250"/>
    <mergeCell ref="B244:D244"/>
    <mergeCell ref="E244:O244"/>
    <mergeCell ref="P244:V244"/>
    <mergeCell ref="W244:AD244"/>
    <mergeCell ref="AE244:AH244"/>
    <mergeCell ref="B245:D245"/>
    <mergeCell ref="E245:O245"/>
    <mergeCell ref="P245:V245"/>
    <mergeCell ref="W245:AD245"/>
    <mergeCell ref="AE245:AH245"/>
    <mergeCell ref="AE242:AH242"/>
    <mergeCell ref="B243:D243"/>
    <mergeCell ref="E243:O243"/>
    <mergeCell ref="P243:V243"/>
    <mergeCell ref="W243:AD243"/>
    <mergeCell ref="AE243:AH243"/>
    <mergeCell ref="B237:E237"/>
    <mergeCell ref="F237:P237"/>
    <mergeCell ref="Q237:W237"/>
    <mergeCell ref="X237:AE237"/>
    <mergeCell ref="AF237:AI237"/>
    <mergeCell ref="B238:E238"/>
    <mergeCell ref="F238:P238"/>
    <mergeCell ref="Q238:W238"/>
    <mergeCell ref="X238:AE238"/>
    <mergeCell ref="AF238:AI238"/>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19:E219"/>
    <mergeCell ref="F219:P219"/>
    <mergeCell ref="Q219:W219"/>
    <mergeCell ref="X219:AE219"/>
    <mergeCell ref="AF219:AI219"/>
    <mergeCell ref="B216:E216"/>
    <mergeCell ref="F216:P216"/>
    <mergeCell ref="Q216:W216"/>
    <mergeCell ref="X216:AE216"/>
    <mergeCell ref="AF216:AI216"/>
    <mergeCell ref="B217:E217"/>
    <mergeCell ref="F217:P217"/>
    <mergeCell ref="Q217:W217"/>
    <mergeCell ref="X217:AE217"/>
    <mergeCell ref="AF217:AI217"/>
    <mergeCell ref="B211:F211"/>
    <mergeCell ref="G211:Q211"/>
    <mergeCell ref="R211:X211"/>
    <mergeCell ref="Y211:AE211"/>
    <mergeCell ref="AF211:AH211"/>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40:AI240"/>
    <mergeCell ref="B248:AI248"/>
    <mergeCell ref="B256:AI256"/>
    <mergeCell ref="B275:AI275"/>
    <mergeCell ref="B294:AI294"/>
    <mergeCell ref="B318:AI318"/>
    <mergeCell ref="B242:D242"/>
    <mergeCell ref="E242:O242"/>
    <mergeCell ref="P242:V242"/>
    <mergeCell ref="W242:AD242"/>
    <mergeCell ref="B99:AI99"/>
    <mergeCell ref="B143:AI143"/>
    <mergeCell ref="B178:AI178"/>
    <mergeCell ref="B188:AI188"/>
    <mergeCell ref="B213:AI213"/>
    <mergeCell ref="B221:AI221"/>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2" max="255" man="1"/>
    <brk id="274"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198" t="s">
        <v>16</v>
      </c>
      <c r="L3" s="199"/>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0" t="s">
        <v>183</v>
      </c>
      <c r="C6" s="201"/>
      <c r="D6" s="201"/>
      <c r="E6" s="201"/>
      <c r="F6" s="201"/>
      <c r="G6" s="201"/>
      <c r="H6" s="201"/>
      <c r="I6" s="201"/>
      <c r="J6" s="201"/>
      <c r="K6" s="201"/>
      <c r="L6" s="201"/>
      <c r="M6" s="201"/>
      <c r="N6" s="201"/>
      <c r="O6" s="201"/>
      <c r="P6" s="201"/>
      <c r="Q6" s="201"/>
      <c r="R6" s="201"/>
      <c r="S6" s="201"/>
    </row>
    <row r="7" spans="1:19" ht="6.75" customHeight="1">
      <c r="A7" s="1"/>
      <c r="B7" s="1"/>
      <c r="C7" s="1"/>
      <c r="D7" s="1"/>
      <c r="E7" s="1"/>
      <c r="F7" s="1"/>
      <c r="G7" s="1"/>
      <c r="H7" s="1"/>
      <c r="I7" s="1"/>
      <c r="J7" s="1"/>
      <c r="K7" s="1"/>
      <c r="L7" s="1"/>
      <c r="M7" s="1"/>
      <c r="N7" s="1"/>
      <c r="O7" s="1"/>
      <c r="P7" s="1"/>
      <c r="Q7" s="1"/>
      <c r="R7" s="1"/>
      <c r="S7" s="1"/>
    </row>
    <row r="8" spans="1:19" ht="5.25" customHeight="1">
      <c r="A8" s="1"/>
      <c r="B8" s="205" t="s">
        <v>144</v>
      </c>
      <c r="C8" s="206"/>
      <c r="D8" s="206"/>
      <c r="E8" s="206"/>
      <c r="F8" s="206"/>
      <c r="G8" s="206"/>
      <c r="H8" s="1"/>
      <c r="I8" s="1"/>
      <c r="J8" s="1"/>
      <c r="K8" s="1"/>
      <c r="L8" s="1"/>
      <c r="M8" s="1"/>
      <c r="N8" s="1"/>
      <c r="O8" s="1"/>
      <c r="P8" s="1"/>
      <c r="Q8" s="1"/>
      <c r="R8" s="1"/>
      <c r="S8" s="1"/>
    </row>
    <row r="9" spans="1:19" ht="24" customHeight="1">
      <c r="A9" s="1"/>
      <c r="B9" s="206"/>
      <c r="C9" s="206"/>
      <c r="D9" s="206"/>
      <c r="E9" s="206"/>
      <c r="F9" s="206"/>
      <c r="G9" s="206"/>
      <c r="H9" s="1"/>
      <c r="I9" s="207">
        <v>43616</v>
      </c>
      <c r="J9" s="208"/>
      <c r="K9" s="208"/>
      <c r="L9" s="1"/>
      <c r="M9" s="1"/>
      <c r="N9" s="1"/>
      <c r="O9" s="1"/>
      <c r="P9" s="1"/>
      <c r="Q9" s="1"/>
      <c r="R9" s="1"/>
      <c r="S9" s="1"/>
    </row>
    <row r="10" spans="1:19" ht="21" customHeight="1">
      <c r="A10" s="1"/>
      <c r="B10" s="235" t="s">
        <v>184</v>
      </c>
      <c r="C10" s="236"/>
      <c r="D10" s="236"/>
      <c r="E10" s="236"/>
      <c r="F10" s="236"/>
      <c r="G10" s="236"/>
      <c r="H10" s="236"/>
      <c r="I10" s="236"/>
      <c r="J10" s="236"/>
      <c r="K10" s="236"/>
      <c r="L10" s="236"/>
      <c r="M10" s="236"/>
      <c r="N10" s="236"/>
      <c r="O10" s="236"/>
      <c r="P10" s="236"/>
      <c r="Q10" s="236"/>
      <c r="R10" s="236"/>
      <c r="S10" s="237"/>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5" t="s">
        <v>185</v>
      </c>
      <c r="C14" s="236"/>
      <c r="D14" s="236"/>
      <c r="E14" s="236"/>
      <c r="F14" s="236"/>
      <c r="G14" s="236"/>
      <c r="H14" s="236"/>
      <c r="I14" s="236"/>
      <c r="J14" s="236"/>
      <c r="K14" s="236"/>
      <c r="L14" s="236"/>
      <c r="M14" s="236"/>
      <c r="N14" s="236"/>
      <c r="O14" s="236"/>
      <c r="P14" s="236"/>
      <c r="Q14" s="236"/>
      <c r="R14" s="236"/>
      <c r="S14" s="237"/>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5" t="s">
        <v>186</v>
      </c>
      <c r="C17" s="236"/>
      <c r="D17" s="236"/>
      <c r="E17" s="236"/>
      <c r="F17" s="236"/>
      <c r="G17" s="236"/>
      <c r="H17" s="236"/>
      <c r="I17" s="236"/>
      <c r="J17" s="236"/>
      <c r="K17" s="236"/>
      <c r="L17" s="236"/>
      <c r="M17" s="236"/>
      <c r="N17" s="236"/>
      <c r="O17" s="236"/>
      <c r="P17" s="236"/>
      <c r="Q17" s="236"/>
      <c r="R17" s="236"/>
      <c r="S17" s="237"/>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5" t="s">
        <v>187</v>
      </c>
      <c r="C20" s="236"/>
      <c r="D20" s="236"/>
      <c r="E20" s="236"/>
      <c r="F20" s="236"/>
      <c r="G20" s="236"/>
      <c r="H20" s="236"/>
      <c r="I20" s="236"/>
      <c r="J20" s="236"/>
      <c r="K20" s="236"/>
      <c r="L20" s="236"/>
      <c r="M20" s="236"/>
      <c r="N20" s="236"/>
      <c r="O20" s="236"/>
      <c r="P20" s="236"/>
      <c r="Q20" s="236"/>
      <c r="R20" s="236"/>
      <c r="S20" s="237"/>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5" t="s">
        <v>188</v>
      </c>
      <c r="C23" s="236"/>
      <c r="D23" s="236"/>
      <c r="E23" s="236"/>
      <c r="F23" s="236"/>
      <c r="G23" s="236"/>
      <c r="H23" s="236"/>
      <c r="I23" s="236"/>
      <c r="J23" s="236"/>
      <c r="K23" s="236"/>
      <c r="L23" s="236"/>
      <c r="M23" s="236"/>
      <c r="N23" s="236"/>
      <c r="O23" s="236"/>
      <c r="P23" s="236"/>
      <c r="Q23" s="236"/>
      <c r="R23" s="236"/>
      <c r="S23" s="237"/>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5" t="s">
        <v>189</v>
      </c>
      <c r="C25" s="236"/>
      <c r="D25" s="236"/>
      <c r="E25" s="236"/>
      <c r="F25" s="236"/>
      <c r="G25" s="236"/>
      <c r="H25" s="236"/>
      <c r="I25" s="236"/>
      <c r="J25" s="236"/>
      <c r="K25" s="236"/>
      <c r="L25" s="236"/>
      <c r="M25" s="236"/>
      <c r="N25" s="236"/>
      <c r="O25" s="236"/>
      <c r="P25" s="236"/>
      <c r="Q25" s="236"/>
      <c r="R25" s="236"/>
      <c r="S25" s="237"/>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5" t="s">
        <v>190</v>
      </c>
      <c r="C28" s="236"/>
      <c r="D28" s="236"/>
      <c r="E28" s="236"/>
      <c r="F28" s="236"/>
      <c r="G28" s="236"/>
      <c r="H28" s="236"/>
      <c r="I28" s="236"/>
      <c r="J28" s="236"/>
      <c r="K28" s="236"/>
      <c r="L28" s="236"/>
      <c r="M28" s="236"/>
      <c r="N28" s="236"/>
      <c r="O28" s="236"/>
      <c r="P28" s="236"/>
      <c r="Q28" s="236"/>
      <c r="R28" s="236"/>
      <c r="S28" s="237"/>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5" t="s">
        <v>191</v>
      </c>
      <c r="C30" s="236"/>
      <c r="D30" s="236"/>
      <c r="E30" s="236"/>
      <c r="F30" s="236"/>
      <c r="G30" s="236"/>
      <c r="H30" s="236"/>
      <c r="I30" s="236"/>
      <c r="J30" s="236"/>
      <c r="K30" s="236"/>
      <c r="L30" s="236"/>
      <c r="M30" s="236"/>
      <c r="N30" s="236"/>
      <c r="O30" s="236"/>
      <c r="P30" s="236"/>
      <c r="Q30" s="236"/>
      <c r="R30" s="236"/>
      <c r="S30" s="237"/>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5" t="s">
        <v>192</v>
      </c>
      <c r="C33" s="236"/>
      <c r="D33" s="236"/>
      <c r="E33" s="236"/>
      <c r="F33" s="236"/>
      <c r="G33" s="236"/>
      <c r="H33" s="236"/>
      <c r="I33" s="236"/>
      <c r="J33" s="236"/>
      <c r="K33" s="236"/>
      <c r="L33" s="236"/>
      <c r="M33" s="236"/>
      <c r="N33" s="236"/>
      <c r="O33" s="236"/>
      <c r="P33" s="236"/>
      <c r="Q33" s="236"/>
      <c r="R33" s="236"/>
      <c r="S33" s="237"/>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5" t="s">
        <v>193</v>
      </c>
      <c r="C37" s="236"/>
      <c r="D37" s="236"/>
      <c r="E37" s="236"/>
      <c r="F37" s="236"/>
      <c r="G37" s="236"/>
      <c r="H37" s="236"/>
      <c r="I37" s="236"/>
      <c r="J37" s="236"/>
      <c r="K37" s="236"/>
      <c r="L37" s="236"/>
      <c r="M37" s="236"/>
      <c r="N37" s="236"/>
      <c r="O37" s="236"/>
      <c r="P37" s="236"/>
      <c r="Q37" s="236"/>
      <c r="R37" s="236"/>
      <c r="S37" s="237"/>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5" t="s">
        <v>194</v>
      </c>
      <c r="C39" s="236"/>
      <c r="D39" s="236"/>
      <c r="E39" s="236"/>
      <c r="F39" s="236"/>
      <c r="G39" s="236"/>
      <c r="H39" s="236"/>
      <c r="I39" s="236"/>
      <c r="J39" s="236"/>
      <c r="K39" s="236"/>
      <c r="L39" s="236"/>
      <c r="M39" s="236"/>
      <c r="N39" s="236"/>
      <c r="O39" s="236"/>
      <c r="P39" s="236"/>
      <c r="Q39" s="236"/>
      <c r="R39" s="236"/>
      <c r="S39" s="237"/>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5" t="s">
        <v>195</v>
      </c>
      <c r="C43" s="236"/>
      <c r="D43" s="236"/>
      <c r="E43" s="236"/>
      <c r="F43" s="236"/>
      <c r="G43" s="236"/>
      <c r="H43" s="236"/>
      <c r="I43" s="236"/>
      <c r="J43" s="236"/>
      <c r="K43" s="236"/>
      <c r="L43" s="236"/>
      <c r="M43" s="236"/>
      <c r="N43" s="236"/>
      <c r="O43" s="236"/>
      <c r="P43" s="236"/>
      <c r="Q43" s="236"/>
      <c r="R43" s="236"/>
      <c r="S43" s="237"/>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5" t="s">
        <v>196</v>
      </c>
      <c r="C47" s="236"/>
      <c r="D47" s="236"/>
      <c r="E47" s="236"/>
      <c r="F47" s="236"/>
      <c r="G47" s="236"/>
      <c r="H47" s="236"/>
      <c r="I47" s="236"/>
      <c r="J47" s="236"/>
      <c r="K47" s="236"/>
      <c r="L47" s="236"/>
      <c r="M47" s="236"/>
      <c r="N47" s="236"/>
      <c r="O47" s="236"/>
      <c r="P47" s="236"/>
      <c r="Q47" s="236"/>
      <c r="R47" s="236"/>
      <c r="S47" s="237"/>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5" t="s">
        <v>197</v>
      </c>
      <c r="C50" s="236"/>
      <c r="D50" s="236"/>
      <c r="E50" s="236"/>
      <c r="F50" s="236"/>
      <c r="G50" s="236"/>
      <c r="H50" s="236"/>
      <c r="I50" s="236"/>
      <c r="J50" s="236"/>
      <c r="K50" s="236"/>
      <c r="L50" s="236"/>
      <c r="M50" s="236"/>
      <c r="N50" s="236"/>
      <c r="O50" s="236"/>
      <c r="P50" s="236"/>
      <c r="Q50" s="236"/>
      <c r="R50" s="236"/>
      <c r="S50" s="237"/>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5" t="s">
        <v>198</v>
      </c>
      <c r="C54" s="236"/>
      <c r="D54" s="236"/>
      <c r="E54" s="236"/>
      <c r="F54" s="236"/>
      <c r="G54" s="236"/>
      <c r="H54" s="236"/>
      <c r="I54" s="236"/>
      <c r="J54" s="236"/>
      <c r="K54" s="236"/>
      <c r="L54" s="236"/>
      <c r="M54" s="236"/>
      <c r="N54" s="236"/>
      <c r="O54" s="236"/>
      <c r="P54" s="236"/>
      <c r="Q54" s="236"/>
      <c r="R54" s="236"/>
      <c r="S54" s="237"/>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37" r:id="rId2"/>
  <rowBreaks count="1" manualBreakCount="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321</v>
      </c>
    </row>
    <row r="2" spans="1:4" ht="12.75">
      <c r="A2" t="s">
        <v>1</v>
      </c>
      <c r="B2">
        <v>64421363.25999995</v>
      </c>
      <c r="C2">
        <v>1081</v>
      </c>
      <c r="D2">
        <v>0.009336189176584388</v>
      </c>
    </row>
    <row r="3" spans="1:4" ht="12.75">
      <c r="A3" t="s">
        <v>5</v>
      </c>
      <c r="B3">
        <v>196318554.73999992</v>
      </c>
      <c r="C3">
        <v>3148</v>
      </c>
      <c r="D3">
        <v>0.027188088369923823</v>
      </c>
    </row>
    <row r="4" spans="1:4" ht="12.75">
      <c r="A4" t="s">
        <v>15</v>
      </c>
      <c r="B4">
        <v>313212443.8699988</v>
      </c>
      <c r="C4">
        <v>5399</v>
      </c>
      <c r="D4">
        <v>0.04662912614651167</v>
      </c>
    </row>
    <row r="5" spans="1:4" ht="12.75">
      <c r="A5" t="s">
        <v>14</v>
      </c>
      <c r="B5">
        <v>323742475.48000056</v>
      </c>
      <c r="C5">
        <v>4333</v>
      </c>
      <c r="D5">
        <v>0.03742248631095296</v>
      </c>
    </row>
    <row r="6" spans="1:4" ht="12.75">
      <c r="A6" t="s">
        <v>13</v>
      </c>
      <c r="B6">
        <v>501618687.08000004</v>
      </c>
      <c r="C6">
        <v>8904</v>
      </c>
      <c r="D6">
        <v>0.07690048883284681</v>
      </c>
    </row>
    <row r="7" spans="1:4" ht="12.75">
      <c r="A7" t="s">
        <v>9</v>
      </c>
      <c r="B7">
        <v>532908546.72999966</v>
      </c>
      <c r="C7">
        <v>5731</v>
      </c>
      <c r="D7">
        <v>0.04949648489454684</v>
      </c>
    </row>
    <row r="8" spans="1:4" ht="12.75">
      <c r="A8" t="s">
        <v>12</v>
      </c>
      <c r="B8">
        <v>558577165.9900013</v>
      </c>
      <c r="C8">
        <v>9399</v>
      </c>
      <c r="D8">
        <v>0.08117561708669442</v>
      </c>
    </row>
    <row r="9" spans="1:4" ht="12.75">
      <c r="A9" t="s">
        <v>11</v>
      </c>
      <c r="B9">
        <v>580719148.0000019</v>
      </c>
      <c r="C9">
        <v>11391</v>
      </c>
      <c r="D9">
        <v>0.09837976957490543</v>
      </c>
    </row>
    <row r="10" spans="1:4" ht="12.75">
      <c r="A10" t="s">
        <v>10</v>
      </c>
      <c r="B10">
        <v>804334161.5999986</v>
      </c>
      <c r="C10">
        <v>14705</v>
      </c>
      <c r="D10">
        <v>0.12700153731884684</v>
      </c>
    </row>
    <row r="11" spans="1:4" ht="12.75">
      <c r="A11" t="s">
        <v>7</v>
      </c>
      <c r="B11">
        <v>934400043.5800018</v>
      </c>
      <c r="C11">
        <v>14906</v>
      </c>
      <c r="D11">
        <v>0.12873749848859103</v>
      </c>
    </row>
    <row r="12" spans="1:4" ht="12.75">
      <c r="A12" t="s">
        <v>6</v>
      </c>
      <c r="B12">
        <v>1046637153.7599953</v>
      </c>
      <c r="C12">
        <v>17208</v>
      </c>
      <c r="D12">
        <v>0.14861900402466618</v>
      </c>
    </row>
    <row r="13" spans="1:4" ht="12.75">
      <c r="A13" t="s">
        <v>8</v>
      </c>
      <c r="B13">
        <v>1142196950.6600046</v>
      </c>
      <c r="C13">
        <v>19581</v>
      </c>
      <c r="D13">
        <v>0.16911370977492962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203</v>
      </c>
      <c r="B2">
        <v>0.16076132634904947</v>
      </c>
    </row>
    <row r="3" spans="1:2" ht="12.75">
      <c r="A3" t="s">
        <v>204</v>
      </c>
      <c r="B3">
        <v>0.1754437803008046</v>
      </c>
    </row>
    <row r="4" spans="1:2" ht="12.75">
      <c r="A4" t="s">
        <v>205</v>
      </c>
      <c r="B4">
        <v>0.31946316223046345</v>
      </c>
    </row>
    <row r="5" spans="1:2" ht="12.75">
      <c r="A5" t="s">
        <v>206</v>
      </c>
      <c r="B5">
        <v>0.17091852925858536</v>
      </c>
    </row>
    <row r="6" spans="1:2" ht="12.75">
      <c r="A6" t="s">
        <v>207</v>
      </c>
      <c r="B6">
        <v>0.09283852468742841</v>
      </c>
    </row>
    <row r="7" spans="1:2" ht="12.75">
      <c r="A7" t="s">
        <v>208</v>
      </c>
      <c r="B7">
        <v>0.00815095790752136</v>
      </c>
    </row>
    <row r="8" spans="1:2" ht="12.75">
      <c r="A8" t="s">
        <v>209</v>
      </c>
      <c r="B8">
        <v>0.008127332046432373</v>
      </c>
    </row>
    <row r="9" spans="1:2" ht="12.75">
      <c r="A9" t="s">
        <v>210</v>
      </c>
      <c r="B9">
        <v>0.012966315369128623</v>
      </c>
    </row>
    <row r="10" spans="1:2" ht="12.75">
      <c r="A10" t="s">
        <v>211</v>
      </c>
      <c r="B10">
        <v>0.020967449390229577</v>
      </c>
    </row>
    <row r="11" spans="1:2" ht="12.75">
      <c r="A11" t="s">
        <v>212</v>
      </c>
      <c r="B11">
        <v>0.016304587400753218</v>
      </c>
    </row>
    <row r="12" spans="1:2" ht="12.75">
      <c r="A12" t="s">
        <v>213</v>
      </c>
      <c r="B12">
        <v>0.003911830103567252</v>
      </c>
    </row>
    <row r="13" spans="1:2" ht="12.75">
      <c r="A13" t="s">
        <v>214</v>
      </c>
      <c r="B13">
        <v>0.001575846785591786</v>
      </c>
    </row>
    <row r="14" spans="1:2" ht="12.75">
      <c r="A14" t="s">
        <v>215</v>
      </c>
      <c r="B14">
        <v>0.0015248263359854308</v>
      </c>
    </row>
    <row r="15" spans="1:2" ht="12.75">
      <c r="A15" t="s">
        <v>216</v>
      </c>
      <c r="B15">
        <v>0.0031133472909179874</v>
      </c>
    </row>
    <row r="16" spans="1:2" ht="12.75">
      <c r="A16" t="s">
        <v>217</v>
      </c>
      <c r="B16">
        <v>0.002479339671991284</v>
      </c>
    </row>
    <row r="17" spans="1:2" ht="12.75">
      <c r="A17" t="s">
        <v>218</v>
      </c>
      <c r="B17">
        <v>0.0008741925006571967</v>
      </c>
    </row>
    <row r="18" spans="1:2" ht="12.75">
      <c r="A18" t="s">
        <v>219</v>
      </c>
      <c r="B18">
        <v>0.00021596973661347043</v>
      </c>
    </row>
    <row r="19" spans="1:2" ht="12.75">
      <c r="A19" t="s">
        <v>220</v>
      </c>
      <c r="B19">
        <v>0.00010501925494812811</v>
      </c>
    </row>
    <row r="20" spans="1:2" ht="12.75">
      <c r="A20" t="s">
        <v>221</v>
      </c>
      <c r="B20">
        <v>6.031335064282687E-05</v>
      </c>
    </row>
    <row r="21" spans="1:2" ht="12.75">
      <c r="A21" t="s">
        <v>222</v>
      </c>
      <c r="B21">
        <v>6.474645332510595E-05</v>
      </c>
    </row>
    <row r="22" spans="1:2" ht="12.75">
      <c r="A22" t="s">
        <v>223</v>
      </c>
      <c r="B22">
        <v>3.952568843125068E-05</v>
      </c>
    </row>
    <row r="23" spans="1:2" ht="12.75">
      <c r="A23" t="s">
        <v>224</v>
      </c>
      <c r="B23">
        <v>2.3198762507370264E-05</v>
      </c>
    </row>
    <row r="24" spans="1:2" ht="12.75">
      <c r="A24" t="s">
        <v>225</v>
      </c>
      <c r="B24">
        <v>1.4262858049019483E-05</v>
      </c>
    </row>
    <row r="25" spans="1:2" ht="12.75">
      <c r="A25" t="s">
        <v>226</v>
      </c>
      <c r="B25">
        <v>8.339275186258417E-06</v>
      </c>
    </row>
    <row r="26" spans="1:2" ht="12.75">
      <c r="A26" t="s">
        <v>227</v>
      </c>
      <c r="B26">
        <v>2.3670231163770132E-07</v>
      </c>
    </row>
    <row r="27" spans="1:2" ht="12.75">
      <c r="A27" t="s">
        <v>228</v>
      </c>
      <c r="B27">
        <v>2.841058250487967E-05</v>
      </c>
    </row>
    <row r="28" spans="1:2" ht="12.75">
      <c r="A28" t="s">
        <v>229</v>
      </c>
      <c r="B28">
        <v>1.429760829724579E-06</v>
      </c>
    </row>
    <row r="29" spans="1:2" ht="12.75">
      <c r="A29" t="s">
        <v>230</v>
      </c>
      <c r="B29">
        <v>6.585973572034257E-06</v>
      </c>
    </row>
    <row r="30" spans="1:2" ht="12.75">
      <c r="A30" t="s">
        <v>231</v>
      </c>
      <c r="B30">
        <v>8.35864485631861E-06</v>
      </c>
    </row>
    <row r="31" spans="1:2" ht="12.75">
      <c r="A31" t="s">
        <v>232</v>
      </c>
      <c r="B31">
        <v>2.255327114584893E-06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233</v>
      </c>
      <c r="B2">
        <v>1.946682559343077E-08</v>
      </c>
    </row>
    <row r="3" spans="1:2" ht="12.75">
      <c r="A3" t="s">
        <v>203</v>
      </c>
      <c r="B3">
        <v>0.002045835844659651</v>
      </c>
    </row>
    <row r="4" spans="1:2" ht="12.75">
      <c r="A4" t="s">
        <v>204</v>
      </c>
      <c r="B4">
        <v>0.004705953107382749</v>
      </c>
    </row>
    <row r="5" spans="1:2" ht="12.75">
      <c r="A5" t="s">
        <v>205</v>
      </c>
      <c r="B5">
        <v>0.006171505468334951</v>
      </c>
    </row>
    <row r="6" spans="1:2" ht="12.75">
      <c r="A6" t="s">
        <v>206</v>
      </c>
      <c r="B6">
        <v>0.006134752683118991</v>
      </c>
    </row>
    <row r="7" spans="1:2" ht="12.75">
      <c r="A7" t="s">
        <v>207</v>
      </c>
      <c r="B7">
        <v>0.008505764051280467</v>
      </c>
    </row>
    <row r="8" spans="1:2" ht="12.75">
      <c r="A8" t="s">
        <v>208</v>
      </c>
      <c r="B8">
        <v>0.018897094323636534</v>
      </c>
    </row>
    <row r="9" spans="1:2" ht="12.75">
      <c r="A9" t="s">
        <v>209</v>
      </c>
      <c r="B9">
        <v>0.03147922072393611</v>
      </c>
    </row>
    <row r="10" spans="1:2" ht="12.75">
      <c r="A10" t="s">
        <v>210</v>
      </c>
      <c r="B10">
        <v>0.0398905716797916</v>
      </c>
    </row>
    <row r="11" spans="1:2" ht="12.75">
      <c r="A11" t="s">
        <v>211</v>
      </c>
      <c r="B11">
        <v>0.037991363268789685</v>
      </c>
    </row>
    <row r="12" spans="1:2" ht="12.75">
      <c r="A12" t="s">
        <v>212</v>
      </c>
      <c r="B12">
        <v>0.04605937267526773</v>
      </c>
    </row>
    <row r="13" spans="1:2" ht="12.75">
      <c r="A13" t="s">
        <v>213</v>
      </c>
      <c r="B13">
        <v>0.04148166668485176</v>
      </c>
    </row>
    <row r="14" spans="1:2" ht="12.75">
      <c r="A14" t="s">
        <v>214</v>
      </c>
      <c r="B14">
        <v>0.04449269818354815</v>
      </c>
    </row>
    <row r="15" spans="1:2" ht="12.75">
      <c r="A15" t="s">
        <v>215</v>
      </c>
      <c r="B15">
        <v>0.05463256426682371</v>
      </c>
    </row>
    <row r="16" spans="1:2" ht="12.75">
      <c r="A16" t="s">
        <v>216</v>
      </c>
      <c r="B16">
        <v>0.04762204177725317</v>
      </c>
    </row>
    <row r="17" spans="1:2" ht="12.75">
      <c r="A17" t="s">
        <v>217</v>
      </c>
      <c r="B17">
        <v>0.05234537037593977</v>
      </c>
    </row>
    <row r="18" spans="1:2" ht="12.75">
      <c r="A18" t="s">
        <v>218</v>
      </c>
      <c r="B18">
        <v>0.05339565122551293</v>
      </c>
    </row>
    <row r="19" spans="1:2" ht="12.75">
      <c r="A19" t="s">
        <v>219</v>
      </c>
      <c r="B19">
        <v>0.05734328705215934</v>
      </c>
    </row>
    <row r="20" spans="1:2" ht="12.75">
      <c r="A20" t="s">
        <v>220</v>
      </c>
      <c r="B20">
        <v>0.08039532836935387</v>
      </c>
    </row>
    <row r="21" spans="1:2" ht="12.75">
      <c r="A21" t="s">
        <v>221</v>
      </c>
      <c r="B21">
        <v>0.06106706049242138</v>
      </c>
    </row>
    <row r="22" spans="1:2" ht="12.75">
      <c r="A22" t="s">
        <v>222</v>
      </c>
      <c r="B22">
        <v>0.058983092894057114</v>
      </c>
    </row>
    <row r="23" spans="1:2" ht="12.75">
      <c r="A23" t="s">
        <v>223</v>
      </c>
      <c r="B23">
        <v>0.04264331770656267</v>
      </c>
    </row>
    <row r="24" spans="1:2" ht="12.75">
      <c r="A24" t="s">
        <v>224</v>
      </c>
      <c r="B24">
        <v>0.05140561710428299</v>
      </c>
    </row>
    <row r="25" spans="1:2" ht="12.75">
      <c r="A25" t="s">
        <v>225</v>
      </c>
      <c r="B25">
        <v>0.0757528056007227</v>
      </c>
    </row>
    <row r="26" spans="1:2" ht="12.75">
      <c r="A26" t="s">
        <v>226</v>
      </c>
      <c r="B26">
        <v>0.040747639560447975</v>
      </c>
    </row>
    <row r="27" spans="1:2" ht="12.75">
      <c r="A27" t="s">
        <v>227</v>
      </c>
      <c r="B27">
        <v>0.031553372158635365</v>
      </c>
    </row>
    <row r="28" spans="1:2" ht="12.75">
      <c r="A28" t="s">
        <v>230</v>
      </c>
      <c r="B28">
        <v>0.0009436860376303604</v>
      </c>
    </row>
    <row r="29" spans="1:2" ht="12.75">
      <c r="A29" t="s">
        <v>232</v>
      </c>
      <c r="B29">
        <v>0.0009917241652695281</v>
      </c>
    </row>
    <row r="30" spans="1:2" ht="12.75">
      <c r="A30" t="s">
        <v>229</v>
      </c>
      <c r="B30">
        <v>0.0012538991518111886</v>
      </c>
    </row>
    <row r="31" spans="1:2" ht="12.75">
      <c r="A31" t="s">
        <v>231</v>
      </c>
      <c r="B31">
        <v>0.000611144514499086</v>
      </c>
    </row>
    <row r="32" spans="1:2" ht="12.75">
      <c r="A32" t="s">
        <v>228</v>
      </c>
      <c r="B32">
        <v>0.0003913511618672469</v>
      </c>
    </row>
    <row r="33" spans="1:2" ht="12.75">
      <c r="A33" t="s">
        <v>234</v>
      </c>
      <c r="B33">
        <v>2.2459656074543735E-05</v>
      </c>
    </row>
    <row r="34" spans="1:2" ht="12.75">
      <c r="A34" t="s">
        <v>235</v>
      </c>
      <c r="B34">
        <v>4.2768567251000784E-05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203</v>
      </c>
      <c r="B2">
        <v>1.7859473021496128E-05</v>
      </c>
    </row>
    <row r="3" spans="1:2" ht="12.75">
      <c r="A3" t="s">
        <v>204</v>
      </c>
      <c r="B3">
        <v>0.0008988363831410885</v>
      </c>
    </row>
    <row r="4" spans="1:2" ht="12.75">
      <c r="A4" t="s">
        <v>205</v>
      </c>
      <c r="B4">
        <v>0.0010946046840292294</v>
      </c>
    </row>
    <row r="5" spans="1:2" ht="12.75">
      <c r="A5" t="s">
        <v>206</v>
      </c>
      <c r="B5">
        <v>0.00042354592667406447</v>
      </c>
    </row>
    <row r="6" spans="1:2" ht="12.75">
      <c r="A6" t="s">
        <v>207</v>
      </c>
      <c r="B6">
        <v>0.006642912589563339</v>
      </c>
    </row>
    <row r="7" spans="1:2" ht="12.75">
      <c r="A7" t="s">
        <v>208</v>
      </c>
      <c r="B7">
        <v>0.0017900563611246319</v>
      </c>
    </row>
    <row r="8" spans="1:2" ht="12.75">
      <c r="A8" t="s">
        <v>209</v>
      </c>
      <c r="B8">
        <v>0.00397310963741296</v>
      </c>
    </row>
    <row r="9" spans="1:2" ht="12.75">
      <c r="A9" t="s">
        <v>210</v>
      </c>
      <c r="B9">
        <v>0.006134410622775352</v>
      </c>
    </row>
    <row r="10" spans="1:2" ht="12.75">
      <c r="A10" t="s">
        <v>211</v>
      </c>
      <c r="B10">
        <v>0.00827278068771918</v>
      </c>
    </row>
    <row r="11" spans="1:2" ht="12.75">
      <c r="A11" t="s">
        <v>212</v>
      </c>
      <c r="B11">
        <v>0.10049203976678586</v>
      </c>
    </row>
    <row r="12" spans="1:2" ht="12.75">
      <c r="A12" t="s">
        <v>213</v>
      </c>
      <c r="B12">
        <v>0.017660548468804924</v>
      </c>
    </row>
    <row r="13" spans="1:2" ht="12.75">
      <c r="A13" t="s">
        <v>214</v>
      </c>
      <c r="B13">
        <v>0.018643151489733178</v>
      </c>
    </row>
    <row r="14" spans="1:2" ht="12.75">
      <c r="A14" t="s">
        <v>215</v>
      </c>
      <c r="B14">
        <v>0.06154815615916427</v>
      </c>
    </row>
    <row r="15" spans="1:2" ht="12.75">
      <c r="A15" t="s">
        <v>216</v>
      </c>
      <c r="B15">
        <v>0.005628760173745386</v>
      </c>
    </row>
    <row r="16" spans="1:2" ht="12.75">
      <c r="A16" t="s">
        <v>217</v>
      </c>
      <c r="B16">
        <v>0.13026398287849286</v>
      </c>
    </row>
    <row r="17" spans="1:2" ht="12.75">
      <c r="A17" t="s">
        <v>218</v>
      </c>
      <c r="B17">
        <v>0.005616724684877507</v>
      </c>
    </row>
    <row r="18" spans="1:2" ht="12.75">
      <c r="A18" t="s">
        <v>219</v>
      </c>
      <c r="B18">
        <v>0.0160240207074626</v>
      </c>
    </row>
    <row r="19" spans="1:2" ht="12.75">
      <c r="A19" t="s">
        <v>220</v>
      </c>
      <c r="B19">
        <v>0.0750788673876785</v>
      </c>
    </row>
    <row r="20" spans="1:2" ht="12.75">
      <c r="A20" t="s">
        <v>221</v>
      </c>
      <c r="B20">
        <v>0.009108331861043926</v>
      </c>
    </row>
    <row r="21" spans="1:2" ht="12.75">
      <c r="A21" t="s">
        <v>222</v>
      </c>
      <c r="B21">
        <v>0.22925586286187785</v>
      </c>
    </row>
    <row r="22" spans="1:2" ht="12.75">
      <c r="A22" t="s">
        <v>223</v>
      </c>
      <c r="B22">
        <v>0.007665081631327943</v>
      </c>
    </row>
    <row r="23" spans="1:2" ht="12.75">
      <c r="A23" t="s">
        <v>224</v>
      </c>
      <c r="B23">
        <v>0.01045263388648644</v>
      </c>
    </row>
    <row r="24" spans="1:2" ht="12.75">
      <c r="A24" t="s">
        <v>225</v>
      </c>
      <c r="B24">
        <v>0.018227762534459808</v>
      </c>
    </row>
    <row r="25" spans="1:2" ht="12.75">
      <c r="A25" t="s">
        <v>226</v>
      </c>
      <c r="B25">
        <v>0.01680609659089264</v>
      </c>
    </row>
    <row r="26" spans="1:2" ht="12.75">
      <c r="A26" t="s">
        <v>227</v>
      </c>
      <c r="B26">
        <v>0.22251275808002005</v>
      </c>
    </row>
    <row r="27" spans="1:2" ht="12.75">
      <c r="A27" t="s">
        <v>230</v>
      </c>
      <c r="B27">
        <v>0.004901788659902506</v>
      </c>
    </row>
    <row r="28" spans="1:2" ht="12.75">
      <c r="A28" t="s">
        <v>232</v>
      </c>
      <c r="B28">
        <v>0.0010824302584625457</v>
      </c>
    </row>
    <row r="29" spans="1:2" ht="12.75">
      <c r="A29" t="s">
        <v>229</v>
      </c>
      <c r="B29">
        <v>0.001055307238234436</v>
      </c>
    </row>
    <row r="30" spans="1:2" ht="12.75">
      <c r="A30" t="s">
        <v>231</v>
      </c>
      <c r="B30">
        <v>0.0005853157745671177</v>
      </c>
    </row>
    <row r="31" spans="1:2" ht="12.75">
      <c r="A31" t="s">
        <v>228</v>
      </c>
      <c r="B31">
        <v>0.01708500844827318</v>
      </c>
    </row>
    <row r="32" spans="1:2" ht="12.75">
      <c r="A32" t="s">
        <v>236</v>
      </c>
      <c r="B32">
        <v>0.0007643910189043749</v>
      </c>
    </row>
    <row r="33" spans="1:2" ht="12.75">
      <c r="A33" t="s">
        <v>237</v>
      </c>
      <c r="B33">
        <v>4.287513972717252E-05</v>
      </c>
    </row>
    <row r="34" spans="1:2" ht="12.75">
      <c r="A34" t="s">
        <v>238</v>
      </c>
      <c r="B34">
        <v>2.6466455993315397E-05</v>
      </c>
    </row>
    <row r="35" spans="1:2" ht="12.75">
      <c r="A35" t="s">
        <v>239</v>
      </c>
      <c r="B35">
        <v>2.1250786922180402E-06</v>
      </c>
    </row>
    <row r="36" spans="1:2" ht="12.75">
      <c r="A36" t="s">
        <v>240</v>
      </c>
      <c r="B36">
        <v>1.7328090833761585E-05</v>
      </c>
    </row>
    <row r="37" spans="1:2" ht="12.75">
      <c r="A37" t="s">
        <v>241</v>
      </c>
      <c r="B37">
        <v>0.00011384129169276724</v>
      </c>
    </row>
    <row r="38" spans="1:2" ht="12.75">
      <c r="A38" t="s">
        <v>235</v>
      </c>
      <c r="B38">
        <v>4.44227087847361E-05</v>
      </c>
    </row>
    <row r="39" spans="1:2" ht="12.75">
      <c r="A39" t="s">
        <v>234</v>
      </c>
      <c r="B39">
        <v>4.526503297032194E-05</v>
      </c>
    </row>
    <row r="40" spans="1:2" ht="12.75">
      <c r="A40" t="s">
        <v>242</v>
      </c>
      <c r="B40">
        <v>5.392746460522051E-07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3.3581608608492287E-05</v>
      </c>
    </row>
    <row r="3" spans="1:2" ht="12.75">
      <c r="A3">
        <v>1991</v>
      </c>
      <c r="B3">
        <v>3.187618752705983E-06</v>
      </c>
    </row>
    <row r="4" spans="1:2" ht="12.75">
      <c r="A4">
        <v>1992</v>
      </c>
      <c r="B4">
        <v>3.503275651434956E-06</v>
      </c>
    </row>
    <row r="5" spans="1:2" ht="12.75">
      <c r="A5">
        <v>1993</v>
      </c>
      <c r="B5">
        <v>6.7677858649087675E-06</v>
      </c>
    </row>
    <row r="6" spans="1:2" ht="12.75">
      <c r="A6">
        <v>1994</v>
      </c>
      <c r="B6">
        <v>1.649400915216463E-07</v>
      </c>
    </row>
    <row r="7" spans="1:2" ht="12.75">
      <c r="A7">
        <v>1995</v>
      </c>
      <c r="B7">
        <v>2.0558868074592407E-06</v>
      </c>
    </row>
    <row r="8" spans="1:2" ht="12.75">
      <c r="A8">
        <v>1996</v>
      </c>
      <c r="B8">
        <v>1.9186493303580495E-05</v>
      </c>
    </row>
    <row r="9" spans="1:2" ht="12.75">
      <c r="A9">
        <v>1997</v>
      </c>
      <c r="B9">
        <v>1.7202331568533428E-05</v>
      </c>
    </row>
    <row r="10" spans="1:2" ht="12.75">
      <c r="A10">
        <v>1998</v>
      </c>
      <c r="B10">
        <v>2.0965945472581648E-05</v>
      </c>
    </row>
    <row r="11" spans="1:2" ht="12.75">
      <c r="A11">
        <v>1999</v>
      </c>
      <c r="B11">
        <v>6.570495981210687E-05</v>
      </c>
    </row>
    <row r="12" spans="1:2" ht="12.75">
      <c r="A12">
        <v>2000</v>
      </c>
      <c r="B12">
        <v>6.347381871026663E-05</v>
      </c>
    </row>
    <row r="13" spans="1:2" ht="12.75">
      <c r="A13">
        <v>2001</v>
      </c>
      <c r="B13">
        <v>7.308677293334664E-05</v>
      </c>
    </row>
    <row r="14" spans="1:2" ht="12.75">
      <c r="A14">
        <v>2002</v>
      </c>
      <c r="B14">
        <v>0.00016252677379368188</v>
      </c>
    </row>
    <row r="15" spans="1:2" ht="12.75">
      <c r="A15">
        <v>2003</v>
      </c>
      <c r="B15">
        <v>0.0006443475822899625</v>
      </c>
    </row>
    <row r="16" spans="1:2" ht="12.75">
      <c r="A16">
        <v>2004</v>
      </c>
      <c r="B16">
        <v>0.0014649692763044507</v>
      </c>
    </row>
    <row r="17" spans="1:2" ht="12.75">
      <c r="A17">
        <v>2005</v>
      </c>
      <c r="B17">
        <v>0.003634121833221354</v>
      </c>
    </row>
    <row r="18" spans="1:2" ht="12.75">
      <c r="A18">
        <v>2006</v>
      </c>
      <c r="B18">
        <v>0.0017979271080381285</v>
      </c>
    </row>
    <row r="19" spans="1:2" ht="12.75">
      <c r="A19">
        <v>2007</v>
      </c>
      <c r="B19">
        <v>0.0014010207242261146</v>
      </c>
    </row>
    <row r="20" spans="1:2" ht="12.75">
      <c r="A20">
        <v>2008</v>
      </c>
      <c r="B20">
        <v>0.0020596288142584475</v>
      </c>
    </row>
    <row r="21" spans="1:2" ht="12.75">
      <c r="A21">
        <v>2009</v>
      </c>
      <c r="B21">
        <v>0.01101993563215251</v>
      </c>
    </row>
    <row r="22" spans="1:2" ht="12.75">
      <c r="A22">
        <v>2010</v>
      </c>
      <c r="B22">
        <v>0.021008135108583945</v>
      </c>
    </row>
    <row r="23" spans="1:2" ht="12.75">
      <c r="A23">
        <v>2011</v>
      </c>
      <c r="B23">
        <v>0.018588971640770273</v>
      </c>
    </row>
    <row r="24" spans="1:2" ht="12.75">
      <c r="A24">
        <v>2012</v>
      </c>
      <c r="B24">
        <v>0.005974795198831835</v>
      </c>
    </row>
    <row r="25" spans="1:2" ht="12.75">
      <c r="A25">
        <v>2013</v>
      </c>
      <c r="B25">
        <v>0.009645101380246768</v>
      </c>
    </row>
    <row r="26" spans="1:2" ht="12.75">
      <c r="A26">
        <v>2014</v>
      </c>
      <c r="B26">
        <v>0.03505795222311708</v>
      </c>
    </row>
    <row r="27" spans="1:2" ht="12.75">
      <c r="A27">
        <v>2015</v>
      </c>
      <c r="B27">
        <v>0.16540382240133963</v>
      </c>
    </row>
    <row r="28" spans="1:2" ht="12.75">
      <c r="A28">
        <v>2016</v>
      </c>
      <c r="B28">
        <v>0.29949783297903065</v>
      </c>
    </row>
    <row r="29" spans="1:2" ht="12.75">
      <c r="A29">
        <v>2017</v>
      </c>
      <c r="B29">
        <v>0.172399905236937</v>
      </c>
    </row>
    <row r="30" spans="1:2" ht="12.75">
      <c r="A30">
        <v>2018</v>
      </c>
      <c r="B30">
        <v>0.24556044446758835</v>
      </c>
    </row>
    <row r="31" spans="1:2" ht="12.75">
      <c r="A31">
        <v>2019</v>
      </c>
      <c r="B31">
        <v>0.004369680181692974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322</v>
      </c>
      <c r="C1" t="s">
        <v>323</v>
      </c>
    </row>
    <row r="2" spans="1:3" ht="12.75">
      <c r="A2" t="s">
        <v>246</v>
      </c>
      <c r="B2">
        <v>0.19302174261726987</v>
      </c>
      <c r="C2">
        <v>0.5402163871796076</v>
      </c>
    </row>
    <row r="3" spans="1:3" ht="12.75">
      <c r="A3" t="s">
        <v>247</v>
      </c>
      <c r="B3">
        <v>0.3955645675737561</v>
      </c>
      <c r="C3">
        <v>0.29658509089200996</v>
      </c>
    </row>
    <row r="4" spans="1:3" ht="12.75">
      <c r="A4" t="s">
        <v>248</v>
      </c>
      <c r="B4">
        <v>0.2739218328711498</v>
      </c>
      <c r="C4">
        <v>0.12574569026257693</v>
      </c>
    </row>
    <row r="5" spans="1:3" ht="12.75">
      <c r="A5" t="s">
        <v>249</v>
      </c>
      <c r="B5">
        <v>0.07949728156208716</v>
      </c>
      <c r="C5">
        <v>0.02596019853758592</v>
      </c>
    </row>
    <row r="6" spans="1:3" ht="12.75">
      <c r="A6" t="s">
        <v>250</v>
      </c>
      <c r="B6">
        <v>0.05799457537573724</v>
      </c>
      <c r="C6">
        <v>0.011492633128219581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251</v>
      </c>
      <c r="B2">
        <v>0.0030224628087358847</v>
      </c>
    </row>
    <row r="3" spans="1:2" ht="12.75">
      <c r="A3" t="s">
        <v>252</v>
      </c>
      <c r="B3">
        <v>0.012129052023841604</v>
      </c>
    </row>
    <row r="4" spans="1:2" ht="12.75">
      <c r="A4" t="s">
        <v>253</v>
      </c>
      <c r="B4">
        <v>0.11725532001990936</v>
      </c>
    </row>
    <row r="5" spans="1:2" ht="12.75">
      <c r="A5" t="s">
        <v>254</v>
      </c>
      <c r="B5">
        <v>0.5055159797526092</v>
      </c>
    </row>
    <row r="6" spans="1:2" ht="12.75">
      <c r="A6" t="s">
        <v>255</v>
      </c>
      <c r="B6">
        <v>0.1953236626409347</v>
      </c>
    </row>
    <row r="7" spans="1:2" ht="12.75">
      <c r="A7" t="s">
        <v>256</v>
      </c>
      <c r="B7">
        <v>0.12112582558605968</v>
      </c>
    </row>
    <row r="8" spans="1:2" ht="12.75">
      <c r="A8" t="s">
        <v>257</v>
      </c>
      <c r="B8">
        <v>0.028858350277545085</v>
      </c>
    </row>
    <row r="9" spans="1:2" ht="12.75">
      <c r="A9" t="s">
        <v>258</v>
      </c>
      <c r="B9">
        <v>0.010505074957158576</v>
      </c>
    </row>
    <row r="10" spans="1:2" ht="12.75">
      <c r="A10" t="s">
        <v>259</v>
      </c>
      <c r="B10">
        <v>0.0036022063319935222</v>
      </c>
    </row>
    <row r="11" spans="1:2" ht="12.75">
      <c r="A11" t="s">
        <v>260</v>
      </c>
      <c r="B11">
        <v>0.0018378082442740032</v>
      </c>
    </row>
    <row r="12" spans="1:2" ht="12.75">
      <c r="A12" t="s">
        <v>261</v>
      </c>
      <c r="B12">
        <v>0.0005944907873653123</v>
      </c>
    </row>
    <row r="13" spans="1:2" ht="12.75">
      <c r="A13" t="s">
        <v>262</v>
      </c>
      <c r="B13">
        <v>0.00014414931176045964</v>
      </c>
    </row>
    <row r="14" spans="1:2" ht="12.75">
      <c r="A14" t="s">
        <v>263</v>
      </c>
      <c r="B14">
        <v>3.404492191513163E-05</v>
      </c>
    </row>
    <row r="15" spans="1:2" ht="12.75">
      <c r="A15" t="s">
        <v>264</v>
      </c>
      <c r="B15">
        <v>3.265958402422181E-05</v>
      </c>
    </row>
    <row r="16" spans="1:2" ht="12.75">
      <c r="A16" t="s">
        <v>265</v>
      </c>
      <c r="B16">
        <v>0</v>
      </c>
    </row>
    <row r="17" spans="1:2" ht="12.75">
      <c r="A17" t="s">
        <v>266</v>
      </c>
      <c r="B17">
        <v>8.311512992635965E-08</v>
      </c>
    </row>
    <row r="18" spans="1:2" ht="12.75">
      <c r="A18" t="s">
        <v>267</v>
      </c>
      <c r="B18">
        <v>4.163383205677082E-06</v>
      </c>
    </row>
    <row r="19" spans="1:2" ht="12.75">
      <c r="A19" t="s">
        <v>268</v>
      </c>
      <c r="B19">
        <v>5.773131804512299E-06</v>
      </c>
    </row>
    <row r="20" spans="1:2" ht="12.75">
      <c r="A20" t="s">
        <v>269</v>
      </c>
      <c r="B20">
        <v>2.585513051806314E-06</v>
      </c>
    </row>
    <row r="21" spans="1:2" ht="12.75">
      <c r="A21" t="s">
        <v>270</v>
      </c>
      <c r="B21">
        <v>6.30760868173201E-06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51">
      <selection activeCell="A84" sqref="A84"/>
    </sheetView>
  </sheetViews>
  <sheetFormatPr defaultColWidth="9.140625" defaultRowHeight="12.75"/>
  <cols>
    <col min="1" max="1" width="242.00390625" style="30" customWidth="1"/>
    <col min="2" max="16384" width="9.140625" style="30" customWidth="1"/>
  </cols>
  <sheetData>
    <row r="1" ht="31.5">
      <c r="A1" s="29" t="s">
        <v>740</v>
      </c>
    </row>
    <row r="3" ht="15">
      <c r="A3" s="31"/>
    </row>
    <row r="4" ht="34.5">
      <c r="A4" s="32" t="s">
        <v>741</v>
      </c>
    </row>
    <row r="5" ht="34.5">
      <c r="A5" s="32" t="s">
        <v>742</v>
      </c>
    </row>
    <row r="6" ht="34.5">
      <c r="A6" s="32" t="s">
        <v>743</v>
      </c>
    </row>
    <row r="7" ht="17.25">
      <c r="A7" s="32"/>
    </row>
    <row r="8" ht="18.75">
      <c r="A8" s="33" t="s">
        <v>744</v>
      </c>
    </row>
    <row r="9" ht="34.5">
      <c r="A9" s="34" t="s">
        <v>745</v>
      </c>
    </row>
    <row r="10" ht="69">
      <c r="A10" s="35" t="s">
        <v>746</v>
      </c>
    </row>
    <row r="11" ht="34.5">
      <c r="A11" s="35" t="s">
        <v>747</v>
      </c>
    </row>
    <row r="12" ht="17.25">
      <c r="A12" s="35" t="s">
        <v>748</v>
      </c>
    </row>
    <row r="13" ht="17.25">
      <c r="A13" s="35" t="s">
        <v>749</v>
      </c>
    </row>
    <row r="14" ht="34.5">
      <c r="A14" s="35" t="s">
        <v>750</v>
      </c>
    </row>
    <row r="15" ht="17.25">
      <c r="A15" s="35"/>
    </row>
    <row r="16" ht="18.75">
      <c r="A16" s="33" t="s">
        <v>751</v>
      </c>
    </row>
    <row r="17" ht="17.25">
      <c r="A17" s="36" t="s">
        <v>752</v>
      </c>
    </row>
    <row r="18" ht="34.5">
      <c r="A18" s="37" t="s">
        <v>753</v>
      </c>
    </row>
    <row r="19" ht="34.5">
      <c r="A19" s="37" t="s">
        <v>754</v>
      </c>
    </row>
    <row r="20" ht="51.75">
      <c r="A20" s="37" t="s">
        <v>755</v>
      </c>
    </row>
    <row r="21" ht="86.25">
      <c r="A21" s="37" t="s">
        <v>756</v>
      </c>
    </row>
    <row r="22" ht="51.75">
      <c r="A22" s="37" t="s">
        <v>757</v>
      </c>
    </row>
    <row r="23" ht="34.5">
      <c r="A23" s="37" t="s">
        <v>758</v>
      </c>
    </row>
    <row r="24" ht="17.25">
      <c r="A24" s="37" t="s">
        <v>759</v>
      </c>
    </row>
    <row r="25" ht="17.25">
      <c r="A25" s="36" t="s">
        <v>760</v>
      </c>
    </row>
    <row r="26" ht="51.75">
      <c r="A26" s="38" t="s">
        <v>761</v>
      </c>
    </row>
    <row r="27" ht="17.25">
      <c r="A27" s="38" t="s">
        <v>762</v>
      </c>
    </row>
    <row r="28" ht="17.25">
      <c r="A28" s="36" t="s">
        <v>763</v>
      </c>
    </row>
    <row r="29" ht="34.5">
      <c r="A29" s="37" t="s">
        <v>764</v>
      </c>
    </row>
    <row r="30" ht="34.5">
      <c r="A30" s="37" t="s">
        <v>765</v>
      </c>
    </row>
    <row r="31" ht="34.5">
      <c r="A31" s="37" t="s">
        <v>766</v>
      </c>
    </row>
    <row r="32" ht="34.5">
      <c r="A32" s="37" t="s">
        <v>767</v>
      </c>
    </row>
    <row r="33" ht="17.25">
      <c r="A33" s="37"/>
    </row>
    <row r="34" ht="18.75">
      <c r="A34" s="33" t="s">
        <v>768</v>
      </c>
    </row>
    <row r="35" ht="17.25">
      <c r="A35" s="36" t="s">
        <v>769</v>
      </c>
    </row>
    <row r="36" ht="34.5">
      <c r="A36" s="37" t="s">
        <v>770</v>
      </c>
    </row>
    <row r="37" ht="34.5">
      <c r="A37" s="37" t="s">
        <v>771</v>
      </c>
    </row>
    <row r="38" ht="34.5">
      <c r="A38" s="37" t="s">
        <v>772</v>
      </c>
    </row>
    <row r="39" ht="17.25">
      <c r="A39" s="37" t="s">
        <v>773</v>
      </c>
    </row>
    <row r="40" ht="34.5">
      <c r="A40" s="37" t="s">
        <v>774</v>
      </c>
    </row>
    <row r="41" ht="17.25">
      <c r="A41" s="36" t="s">
        <v>775</v>
      </c>
    </row>
    <row r="42" ht="17.25">
      <c r="A42" s="37" t="s">
        <v>776</v>
      </c>
    </row>
    <row r="43" ht="17.25">
      <c r="A43" s="38" t="s">
        <v>777</v>
      </c>
    </row>
    <row r="44" ht="17.25">
      <c r="A44" s="36" t="s">
        <v>778</v>
      </c>
    </row>
    <row r="45" ht="34.5">
      <c r="A45" s="38" t="s">
        <v>779</v>
      </c>
    </row>
    <row r="46" ht="34.5">
      <c r="A46" s="37" t="s">
        <v>780</v>
      </c>
    </row>
    <row r="47" ht="34.5">
      <c r="A47" s="37" t="s">
        <v>781</v>
      </c>
    </row>
    <row r="48" ht="17.25">
      <c r="A48" s="37" t="s">
        <v>782</v>
      </c>
    </row>
    <row r="49" ht="17.25">
      <c r="A49" s="38" t="s">
        <v>783</v>
      </c>
    </row>
    <row r="50" ht="17.25">
      <c r="A50" s="36" t="s">
        <v>784</v>
      </c>
    </row>
    <row r="51" ht="34.5">
      <c r="A51" s="38" t="s">
        <v>785</v>
      </c>
    </row>
    <row r="52" ht="17.25">
      <c r="A52" s="37" t="s">
        <v>786</v>
      </c>
    </row>
    <row r="53" ht="34.5">
      <c r="A53" s="38" t="s">
        <v>787</v>
      </c>
    </row>
    <row r="54" ht="17.25">
      <c r="A54" s="36" t="s">
        <v>788</v>
      </c>
    </row>
    <row r="55" ht="17.25">
      <c r="A55" s="38" t="s">
        <v>789</v>
      </c>
    </row>
    <row r="56" ht="34.5">
      <c r="A56" s="37" t="s">
        <v>790</v>
      </c>
    </row>
    <row r="57" ht="17.25">
      <c r="A57" s="37" t="s">
        <v>791</v>
      </c>
    </row>
    <row r="58" ht="17.25">
      <c r="A58" s="37" t="s">
        <v>792</v>
      </c>
    </row>
    <row r="59" ht="17.25">
      <c r="A59" s="36" t="s">
        <v>793</v>
      </c>
    </row>
    <row r="60" ht="34.5">
      <c r="A60" s="37" t="s">
        <v>794</v>
      </c>
    </row>
    <row r="61" ht="17.25">
      <c r="A61" s="39"/>
    </row>
    <row r="62" ht="18.75">
      <c r="A62" s="33" t="s">
        <v>795</v>
      </c>
    </row>
    <row r="63" ht="17.25">
      <c r="A63" s="36" t="s">
        <v>796</v>
      </c>
    </row>
    <row r="64" ht="34.5">
      <c r="A64" s="37" t="s">
        <v>797</v>
      </c>
    </row>
    <row r="65" ht="17.25">
      <c r="A65" s="37" t="s">
        <v>798</v>
      </c>
    </row>
    <row r="66" ht="34.5">
      <c r="A66" s="35" t="s">
        <v>799</v>
      </c>
    </row>
    <row r="67" ht="34.5">
      <c r="A67" s="35" t="s">
        <v>800</v>
      </c>
    </row>
    <row r="68" ht="34.5">
      <c r="A68" s="35" t="s">
        <v>801</v>
      </c>
    </row>
    <row r="69" ht="17.25">
      <c r="A69" s="40" t="s">
        <v>802</v>
      </c>
    </row>
    <row r="70" ht="51.75">
      <c r="A70" s="35" t="s">
        <v>803</v>
      </c>
    </row>
    <row r="71" ht="17.25">
      <c r="A71" s="35" t="s">
        <v>804</v>
      </c>
    </row>
    <row r="72" ht="17.25">
      <c r="A72" s="40" t="s">
        <v>805</v>
      </c>
    </row>
    <row r="73" ht="17.25">
      <c r="A73" s="35" t="s">
        <v>806</v>
      </c>
    </row>
    <row r="74" ht="17.25">
      <c r="A74" s="40" t="s">
        <v>807</v>
      </c>
    </row>
    <row r="75" ht="34.5">
      <c r="A75" s="35" t="s">
        <v>808</v>
      </c>
    </row>
    <row r="76" ht="17.25">
      <c r="A76" s="35" t="s">
        <v>809</v>
      </c>
    </row>
    <row r="77" ht="51.75">
      <c r="A77" s="35" t="s">
        <v>810</v>
      </c>
    </row>
    <row r="78" ht="17.25">
      <c r="A78" s="40" t="s">
        <v>811</v>
      </c>
    </row>
    <row r="79" ht="17.25">
      <c r="A79" s="41" t="s">
        <v>812</v>
      </c>
    </row>
    <row r="80" ht="17.25">
      <c r="A80" s="40" t="s">
        <v>813</v>
      </c>
    </row>
    <row r="81" ht="34.5">
      <c r="A81" s="35" t="s">
        <v>814</v>
      </c>
    </row>
    <row r="82" ht="34.5">
      <c r="A82" s="35" t="s">
        <v>815</v>
      </c>
    </row>
    <row r="83" ht="34.5">
      <c r="A83" s="35" t="s">
        <v>816</v>
      </c>
    </row>
    <row r="84" ht="34.5">
      <c r="A84" s="35" t="s">
        <v>817</v>
      </c>
    </row>
    <row r="85" ht="34.5">
      <c r="A85" s="35" t="s">
        <v>818</v>
      </c>
    </row>
    <row r="86" ht="17.25">
      <c r="A86" s="40" t="s">
        <v>819</v>
      </c>
    </row>
    <row r="87" ht="17.25">
      <c r="A87" s="35" t="s">
        <v>820</v>
      </c>
    </row>
    <row r="88" ht="34.5">
      <c r="A88" s="35" t="s">
        <v>821</v>
      </c>
    </row>
    <row r="89" ht="17.25">
      <c r="A89" s="40" t="s">
        <v>822</v>
      </c>
    </row>
    <row r="90" ht="34.5">
      <c r="A90" s="35" t="s">
        <v>823</v>
      </c>
    </row>
    <row r="91" ht="17.25">
      <c r="A91" s="40" t="s">
        <v>824</v>
      </c>
    </row>
    <row r="92" ht="17.25">
      <c r="A92" s="41" t="s">
        <v>825</v>
      </c>
    </row>
    <row r="93" ht="17.25">
      <c r="A93" s="35" t="s">
        <v>826</v>
      </c>
    </row>
    <row r="94" ht="17.25">
      <c r="A94" s="35"/>
    </row>
    <row r="95" ht="18.75">
      <c r="A95" s="33" t="s">
        <v>827</v>
      </c>
    </row>
    <row r="96" ht="34.5">
      <c r="A96" s="41" t="s">
        <v>828</v>
      </c>
    </row>
    <row r="97" ht="17.25">
      <c r="A97" s="41" t="s">
        <v>829</v>
      </c>
    </row>
    <row r="98" ht="17.25">
      <c r="A98" s="40" t="s">
        <v>830</v>
      </c>
    </row>
    <row r="99" ht="17.25">
      <c r="A99" s="32" t="s">
        <v>831</v>
      </c>
    </row>
    <row r="100" ht="17.25">
      <c r="A100" s="35" t="s">
        <v>832</v>
      </c>
    </row>
    <row r="101" ht="17.25">
      <c r="A101" s="35" t="s">
        <v>833</v>
      </c>
    </row>
    <row r="102" ht="17.25">
      <c r="A102" s="35" t="s">
        <v>834</v>
      </c>
    </row>
    <row r="103" ht="17.25">
      <c r="A103" s="35" t="s">
        <v>835</v>
      </c>
    </row>
    <row r="104" ht="34.5">
      <c r="A104" s="35" t="s">
        <v>836</v>
      </c>
    </row>
    <row r="105" ht="17.25">
      <c r="A105" s="32" t="s">
        <v>837</v>
      </c>
    </row>
    <row r="106" ht="17.25">
      <c r="A106" s="35" t="s">
        <v>838</v>
      </c>
    </row>
    <row r="107" ht="17.25">
      <c r="A107" s="35" t="s">
        <v>839</v>
      </c>
    </row>
    <row r="108" ht="17.25">
      <c r="A108" s="35" t="s">
        <v>840</v>
      </c>
    </row>
    <row r="109" ht="17.25">
      <c r="A109" s="35" t="s">
        <v>841</v>
      </c>
    </row>
    <row r="110" ht="17.25">
      <c r="A110" s="35" t="s">
        <v>842</v>
      </c>
    </row>
    <row r="111" ht="17.25">
      <c r="A111" s="35" t="s">
        <v>843</v>
      </c>
    </row>
    <row r="112" ht="17.25">
      <c r="A112" s="40" t="s">
        <v>844</v>
      </c>
    </row>
    <row r="113" ht="17.25">
      <c r="A113" s="35" t="s">
        <v>845</v>
      </c>
    </row>
    <row r="114" ht="17.25">
      <c r="A114" s="32" t="s">
        <v>846</v>
      </c>
    </row>
    <row r="115" ht="17.25">
      <c r="A115" s="35" t="s">
        <v>847</v>
      </c>
    </row>
    <row r="116" ht="17.25">
      <c r="A116" s="35" t="s">
        <v>848</v>
      </c>
    </row>
    <row r="117" ht="17.25">
      <c r="A117" s="32" t="s">
        <v>849</v>
      </c>
    </row>
    <row r="118" ht="17.25">
      <c r="A118" s="35" t="s">
        <v>850</v>
      </c>
    </row>
    <row r="119" ht="17.25">
      <c r="A119" s="35" t="s">
        <v>851</v>
      </c>
    </row>
    <row r="120" ht="17.25">
      <c r="A120" s="35" t="s">
        <v>852</v>
      </c>
    </row>
    <row r="121" ht="17.25">
      <c r="A121" s="40" t="s">
        <v>853</v>
      </c>
    </row>
    <row r="122" ht="17.25">
      <c r="A122" s="32" t="s">
        <v>854</v>
      </c>
    </row>
    <row r="123" ht="17.25">
      <c r="A123" s="32" t="s">
        <v>855</v>
      </c>
    </row>
    <row r="124" ht="17.25">
      <c r="A124" s="35" t="s">
        <v>856</v>
      </c>
    </row>
    <row r="125" ht="17.25">
      <c r="A125" s="35" t="s">
        <v>857</v>
      </c>
    </row>
    <row r="126" ht="17.25">
      <c r="A126" s="35" t="s">
        <v>858</v>
      </c>
    </row>
    <row r="127" ht="17.25">
      <c r="A127" s="35" t="s">
        <v>859</v>
      </c>
    </row>
    <row r="128" ht="17.25">
      <c r="A128" s="35" t="s">
        <v>860</v>
      </c>
    </row>
    <row r="129" ht="17.25">
      <c r="A129" s="40" t="s">
        <v>861</v>
      </c>
    </row>
    <row r="130" ht="34.5">
      <c r="A130" s="35" t="s">
        <v>862</v>
      </c>
    </row>
    <row r="131" ht="69">
      <c r="A131" s="35" t="s">
        <v>863</v>
      </c>
    </row>
    <row r="132" ht="34.5">
      <c r="A132" s="35" t="s">
        <v>864</v>
      </c>
    </row>
    <row r="133" ht="17.25">
      <c r="A133" s="40" t="s">
        <v>865</v>
      </c>
    </row>
    <row r="134" ht="34.5">
      <c r="A134" s="32" t="s">
        <v>866</v>
      </c>
    </row>
    <row r="135" ht="17.25">
      <c r="A135" s="32"/>
    </row>
    <row r="136" ht="18.75">
      <c r="A136" s="33" t="s">
        <v>867</v>
      </c>
    </row>
    <row r="137" ht="17.25">
      <c r="A137" s="35" t="s">
        <v>868</v>
      </c>
    </row>
    <row r="138" ht="34.5">
      <c r="A138" s="37" t="s">
        <v>869</v>
      </c>
    </row>
    <row r="139" ht="34.5">
      <c r="A139" s="37" t="s">
        <v>870</v>
      </c>
    </row>
    <row r="140" ht="17.25">
      <c r="A140" s="36" t="s">
        <v>871</v>
      </c>
    </row>
    <row r="141" ht="17.25">
      <c r="A141" s="42" t="s">
        <v>872</v>
      </c>
    </row>
    <row r="142" ht="34.5">
      <c r="A142" s="38" t="s">
        <v>873</v>
      </c>
    </row>
    <row r="143" ht="17.25">
      <c r="A143" s="37" t="s">
        <v>874</v>
      </c>
    </row>
    <row r="144" ht="17.25">
      <c r="A144" s="37" t="s">
        <v>875</v>
      </c>
    </row>
    <row r="145" ht="17.25">
      <c r="A145" s="42" t="s">
        <v>876</v>
      </c>
    </row>
    <row r="146" ht="17.25">
      <c r="A146" s="36" t="s">
        <v>877</v>
      </c>
    </row>
    <row r="147" ht="17.25">
      <c r="A147" s="42" t="s">
        <v>878</v>
      </c>
    </row>
    <row r="148" ht="17.25">
      <c r="A148" s="37" t="s">
        <v>879</v>
      </c>
    </row>
    <row r="149" ht="17.25">
      <c r="A149" s="37" t="s">
        <v>880</v>
      </c>
    </row>
    <row r="150" ht="17.25">
      <c r="A150" s="37" t="s">
        <v>881</v>
      </c>
    </row>
    <row r="151" ht="34.5">
      <c r="A151" s="42" t="s">
        <v>882</v>
      </c>
    </row>
    <row r="152" ht="17.25">
      <c r="A152" s="36" t="s">
        <v>883</v>
      </c>
    </row>
    <row r="153" ht="17.25">
      <c r="A153" s="37" t="s">
        <v>884</v>
      </c>
    </row>
    <row r="154" ht="17.25">
      <c r="A154" s="37" t="s">
        <v>885</v>
      </c>
    </row>
    <row r="155" ht="17.25">
      <c r="A155" s="37" t="s">
        <v>886</v>
      </c>
    </row>
    <row r="156" ht="17.25">
      <c r="A156" s="37" t="s">
        <v>887</v>
      </c>
    </row>
    <row r="157" ht="34.5">
      <c r="A157" s="37" t="s">
        <v>888</v>
      </c>
    </row>
    <row r="158" ht="34.5">
      <c r="A158" s="37" t="s">
        <v>889</v>
      </c>
    </row>
    <row r="159" ht="17.25">
      <c r="A159" s="36" t="s">
        <v>890</v>
      </c>
    </row>
    <row r="160" ht="34.5">
      <c r="A160" s="37" t="s">
        <v>891</v>
      </c>
    </row>
    <row r="161" ht="34.5">
      <c r="A161" s="37" t="s">
        <v>892</v>
      </c>
    </row>
    <row r="162" ht="17.25">
      <c r="A162" s="37" t="s">
        <v>893</v>
      </c>
    </row>
    <row r="163" ht="17.25">
      <c r="A163" s="36" t="s">
        <v>894</v>
      </c>
    </row>
    <row r="164" ht="34.5">
      <c r="A164" s="43" t="s">
        <v>895</v>
      </c>
    </row>
    <row r="165" ht="34.5">
      <c r="A165" s="37" t="s">
        <v>896</v>
      </c>
    </row>
    <row r="166" ht="17.25">
      <c r="A166" s="36" t="s">
        <v>897</v>
      </c>
    </row>
    <row r="167" ht="17.25">
      <c r="A167" s="37" t="s">
        <v>898</v>
      </c>
    </row>
    <row r="168" ht="17.25">
      <c r="A168" s="36" t="s">
        <v>899</v>
      </c>
    </row>
    <row r="169" ht="17.25">
      <c r="A169" s="38" t="s">
        <v>900</v>
      </c>
    </row>
    <row r="170" ht="17.25">
      <c r="A170" s="38"/>
    </row>
    <row r="171" ht="17.25">
      <c r="A171" s="38"/>
    </row>
    <row r="172" ht="17.25">
      <c r="A172" s="38"/>
    </row>
    <row r="173" ht="17.25">
      <c r="A173" s="38"/>
    </row>
    <row r="174" ht="17.25">
      <c r="A174" s="38"/>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321</v>
      </c>
    </row>
    <row r="2" spans="1:4" ht="12.75">
      <c r="A2" t="s">
        <v>272</v>
      </c>
      <c r="B2">
        <v>761544159.2699987</v>
      </c>
      <c r="C2">
        <v>11625</v>
      </c>
      <c r="D2">
        <v>0.10040073929490612</v>
      </c>
    </row>
    <row r="3" spans="1:4" ht="12.75">
      <c r="A3" t="s">
        <v>271</v>
      </c>
      <c r="B3">
        <v>3982298.4500000007</v>
      </c>
      <c r="C3">
        <v>315</v>
      </c>
      <c r="D3">
        <v>0.0027205361615393916</v>
      </c>
    </row>
    <row r="4" spans="1:4" ht="12.75">
      <c r="A4" t="s">
        <v>58</v>
      </c>
      <c r="B4">
        <v>6233560237.02993</v>
      </c>
      <c r="C4">
        <v>103846</v>
      </c>
      <c r="D4">
        <v>0.8968787245435544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273</v>
      </c>
      <c r="B2">
        <v>0.03410435127901052</v>
      </c>
    </row>
    <row r="3" spans="1:2" ht="12.75">
      <c r="A3" t="s">
        <v>274</v>
      </c>
      <c r="B3">
        <v>0.02575298643395931</v>
      </c>
    </row>
    <row r="4" spans="1:2" ht="12.75">
      <c r="A4" t="s">
        <v>275</v>
      </c>
      <c r="B4">
        <v>0.005835620700431877</v>
      </c>
    </row>
    <row r="5" spans="1:2" ht="12.75">
      <c r="A5" t="s">
        <v>276</v>
      </c>
      <c r="B5">
        <v>0.007342926170431758</v>
      </c>
    </row>
    <row r="6" spans="1:2" ht="12.75">
      <c r="A6" t="s">
        <v>277</v>
      </c>
      <c r="B6">
        <v>0.015016288497874534</v>
      </c>
    </row>
    <row r="7" spans="1:2" ht="12.75">
      <c r="A7" t="s">
        <v>278</v>
      </c>
      <c r="B7">
        <v>0.0018547984795984633</v>
      </c>
    </row>
    <row r="8" spans="1:2" ht="12.75">
      <c r="A8" t="s">
        <v>279</v>
      </c>
      <c r="B8">
        <v>0.001144110184548316</v>
      </c>
    </row>
    <row r="9" spans="1:2" ht="12.75">
      <c r="A9" t="s">
        <v>280</v>
      </c>
      <c r="B9">
        <v>0.00559438016239617</v>
      </c>
    </row>
    <row r="10" spans="1:2" ht="12.75">
      <c r="A10" t="s">
        <v>281</v>
      </c>
      <c r="B10">
        <v>0.004718919080510128</v>
      </c>
    </row>
    <row r="11" spans="1:2" ht="12.75">
      <c r="A11" t="s">
        <v>282</v>
      </c>
      <c r="B11">
        <v>0.0030823540057280004</v>
      </c>
    </row>
    <row r="12" spans="1:2" ht="12.75">
      <c r="A12" t="s">
        <v>283</v>
      </c>
      <c r="B12">
        <v>2.931472475600344E-05</v>
      </c>
    </row>
    <row r="13" spans="1:2" ht="12.75">
      <c r="A13" t="s">
        <v>284</v>
      </c>
      <c r="B13">
        <v>0.002701415639583753</v>
      </c>
    </row>
    <row r="14" spans="1:2" ht="12.75">
      <c r="A14" t="s">
        <v>285</v>
      </c>
      <c r="B14">
        <v>0.0004072116497910921</v>
      </c>
    </row>
    <row r="15" spans="1:2" ht="12.75">
      <c r="A15" t="s">
        <v>286</v>
      </c>
      <c r="B15">
        <v>0.8924153229913802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4"/>
  <sheetViews>
    <sheetView showGridLines="0" zoomScalePageLayoutView="0" workbookViewId="0" topLeftCell="A1">
      <selection activeCell="A1" sqref="A1"/>
    </sheetView>
  </sheetViews>
  <sheetFormatPr defaultColWidth="9.140625" defaultRowHeight="12.75"/>
  <sheetData>
    <row r="2" spans="1:2" ht="12.75">
      <c r="A2" t="s">
        <v>289</v>
      </c>
      <c r="B2">
        <v>0</v>
      </c>
    </row>
    <row r="3" spans="1:2" ht="12.75">
      <c r="A3" t="s">
        <v>288</v>
      </c>
      <c r="B3">
        <v>4.380955021317308E-05</v>
      </c>
    </row>
    <row r="4" spans="1:2" ht="12.75">
      <c r="A4" t="s">
        <v>287</v>
      </c>
      <c r="B4">
        <v>0.9999561904497868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321</v>
      </c>
    </row>
    <row r="2" spans="1:4" ht="12.75">
      <c r="A2" t="s">
        <v>292</v>
      </c>
      <c r="B2">
        <v>92236567.06999983</v>
      </c>
      <c r="C2">
        <v>2253</v>
      </c>
      <c r="D2">
        <v>0.019458311022057934</v>
      </c>
    </row>
    <row r="3" spans="1:4" ht="12.75">
      <c r="A3" t="s">
        <v>291</v>
      </c>
      <c r="B3">
        <v>117584689.27000006</v>
      </c>
      <c r="C3">
        <v>1187</v>
      </c>
      <c r="D3">
        <v>0.010251671186499231</v>
      </c>
    </row>
    <row r="4" spans="1:4" ht="12.75">
      <c r="A4" t="s">
        <v>290</v>
      </c>
      <c r="B4">
        <v>6789265438.409959</v>
      </c>
      <c r="C4">
        <v>112346</v>
      </c>
      <c r="D4">
        <v>0.9702900177914429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3</v>
      </c>
      <c r="B2">
        <v>0.025099468536626705</v>
      </c>
    </row>
    <row r="3" spans="1:2" ht="12.75">
      <c r="A3" t="s">
        <v>293</v>
      </c>
      <c r="B3">
        <v>0.04367127064296467</v>
      </c>
    </row>
    <row r="4" spans="1:2" ht="12.75">
      <c r="A4" t="s">
        <v>294</v>
      </c>
      <c r="B4">
        <v>0.053275168825912024</v>
      </c>
    </row>
    <row r="5" spans="1:2" ht="12.75">
      <c r="A5" t="s">
        <v>295</v>
      </c>
      <c r="B5">
        <v>0.07128654525943423</v>
      </c>
    </row>
    <row r="6" spans="1:2" ht="12.75">
      <c r="A6" t="s">
        <v>296</v>
      </c>
      <c r="B6">
        <v>0.08517992881516896</v>
      </c>
    </row>
    <row r="7" spans="1:2" ht="12.75">
      <c r="A7" t="s">
        <v>297</v>
      </c>
      <c r="B7">
        <v>0.09535440437973258</v>
      </c>
    </row>
    <row r="8" spans="1:2" ht="12.75">
      <c r="A8" t="s">
        <v>298</v>
      </c>
      <c r="B8">
        <v>0.1051276964953044</v>
      </c>
    </row>
    <row r="9" spans="1:2" ht="12.75">
      <c r="A9" t="s">
        <v>299</v>
      </c>
      <c r="B9">
        <v>0.11383193804380462</v>
      </c>
    </row>
    <row r="10" spans="1:2" ht="12.75">
      <c r="A10" t="s">
        <v>300</v>
      </c>
      <c r="B10">
        <v>0.12110501893422758</v>
      </c>
    </row>
    <row r="11" spans="1:2" ht="12.75">
      <c r="A11" t="s">
        <v>301</v>
      </c>
      <c r="B11">
        <v>0.12273311859736631</v>
      </c>
    </row>
    <row r="12" spans="1:2" ht="12.75">
      <c r="A12" t="s">
        <v>302</v>
      </c>
      <c r="B12">
        <v>0.09489330862385081</v>
      </c>
    </row>
    <row r="13" spans="1:2" ht="12.75">
      <c r="A13" t="s">
        <v>303</v>
      </c>
      <c r="B13">
        <v>0.022470883539415506</v>
      </c>
    </row>
    <row r="14" spans="1:2" ht="12.75">
      <c r="A14" t="s">
        <v>304</v>
      </c>
      <c r="B14">
        <v>0.014466871644260547</v>
      </c>
    </row>
    <row r="15" spans="1:2" ht="12.75">
      <c r="A15" t="s">
        <v>305</v>
      </c>
      <c r="B15">
        <v>0.03150437766193093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306</v>
      </c>
      <c r="B2">
        <v>0.017643871782961434</v>
      </c>
    </row>
    <row r="3" spans="1:2" ht="12.75">
      <c r="A3" t="s">
        <v>307</v>
      </c>
      <c r="B3">
        <v>0.026319323622348675</v>
      </c>
    </row>
    <row r="4" spans="1:2" ht="12.75">
      <c r="A4" t="s">
        <v>308</v>
      </c>
      <c r="B4">
        <v>0.04075258052510644</v>
      </c>
    </row>
    <row r="5" spans="1:2" ht="12.75">
      <c r="A5" t="s">
        <v>309</v>
      </c>
      <c r="B5">
        <v>0.07536194988349694</v>
      </c>
    </row>
    <row r="6" spans="1:2" ht="12.75">
      <c r="A6" t="s">
        <v>310</v>
      </c>
      <c r="B6">
        <v>0.20828861896417405</v>
      </c>
    </row>
    <row r="7" spans="1:2" ht="12.75">
      <c r="A7" t="s">
        <v>311</v>
      </c>
      <c r="B7">
        <v>0.08239395840353957</v>
      </c>
    </row>
    <row r="8" spans="1:2" ht="12.75">
      <c r="A8" t="s">
        <v>312</v>
      </c>
      <c r="B8">
        <v>0.0725403939746646</v>
      </c>
    </row>
    <row r="9" spans="1:2" ht="12.75">
      <c r="A9" t="s">
        <v>313</v>
      </c>
      <c r="B9">
        <v>0.08154167970202374</v>
      </c>
    </row>
    <row r="10" spans="1:2" ht="12.75">
      <c r="A10" t="s">
        <v>314</v>
      </c>
      <c r="B10">
        <v>0.09496669071102866</v>
      </c>
    </row>
    <row r="11" spans="1:2" ht="12.75">
      <c r="A11" t="s">
        <v>315</v>
      </c>
      <c r="B11">
        <v>0.10337924983308758</v>
      </c>
    </row>
    <row r="12" spans="1:2" ht="12.75">
      <c r="A12" t="s">
        <v>316</v>
      </c>
      <c r="B12">
        <v>0.14938458864415396</v>
      </c>
    </row>
    <row r="13" spans="1:2" ht="12.75">
      <c r="A13" t="s">
        <v>317</v>
      </c>
      <c r="B13">
        <v>0.03563168755247257</v>
      </c>
    </row>
    <row r="14" spans="1:2" ht="12.75">
      <c r="A14" t="s">
        <v>318</v>
      </c>
      <c r="B14">
        <v>0.004128110833613847</v>
      </c>
    </row>
    <row r="15" spans="1:2" ht="12.75">
      <c r="A15" t="s">
        <v>319</v>
      </c>
      <c r="B15">
        <v>0.007667295567327852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320</v>
      </c>
      <c r="B2">
        <v>0.009794915273934713</v>
      </c>
    </row>
    <row r="3" spans="1:2" ht="12.75">
      <c r="A3" t="s">
        <v>204</v>
      </c>
      <c r="B3">
        <v>0.01167393068316877</v>
      </c>
    </row>
    <row r="4" spans="1:2" ht="12.75">
      <c r="A4" t="s">
        <v>205</v>
      </c>
      <c r="B4">
        <v>0.025715276906772104</v>
      </c>
    </row>
    <row r="5" spans="1:2" ht="12.75">
      <c r="A5" t="s">
        <v>206</v>
      </c>
      <c r="B5">
        <v>0.06859666539209071</v>
      </c>
    </row>
    <row r="6" spans="1:2" ht="12.75">
      <c r="A6" t="s">
        <v>207</v>
      </c>
      <c r="B6">
        <v>0.08068064491236761</v>
      </c>
    </row>
    <row r="7" spans="1:2" ht="12.75">
      <c r="A7" t="s">
        <v>208</v>
      </c>
      <c r="B7">
        <v>0.07387067349913252</v>
      </c>
    </row>
    <row r="8" spans="1:2" ht="12.75">
      <c r="A8" t="s">
        <v>209</v>
      </c>
      <c r="B8">
        <v>0.09094983360578843</v>
      </c>
    </row>
    <row r="9" spans="1:2" ht="12.75">
      <c r="A9" t="s">
        <v>210</v>
      </c>
      <c r="B9">
        <v>0.09671692188178797</v>
      </c>
    </row>
    <row r="10" spans="1:2" ht="12.75">
      <c r="A10" t="s">
        <v>211</v>
      </c>
      <c r="B10">
        <v>0.11515325585901891</v>
      </c>
    </row>
    <row r="11" spans="1:2" ht="12.75">
      <c r="A11" t="s">
        <v>212</v>
      </c>
      <c r="B11">
        <v>0.12154712569686038</v>
      </c>
    </row>
    <row r="12" spans="1:2" ht="12.75">
      <c r="A12" t="s">
        <v>213</v>
      </c>
      <c r="B12">
        <v>0.07689865710103531</v>
      </c>
    </row>
    <row r="13" spans="1:2" ht="12.75">
      <c r="A13" t="s">
        <v>214</v>
      </c>
      <c r="B13">
        <v>0.12018097321768395</v>
      </c>
    </row>
    <row r="14" spans="1:2" ht="12.75">
      <c r="A14" t="s">
        <v>215</v>
      </c>
      <c r="B14">
        <v>0.09243974380333216</v>
      </c>
    </row>
    <row r="15" spans="1:2" ht="12.75">
      <c r="A15" t="s">
        <v>216</v>
      </c>
      <c r="B15">
        <v>0.012000211213700365</v>
      </c>
    </row>
    <row r="16" spans="1:2" ht="12.75">
      <c r="A16" t="s">
        <v>217</v>
      </c>
      <c r="B16">
        <v>0.0021796735753313768</v>
      </c>
    </row>
    <row r="17" spans="1:2" ht="12.75">
      <c r="A17" t="s">
        <v>218</v>
      </c>
      <c r="B17">
        <v>0.0013146430714884377</v>
      </c>
    </row>
    <row r="18" spans="1:2" ht="12.75">
      <c r="A18" t="s">
        <v>219</v>
      </c>
      <c r="B18">
        <v>0.00022162608318075793</v>
      </c>
    </row>
    <row r="19" spans="1:2" ht="12.75">
      <c r="A19" t="s">
        <v>221</v>
      </c>
      <c r="B19">
        <v>2.245965607454372E-05</v>
      </c>
    </row>
    <row r="20" spans="1:2" ht="12.75">
      <c r="A20" t="s">
        <v>222</v>
      </c>
      <c r="B20">
        <v>4.276856725100075E-05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286</v>
      </c>
      <c r="B2">
        <v>0.8924153229913814</v>
      </c>
    </row>
    <row r="3" spans="1:2" ht="12.75">
      <c r="A3" t="s">
        <v>320</v>
      </c>
      <c r="B3">
        <v>0.06299972581290487</v>
      </c>
    </row>
    <row r="4" spans="1:2" ht="12.75">
      <c r="A4" t="s">
        <v>204</v>
      </c>
      <c r="B4">
        <v>0.014737631770924105</v>
      </c>
    </row>
    <row r="5" spans="1:2" ht="12.75">
      <c r="A5" t="s">
        <v>205</v>
      </c>
      <c r="B5">
        <v>0.0126778701936295</v>
      </c>
    </row>
    <row r="6" spans="1:2" ht="12.75">
      <c r="A6" t="s">
        <v>206</v>
      </c>
      <c r="B6">
        <v>0.007759049237200467</v>
      </c>
    </row>
    <row r="7" spans="1:2" ht="12.75">
      <c r="A7" t="s">
        <v>207</v>
      </c>
      <c r="B7">
        <v>0.006301772704585051</v>
      </c>
    </row>
    <row r="8" spans="1:2" ht="12.75">
      <c r="A8" t="s">
        <v>210</v>
      </c>
      <c r="B8">
        <v>0.0031086272893748068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198" t="s">
        <v>16</v>
      </c>
      <c r="I3" s="199"/>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0" t="s">
        <v>328</v>
      </c>
      <c r="C6" s="201"/>
      <c r="D6" s="201"/>
      <c r="E6" s="201"/>
      <c r="F6" s="201"/>
      <c r="G6" s="201"/>
      <c r="H6" s="201"/>
      <c r="I6" s="201"/>
      <c r="J6" s="201"/>
      <c r="K6" s="201"/>
      <c r="L6" s="201"/>
    </row>
    <row r="7" spans="2:12" ht="14.25" customHeight="1">
      <c r="B7" s="1"/>
      <c r="C7" s="1"/>
      <c r="D7" s="1"/>
      <c r="E7" s="1"/>
      <c r="F7" s="1"/>
      <c r="G7" s="1"/>
      <c r="H7" s="1"/>
      <c r="I7" s="1"/>
      <c r="J7" s="1"/>
      <c r="K7" s="1"/>
      <c r="L7" s="1"/>
    </row>
    <row r="8" spans="2:12" ht="21" customHeight="1">
      <c r="B8" s="205" t="s">
        <v>144</v>
      </c>
      <c r="C8" s="206"/>
      <c r="D8" s="1"/>
      <c r="E8" s="207">
        <v>43616</v>
      </c>
      <c r="F8" s="208"/>
      <c r="G8" s="208"/>
      <c r="H8" s="1"/>
      <c r="I8" s="1"/>
      <c r="J8" s="1"/>
      <c r="K8" s="1"/>
      <c r="L8" s="1"/>
    </row>
    <row r="9" spans="2:12" ht="13.5" customHeight="1">
      <c r="B9" s="1"/>
      <c r="C9" s="1"/>
      <c r="D9" s="1"/>
      <c r="E9" s="1"/>
      <c r="F9" s="1"/>
      <c r="G9" s="1"/>
      <c r="H9" s="1"/>
      <c r="I9" s="1"/>
      <c r="J9" s="1"/>
      <c r="K9" s="1"/>
      <c r="L9" s="1"/>
    </row>
    <row r="10" spans="2:12" ht="18.75" customHeight="1">
      <c r="B10" s="316" t="s">
        <v>329</v>
      </c>
      <c r="C10" s="236"/>
      <c r="D10" s="236"/>
      <c r="E10" s="236"/>
      <c r="F10" s="236"/>
      <c r="G10" s="236"/>
      <c r="H10" s="236"/>
      <c r="I10" s="236"/>
      <c r="J10" s="236"/>
      <c r="K10" s="236"/>
      <c r="L10" s="237"/>
    </row>
    <row r="11" spans="2:12" ht="15" customHeight="1">
      <c r="B11" s="1"/>
      <c r="C11" s="1"/>
      <c r="D11" s="1"/>
      <c r="E11" s="1"/>
      <c r="F11" s="1"/>
      <c r="G11" s="1"/>
      <c r="H11" s="1"/>
      <c r="I11" s="1"/>
      <c r="J11" s="1"/>
      <c r="K11" s="1"/>
      <c r="L11" s="1"/>
    </row>
    <row r="12" spans="2:12" ht="15" customHeight="1">
      <c r="B12" s="3"/>
      <c r="C12" s="214" t="s">
        <v>199</v>
      </c>
      <c r="D12" s="210"/>
      <c r="E12" s="210"/>
      <c r="F12" s="210"/>
      <c r="G12" s="214" t="s">
        <v>200</v>
      </c>
      <c r="H12" s="210"/>
      <c r="I12" s="214" t="s">
        <v>201</v>
      </c>
      <c r="J12" s="210"/>
      <c r="K12" s="214" t="s">
        <v>200</v>
      </c>
      <c r="L12" s="210"/>
    </row>
    <row r="13" spans="2:12" ht="15" customHeight="1">
      <c r="B13" s="5" t="s">
        <v>330</v>
      </c>
      <c r="C13" s="317">
        <v>6990627211.469963</v>
      </c>
      <c r="D13" s="208"/>
      <c r="E13" s="208"/>
      <c r="F13" s="208"/>
      <c r="G13" s="318">
        <v>0.9987913446926803</v>
      </c>
      <c r="H13" s="208"/>
      <c r="I13" s="319">
        <v>115676</v>
      </c>
      <c r="J13" s="208"/>
      <c r="K13" s="318">
        <v>0.999049971499145</v>
      </c>
      <c r="L13" s="208"/>
    </row>
    <row r="14" spans="2:12" ht="17.25" customHeight="1">
      <c r="B14" s="5" t="s">
        <v>324</v>
      </c>
      <c r="C14" s="317">
        <v>6299941.460000001</v>
      </c>
      <c r="D14" s="208"/>
      <c r="E14" s="208"/>
      <c r="F14" s="208"/>
      <c r="G14" s="318">
        <v>0.0009001090763350033</v>
      </c>
      <c r="H14" s="208"/>
      <c r="I14" s="319">
        <v>74</v>
      </c>
      <c r="J14" s="208"/>
      <c r="K14" s="318">
        <v>0.0006391100823933809</v>
      </c>
      <c r="L14" s="208"/>
    </row>
    <row r="15" spans="2:12" ht="16.5" customHeight="1">
      <c r="B15" s="5" t="s">
        <v>325</v>
      </c>
      <c r="C15" s="317">
        <v>1524244.14</v>
      </c>
      <c r="D15" s="208"/>
      <c r="E15" s="208"/>
      <c r="F15" s="208"/>
      <c r="G15" s="318">
        <v>0.00021777757677202941</v>
      </c>
      <c r="H15" s="208"/>
      <c r="I15" s="319">
        <v>23</v>
      </c>
      <c r="J15" s="208"/>
      <c r="K15" s="318">
        <v>0.00019864232290605082</v>
      </c>
      <c r="L15" s="208"/>
    </row>
    <row r="16" spans="2:12" ht="16.5" customHeight="1">
      <c r="B16" s="5" t="s">
        <v>326</v>
      </c>
      <c r="C16" s="317">
        <v>6645.55</v>
      </c>
      <c r="D16" s="208"/>
      <c r="E16" s="208"/>
      <c r="F16" s="208"/>
      <c r="G16" s="318">
        <v>9.494881675040327E-07</v>
      </c>
      <c r="H16" s="208"/>
      <c r="I16" s="319">
        <v>1</v>
      </c>
      <c r="J16" s="208"/>
      <c r="K16" s="318">
        <v>8.636622735045688E-06</v>
      </c>
      <c r="L16" s="208"/>
    </row>
    <row r="17" spans="2:12" ht="16.5" customHeight="1">
      <c r="B17" s="5" t="s">
        <v>327</v>
      </c>
      <c r="C17" s="317">
        <v>628652.1299999998</v>
      </c>
      <c r="D17" s="208"/>
      <c r="E17" s="208"/>
      <c r="F17" s="208"/>
      <c r="G17" s="318">
        <v>8.981916604512896E-05</v>
      </c>
      <c r="H17" s="208"/>
      <c r="I17" s="319">
        <v>12</v>
      </c>
      <c r="J17" s="208"/>
      <c r="K17" s="318">
        <v>0.00010363947282054826</v>
      </c>
      <c r="L17" s="208"/>
    </row>
    <row r="18" spans="2:12" ht="16.5" customHeight="1">
      <c r="B18" s="21" t="s">
        <v>2</v>
      </c>
      <c r="C18" s="320">
        <v>6999086694.749964</v>
      </c>
      <c r="D18" s="321"/>
      <c r="E18" s="321"/>
      <c r="F18" s="321"/>
      <c r="G18" s="322">
        <v>0.9999999999999923</v>
      </c>
      <c r="H18" s="321"/>
      <c r="I18" s="323">
        <v>115786</v>
      </c>
      <c r="J18" s="321"/>
      <c r="K18" s="322">
        <v>1</v>
      </c>
      <c r="L18" s="321"/>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321</v>
      </c>
    </row>
    <row r="2" spans="1:3" ht="12.75">
      <c r="A2" t="s">
        <v>324</v>
      </c>
      <c r="B2">
        <v>6299941.459999999</v>
      </c>
      <c r="C2">
        <v>74</v>
      </c>
    </row>
    <row r="3" spans="1:3" ht="12.75">
      <c r="A3" t="s">
        <v>325</v>
      </c>
      <c r="B3">
        <v>1524244.14</v>
      </c>
      <c r="C3">
        <v>23</v>
      </c>
    </row>
    <row r="4" spans="1:3" ht="12.75">
      <c r="A4" t="s">
        <v>326</v>
      </c>
      <c r="B4">
        <v>6645.55</v>
      </c>
      <c r="C4">
        <v>1</v>
      </c>
    </row>
    <row r="5" spans="1:3" ht="12.75">
      <c r="A5" t="s">
        <v>327</v>
      </c>
      <c r="B5">
        <v>628652.13</v>
      </c>
      <c r="C5">
        <v>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2" sqref="F292"/>
    </sheetView>
  </sheetViews>
  <sheetFormatPr defaultColWidth="8.8515625" defaultRowHeight="12.75" outlineLevelRow="1"/>
  <cols>
    <col min="1" max="1" width="13.28125" style="71" customWidth="1"/>
    <col min="2" max="2" width="60.7109375" style="71" customWidth="1"/>
    <col min="3" max="4" width="40.7109375" style="71" customWidth="1"/>
    <col min="5" max="5" width="6.7109375" style="71" customWidth="1"/>
    <col min="6" max="6" width="41.7109375" style="71" customWidth="1"/>
    <col min="7" max="7" width="41.7109375" style="68" customWidth="1"/>
    <col min="8" max="8" width="7.28125" style="71" customWidth="1"/>
    <col min="9" max="9" width="71.8515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13" ht="31.5">
      <c r="A1" s="67" t="s">
        <v>924</v>
      </c>
      <c r="B1" s="67"/>
      <c r="C1" s="68"/>
      <c r="D1" s="68"/>
      <c r="E1" s="68"/>
      <c r="F1" s="69" t="s">
        <v>925</v>
      </c>
      <c r="H1" s="68"/>
      <c r="I1" s="67"/>
      <c r="J1" s="68"/>
      <c r="K1" s="68"/>
      <c r="L1" s="68"/>
      <c r="M1" s="68"/>
    </row>
    <row r="2" spans="1:13" ht="15.75" thickBot="1">
      <c r="A2" s="68"/>
      <c r="B2" s="70"/>
      <c r="C2" s="70"/>
      <c r="D2" s="68"/>
      <c r="E2" s="68"/>
      <c r="F2" s="68"/>
      <c r="H2" s="68"/>
      <c r="L2" s="68"/>
      <c r="M2" s="68"/>
    </row>
    <row r="3" spans="1:13" ht="19.5" thickBot="1">
      <c r="A3" s="72"/>
      <c r="B3" s="73" t="s">
        <v>926</v>
      </c>
      <c r="C3" s="74" t="s">
        <v>0</v>
      </c>
      <c r="D3" s="72"/>
      <c r="E3" s="72"/>
      <c r="F3" s="68"/>
      <c r="G3" s="72"/>
      <c r="H3" s="68"/>
      <c r="L3" s="68"/>
      <c r="M3" s="68"/>
    </row>
    <row r="4" spans="8:13" ht="15.75" thickBot="1">
      <c r="H4" s="68"/>
      <c r="L4" s="68"/>
      <c r="M4" s="68"/>
    </row>
    <row r="5" spans="1:13" ht="18.75">
      <c r="A5" s="75"/>
      <c r="B5" s="76" t="s">
        <v>927</v>
      </c>
      <c r="C5" s="75"/>
      <c r="E5" s="77"/>
      <c r="F5" s="77"/>
      <c r="H5" s="68"/>
      <c r="L5" s="68"/>
      <c r="M5" s="68"/>
    </row>
    <row r="6" spans="2:13" ht="15">
      <c r="B6" s="78" t="s">
        <v>928</v>
      </c>
      <c r="H6" s="68"/>
      <c r="L6" s="68"/>
      <c r="M6" s="68"/>
    </row>
    <row r="7" spans="2:13" ht="15">
      <c r="B7" s="79" t="s">
        <v>929</v>
      </c>
      <c r="H7" s="68"/>
      <c r="L7" s="68"/>
      <c r="M7" s="68"/>
    </row>
    <row r="8" spans="2:13" ht="15">
      <c r="B8" s="79" t="s">
        <v>930</v>
      </c>
      <c r="F8" s="71" t="s">
        <v>931</v>
      </c>
      <c r="H8" s="68"/>
      <c r="L8" s="68"/>
      <c r="M8" s="68"/>
    </row>
    <row r="9" spans="2:13" ht="15">
      <c r="B9" s="78" t="s">
        <v>932</v>
      </c>
      <c r="H9" s="68"/>
      <c r="L9" s="68"/>
      <c r="M9" s="68"/>
    </row>
    <row r="10" spans="2:13" ht="15">
      <c r="B10" s="78" t="s">
        <v>933</v>
      </c>
      <c r="H10" s="68"/>
      <c r="L10" s="68"/>
      <c r="M10" s="68"/>
    </row>
    <row r="11" spans="2:13" ht="15.75" thickBot="1">
      <c r="B11" s="80" t="s">
        <v>934</v>
      </c>
      <c r="H11" s="68"/>
      <c r="L11" s="68"/>
      <c r="M11" s="68"/>
    </row>
    <row r="12" spans="2:13" ht="15">
      <c r="B12" s="81"/>
      <c r="H12" s="68"/>
      <c r="L12" s="68"/>
      <c r="M12" s="68"/>
    </row>
    <row r="13" spans="1:13" ht="37.5">
      <c r="A13" s="82" t="s">
        <v>935</v>
      </c>
      <c r="B13" s="82" t="s">
        <v>928</v>
      </c>
      <c r="C13" s="83"/>
      <c r="D13" s="83"/>
      <c r="E13" s="83"/>
      <c r="F13" s="83"/>
      <c r="G13" s="84"/>
      <c r="H13" s="68"/>
      <c r="L13" s="68"/>
      <c r="M13" s="68"/>
    </row>
    <row r="14" spans="1:13" ht="15">
      <c r="A14" s="71" t="s">
        <v>936</v>
      </c>
      <c r="B14" s="85" t="s">
        <v>937</v>
      </c>
      <c r="C14" s="71" t="s">
        <v>903</v>
      </c>
      <c r="E14" s="77"/>
      <c r="F14" s="77"/>
      <c r="H14" s="68"/>
      <c r="L14" s="68"/>
      <c r="M14" s="68"/>
    </row>
    <row r="15" spans="1:13" ht="15">
      <c r="A15" s="71" t="s">
        <v>938</v>
      </c>
      <c r="B15" s="85" t="s">
        <v>939</v>
      </c>
      <c r="C15" s="71" t="s">
        <v>940</v>
      </c>
      <c r="E15" s="77"/>
      <c r="F15" s="77"/>
      <c r="H15" s="68"/>
      <c r="L15" s="68"/>
      <c r="M15" s="68"/>
    </row>
    <row r="16" spans="1:13" ht="30">
      <c r="A16" s="71" t="s">
        <v>941</v>
      </c>
      <c r="B16" s="85" t="s">
        <v>942</v>
      </c>
      <c r="C16" s="71" t="s">
        <v>943</v>
      </c>
      <c r="E16" s="77"/>
      <c r="F16" s="77"/>
      <c r="H16" s="68"/>
      <c r="L16" s="68"/>
      <c r="M16" s="68"/>
    </row>
    <row r="17" spans="1:13" ht="15">
      <c r="A17" s="71" t="s">
        <v>944</v>
      </c>
      <c r="B17" s="85" t="s">
        <v>945</v>
      </c>
      <c r="C17" s="86">
        <v>43616</v>
      </c>
      <c r="E17" s="77"/>
      <c r="F17" s="77"/>
      <c r="H17" s="68"/>
      <c r="L17" s="68"/>
      <c r="M17" s="68"/>
    </row>
    <row r="18" spans="1:13" ht="15" outlineLevel="1">
      <c r="A18" s="71" t="s">
        <v>946</v>
      </c>
      <c r="B18" s="87" t="s">
        <v>947</v>
      </c>
      <c r="C18" s="88" t="s">
        <v>2088</v>
      </c>
      <c r="E18" s="77"/>
      <c r="F18" s="77"/>
      <c r="H18" s="68"/>
      <c r="L18" s="68"/>
      <c r="M18" s="68"/>
    </row>
    <row r="19" spans="1:13" ht="15" outlineLevel="1">
      <c r="A19" s="71" t="s">
        <v>948</v>
      </c>
      <c r="B19" s="87" t="s">
        <v>949</v>
      </c>
      <c r="E19" s="77"/>
      <c r="F19" s="77"/>
      <c r="H19" s="68"/>
      <c r="L19" s="68"/>
      <c r="M19" s="68"/>
    </row>
    <row r="20" spans="1:13" ht="15" outlineLevel="1">
      <c r="A20" s="71" t="s">
        <v>950</v>
      </c>
      <c r="B20" s="87"/>
      <c r="E20" s="77"/>
      <c r="F20" s="77"/>
      <c r="H20" s="68"/>
      <c r="L20" s="68"/>
      <c r="M20" s="68"/>
    </row>
    <row r="21" spans="1:13" ht="15" outlineLevel="1">
      <c r="A21" s="71" t="s">
        <v>951</v>
      </c>
      <c r="B21" s="87"/>
      <c r="E21" s="77"/>
      <c r="F21" s="77"/>
      <c r="H21" s="68"/>
      <c r="L21" s="68"/>
      <c r="M21" s="68"/>
    </row>
    <row r="22" spans="1:13" ht="15" outlineLevel="1">
      <c r="A22" s="71" t="s">
        <v>952</v>
      </c>
      <c r="B22" s="87"/>
      <c r="E22" s="77"/>
      <c r="F22" s="77"/>
      <c r="H22" s="68"/>
      <c r="L22" s="68"/>
      <c r="M22" s="68"/>
    </row>
    <row r="23" spans="1:13" ht="15" outlineLevel="1">
      <c r="A23" s="71" t="s">
        <v>953</v>
      </c>
      <c r="B23" s="87"/>
      <c r="E23" s="77"/>
      <c r="F23" s="77"/>
      <c r="H23" s="68"/>
      <c r="L23" s="68"/>
      <c r="M23" s="68"/>
    </row>
    <row r="24" spans="1:13" ht="15" outlineLevel="1">
      <c r="A24" s="71" t="s">
        <v>954</v>
      </c>
      <c r="B24" s="87"/>
      <c r="E24" s="77"/>
      <c r="F24" s="77"/>
      <c r="H24" s="68"/>
      <c r="L24" s="68"/>
      <c r="M24" s="68"/>
    </row>
    <row r="25" spans="1:13" ht="15" outlineLevel="1">
      <c r="A25" s="71" t="s">
        <v>955</v>
      </c>
      <c r="B25" s="87"/>
      <c r="E25" s="77"/>
      <c r="F25" s="77"/>
      <c r="H25" s="68"/>
      <c r="L25" s="68"/>
      <c r="M25" s="68"/>
    </row>
    <row r="26" spans="1:13" ht="18.75">
      <c r="A26" s="83"/>
      <c r="B26" s="82" t="s">
        <v>929</v>
      </c>
      <c r="C26" s="83"/>
      <c r="D26" s="83"/>
      <c r="E26" s="83"/>
      <c r="F26" s="83"/>
      <c r="G26" s="84"/>
      <c r="H26" s="68"/>
      <c r="L26" s="68"/>
      <c r="M26" s="68"/>
    </row>
    <row r="27" spans="1:13" ht="15">
      <c r="A27" s="71" t="s">
        <v>956</v>
      </c>
      <c r="B27" s="89" t="s">
        <v>957</v>
      </c>
      <c r="C27" s="71" t="s">
        <v>958</v>
      </c>
      <c r="D27" s="90"/>
      <c r="E27" s="90"/>
      <c r="F27" s="90"/>
      <c r="H27" s="68"/>
      <c r="L27" s="68"/>
      <c r="M27" s="68"/>
    </row>
    <row r="28" spans="1:13" ht="15">
      <c r="A28" s="71" t="s">
        <v>959</v>
      </c>
      <c r="B28" s="89" t="s">
        <v>960</v>
      </c>
      <c r="C28" s="71" t="s">
        <v>958</v>
      </c>
      <c r="D28" s="90"/>
      <c r="E28" s="90"/>
      <c r="F28" s="90"/>
      <c r="H28" s="68"/>
      <c r="L28" s="68"/>
      <c r="M28" s="68"/>
    </row>
    <row r="29" spans="1:13" ht="15">
      <c r="A29" s="71" t="s">
        <v>961</v>
      </c>
      <c r="B29" s="89" t="s">
        <v>962</v>
      </c>
      <c r="C29" s="71" t="s">
        <v>963</v>
      </c>
      <c r="E29" s="90"/>
      <c r="F29" s="90"/>
      <c r="H29" s="68"/>
      <c r="L29" s="68"/>
      <c r="M29" s="68"/>
    </row>
    <row r="30" spans="1:13" ht="15" outlineLevel="1">
      <c r="A30" s="71" t="s">
        <v>964</v>
      </c>
      <c r="B30" s="89"/>
      <c r="E30" s="90"/>
      <c r="F30" s="90"/>
      <c r="H30" s="68"/>
      <c r="L30" s="68"/>
      <c r="M30" s="68"/>
    </row>
    <row r="31" spans="1:13" ht="15" outlineLevel="1">
      <c r="A31" s="71" t="s">
        <v>965</v>
      </c>
      <c r="B31" s="89"/>
      <c r="E31" s="90"/>
      <c r="F31" s="90"/>
      <c r="H31" s="68"/>
      <c r="L31" s="68"/>
      <c r="M31" s="68"/>
    </row>
    <row r="32" spans="1:13" ht="15" outlineLevel="1">
      <c r="A32" s="71" t="s">
        <v>966</v>
      </c>
      <c r="B32" s="89"/>
      <c r="E32" s="90"/>
      <c r="F32" s="90"/>
      <c r="H32" s="68"/>
      <c r="L32" s="68"/>
      <c r="M32" s="68"/>
    </row>
    <row r="33" spans="1:13" ht="15" outlineLevel="1">
      <c r="A33" s="71" t="s">
        <v>967</v>
      </c>
      <c r="B33" s="89"/>
      <c r="E33" s="90"/>
      <c r="F33" s="90"/>
      <c r="H33" s="68"/>
      <c r="L33" s="68"/>
      <c r="M33" s="68"/>
    </row>
    <row r="34" spans="1:13" ht="15" outlineLevel="1">
      <c r="A34" s="71" t="s">
        <v>968</v>
      </c>
      <c r="B34" s="89"/>
      <c r="E34" s="90"/>
      <c r="F34" s="90"/>
      <c r="H34" s="68"/>
      <c r="L34" s="68"/>
      <c r="M34" s="68"/>
    </row>
    <row r="35" spans="1:13" ht="15" outlineLevel="1">
      <c r="A35" s="71" t="s">
        <v>969</v>
      </c>
      <c r="B35" s="91"/>
      <c r="E35" s="90"/>
      <c r="F35" s="90"/>
      <c r="H35" s="68"/>
      <c r="L35" s="68"/>
      <c r="M35" s="68"/>
    </row>
    <row r="36" spans="1:13" ht="18.75">
      <c r="A36" s="82"/>
      <c r="B36" s="82" t="s">
        <v>930</v>
      </c>
      <c r="C36" s="82"/>
      <c r="D36" s="83"/>
      <c r="E36" s="83"/>
      <c r="F36" s="83"/>
      <c r="G36" s="84"/>
      <c r="H36" s="68"/>
      <c r="L36" s="68"/>
      <c r="M36" s="68"/>
    </row>
    <row r="37" spans="1:13" ht="15" customHeight="1">
      <c r="A37" s="92"/>
      <c r="B37" s="93" t="s">
        <v>970</v>
      </c>
      <c r="C37" s="92" t="s">
        <v>971</v>
      </c>
      <c r="D37" s="92"/>
      <c r="E37" s="94"/>
      <c r="F37" s="95"/>
      <c r="G37" s="95"/>
      <c r="H37" s="68"/>
      <c r="L37" s="68"/>
      <c r="M37" s="68"/>
    </row>
    <row r="38" spans="1:13" ht="15">
      <c r="A38" s="71" t="s">
        <v>972</v>
      </c>
      <c r="B38" s="90" t="s">
        <v>973</v>
      </c>
      <c r="C38" s="96">
        <v>6999.086694749911</v>
      </c>
      <c r="F38" s="90"/>
      <c r="H38" s="68"/>
      <c r="L38" s="68"/>
      <c r="M38" s="68"/>
    </row>
    <row r="39" spans="1:13" ht="15">
      <c r="A39" s="71" t="s">
        <v>974</v>
      </c>
      <c r="B39" s="90" t="s">
        <v>975</v>
      </c>
      <c r="C39" s="96">
        <v>5000</v>
      </c>
      <c r="F39" s="90"/>
      <c r="H39" s="68"/>
      <c r="L39" s="68"/>
      <c r="M39" s="68"/>
    </row>
    <row r="40" spans="1:13" ht="15" outlineLevel="1">
      <c r="A40" s="71" t="s">
        <v>976</v>
      </c>
      <c r="B40" s="97" t="s">
        <v>977</v>
      </c>
      <c r="C40" s="98">
        <v>7951.695298497965</v>
      </c>
      <c r="F40" s="90"/>
      <c r="H40" s="68"/>
      <c r="L40" s="68"/>
      <c r="M40" s="68"/>
    </row>
    <row r="41" spans="1:13" ht="15" outlineLevel="1">
      <c r="A41" s="71" t="s">
        <v>978</v>
      </c>
      <c r="B41" s="97" t="s">
        <v>979</v>
      </c>
      <c r="C41" s="98">
        <v>5283.354594260454</v>
      </c>
      <c r="F41" s="90"/>
      <c r="H41" s="68"/>
      <c r="L41" s="68"/>
      <c r="M41" s="68"/>
    </row>
    <row r="42" spans="1:13" ht="15" outlineLevel="1">
      <c r="A42" s="71" t="s">
        <v>980</v>
      </c>
      <c r="B42" s="90"/>
      <c r="F42" s="90"/>
      <c r="H42" s="68"/>
      <c r="L42" s="68"/>
      <c r="M42" s="68"/>
    </row>
    <row r="43" spans="1:13" ht="15" outlineLevel="1">
      <c r="A43" s="71" t="s">
        <v>981</v>
      </c>
      <c r="B43" s="90"/>
      <c r="F43" s="90"/>
      <c r="H43" s="68"/>
      <c r="L43" s="68"/>
      <c r="M43" s="68"/>
    </row>
    <row r="44" spans="1:13" ht="15" customHeight="1">
      <c r="A44" s="92"/>
      <c r="B44" s="93" t="s">
        <v>982</v>
      </c>
      <c r="C44" s="99" t="s">
        <v>983</v>
      </c>
      <c r="D44" s="92" t="s">
        <v>984</v>
      </c>
      <c r="E44" s="94"/>
      <c r="F44" s="95" t="s">
        <v>985</v>
      </c>
      <c r="G44" s="95" t="s">
        <v>986</v>
      </c>
      <c r="H44" s="68"/>
      <c r="L44" s="68"/>
      <c r="M44" s="68"/>
    </row>
    <row r="45" spans="1:13" ht="15">
      <c r="A45" s="71" t="s">
        <v>987</v>
      </c>
      <c r="B45" s="90" t="s">
        <v>988</v>
      </c>
      <c r="C45" s="100">
        <v>0.05</v>
      </c>
      <c r="D45" s="100">
        <f>IF(OR(C38="[For completion]",C39="[For completion]"),"Please complete G.3.1.1 and G.3.1.2",(C38/C39-1))</f>
        <v>0.39981733894998217</v>
      </c>
      <c r="E45" s="100"/>
      <c r="F45" s="100">
        <v>0.05</v>
      </c>
      <c r="G45" s="71" t="s">
        <v>989</v>
      </c>
      <c r="H45" s="68"/>
      <c r="L45" s="68"/>
      <c r="M45" s="68"/>
    </row>
    <row r="46" spans="1:13" ht="15" outlineLevel="1">
      <c r="A46" s="71" t="s">
        <v>990</v>
      </c>
      <c r="B46" s="87" t="s">
        <v>991</v>
      </c>
      <c r="C46" s="100"/>
      <c r="D46" s="100"/>
      <c r="E46" s="100"/>
      <c r="F46" s="100"/>
      <c r="G46" s="100"/>
      <c r="H46" s="68"/>
      <c r="L46" s="68"/>
      <c r="M46" s="68"/>
    </row>
    <row r="47" spans="1:13" ht="15" outlineLevel="1">
      <c r="A47" s="71" t="s">
        <v>992</v>
      </c>
      <c r="B47" s="87" t="s">
        <v>993</v>
      </c>
      <c r="C47" s="100"/>
      <c r="D47" s="100"/>
      <c r="E47" s="100"/>
      <c r="F47" s="100"/>
      <c r="G47" s="100"/>
      <c r="H47" s="68"/>
      <c r="L47" s="68"/>
      <c r="M47" s="68"/>
    </row>
    <row r="48" spans="1:13" ht="15" outlineLevel="1">
      <c r="A48" s="71" t="s">
        <v>994</v>
      </c>
      <c r="B48" s="87"/>
      <c r="C48" s="100"/>
      <c r="D48" s="100"/>
      <c r="E48" s="100"/>
      <c r="F48" s="100"/>
      <c r="G48" s="100"/>
      <c r="H48" s="68"/>
      <c r="L48" s="68"/>
      <c r="M48" s="68"/>
    </row>
    <row r="49" spans="1:13" ht="15" outlineLevel="1">
      <c r="A49" s="71" t="s">
        <v>995</v>
      </c>
      <c r="B49" s="87"/>
      <c r="C49" s="100"/>
      <c r="D49" s="100"/>
      <c r="E49" s="100"/>
      <c r="F49" s="100"/>
      <c r="G49" s="100"/>
      <c r="H49" s="68"/>
      <c r="L49" s="68"/>
      <c r="M49" s="68"/>
    </row>
    <row r="50" spans="1:13" ht="15" outlineLevel="1">
      <c r="A50" s="71" t="s">
        <v>996</v>
      </c>
      <c r="B50" s="87"/>
      <c r="C50" s="100"/>
      <c r="D50" s="100"/>
      <c r="E50" s="100"/>
      <c r="F50" s="100"/>
      <c r="G50" s="100"/>
      <c r="H50" s="68"/>
      <c r="L50" s="68"/>
      <c r="M50" s="68"/>
    </row>
    <row r="51" spans="1:13" ht="15" outlineLevel="1">
      <c r="A51" s="71" t="s">
        <v>997</v>
      </c>
      <c r="B51" s="87"/>
      <c r="C51" s="100"/>
      <c r="D51" s="100"/>
      <c r="E51" s="100"/>
      <c r="F51" s="100"/>
      <c r="G51" s="100"/>
      <c r="H51" s="68"/>
      <c r="L51" s="68"/>
      <c r="M51" s="68"/>
    </row>
    <row r="52" spans="1:13" ht="15" customHeight="1">
      <c r="A52" s="92"/>
      <c r="B52" s="93" t="s">
        <v>998</v>
      </c>
      <c r="C52" s="92" t="s">
        <v>971</v>
      </c>
      <c r="D52" s="92"/>
      <c r="E52" s="94"/>
      <c r="F52" s="95" t="s">
        <v>999</v>
      </c>
      <c r="G52" s="95"/>
      <c r="H52" s="68"/>
      <c r="L52" s="68"/>
      <c r="M52" s="68"/>
    </row>
    <row r="53" spans="1:13" ht="15">
      <c r="A53" s="71" t="s">
        <v>1000</v>
      </c>
      <c r="B53" s="90" t="s">
        <v>1001</v>
      </c>
      <c r="C53" s="96">
        <v>6999.086694749911</v>
      </c>
      <c r="E53" s="101"/>
      <c r="F53" s="102">
        <f>IF($C$58=0,"",IF(C53="[for completion]","",C53/$C$58))</f>
        <v>0.993611662952198</v>
      </c>
      <c r="G53" s="102"/>
      <c r="H53" s="68"/>
      <c r="L53" s="68"/>
      <c r="M53" s="68"/>
    </row>
    <row r="54" spans="1:13" ht="15">
      <c r="A54" s="71" t="s">
        <v>1002</v>
      </c>
      <c r="B54" s="90" t="s">
        <v>1003</v>
      </c>
      <c r="C54" s="98" t="s">
        <v>1004</v>
      </c>
      <c r="E54" s="101"/>
      <c r="F54" s="102" t="e">
        <f>IF($C$58=0,"",IF(C54="[for completion]","",C54/$C$58))</f>
        <v>#VALUE!</v>
      </c>
      <c r="G54" s="102"/>
      <c r="H54" s="68"/>
      <c r="L54" s="68"/>
      <c r="M54" s="68"/>
    </row>
    <row r="55" spans="1:13" ht="15">
      <c r="A55" s="71" t="s">
        <v>1005</v>
      </c>
      <c r="B55" s="90" t="s">
        <v>1006</v>
      </c>
      <c r="C55" s="98" t="s">
        <v>1004</v>
      </c>
      <c r="E55" s="101"/>
      <c r="F55" s="103" t="e">
        <f>IF($C$58=0,"",IF(C55="[for completion]","",C55/$C$58))</f>
        <v>#VALUE!</v>
      </c>
      <c r="G55" s="102"/>
      <c r="H55" s="68"/>
      <c r="L55" s="68"/>
      <c r="M55" s="68"/>
    </row>
    <row r="56" spans="1:13" ht="15">
      <c r="A56" s="71" t="s">
        <v>1007</v>
      </c>
      <c r="B56" s="90" t="s">
        <v>1008</v>
      </c>
      <c r="C56" s="98">
        <v>45</v>
      </c>
      <c r="E56" s="101"/>
      <c r="F56" s="103">
        <f>IF($C$58=0,"",IF(C56="[for completion]","",C56/$C$58))</f>
        <v>0.006388337047802001</v>
      </c>
      <c r="G56" s="102"/>
      <c r="H56" s="68"/>
      <c r="L56" s="68"/>
      <c r="M56" s="68"/>
    </row>
    <row r="57" spans="1:13" ht="15">
      <c r="A57" s="71" t="s">
        <v>1009</v>
      </c>
      <c r="B57" s="71" t="s">
        <v>1</v>
      </c>
      <c r="C57" s="98">
        <v>0</v>
      </c>
      <c r="E57" s="101"/>
      <c r="F57" s="102">
        <f>IF($C$58=0,"",IF(C57="[for completion]","",C57/$C$58))</f>
        <v>0</v>
      </c>
      <c r="G57" s="102"/>
      <c r="H57" s="68"/>
      <c r="L57" s="68"/>
      <c r="M57" s="68"/>
    </row>
    <row r="58" spans="1:13" ht="15">
      <c r="A58" s="71" t="s">
        <v>1010</v>
      </c>
      <c r="B58" s="104" t="s">
        <v>2</v>
      </c>
      <c r="C58" s="105">
        <f>SUM(C53:C57)</f>
        <v>7044.086694749911</v>
      </c>
      <c r="D58" s="101"/>
      <c r="E58" s="101"/>
      <c r="F58" s="106" t="e">
        <f>SUM(F53:F57)</f>
        <v>#VALUE!</v>
      </c>
      <c r="G58" s="102"/>
      <c r="H58" s="68"/>
      <c r="L58" s="68"/>
      <c r="M58" s="68"/>
    </row>
    <row r="59" spans="1:13" ht="15" outlineLevel="1">
      <c r="A59" s="71" t="s">
        <v>1011</v>
      </c>
      <c r="B59" s="107" t="s">
        <v>1012</v>
      </c>
      <c r="C59" s="96"/>
      <c r="E59" s="101"/>
      <c r="F59" s="102">
        <f aca="true" t="shared" si="0" ref="F59:F64">IF($C$58=0,"",IF(C59="[for completion]","",C59/$C$58))</f>
        <v>0</v>
      </c>
      <c r="G59" s="102"/>
      <c r="H59" s="68"/>
      <c r="L59" s="68"/>
      <c r="M59" s="68"/>
    </row>
    <row r="60" spans="1:13" ht="15" outlineLevel="1">
      <c r="A60" s="71" t="s">
        <v>1013</v>
      </c>
      <c r="B60" s="107" t="s">
        <v>1012</v>
      </c>
      <c r="C60" s="96"/>
      <c r="E60" s="101"/>
      <c r="F60" s="102">
        <f t="shared" si="0"/>
        <v>0</v>
      </c>
      <c r="G60" s="102"/>
      <c r="H60" s="68"/>
      <c r="L60" s="68"/>
      <c r="M60" s="68"/>
    </row>
    <row r="61" spans="1:13" ht="15" outlineLevel="1">
      <c r="A61" s="71" t="s">
        <v>1014</v>
      </c>
      <c r="B61" s="107" t="s">
        <v>1012</v>
      </c>
      <c r="C61" s="96"/>
      <c r="E61" s="101"/>
      <c r="F61" s="102">
        <f t="shared" si="0"/>
        <v>0</v>
      </c>
      <c r="G61" s="102"/>
      <c r="H61" s="68"/>
      <c r="L61" s="68"/>
      <c r="M61" s="68"/>
    </row>
    <row r="62" spans="1:13" ht="15" outlineLevel="1">
      <c r="A62" s="71" t="s">
        <v>1015</v>
      </c>
      <c r="B62" s="107" t="s">
        <v>1012</v>
      </c>
      <c r="C62" s="96"/>
      <c r="E62" s="101"/>
      <c r="F62" s="102">
        <f t="shared" si="0"/>
        <v>0</v>
      </c>
      <c r="G62" s="102"/>
      <c r="H62" s="68"/>
      <c r="L62" s="68"/>
      <c r="M62" s="68"/>
    </row>
    <row r="63" spans="1:13" ht="15" outlineLevel="1">
      <c r="A63" s="71" t="s">
        <v>1016</v>
      </c>
      <c r="B63" s="107" t="s">
        <v>1012</v>
      </c>
      <c r="C63" s="96"/>
      <c r="E63" s="101"/>
      <c r="F63" s="102">
        <f t="shared" si="0"/>
        <v>0</v>
      </c>
      <c r="G63" s="102"/>
      <c r="H63" s="68"/>
      <c r="L63" s="68"/>
      <c r="M63" s="68"/>
    </row>
    <row r="64" spans="1:13" ht="15" outlineLevel="1">
      <c r="A64" s="71" t="s">
        <v>1017</v>
      </c>
      <c r="B64" s="107" t="s">
        <v>1012</v>
      </c>
      <c r="C64" s="108"/>
      <c r="D64" s="109"/>
      <c r="E64" s="109"/>
      <c r="F64" s="102">
        <f t="shared" si="0"/>
        <v>0</v>
      </c>
      <c r="G64" s="106"/>
      <c r="H64" s="68"/>
      <c r="L64" s="68"/>
      <c r="M64" s="68"/>
    </row>
    <row r="65" spans="1:13" ht="15" customHeight="1">
      <c r="A65" s="92"/>
      <c r="B65" s="93" t="s">
        <v>1018</v>
      </c>
      <c r="C65" s="99" t="s">
        <v>1019</v>
      </c>
      <c r="D65" s="99" t="s">
        <v>1020</v>
      </c>
      <c r="E65" s="94"/>
      <c r="F65" s="95" t="s">
        <v>1021</v>
      </c>
      <c r="G65" s="110" t="s">
        <v>1022</v>
      </c>
      <c r="H65" s="68"/>
      <c r="L65" s="68"/>
      <c r="M65" s="68"/>
    </row>
    <row r="66" spans="1:13" ht="15">
      <c r="A66" s="71" t="s">
        <v>1023</v>
      </c>
      <c r="B66" s="90" t="s">
        <v>1024</v>
      </c>
      <c r="C66" s="98">
        <v>8.101347774899194</v>
      </c>
      <c r="D66" s="111" t="s">
        <v>1025</v>
      </c>
      <c r="E66" s="85"/>
      <c r="F66" s="112"/>
      <c r="G66" s="113"/>
      <c r="H66" s="68"/>
      <c r="L66" s="68"/>
      <c r="M66" s="68"/>
    </row>
    <row r="67" spans="2:13" ht="15">
      <c r="B67" s="90"/>
      <c r="E67" s="85"/>
      <c r="F67" s="112"/>
      <c r="G67" s="113"/>
      <c r="H67" s="68"/>
      <c r="L67" s="68"/>
      <c r="M67" s="68"/>
    </row>
    <row r="68" spans="2:13" ht="15">
      <c r="B68" s="90" t="s">
        <v>1026</v>
      </c>
      <c r="C68" s="85"/>
      <c r="D68" s="85"/>
      <c r="E68" s="85"/>
      <c r="F68" s="113"/>
      <c r="G68" s="113"/>
      <c r="H68" s="68"/>
      <c r="L68" s="68"/>
      <c r="M68" s="68"/>
    </row>
    <row r="69" spans="2:13" ht="15">
      <c r="B69" s="90" t="s">
        <v>1027</v>
      </c>
      <c r="E69" s="85"/>
      <c r="F69" s="113"/>
      <c r="G69" s="113"/>
      <c r="H69" s="68"/>
      <c r="L69" s="68"/>
      <c r="M69" s="68"/>
    </row>
    <row r="70" spans="1:13" ht="15">
      <c r="A70" s="71" t="s">
        <v>1028</v>
      </c>
      <c r="B70" s="114" t="s">
        <v>1029</v>
      </c>
      <c r="C70" s="98">
        <v>68.55546117000002</v>
      </c>
      <c r="D70" s="111" t="s">
        <v>1025</v>
      </c>
      <c r="E70" s="114"/>
      <c r="F70" s="102">
        <f aca="true" t="shared" si="1" ref="F70:F76">IF($C$77=0,"",IF(C70="[for completion]","",C70/$C$77))</f>
        <v>0.009794915273934756</v>
      </c>
      <c r="G70" s="102">
        <f>IF($D$77=0,"",IF(D70="[Mark as ND1 if not relevant]","",D70/$D$77))</f>
      </c>
      <c r="H70" s="68"/>
      <c r="L70" s="68"/>
      <c r="M70" s="68"/>
    </row>
    <row r="71" spans="1:13" ht="15">
      <c r="A71" s="71" t="s">
        <v>1030</v>
      </c>
      <c r="B71" s="114" t="s">
        <v>1031</v>
      </c>
      <c r="C71" s="98">
        <v>81.70685291999999</v>
      </c>
      <c r="D71" s="111" t="s">
        <v>1025</v>
      </c>
      <c r="E71" s="114"/>
      <c r="F71" s="102">
        <f t="shared" si="1"/>
        <v>0.011673930683168772</v>
      </c>
      <c r="G71" s="102">
        <f aca="true" t="shared" si="2" ref="G71:G76">IF($D$77=0,"",IF(D71="[Mark as ND1 if not relevant]","",D71/$D$77))</f>
      </c>
      <c r="H71" s="68"/>
      <c r="L71" s="68"/>
      <c r="M71" s="68"/>
    </row>
    <row r="72" spans="1:13" ht="15">
      <c r="A72" s="71" t="s">
        <v>1032</v>
      </c>
      <c r="B72" s="114" t="s">
        <v>1033</v>
      </c>
      <c r="C72" s="98">
        <v>179.98345245000004</v>
      </c>
      <c r="D72" s="111" t="s">
        <v>1025</v>
      </c>
      <c r="E72" s="114"/>
      <c r="F72" s="102">
        <f t="shared" si="1"/>
        <v>0.025715276906772135</v>
      </c>
      <c r="G72" s="102">
        <f t="shared" si="2"/>
      </c>
      <c r="H72" s="68"/>
      <c r="L72" s="68"/>
      <c r="M72" s="68"/>
    </row>
    <row r="73" spans="1:13" ht="15">
      <c r="A73" s="71" t="s">
        <v>1034</v>
      </c>
      <c r="B73" s="114" t="s">
        <v>1035</v>
      </c>
      <c r="C73" s="98">
        <v>480.1140080500004</v>
      </c>
      <c r="D73" s="111" t="s">
        <v>1025</v>
      </c>
      <c r="E73" s="114"/>
      <c r="F73" s="102">
        <f t="shared" si="1"/>
        <v>0.06859666539209107</v>
      </c>
      <c r="G73" s="102">
        <f t="shared" si="2"/>
      </c>
      <c r="H73" s="68"/>
      <c r="L73" s="68"/>
      <c r="M73" s="68"/>
    </row>
    <row r="74" spans="1:13" ht="15">
      <c r="A74" s="71" t="s">
        <v>1036</v>
      </c>
      <c r="B74" s="114" t="s">
        <v>1037</v>
      </c>
      <c r="C74" s="98">
        <v>564.6908283300004</v>
      </c>
      <c r="D74" s="111" t="s">
        <v>1025</v>
      </c>
      <c r="E74" s="114"/>
      <c r="F74" s="102">
        <f t="shared" si="1"/>
        <v>0.0806806449123678</v>
      </c>
      <c r="G74" s="102">
        <f t="shared" si="2"/>
      </c>
      <c r="H74" s="68"/>
      <c r="L74" s="68"/>
      <c r="M74" s="68"/>
    </row>
    <row r="75" spans="1:13" ht="15">
      <c r="A75" s="71" t="s">
        <v>1038</v>
      </c>
      <c r="B75" s="114" t="s">
        <v>1039</v>
      </c>
      <c r="C75" s="98">
        <v>3487.2096305899786</v>
      </c>
      <c r="D75" s="111" t="s">
        <v>1025</v>
      </c>
      <c r="E75" s="114"/>
      <c r="F75" s="102">
        <f t="shared" si="1"/>
        <v>0.49823781054258715</v>
      </c>
      <c r="G75" s="102">
        <f t="shared" si="2"/>
      </c>
      <c r="H75" s="68"/>
      <c r="L75" s="68"/>
      <c r="M75" s="68"/>
    </row>
    <row r="76" spans="1:13" ht="15">
      <c r="A76" s="71" t="s">
        <v>1040</v>
      </c>
      <c r="B76" s="114" t="s">
        <v>1041</v>
      </c>
      <c r="C76" s="98">
        <v>2136.8264612399903</v>
      </c>
      <c r="D76" s="111" t="s">
        <v>1025</v>
      </c>
      <c r="E76" s="114"/>
      <c r="F76" s="102">
        <f t="shared" si="1"/>
        <v>0.30530075628907816</v>
      </c>
      <c r="G76" s="102">
        <f t="shared" si="2"/>
      </c>
      <c r="H76" s="68"/>
      <c r="L76" s="68"/>
      <c r="M76" s="68"/>
    </row>
    <row r="77" spans="1:13" ht="15">
      <c r="A77" s="71" t="s">
        <v>1042</v>
      </c>
      <c r="B77" s="115" t="s">
        <v>2</v>
      </c>
      <c r="C77" s="116">
        <f>SUM(C70:C76)</f>
        <v>6999.086694749971</v>
      </c>
      <c r="D77" s="116">
        <f>SUM(D70:D76)</f>
        <v>0</v>
      </c>
      <c r="E77" s="90"/>
      <c r="F77" s="106">
        <f>SUM(F70:F76)</f>
        <v>0.9999999999999998</v>
      </c>
      <c r="G77" s="106">
        <f>SUM(G70:G76)</f>
        <v>0</v>
      </c>
      <c r="H77" s="68"/>
      <c r="L77" s="68"/>
      <c r="M77" s="68"/>
    </row>
    <row r="78" spans="1:13" ht="15" outlineLevel="1">
      <c r="A78" s="71" t="s">
        <v>1043</v>
      </c>
      <c r="B78" s="117" t="s">
        <v>1044</v>
      </c>
      <c r="C78" s="116"/>
      <c r="D78" s="116"/>
      <c r="E78" s="90"/>
      <c r="F78" s="102">
        <f>IF($C$77=0,"",IF(C78="[for completion]","",C78/$C$77))</f>
        <v>0</v>
      </c>
      <c r="G78" s="102">
        <f aca="true" t="shared" si="3" ref="G78:G87">IF($D$77=0,"",IF(D78="[for completion]","",D78/$D$77))</f>
      </c>
      <c r="H78" s="68"/>
      <c r="L78" s="68"/>
      <c r="M78" s="68"/>
    </row>
    <row r="79" spans="1:13" ht="15" outlineLevel="1">
      <c r="A79" s="71" t="s">
        <v>1045</v>
      </c>
      <c r="B79" s="117" t="s">
        <v>1046</v>
      </c>
      <c r="C79" s="116"/>
      <c r="D79" s="116"/>
      <c r="E79" s="90"/>
      <c r="F79" s="102">
        <f aca="true" t="shared" si="4" ref="F79:F87">IF($C$77=0,"",IF(C79="[for completion]","",C79/$C$77))</f>
        <v>0</v>
      </c>
      <c r="G79" s="102">
        <f t="shared" si="3"/>
      </c>
      <c r="H79" s="68"/>
      <c r="L79" s="68"/>
      <c r="M79" s="68"/>
    </row>
    <row r="80" spans="1:13" ht="15" outlineLevel="1">
      <c r="A80" s="71" t="s">
        <v>1047</v>
      </c>
      <c r="B80" s="117" t="s">
        <v>1048</v>
      </c>
      <c r="C80" s="116"/>
      <c r="D80" s="116"/>
      <c r="E80" s="90"/>
      <c r="F80" s="102">
        <f t="shared" si="4"/>
        <v>0</v>
      </c>
      <c r="G80" s="102">
        <f t="shared" si="3"/>
      </c>
      <c r="H80" s="68"/>
      <c r="L80" s="68"/>
      <c r="M80" s="68"/>
    </row>
    <row r="81" spans="1:13" ht="15" outlineLevel="1">
      <c r="A81" s="71" t="s">
        <v>1049</v>
      </c>
      <c r="B81" s="117" t="s">
        <v>1050</v>
      </c>
      <c r="C81" s="116"/>
      <c r="D81" s="116"/>
      <c r="E81" s="90"/>
      <c r="F81" s="102">
        <f t="shared" si="4"/>
        <v>0</v>
      </c>
      <c r="G81" s="102">
        <f t="shared" si="3"/>
      </c>
      <c r="H81" s="68"/>
      <c r="L81" s="68"/>
      <c r="M81" s="68"/>
    </row>
    <row r="82" spans="1:13" ht="15" outlineLevel="1">
      <c r="A82" s="71" t="s">
        <v>1051</v>
      </c>
      <c r="B82" s="117" t="s">
        <v>1052</v>
      </c>
      <c r="C82" s="116"/>
      <c r="D82" s="116"/>
      <c r="E82" s="90"/>
      <c r="F82" s="102">
        <f t="shared" si="4"/>
        <v>0</v>
      </c>
      <c r="G82" s="102">
        <f t="shared" si="3"/>
      </c>
      <c r="H82" s="68"/>
      <c r="L82" s="68"/>
      <c r="M82" s="68"/>
    </row>
    <row r="83" spans="1:13" ht="15" outlineLevel="1">
      <c r="A83" s="71" t="s">
        <v>1053</v>
      </c>
      <c r="B83" s="117"/>
      <c r="C83" s="101"/>
      <c r="D83" s="101"/>
      <c r="E83" s="90"/>
      <c r="F83" s="102"/>
      <c r="G83" s="102"/>
      <c r="H83" s="68"/>
      <c r="L83" s="68"/>
      <c r="M83" s="68"/>
    </row>
    <row r="84" spans="1:13" ht="15" outlineLevel="1">
      <c r="A84" s="71" t="s">
        <v>1054</v>
      </c>
      <c r="B84" s="117"/>
      <c r="C84" s="101"/>
      <c r="D84" s="101"/>
      <c r="E84" s="90"/>
      <c r="F84" s="102"/>
      <c r="G84" s="102"/>
      <c r="H84" s="68"/>
      <c r="L84" s="68"/>
      <c r="M84" s="68"/>
    </row>
    <row r="85" spans="1:13" ht="15" outlineLevel="1">
      <c r="A85" s="71" t="s">
        <v>1055</v>
      </c>
      <c r="B85" s="117"/>
      <c r="C85" s="101"/>
      <c r="D85" s="101"/>
      <c r="E85" s="90"/>
      <c r="F85" s="102"/>
      <c r="G85" s="102"/>
      <c r="H85" s="68"/>
      <c r="L85" s="68"/>
      <c r="M85" s="68"/>
    </row>
    <row r="86" spans="1:13" ht="15" outlineLevel="1">
      <c r="A86" s="71" t="s">
        <v>1056</v>
      </c>
      <c r="B86" s="115"/>
      <c r="C86" s="101"/>
      <c r="D86" s="101"/>
      <c r="E86" s="90"/>
      <c r="F86" s="102">
        <f t="shared" si="4"/>
        <v>0</v>
      </c>
      <c r="G86" s="102">
        <f t="shared" si="3"/>
      </c>
      <c r="H86" s="68"/>
      <c r="L86" s="68"/>
      <c r="M86" s="68"/>
    </row>
    <row r="87" spans="1:13" ht="15" outlineLevel="1">
      <c r="A87" s="71" t="s">
        <v>1057</v>
      </c>
      <c r="B87" s="117"/>
      <c r="C87" s="101"/>
      <c r="D87" s="101"/>
      <c r="E87" s="90"/>
      <c r="F87" s="102">
        <f t="shared" si="4"/>
        <v>0</v>
      </c>
      <c r="G87" s="102">
        <f t="shared" si="3"/>
      </c>
      <c r="H87" s="68"/>
      <c r="L87" s="68"/>
      <c r="M87" s="68"/>
    </row>
    <row r="88" spans="1:13" ht="15" customHeight="1">
      <c r="A88" s="92"/>
      <c r="B88" s="93" t="s">
        <v>1058</v>
      </c>
      <c r="C88" s="99" t="s">
        <v>1059</v>
      </c>
      <c r="D88" s="99" t="s">
        <v>1060</v>
      </c>
      <c r="E88" s="94"/>
      <c r="F88" s="95" t="s">
        <v>1061</v>
      </c>
      <c r="G88" s="92" t="s">
        <v>1062</v>
      </c>
      <c r="H88" s="68"/>
      <c r="L88" s="68"/>
      <c r="M88" s="68"/>
    </row>
    <row r="89" spans="1:13" ht="15">
      <c r="A89" s="71" t="s">
        <v>1063</v>
      </c>
      <c r="B89" s="90" t="s">
        <v>1064</v>
      </c>
      <c r="C89" s="98">
        <v>8.246575342465754</v>
      </c>
      <c r="D89" s="111">
        <v>9.246575342465754</v>
      </c>
      <c r="E89" s="85"/>
      <c r="F89" s="112"/>
      <c r="G89" s="113"/>
      <c r="H89" s="68"/>
      <c r="L89" s="68"/>
      <c r="M89" s="68"/>
    </row>
    <row r="90" spans="2:13" ht="15">
      <c r="B90" s="90"/>
      <c r="E90" s="85"/>
      <c r="F90" s="112"/>
      <c r="G90" s="113"/>
      <c r="H90" s="68"/>
      <c r="L90" s="68"/>
      <c r="M90" s="68"/>
    </row>
    <row r="91" spans="2:13" ht="15">
      <c r="B91" s="90" t="s">
        <v>1065</v>
      </c>
      <c r="C91" s="85"/>
      <c r="D91" s="85"/>
      <c r="E91" s="85"/>
      <c r="F91" s="113"/>
      <c r="G91" s="113"/>
      <c r="H91" s="68"/>
      <c r="L91" s="68"/>
      <c r="M91" s="68"/>
    </row>
    <row r="92" spans="1:13" ht="15">
      <c r="A92" s="71" t="s">
        <v>1066</v>
      </c>
      <c r="B92" s="90" t="s">
        <v>1027</v>
      </c>
      <c r="E92" s="85"/>
      <c r="F92" s="113"/>
      <c r="G92" s="113"/>
      <c r="H92" s="68"/>
      <c r="L92" s="68"/>
      <c r="M92" s="68"/>
    </row>
    <row r="93" spans="1:13" ht="15">
      <c r="A93" s="71" t="s">
        <v>1067</v>
      </c>
      <c r="B93" s="114" t="s">
        <v>1029</v>
      </c>
      <c r="C93" s="98">
        <v>0</v>
      </c>
      <c r="D93" s="118">
        <v>0</v>
      </c>
      <c r="E93" s="114"/>
      <c r="F93" s="102">
        <f>IF($C$100=0,"",IF(C93="[for completion]","",IF(C93="","",C93/$C$100)))</f>
        <v>0</v>
      </c>
      <c r="G93" s="102">
        <f>IF($D$100=0,"",IF(D93="[Mark as ND1 if not relevant]","",IF(D93="","",D93/$D$100)))</f>
        <v>0</v>
      </c>
      <c r="H93" s="68"/>
      <c r="L93" s="68"/>
      <c r="M93" s="68"/>
    </row>
    <row r="94" spans="1:13" ht="15">
      <c r="A94" s="71" t="s">
        <v>1068</v>
      </c>
      <c r="B94" s="114" t="s">
        <v>1031</v>
      </c>
      <c r="C94" s="98">
        <v>0</v>
      </c>
      <c r="D94" s="118">
        <v>0</v>
      </c>
      <c r="E94" s="114"/>
      <c r="F94" s="102">
        <f aca="true" t="shared" si="5" ref="F94:F99">IF($C$100=0,"",IF(C94="[for completion]","",IF(C94="","",C94/$C$100)))</f>
        <v>0</v>
      </c>
      <c r="G94" s="102">
        <f aca="true" t="shared" si="6" ref="G94:G99">IF($D$100=0,"",IF(D94="[Mark as ND1 if not relevant]","",IF(D94="","",D94/$D$100)))</f>
        <v>0</v>
      </c>
      <c r="H94" s="68"/>
      <c r="L94" s="68"/>
      <c r="M94" s="68"/>
    </row>
    <row r="95" spans="1:13" ht="15">
      <c r="A95" s="71" t="s">
        <v>1069</v>
      </c>
      <c r="B95" s="114" t="s">
        <v>1033</v>
      </c>
      <c r="C95" s="98">
        <v>0</v>
      </c>
      <c r="D95" s="118">
        <v>0</v>
      </c>
      <c r="E95" s="114"/>
      <c r="F95" s="102">
        <f t="shared" si="5"/>
        <v>0</v>
      </c>
      <c r="G95" s="102">
        <f t="shared" si="6"/>
        <v>0</v>
      </c>
      <c r="H95" s="68"/>
      <c r="L95" s="68"/>
      <c r="M95" s="68"/>
    </row>
    <row r="96" spans="1:13" ht="15">
      <c r="A96" s="71" t="s">
        <v>1070</v>
      </c>
      <c r="B96" s="114" t="s">
        <v>1035</v>
      </c>
      <c r="C96" s="98">
        <v>0</v>
      </c>
      <c r="D96" s="118">
        <v>0</v>
      </c>
      <c r="E96" s="114"/>
      <c r="F96" s="102">
        <f t="shared" si="5"/>
        <v>0</v>
      </c>
      <c r="G96" s="102">
        <f t="shared" si="6"/>
        <v>0</v>
      </c>
      <c r="H96" s="68"/>
      <c r="L96" s="68"/>
      <c r="M96" s="68"/>
    </row>
    <row r="97" spans="1:13" ht="15">
      <c r="A97" s="71" t="s">
        <v>1071</v>
      </c>
      <c r="B97" s="114" t="s">
        <v>1037</v>
      </c>
      <c r="C97" s="98">
        <v>0</v>
      </c>
      <c r="D97" s="118">
        <v>0</v>
      </c>
      <c r="E97" s="114"/>
      <c r="F97" s="102">
        <f t="shared" si="5"/>
        <v>0</v>
      </c>
      <c r="G97" s="102">
        <f t="shared" si="6"/>
        <v>0</v>
      </c>
      <c r="H97" s="68"/>
      <c r="L97" s="68"/>
      <c r="M97" s="68"/>
    </row>
    <row r="98" spans="1:13" ht="15">
      <c r="A98" s="71" t="s">
        <v>1072</v>
      </c>
      <c r="B98" s="114" t="s">
        <v>1039</v>
      </c>
      <c r="C98" s="98">
        <v>5000</v>
      </c>
      <c r="D98" s="118">
        <v>2500</v>
      </c>
      <c r="E98" s="114"/>
      <c r="F98" s="102">
        <f t="shared" si="5"/>
        <v>1</v>
      </c>
      <c r="G98" s="102">
        <f t="shared" si="6"/>
        <v>0.5</v>
      </c>
      <c r="H98" s="68"/>
      <c r="L98" s="68"/>
      <c r="M98" s="68"/>
    </row>
    <row r="99" spans="1:13" ht="15">
      <c r="A99" s="71" t="s">
        <v>1073</v>
      </c>
      <c r="B99" s="114" t="s">
        <v>1041</v>
      </c>
      <c r="C99" s="98">
        <v>0</v>
      </c>
      <c r="D99" s="118">
        <v>2500</v>
      </c>
      <c r="E99" s="114"/>
      <c r="F99" s="102">
        <f t="shared" si="5"/>
        <v>0</v>
      </c>
      <c r="G99" s="102">
        <f t="shared" si="6"/>
        <v>0.5</v>
      </c>
      <c r="H99" s="68"/>
      <c r="L99" s="68"/>
      <c r="M99" s="68"/>
    </row>
    <row r="100" spans="1:13" ht="15">
      <c r="A100" s="71" t="s">
        <v>1074</v>
      </c>
      <c r="B100" s="115" t="s">
        <v>2</v>
      </c>
      <c r="C100" s="101">
        <f>SUM(C93:C99)</f>
        <v>5000</v>
      </c>
      <c r="D100" s="101">
        <f>SUM(D93:D99)</f>
        <v>5000</v>
      </c>
      <c r="E100" s="90"/>
      <c r="F100" s="106">
        <f>SUM(F93:F99)</f>
        <v>1</v>
      </c>
      <c r="G100" s="106">
        <f>SUM(G93:G99)</f>
        <v>1</v>
      </c>
      <c r="H100" s="68"/>
      <c r="L100" s="68"/>
      <c r="M100" s="68"/>
    </row>
    <row r="101" spans="1:13" ht="15" outlineLevel="1">
      <c r="A101" s="71" t="s">
        <v>1075</v>
      </c>
      <c r="B101" s="117" t="s">
        <v>1044</v>
      </c>
      <c r="C101" s="101"/>
      <c r="D101" s="101"/>
      <c r="E101" s="90"/>
      <c r="F101" s="102">
        <f>IF($C$100=0,"",IF(C101="[for completion]","",C101/$C$100))</f>
        <v>0</v>
      </c>
      <c r="G101" s="102">
        <f>IF($D$100=0,"",IF(D101="[for completion]","",D101/$D$100))</f>
        <v>0</v>
      </c>
      <c r="H101" s="68"/>
      <c r="L101" s="68"/>
      <c r="M101" s="68"/>
    </row>
    <row r="102" spans="1:13" ht="15" outlineLevel="1">
      <c r="A102" s="71" t="s">
        <v>1076</v>
      </c>
      <c r="B102" s="117" t="s">
        <v>1046</v>
      </c>
      <c r="C102" s="101"/>
      <c r="D102" s="101"/>
      <c r="E102" s="90"/>
      <c r="F102" s="102">
        <f>IF($C$100=0,"",IF(C102="[for completion]","",C102/$C$100))</f>
        <v>0</v>
      </c>
      <c r="G102" s="102">
        <f>IF($D$100=0,"",IF(D102="[for completion]","",D102/$D$100))</f>
        <v>0</v>
      </c>
      <c r="H102" s="68"/>
      <c r="L102" s="68"/>
      <c r="M102" s="68"/>
    </row>
    <row r="103" spans="1:13" ht="15" outlineLevel="1">
      <c r="A103" s="71" t="s">
        <v>1077</v>
      </c>
      <c r="B103" s="117" t="s">
        <v>1048</v>
      </c>
      <c r="C103" s="101"/>
      <c r="D103" s="101"/>
      <c r="E103" s="90"/>
      <c r="F103" s="102">
        <f>IF($C$100=0,"",IF(C103="[for completion]","",C103/$C$100))</f>
        <v>0</v>
      </c>
      <c r="G103" s="102">
        <f>IF($D$100=0,"",IF(D103="[for completion]","",D103/$D$100))</f>
        <v>0</v>
      </c>
      <c r="H103" s="68"/>
      <c r="L103" s="68"/>
      <c r="M103" s="68"/>
    </row>
    <row r="104" spans="1:13" ht="15" outlineLevel="1">
      <c r="A104" s="71" t="s">
        <v>1078</v>
      </c>
      <c r="B104" s="117" t="s">
        <v>1050</v>
      </c>
      <c r="C104" s="101"/>
      <c r="D104" s="101"/>
      <c r="E104" s="90"/>
      <c r="F104" s="102">
        <f>IF($C$100=0,"",IF(C104="[for completion]","",C104/$C$100))</f>
        <v>0</v>
      </c>
      <c r="G104" s="102">
        <f>IF($D$100=0,"",IF(D104="[for completion]","",D104/$D$100))</f>
        <v>0</v>
      </c>
      <c r="H104" s="68"/>
      <c r="L104" s="68"/>
      <c r="M104" s="68"/>
    </row>
    <row r="105" spans="1:13" ht="15" outlineLevel="1">
      <c r="A105" s="71" t="s">
        <v>1079</v>
      </c>
      <c r="B105" s="117" t="s">
        <v>1052</v>
      </c>
      <c r="C105" s="101"/>
      <c r="D105" s="101"/>
      <c r="E105" s="90"/>
      <c r="F105" s="102">
        <f>IF($C$100=0,"",IF(C105="[for completion]","",C105/$C$100))</f>
        <v>0</v>
      </c>
      <c r="G105" s="102">
        <f>IF($D$100=0,"",IF(D105="[for completion]","",D105/$D$100))</f>
        <v>0</v>
      </c>
      <c r="H105" s="68"/>
      <c r="L105" s="68"/>
      <c r="M105" s="68"/>
    </row>
    <row r="106" spans="1:13" ht="15" outlineLevel="1">
      <c r="A106" s="71" t="s">
        <v>1080</v>
      </c>
      <c r="B106" s="117"/>
      <c r="C106" s="101"/>
      <c r="D106" s="101"/>
      <c r="E106" s="90"/>
      <c r="F106" s="102"/>
      <c r="G106" s="102"/>
      <c r="H106" s="68"/>
      <c r="L106" s="68"/>
      <c r="M106" s="68"/>
    </row>
    <row r="107" spans="1:13" ht="15" outlineLevel="1">
      <c r="A107" s="71" t="s">
        <v>1081</v>
      </c>
      <c r="B107" s="117"/>
      <c r="C107" s="101"/>
      <c r="D107" s="101"/>
      <c r="E107" s="90"/>
      <c r="F107" s="102"/>
      <c r="G107" s="102"/>
      <c r="H107" s="68"/>
      <c r="L107" s="68"/>
      <c r="M107" s="68"/>
    </row>
    <row r="108" spans="1:13" ht="15" outlineLevel="1">
      <c r="A108" s="71" t="s">
        <v>1082</v>
      </c>
      <c r="B108" s="115"/>
      <c r="C108" s="101"/>
      <c r="D108" s="101"/>
      <c r="E108" s="90"/>
      <c r="F108" s="102"/>
      <c r="G108" s="102"/>
      <c r="H108" s="68"/>
      <c r="L108" s="68"/>
      <c r="M108" s="68"/>
    </row>
    <row r="109" spans="1:13" ht="15" outlineLevel="1">
      <c r="A109" s="71" t="s">
        <v>1083</v>
      </c>
      <c r="B109" s="117"/>
      <c r="C109" s="101"/>
      <c r="D109" s="101"/>
      <c r="E109" s="90"/>
      <c r="F109" s="102"/>
      <c r="G109" s="102"/>
      <c r="H109" s="68"/>
      <c r="L109" s="68"/>
      <c r="M109" s="68"/>
    </row>
    <row r="110" spans="1:13" ht="15" outlineLevel="1">
      <c r="A110" s="71" t="s">
        <v>1084</v>
      </c>
      <c r="B110" s="117"/>
      <c r="C110" s="101"/>
      <c r="D110" s="101"/>
      <c r="E110" s="90"/>
      <c r="F110" s="102"/>
      <c r="G110" s="102"/>
      <c r="H110" s="68"/>
      <c r="L110" s="68"/>
      <c r="M110" s="68"/>
    </row>
    <row r="111" spans="1:13" ht="15" customHeight="1">
      <c r="A111" s="92"/>
      <c r="B111" s="93" t="s">
        <v>1085</v>
      </c>
      <c r="C111" s="95" t="s">
        <v>1086</v>
      </c>
      <c r="D111" s="95" t="s">
        <v>1087</v>
      </c>
      <c r="E111" s="94"/>
      <c r="F111" s="95" t="s">
        <v>1088</v>
      </c>
      <c r="G111" s="95" t="s">
        <v>1089</v>
      </c>
      <c r="H111" s="68"/>
      <c r="L111" s="68"/>
      <c r="M111" s="68"/>
    </row>
    <row r="112" spans="1:14" s="120" customFormat="1" ht="15">
      <c r="A112" s="71" t="s">
        <v>1090</v>
      </c>
      <c r="B112" s="90" t="s">
        <v>0</v>
      </c>
      <c r="C112" s="98">
        <v>6999.086694749911</v>
      </c>
      <c r="D112" s="119">
        <f>C112</f>
        <v>6999.086694749911</v>
      </c>
      <c r="E112" s="102"/>
      <c r="F112" s="102">
        <f>IF($C$129=0,"",IF(C112="[for completion]","",IF(C112="","",C112/$C$129)))</f>
        <v>1</v>
      </c>
      <c r="G112" s="102">
        <f>IF($D$129=0,"",IF(D112="[for completion]","",IF(D112="","",D112/$D$129)))</f>
        <v>1</v>
      </c>
      <c r="I112" s="71"/>
      <c r="J112" s="71"/>
      <c r="K112" s="71"/>
      <c r="L112" s="68" t="s">
        <v>1091</v>
      </c>
      <c r="M112" s="68"/>
      <c r="N112" s="68"/>
    </row>
    <row r="113" spans="1:14" s="120" customFormat="1" ht="15">
      <c r="A113" s="71" t="s">
        <v>1092</v>
      </c>
      <c r="B113" s="90" t="s">
        <v>1093</v>
      </c>
      <c r="C113" s="121">
        <v>0</v>
      </c>
      <c r="D113" s="121">
        <f aca="true" t="shared" si="7" ref="D113:D128">C113</f>
        <v>0</v>
      </c>
      <c r="E113" s="102"/>
      <c r="F113" s="102">
        <f aca="true" t="shared" si="8" ref="F113:F128">IF($C$129=0,"",IF(C113="[for completion]","",IF(C113="","",C113/$C$129)))</f>
        <v>0</v>
      </c>
      <c r="G113" s="102">
        <f aca="true" t="shared" si="9" ref="G113:G128">IF($D$129=0,"",IF(D113="[for completion]","",IF(D113="","",D113/$D$129)))</f>
        <v>0</v>
      </c>
      <c r="I113" s="71"/>
      <c r="J113" s="71"/>
      <c r="K113" s="71"/>
      <c r="L113" s="90" t="s">
        <v>1093</v>
      </c>
      <c r="M113" s="68"/>
      <c r="N113" s="68"/>
    </row>
    <row r="114" spans="1:14" s="120" customFormat="1" ht="15">
      <c r="A114" s="71" t="s">
        <v>1094</v>
      </c>
      <c r="B114" s="90" t="s">
        <v>1095</v>
      </c>
      <c r="C114" s="121">
        <v>0</v>
      </c>
      <c r="D114" s="121">
        <f t="shared" si="7"/>
        <v>0</v>
      </c>
      <c r="E114" s="102"/>
      <c r="F114" s="102">
        <f t="shared" si="8"/>
        <v>0</v>
      </c>
      <c r="G114" s="102">
        <f t="shared" si="9"/>
        <v>0</v>
      </c>
      <c r="I114" s="71"/>
      <c r="J114" s="71"/>
      <c r="K114" s="71"/>
      <c r="L114" s="90" t="s">
        <v>1095</v>
      </c>
      <c r="M114" s="68"/>
      <c r="N114" s="68"/>
    </row>
    <row r="115" spans="1:14" s="120" customFormat="1" ht="15">
      <c r="A115" s="71" t="s">
        <v>1096</v>
      </c>
      <c r="B115" s="90" t="s">
        <v>1097</v>
      </c>
      <c r="C115" s="121">
        <v>0</v>
      </c>
      <c r="D115" s="121">
        <f t="shared" si="7"/>
        <v>0</v>
      </c>
      <c r="E115" s="102"/>
      <c r="F115" s="102">
        <f t="shared" si="8"/>
        <v>0</v>
      </c>
      <c r="G115" s="102">
        <f t="shared" si="9"/>
        <v>0</v>
      </c>
      <c r="I115" s="71"/>
      <c r="J115" s="71"/>
      <c r="K115" s="71"/>
      <c r="L115" s="90" t="s">
        <v>1097</v>
      </c>
      <c r="M115" s="68"/>
      <c r="N115" s="68"/>
    </row>
    <row r="116" spans="1:14" s="120" customFormat="1" ht="15">
      <c r="A116" s="71" t="s">
        <v>1098</v>
      </c>
      <c r="B116" s="90" t="s">
        <v>1099</v>
      </c>
      <c r="C116" s="121">
        <v>0</v>
      </c>
      <c r="D116" s="121">
        <f t="shared" si="7"/>
        <v>0</v>
      </c>
      <c r="E116" s="102"/>
      <c r="F116" s="102">
        <f t="shared" si="8"/>
        <v>0</v>
      </c>
      <c r="G116" s="102">
        <f t="shared" si="9"/>
        <v>0</v>
      </c>
      <c r="I116" s="71"/>
      <c r="J116" s="71"/>
      <c r="K116" s="71"/>
      <c r="L116" s="90" t="s">
        <v>1099</v>
      </c>
      <c r="M116" s="68"/>
      <c r="N116" s="68"/>
    </row>
    <row r="117" spans="1:14" s="120" customFormat="1" ht="15">
      <c r="A117" s="71" t="s">
        <v>1100</v>
      </c>
      <c r="B117" s="90" t="s">
        <v>1101</v>
      </c>
      <c r="C117" s="121">
        <v>0</v>
      </c>
      <c r="D117" s="121">
        <f t="shared" si="7"/>
        <v>0</v>
      </c>
      <c r="E117" s="90"/>
      <c r="F117" s="102">
        <f t="shared" si="8"/>
        <v>0</v>
      </c>
      <c r="G117" s="102">
        <f t="shared" si="9"/>
        <v>0</v>
      </c>
      <c r="I117" s="71"/>
      <c r="J117" s="71"/>
      <c r="K117" s="71"/>
      <c r="L117" s="90" t="s">
        <v>1101</v>
      </c>
      <c r="M117" s="68"/>
      <c r="N117" s="68"/>
    </row>
    <row r="118" spans="1:13" ht="15">
      <c r="A118" s="71" t="s">
        <v>1102</v>
      </c>
      <c r="B118" s="90" t="s">
        <v>1103</v>
      </c>
      <c r="C118" s="121">
        <v>0</v>
      </c>
      <c r="D118" s="121">
        <f t="shared" si="7"/>
        <v>0</v>
      </c>
      <c r="E118" s="90"/>
      <c r="F118" s="102">
        <f t="shared" si="8"/>
        <v>0</v>
      </c>
      <c r="G118" s="102">
        <f t="shared" si="9"/>
        <v>0</v>
      </c>
      <c r="L118" s="90" t="s">
        <v>1103</v>
      </c>
      <c r="M118" s="68"/>
    </row>
    <row r="119" spans="1:13" ht="15">
      <c r="A119" s="71" t="s">
        <v>1104</v>
      </c>
      <c r="B119" s="90" t="s">
        <v>1105</v>
      </c>
      <c r="C119" s="121">
        <v>0</v>
      </c>
      <c r="D119" s="121">
        <f t="shared" si="7"/>
        <v>0</v>
      </c>
      <c r="E119" s="90"/>
      <c r="F119" s="102">
        <f t="shared" si="8"/>
        <v>0</v>
      </c>
      <c r="G119" s="102">
        <f t="shared" si="9"/>
        <v>0</v>
      </c>
      <c r="L119" s="90" t="s">
        <v>1105</v>
      </c>
      <c r="M119" s="68"/>
    </row>
    <row r="120" spans="1:13" ht="15">
      <c r="A120" s="71" t="s">
        <v>1106</v>
      </c>
      <c r="B120" s="90" t="s">
        <v>1107</v>
      </c>
      <c r="C120" s="121">
        <v>0</v>
      </c>
      <c r="D120" s="121">
        <f t="shared" si="7"/>
        <v>0</v>
      </c>
      <c r="E120" s="90"/>
      <c r="F120" s="102">
        <f t="shared" si="8"/>
        <v>0</v>
      </c>
      <c r="G120" s="102">
        <f t="shared" si="9"/>
        <v>0</v>
      </c>
      <c r="L120" s="90" t="s">
        <v>1107</v>
      </c>
      <c r="M120" s="68"/>
    </row>
    <row r="121" spans="1:13" ht="15">
      <c r="A121" s="71" t="s">
        <v>1108</v>
      </c>
      <c r="B121" s="90" t="s">
        <v>1109</v>
      </c>
      <c r="C121" s="121">
        <v>0</v>
      </c>
      <c r="D121" s="121">
        <f t="shared" si="7"/>
        <v>0</v>
      </c>
      <c r="E121" s="90"/>
      <c r="F121" s="102">
        <f>IF($C$129=0,"",IF(C121="[for completion]","",IF(C121="","",C121/$C$129)))</f>
        <v>0</v>
      </c>
      <c r="G121" s="102">
        <f>IF($D$129=0,"",IF(D121="[for completion]","",IF(D121="","",D121/$D$129)))</f>
        <v>0</v>
      </c>
      <c r="L121" s="90"/>
      <c r="M121" s="68"/>
    </row>
    <row r="122" spans="1:13" ht="15">
      <c r="A122" s="71" t="s">
        <v>1110</v>
      </c>
      <c r="B122" s="90" t="s">
        <v>1111</v>
      </c>
      <c r="C122" s="121">
        <v>0</v>
      </c>
      <c r="D122" s="121">
        <f t="shared" si="7"/>
        <v>0</v>
      </c>
      <c r="E122" s="90"/>
      <c r="F122" s="102">
        <f t="shared" si="8"/>
        <v>0</v>
      </c>
      <c r="G122" s="102">
        <f t="shared" si="9"/>
        <v>0</v>
      </c>
      <c r="L122" s="90" t="s">
        <v>1111</v>
      </c>
      <c r="M122" s="68"/>
    </row>
    <row r="123" spans="1:13" ht="15">
      <c r="A123" s="71" t="s">
        <v>1112</v>
      </c>
      <c r="B123" s="90" t="s">
        <v>1113</v>
      </c>
      <c r="C123" s="121">
        <v>0</v>
      </c>
      <c r="D123" s="121">
        <f t="shared" si="7"/>
        <v>0</v>
      </c>
      <c r="E123" s="90"/>
      <c r="F123" s="102">
        <f t="shared" si="8"/>
        <v>0</v>
      </c>
      <c r="G123" s="102">
        <f t="shared" si="9"/>
        <v>0</v>
      </c>
      <c r="L123" s="90" t="s">
        <v>1113</v>
      </c>
      <c r="M123" s="68"/>
    </row>
    <row r="124" spans="1:13" ht="15">
      <c r="A124" s="71" t="s">
        <v>1114</v>
      </c>
      <c r="B124" s="114" t="s">
        <v>1115</v>
      </c>
      <c r="C124" s="121">
        <v>0</v>
      </c>
      <c r="D124" s="121">
        <f t="shared" si="7"/>
        <v>0</v>
      </c>
      <c r="E124" s="90"/>
      <c r="F124" s="102">
        <f t="shared" si="8"/>
        <v>0</v>
      </c>
      <c r="G124" s="102">
        <f t="shared" si="9"/>
        <v>0</v>
      </c>
      <c r="L124" s="114" t="s">
        <v>1115</v>
      </c>
      <c r="M124" s="68"/>
    </row>
    <row r="125" spans="1:13" ht="15">
      <c r="A125" s="71" t="s">
        <v>1116</v>
      </c>
      <c r="B125" s="90" t="s">
        <v>1117</v>
      </c>
      <c r="C125" s="121">
        <v>0</v>
      </c>
      <c r="D125" s="121">
        <f t="shared" si="7"/>
        <v>0</v>
      </c>
      <c r="E125" s="90"/>
      <c r="F125" s="102">
        <f t="shared" si="8"/>
        <v>0</v>
      </c>
      <c r="G125" s="102">
        <f t="shared" si="9"/>
        <v>0</v>
      </c>
      <c r="L125" s="90" t="s">
        <v>1117</v>
      </c>
      <c r="M125" s="68"/>
    </row>
    <row r="126" spans="1:13" ht="15">
      <c r="A126" s="71" t="s">
        <v>1118</v>
      </c>
      <c r="B126" s="90" t="s">
        <v>1119</v>
      </c>
      <c r="C126" s="121">
        <v>0</v>
      </c>
      <c r="D126" s="121">
        <f t="shared" si="7"/>
        <v>0</v>
      </c>
      <c r="E126" s="90"/>
      <c r="F126" s="102">
        <f t="shared" si="8"/>
        <v>0</v>
      </c>
      <c r="G126" s="102">
        <f t="shared" si="9"/>
        <v>0</v>
      </c>
      <c r="H126" s="109"/>
      <c r="L126" s="90" t="s">
        <v>1119</v>
      </c>
      <c r="M126" s="68"/>
    </row>
    <row r="127" spans="1:13" ht="15">
      <c r="A127" s="71" t="s">
        <v>1120</v>
      </c>
      <c r="B127" s="90" t="s">
        <v>1121</v>
      </c>
      <c r="C127" s="121">
        <v>0</v>
      </c>
      <c r="D127" s="121">
        <f t="shared" si="7"/>
        <v>0</v>
      </c>
      <c r="E127" s="90"/>
      <c r="F127" s="102">
        <f>IF($C$129=0,"",IF(C127="[for completion]","",IF(C127="","",C127/$C$129)))</f>
        <v>0</v>
      </c>
      <c r="G127" s="102">
        <f>IF($D$129=0,"",IF(D127="[for completion]","",IF(D127="","",D127/$D$129)))</f>
        <v>0</v>
      </c>
      <c r="H127" s="68"/>
      <c r="L127" s="90" t="s">
        <v>1121</v>
      </c>
      <c r="M127" s="68"/>
    </row>
    <row r="128" spans="1:13" ht="15">
      <c r="A128" s="71" t="s">
        <v>1122</v>
      </c>
      <c r="B128" s="90" t="s">
        <v>1</v>
      </c>
      <c r="C128" s="121">
        <v>0</v>
      </c>
      <c r="D128" s="121">
        <f t="shared" si="7"/>
        <v>0</v>
      </c>
      <c r="E128" s="90"/>
      <c r="F128" s="102">
        <f t="shared" si="8"/>
        <v>0</v>
      </c>
      <c r="G128" s="102">
        <f t="shared" si="9"/>
        <v>0</v>
      </c>
      <c r="H128" s="68"/>
      <c r="L128" s="68"/>
      <c r="M128" s="68"/>
    </row>
    <row r="129" spans="1:13" ht="15">
      <c r="A129" s="71" t="s">
        <v>1123</v>
      </c>
      <c r="B129" s="115" t="s">
        <v>2</v>
      </c>
      <c r="C129" s="71">
        <f>SUM(C112:C128)</f>
        <v>6999.086694749911</v>
      </c>
      <c r="D129" s="71">
        <f>SUM(D112:D128)</f>
        <v>6999.086694749911</v>
      </c>
      <c r="E129" s="90"/>
      <c r="F129" s="100">
        <f>SUM(F112:F128)</f>
        <v>1</v>
      </c>
      <c r="G129" s="100">
        <f>SUM(G112:G128)</f>
        <v>1</v>
      </c>
      <c r="H129" s="68"/>
      <c r="L129" s="68"/>
      <c r="M129" s="68"/>
    </row>
    <row r="130" spans="1:13" ht="15" outlineLevel="1">
      <c r="A130" s="71" t="s">
        <v>1124</v>
      </c>
      <c r="B130" s="107" t="s">
        <v>1012</v>
      </c>
      <c r="E130" s="90"/>
      <c r="F130" s="102">
        <f>IF($C$129=0,"",IF(C130="[for completion]","",IF(C130="","",C130/$C$129)))</f>
      </c>
      <c r="G130" s="102">
        <f>IF($D$129=0,"",IF(D130="[for completion]","",IF(D130="","",D130/$D$129)))</f>
      </c>
      <c r="H130" s="68"/>
      <c r="L130" s="68"/>
      <c r="M130" s="68"/>
    </row>
    <row r="131" spans="1:13" ht="15" outlineLevel="1">
      <c r="A131" s="71" t="s">
        <v>1125</v>
      </c>
      <c r="B131" s="107" t="s">
        <v>1012</v>
      </c>
      <c r="E131" s="90"/>
      <c r="F131" s="102">
        <f aca="true" t="shared" si="10" ref="F131:F136">IF($C$129=0,"",IF(C131="[for completion]","",C131/$C$129))</f>
        <v>0</v>
      </c>
      <c r="G131" s="102">
        <f aca="true" t="shared" si="11" ref="G131:G136">IF($D$129=0,"",IF(D131="[for completion]","",D131/$D$129))</f>
        <v>0</v>
      </c>
      <c r="H131" s="68"/>
      <c r="L131" s="68"/>
      <c r="M131" s="68"/>
    </row>
    <row r="132" spans="1:13" ht="15" outlineLevel="1">
      <c r="A132" s="71" t="s">
        <v>1126</v>
      </c>
      <c r="B132" s="107" t="s">
        <v>1012</v>
      </c>
      <c r="E132" s="90"/>
      <c r="F132" s="102">
        <f t="shared" si="10"/>
        <v>0</v>
      </c>
      <c r="G132" s="102">
        <f t="shared" si="11"/>
        <v>0</v>
      </c>
      <c r="H132" s="68"/>
      <c r="L132" s="68"/>
      <c r="M132" s="68"/>
    </row>
    <row r="133" spans="1:13" ht="15" outlineLevel="1">
      <c r="A133" s="71" t="s">
        <v>1127</v>
      </c>
      <c r="B133" s="107" t="s">
        <v>1012</v>
      </c>
      <c r="E133" s="90"/>
      <c r="F133" s="102">
        <f t="shared" si="10"/>
        <v>0</v>
      </c>
      <c r="G133" s="102">
        <f t="shared" si="11"/>
        <v>0</v>
      </c>
      <c r="H133" s="68"/>
      <c r="L133" s="68"/>
      <c r="M133" s="68"/>
    </row>
    <row r="134" spans="1:13" ht="15" outlineLevel="1">
      <c r="A134" s="71" t="s">
        <v>1128</v>
      </c>
      <c r="B134" s="107" t="s">
        <v>1012</v>
      </c>
      <c r="E134" s="90"/>
      <c r="F134" s="102">
        <f t="shared" si="10"/>
        <v>0</v>
      </c>
      <c r="G134" s="102">
        <f t="shared" si="11"/>
        <v>0</v>
      </c>
      <c r="H134" s="68"/>
      <c r="L134" s="68"/>
      <c r="M134" s="68"/>
    </row>
    <row r="135" spans="1:13" ht="15" outlineLevel="1">
      <c r="A135" s="71" t="s">
        <v>1129</v>
      </c>
      <c r="B135" s="107" t="s">
        <v>1012</v>
      </c>
      <c r="E135" s="90"/>
      <c r="F135" s="102">
        <f t="shared" si="10"/>
        <v>0</v>
      </c>
      <c r="G135" s="102">
        <f t="shared" si="11"/>
        <v>0</v>
      </c>
      <c r="H135" s="68"/>
      <c r="L135" s="68"/>
      <c r="M135" s="68"/>
    </row>
    <row r="136" spans="1:13" ht="15" outlineLevel="1">
      <c r="A136" s="71" t="s">
        <v>1130</v>
      </c>
      <c r="B136" s="107" t="s">
        <v>1012</v>
      </c>
      <c r="E136" s="90"/>
      <c r="F136" s="102">
        <f t="shared" si="10"/>
        <v>0</v>
      </c>
      <c r="G136" s="102">
        <f t="shared" si="11"/>
        <v>0</v>
      </c>
      <c r="H136" s="68"/>
      <c r="L136" s="68"/>
      <c r="M136" s="68"/>
    </row>
    <row r="137" spans="1:13" ht="15" customHeight="1">
      <c r="A137" s="92"/>
      <c r="B137" s="93" t="s">
        <v>1131</v>
      </c>
      <c r="C137" s="95" t="s">
        <v>1086</v>
      </c>
      <c r="D137" s="95" t="s">
        <v>1087</v>
      </c>
      <c r="E137" s="94"/>
      <c r="F137" s="95" t="s">
        <v>1088</v>
      </c>
      <c r="G137" s="95" t="s">
        <v>1089</v>
      </c>
      <c r="H137" s="68"/>
      <c r="L137" s="68"/>
      <c r="M137" s="68"/>
    </row>
    <row r="138" spans="1:14" s="120" customFormat="1" ht="15">
      <c r="A138" s="71" t="s">
        <v>1132</v>
      </c>
      <c r="B138" s="90" t="s">
        <v>0</v>
      </c>
      <c r="C138" s="121">
        <v>5000</v>
      </c>
      <c r="D138" s="119">
        <f>C138</f>
        <v>5000</v>
      </c>
      <c r="E138" s="102"/>
      <c r="F138" s="102">
        <f>IF($C$155=0,"",IF(C138="[for completion]","",IF(C138="","",C138/$C$155)))</f>
        <v>1</v>
      </c>
      <c r="G138" s="102">
        <f>IF($D$155=0,"",IF(D138="[for completion]","",IF(D138="","",D138/$D$155)))</f>
        <v>1</v>
      </c>
      <c r="H138" s="68"/>
      <c r="I138" s="71"/>
      <c r="J138" s="71"/>
      <c r="K138" s="71"/>
      <c r="L138" s="68"/>
      <c r="M138" s="68"/>
      <c r="N138" s="68"/>
    </row>
    <row r="139" spans="1:14" s="120" customFormat="1" ht="15">
      <c r="A139" s="71" t="s">
        <v>1133</v>
      </c>
      <c r="B139" s="90" t="s">
        <v>1093</v>
      </c>
      <c r="C139" s="121">
        <v>0</v>
      </c>
      <c r="D139" s="121">
        <f aca="true" t="shared" si="12" ref="D139:D154">C139</f>
        <v>0</v>
      </c>
      <c r="E139" s="102"/>
      <c r="F139" s="102">
        <f aca="true" t="shared" si="13" ref="F139:F146">IF($C$155=0,"",IF(C139="[for completion]","",IF(C139="","",C139/$C$155)))</f>
        <v>0</v>
      </c>
      <c r="G139" s="102">
        <f aca="true" t="shared" si="14" ref="G139:G146">IF($D$155=0,"",IF(D139="[for completion]","",IF(D139="","",D139/$D$155)))</f>
        <v>0</v>
      </c>
      <c r="H139" s="68"/>
      <c r="I139" s="71"/>
      <c r="J139" s="71"/>
      <c r="K139" s="71"/>
      <c r="L139" s="68"/>
      <c r="M139" s="68"/>
      <c r="N139" s="68"/>
    </row>
    <row r="140" spans="1:14" s="120" customFormat="1" ht="15">
      <c r="A140" s="71" t="s">
        <v>1134</v>
      </c>
      <c r="B140" s="90" t="s">
        <v>1095</v>
      </c>
      <c r="C140" s="121">
        <v>0</v>
      </c>
      <c r="D140" s="121">
        <f t="shared" si="12"/>
        <v>0</v>
      </c>
      <c r="E140" s="102"/>
      <c r="F140" s="102">
        <f t="shared" si="13"/>
        <v>0</v>
      </c>
      <c r="G140" s="102">
        <f t="shared" si="14"/>
        <v>0</v>
      </c>
      <c r="H140" s="68"/>
      <c r="I140" s="71"/>
      <c r="J140" s="71"/>
      <c r="K140" s="71"/>
      <c r="L140" s="68"/>
      <c r="M140" s="68"/>
      <c r="N140" s="68"/>
    </row>
    <row r="141" spans="1:14" s="120" customFormat="1" ht="15">
      <c r="A141" s="71" t="s">
        <v>1135</v>
      </c>
      <c r="B141" s="90" t="s">
        <v>1097</v>
      </c>
      <c r="C141" s="121">
        <v>0</v>
      </c>
      <c r="D141" s="121">
        <f t="shared" si="12"/>
        <v>0</v>
      </c>
      <c r="E141" s="102"/>
      <c r="F141" s="102">
        <f t="shared" si="13"/>
        <v>0</v>
      </c>
      <c r="G141" s="102">
        <f t="shared" si="14"/>
        <v>0</v>
      </c>
      <c r="H141" s="68"/>
      <c r="I141" s="71"/>
      <c r="J141" s="71"/>
      <c r="K141" s="71"/>
      <c r="L141" s="68"/>
      <c r="M141" s="68"/>
      <c r="N141" s="68"/>
    </row>
    <row r="142" spans="1:14" s="120" customFormat="1" ht="15">
      <c r="A142" s="71" t="s">
        <v>1136</v>
      </c>
      <c r="B142" s="90" t="s">
        <v>1099</v>
      </c>
      <c r="C142" s="121">
        <v>0</v>
      </c>
      <c r="D142" s="121">
        <f t="shared" si="12"/>
        <v>0</v>
      </c>
      <c r="E142" s="102"/>
      <c r="F142" s="102">
        <f t="shared" si="13"/>
        <v>0</v>
      </c>
      <c r="G142" s="102">
        <f t="shared" si="14"/>
        <v>0</v>
      </c>
      <c r="H142" s="68"/>
      <c r="I142" s="71"/>
      <c r="J142" s="71"/>
      <c r="K142" s="71"/>
      <c r="L142" s="68"/>
      <c r="M142" s="68"/>
      <c r="N142" s="68"/>
    </row>
    <row r="143" spans="1:14" s="120" customFormat="1" ht="15">
      <c r="A143" s="71" t="s">
        <v>1137</v>
      </c>
      <c r="B143" s="90" t="s">
        <v>1101</v>
      </c>
      <c r="C143" s="121">
        <v>0</v>
      </c>
      <c r="D143" s="121">
        <f t="shared" si="12"/>
        <v>0</v>
      </c>
      <c r="E143" s="90"/>
      <c r="F143" s="102">
        <f t="shared" si="13"/>
        <v>0</v>
      </c>
      <c r="G143" s="102">
        <f t="shared" si="14"/>
        <v>0</v>
      </c>
      <c r="H143" s="68"/>
      <c r="I143" s="71"/>
      <c r="J143" s="71"/>
      <c r="K143" s="71"/>
      <c r="L143" s="68"/>
      <c r="M143" s="68"/>
      <c r="N143" s="68"/>
    </row>
    <row r="144" spans="1:13" ht="15">
      <c r="A144" s="71" t="s">
        <v>1138</v>
      </c>
      <c r="B144" s="90" t="s">
        <v>1103</v>
      </c>
      <c r="C144" s="121">
        <v>0</v>
      </c>
      <c r="D144" s="121">
        <f t="shared" si="12"/>
        <v>0</v>
      </c>
      <c r="E144" s="90"/>
      <c r="F144" s="102">
        <f t="shared" si="13"/>
        <v>0</v>
      </c>
      <c r="G144" s="102">
        <f t="shared" si="14"/>
        <v>0</v>
      </c>
      <c r="H144" s="68"/>
      <c r="L144" s="68"/>
      <c r="M144" s="68"/>
    </row>
    <row r="145" spans="1:13" ht="15">
      <c r="A145" s="71" t="s">
        <v>1139</v>
      </c>
      <c r="B145" s="90" t="s">
        <v>1105</v>
      </c>
      <c r="C145" s="121">
        <v>0</v>
      </c>
      <c r="D145" s="121">
        <f t="shared" si="12"/>
        <v>0</v>
      </c>
      <c r="E145" s="90"/>
      <c r="F145" s="102">
        <f t="shared" si="13"/>
        <v>0</v>
      </c>
      <c r="G145" s="102">
        <f t="shared" si="14"/>
        <v>0</v>
      </c>
      <c r="H145" s="68"/>
      <c r="L145" s="68"/>
      <c r="M145" s="68"/>
    </row>
    <row r="146" spans="1:13" ht="15">
      <c r="A146" s="71" t="s">
        <v>1140</v>
      </c>
      <c r="B146" s="90" t="s">
        <v>1107</v>
      </c>
      <c r="C146" s="121">
        <v>0</v>
      </c>
      <c r="D146" s="121">
        <f t="shared" si="12"/>
        <v>0</v>
      </c>
      <c r="E146" s="90"/>
      <c r="F146" s="102">
        <f t="shared" si="13"/>
        <v>0</v>
      </c>
      <c r="G146" s="102">
        <f t="shared" si="14"/>
        <v>0</v>
      </c>
      <c r="H146" s="68"/>
      <c r="L146" s="68"/>
      <c r="M146" s="68"/>
    </row>
    <row r="147" spans="1:13" ht="15">
      <c r="A147" s="71" t="s">
        <v>1141</v>
      </c>
      <c r="B147" s="90" t="s">
        <v>1109</v>
      </c>
      <c r="C147" s="121">
        <v>0</v>
      </c>
      <c r="D147" s="121">
        <f t="shared" si="12"/>
        <v>0</v>
      </c>
      <c r="E147" s="90"/>
      <c r="F147" s="102">
        <f>IF($C$155=0,"",IF(C147="[for completion]","",IF(C147="","",C147/$C$155)))</f>
        <v>0</v>
      </c>
      <c r="G147" s="102">
        <f>IF($D$155=0,"",IF(D147="[for completion]","",IF(D147="","",D147/$D$155)))</f>
        <v>0</v>
      </c>
      <c r="H147" s="68"/>
      <c r="L147" s="68"/>
      <c r="M147" s="68"/>
    </row>
    <row r="148" spans="1:13" ht="15">
      <c r="A148" s="71" t="s">
        <v>1142</v>
      </c>
      <c r="B148" s="90" t="s">
        <v>1111</v>
      </c>
      <c r="C148" s="121">
        <v>0</v>
      </c>
      <c r="D148" s="121">
        <f t="shared" si="12"/>
        <v>0</v>
      </c>
      <c r="E148" s="90"/>
      <c r="F148" s="102">
        <f aca="true" t="shared" si="15" ref="F148:F154">IF($C$155=0,"",IF(C148="[for completion]","",IF(C148="","",C148/$C$155)))</f>
        <v>0</v>
      </c>
      <c r="G148" s="102">
        <f aca="true" t="shared" si="16" ref="G148:G154">IF($D$155=0,"",IF(D148="[for completion]","",IF(D148="","",D148/$D$155)))</f>
        <v>0</v>
      </c>
      <c r="H148" s="68"/>
      <c r="L148" s="68"/>
      <c r="M148" s="68"/>
    </row>
    <row r="149" spans="1:13" ht="15">
      <c r="A149" s="71" t="s">
        <v>1143</v>
      </c>
      <c r="B149" s="90" t="s">
        <v>1113</v>
      </c>
      <c r="C149" s="121">
        <v>0</v>
      </c>
      <c r="D149" s="121">
        <f t="shared" si="12"/>
        <v>0</v>
      </c>
      <c r="E149" s="90"/>
      <c r="F149" s="102">
        <f t="shared" si="15"/>
        <v>0</v>
      </c>
      <c r="G149" s="102">
        <f t="shared" si="16"/>
        <v>0</v>
      </c>
      <c r="H149" s="68"/>
      <c r="L149" s="68"/>
      <c r="M149" s="68"/>
    </row>
    <row r="150" spans="1:13" ht="15">
      <c r="A150" s="71" t="s">
        <v>1144</v>
      </c>
      <c r="B150" s="114" t="s">
        <v>1115</v>
      </c>
      <c r="C150" s="121">
        <v>0</v>
      </c>
      <c r="D150" s="121">
        <f t="shared" si="12"/>
        <v>0</v>
      </c>
      <c r="E150" s="90"/>
      <c r="F150" s="102">
        <f t="shared" si="15"/>
        <v>0</v>
      </c>
      <c r="G150" s="102">
        <f t="shared" si="16"/>
        <v>0</v>
      </c>
      <c r="H150" s="68"/>
      <c r="L150" s="68"/>
      <c r="M150" s="68"/>
    </row>
    <row r="151" spans="1:13" ht="15">
      <c r="A151" s="71" t="s">
        <v>1145</v>
      </c>
      <c r="B151" s="90" t="s">
        <v>1117</v>
      </c>
      <c r="C151" s="121">
        <v>0</v>
      </c>
      <c r="D151" s="121">
        <f t="shared" si="12"/>
        <v>0</v>
      </c>
      <c r="E151" s="90"/>
      <c r="F151" s="102">
        <f t="shared" si="15"/>
        <v>0</v>
      </c>
      <c r="G151" s="102">
        <f t="shared" si="16"/>
        <v>0</v>
      </c>
      <c r="H151" s="68"/>
      <c r="L151" s="68"/>
      <c r="M151" s="68"/>
    </row>
    <row r="152" spans="1:13" ht="15">
      <c r="A152" s="71" t="s">
        <v>1146</v>
      </c>
      <c r="B152" s="90" t="s">
        <v>1119</v>
      </c>
      <c r="C152" s="121">
        <v>0</v>
      </c>
      <c r="D152" s="121">
        <f t="shared" si="12"/>
        <v>0</v>
      </c>
      <c r="E152" s="90"/>
      <c r="F152" s="102">
        <f t="shared" si="15"/>
        <v>0</v>
      </c>
      <c r="G152" s="102">
        <f t="shared" si="16"/>
        <v>0</v>
      </c>
      <c r="H152" s="68"/>
      <c r="L152" s="68"/>
      <c r="M152" s="68"/>
    </row>
    <row r="153" spans="1:13" ht="15">
      <c r="A153" s="71" t="s">
        <v>1147</v>
      </c>
      <c r="B153" s="90" t="s">
        <v>1121</v>
      </c>
      <c r="C153" s="121">
        <v>0</v>
      </c>
      <c r="D153" s="121">
        <f t="shared" si="12"/>
        <v>0</v>
      </c>
      <c r="E153" s="90"/>
      <c r="F153" s="102">
        <f t="shared" si="15"/>
        <v>0</v>
      </c>
      <c r="G153" s="102">
        <f t="shared" si="16"/>
        <v>0</v>
      </c>
      <c r="H153" s="68"/>
      <c r="L153" s="68"/>
      <c r="M153" s="68"/>
    </row>
    <row r="154" spans="1:13" ht="15">
      <c r="A154" s="71" t="s">
        <v>1148</v>
      </c>
      <c r="B154" s="90" t="s">
        <v>1</v>
      </c>
      <c r="C154" s="121">
        <v>0</v>
      </c>
      <c r="D154" s="121">
        <f t="shared" si="12"/>
        <v>0</v>
      </c>
      <c r="E154" s="90"/>
      <c r="F154" s="102">
        <f t="shared" si="15"/>
        <v>0</v>
      </c>
      <c r="G154" s="102">
        <f t="shared" si="16"/>
        <v>0</v>
      </c>
      <c r="H154" s="68"/>
      <c r="L154" s="68"/>
      <c r="M154" s="68"/>
    </row>
    <row r="155" spans="1:13" ht="15">
      <c r="A155" s="71" t="s">
        <v>1149</v>
      </c>
      <c r="B155" s="115" t="s">
        <v>2</v>
      </c>
      <c r="C155" s="71">
        <f>SUM(C138:C154)</f>
        <v>5000</v>
      </c>
      <c r="D155" s="71">
        <f>SUM(D138:D154)</f>
        <v>5000</v>
      </c>
      <c r="E155" s="90"/>
      <c r="F155" s="100">
        <f>SUM(F138:F154)</f>
        <v>1</v>
      </c>
      <c r="G155" s="100">
        <f>SUM(G138:G154)</f>
        <v>1</v>
      </c>
      <c r="H155" s="68"/>
      <c r="L155" s="68"/>
      <c r="M155" s="68"/>
    </row>
    <row r="156" spans="1:13" ht="15" outlineLevel="1">
      <c r="A156" s="71" t="s">
        <v>1150</v>
      </c>
      <c r="B156" s="107" t="s">
        <v>1012</v>
      </c>
      <c r="E156" s="90"/>
      <c r="F156" s="102">
        <f>IF($C$155=0,"",IF(C156="[for completion]","",IF(C156="","",C156/$C$155)))</f>
      </c>
      <c r="G156" s="102">
        <f>IF($D$155=0,"",IF(D156="[for completion]","",IF(D156="","",D156/$D$155)))</f>
      </c>
      <c r="H156" s="68"/>
      <c r="L156" s="68"/>
      <c r="M156" s="68"/>
    </row>
    <row r="157" spans="1:13" ht="15" outlineLevel="1">
      <c r="A157" s="71" t="s">
        <v>1151</v>
      </c>
      <c r="B157" s="107" t="s">
        <v>1012</v>
      </c>
      <c r="E157" s="90"/>
      <c r="F157" s="102">
        <f aca="true" t="shared" si="17" ref="F157:F162">IF($C$155=0,"",IF(C157="[for completion]","",IF(C157="","",C157/$C$155)))</f>
      </c>
      <c r="G157" s="102">
        <f aca="true" t="shared" si="18" ref="G157:G162">IF($D$155=0,"",IF(D157="[for completion]","",IF(D157="","",D157/$D$155)))</f>
      </c>
      <c r="H157" s="68"/>
      <c r="L157" s="68"/>
      <c r="M157" s="68"/>
    </row>
    <row r="158" spans="1:13" ht="15" outlineLevel="1">
      <c r="A158" s="71" t="s">
        <v>1152</v>
      </c>
      <c r="B158" s="107" t="s">
        <v>1012</v>
      </c>
      <c r="E158" s="90"/>
      <c r="F158" s="102">
        <f t="shared" si="17"/>
      </c>
      <c r="G158" s="102">
        <f t="shared" si="18"/>
      </c>
      <c r="H158" s="68"/>
      <c r="L158" s="68"/>
      <c r="M158" s="68"/>
    </row>
    <row r="159" spans="1:13" ht="15" outlineLevel="1">
      <c r="A159" s="71" t="s">
        <v>1153</v>
      </c>
      <c r="B159" s="107" t="s">
        <v>1012</v>
      </c>
      <c r="E159" s="90"/>
      <c r="F159" s="102">
        <f t="shared" si="17"/>
      </c>
      <c r="G159" s="102">
        <f t="shared" si="18"/>
      </c>
      <c r="H159" s="68"/>
      <c r="L159" s="68"/>
      <c r="M159" s="68"/>
    </row>
    <row r="160" spans="1:13" ht="15" outlineLevel="1">
      <c r="A160" s="71" t="s">
        <v>1154</v>
      </c>
      <c r="B160" s="107" t="s">
        <v>1012</v>
      </c>
      <c r="E160" s="90"/>
      <c r="F160" s="102">
        <f t="shared" si="17"/>
      </c>
      <c r="G160" s="102">
        <f t="shared" si="18"/>
      </c>
      <c r="H160" s="68"/>
      <c r="L160" s="68"/>
      <c r="M160" s="68"/>
    </row>
    <row r="161" spans="1:13" ht="15" outlineLevel="1">
      <c r="A161" s="71" t="s">
        <v>1155</v>
      </c>
      <c r="B161" s="107" t="s">
        <v>1012</v>
      </c>
      <c r="E161" s="90"/>
      <c r="F161" s="102">
        <f t="shared" si="17"/>
      </c>
      <c r="G161" s="102">
        <f t="shared" si="18"/>
      </c>
      <c r="H161" s="68"/>
      <c r="L161" s="68"/>
      <c r="M161" s="68"/>
    </row>
    <row r="162" spans="1:13" ht="15" outlineLevel="1">
      <c r="A162" s="71" t="s">
        <v>1156</v>
      </c>
      <c r="B162" s="107" t="s">
        <v>1012</v>
      </c>
      <c r="E162" s="90"/>
      <c r="F162" s="102">
        <f t="shared" si="17"/>
      </c>
      <c r="G162" s="102">
        <f t="shared" si="18"/>
      </c>
      <c r="H162" s="68"/>
      <c r="L162" s="68"/>
      <c r="M162" s="68"/>
    </row>
    <row r="163" spans="1:13" ht="15" customHeight="1">
      <c r="A163" s="92"/>
      <c r="B163" s="93" t="s">
        <v>1157</v>
      </c>
      <c r="C163" s="99" t="s">
        <v>1086</v>
      </c>
      <c r="D163" s="99" t="s">
        <v>1087</v>
      </c>
      <c r="E163" s="94"/>
      <c r="F163" s="99" t="s">
        <v>1088</v>
      </c>
      <c r="G163" s="99" t="s">
        <v>1089</v>
      </c>
      <c r="H163" s="68"/>
      <c r="L163" s="68"/>
      <c r="M163" s="68"/>
    </row>
    <row r="164" spans="1:13" ht="15">
      <c r="A164" s="71" t="s">
        <v>1158</v>
      </c>
      <c r="B164" s="68" t="s">
        <v>1159</v>
      </c>
      <c r="C164" s="71">
        <v>5000</v>
      </c>
      <c r="D164" s="71">
        <f>C164</f>
        <v>5000</v>
      </c>
      <c r="E164" s="122"/>
      <c r="F164" s="102">
        <f>IF($C$167=0,"",IF(C164="[for completion]","",IF(C164="","",C164/$C$167)))</f>
        <v>1</v>
      </c>
      <c r="G164" s="102">
        <f>IF($D$167=0,"",IF(D164="[for completion]","",IF(D164="","",D164/$D$167)))</f>
        <v>1</v>
      </c>
      <c r="H164" s="68"/>
      <c r="L164" s="68"/>
      <c r="M164" s="68"/>
    </row>
    <row r="165" spans="1:13" ht="15">
      <c r="A165" s="71" t="s">
        <v>1160</v>
      </c>
      <c r="B165" s="68" t="s">
        <v>1161</v>
      </c>
      <c r="C165" s="123">
        <v>0</v>
      </c>
      <c r="D165" s="123">
        <f>C165</f>
        <v>0</v>
      </c>
      <c r="E165" s="122"/>
      <c r="F165" s="102">
        <f>IF($C$167=0,"",IF(C165="[for completion]","",IF(C165="","",C165/$C$167)))</f>
        <v>0</v>
      </c>
      <c r="G165" s="102">
        <f>IF($D$167=0,"",IF(D165="[for completion]","",IF(D165="","",D165/$D$167)))</f>
        <v>0</v>
      </c>
      <c r="H165" s="68"/>
      <c r="L165" s="68"/>
      <c r="M165" s="68"/>
    </row>
    <row r="166" spans="1:13" ht="15">
      <c r="A166" s="71" t="s">
        <v>1162</v>
      </c>
      <c r="B166" s="68" t="s">
        <v>1</v>
      </c>
      <c r="C166" s="123">
        <v>0</v>
      </c>
      <c r="D166" s="123">
        <f>C166</f>
        <v>0</v>
      </c>
      <c r="E166" s="122"/>
      <c r="F166" s="102">
        <f>IF($C$167=0,"",IF(C166="[for completion]","",IF(C166="","",C166/$C$167)))</f>
        <v>0</v>
      </c>
      <c r="G166" s="102">
        <f>IF($D$167=0,"",IF(D166="[for completion]","",IF(D166="","",D166/$D$167)))</f>
        <v>0</v>
      </c>
      <c r="H166" s="68"/>
      <c r="L166" s="68"/>
      <c r="M166" s="68"/>
    </row>
    <row r="167" spans="1:13" ht="15">
      <c r="A167" s="71" t="s">
        <v>1163</v>
      </c>
      <c r="B167" s="124" t="s">
        <v>2</v>
      </c>
      <c r="C167" s="68">
        <f>SUM(C164:C166)</f>
        <v>5000</v>
      </c>
      <c r="D167" s="68">
        <f>SUM(D164:D166)</f>
        <v>5000</v>
      </c>
      <c r="E167" s="122"/>
      <c r="F167" s="122">
        <f>SUM(F164:F166)</f>
        <v>1</v>
      </c>
      <c r="G167" s="122">
        <f>SUM(G164:G166)</f>
        <v>1</v>
      </c>
      <c r="H167" s="68"/>
      <c r="L167" s="68"/>
      <c r="M167" s="68"/>
    </row>
    <row r="168" spans="1:13" ht="15" outlineLevel="1">
      <c r="A168" s="71" t="s">
        <v>1164</v>
      </c>
      <c r="B168" s="124"/>
      <c r="C168" s="68"/>
      <c r="D168" s="68"/>
      <c r="E168" s="122"/>
      <c r="F168" s="122"/>
      <c r="G168" s="114"/>
      <c r="H168" s="68"/>
      <c r="L168" s="68"/>
      <c r="M168" s="68"/>
    </row>
    <row r="169" spans="1:13" ht="15" outlineLevel="1">
      <c r="A169" s="71" t="s">
        <v>1165</v>
      </c>
      <c r="B169" s="124"/>
      <c r="C169" s="68"/>
      <c r="D169" s="68"/>
      <c r="E169" s="122"/>
      <c r="F169" s="122"/>
      <c r="G169" s="114"/>
      <c r="H169" s="68"/>
      <c r="L169" s="68"/>
      <c r="M169" s="68"/>
    </row>
    <row r="170" spans="1:13" ht="15" outlineLevel="1">
      <c r="A170" s="71" t="s">
        <v>1166</v>
      </c>
      <c r="B170" s="124"/>
      <c r="C170" s="68"/>
      <c r="D170" s="68"/>
      <c r="E170" s="122"/>
      <c r="F170" s="122"/>
      <c r="G170" s="114"/>
      <c r="H170" s="68"/>
      <c r="L170" s="68"/>
      <c r="M170" s="68"/>
    </row>
    <row r="171" spans="1:13" ht="15" outlineLevel="1">
      <c r="A171" s="71" t="s">
        <v>1167</v>
      </c>
      <c r="B171" s="124"/>
      <c r="C171" s="68"/>
      <c r="D171" s="68"/>
      <c r="E171" s="122"/>
      <c r="F171" s="122"/>
      <c r="G171" s="114"/>
      <c r="H171" s="68"/>
      <c r="L171" s="68"/>
      <c r="M171" s="68"/>
    </row>
    <row r="172" spans="1:13" ht="15" outlineLevel="1">
      <c r="A172" s="71" t="s">
        <v>1168</v>
      </c>
      <c r="B172" s="124"/>
      <c r="C172" s="68"/>
      <c r="D172" s="68"/>
      <c r="E172" s="122"/>
      <c r="F172" s="122"/>
      <c r="G172" s="114"/>
      <c r="H172" s="68"/>
      <c r="L172" s="68"/>
      <c r="M172" s="68"/>
    </row>
    <row r="173" spans="1:13" ht="15" customHeight="1">
      <c r="A173" s="92"/>
      <c r="B173" s="93" t="s">
        <v>1169</v>
      </c>
      <c r="C173" s="92" t="s">
        <v>971</v>
      </c>
      <c r="D173" s="92"/>
      <c r="E173" s="94"/>
      <c r="F173" s="95" t="s">
        <v>1170</v>
      </c>
      <c r="G173" s="95"/>
      <c r="H173" s="68"/>
      <c r="L173" s="68"/>
      <c r="M173" s="68"/>
    </row>
    <row r="174" spans="1:13" ht="15" customHeight="1">
      <c r="A174" s="71" t="s">
        <v>1171</v>
      </c>
      <c r="B174" s="90" t="s">
        <v>1172</v>
      </c>
      <c r="C174" s="123">
        <v>0</v>
      </c>
      <c r="D174" s="85"/>
      <c r="E174" s="77"/>
      <c r="F174" s="102">
        <f>IF($C$179=0,"",IF(C174="[for completion]","",C174/$C$179))</f>
        <v>0</v>
      </c>
      <c r="G174" s="102"/>
      <c r="H174" s="68"/>
      <c r="L174" s="68"/>
      <c r="M174" s="68"/>
    </row>
    <row r="175" spans="1:13" ht="30.75" customHeight="1">
      <c r="A175" s="71" t="s">
        <v>1173</v>
      </c>
      <c r="B175" s="90" t="s">
        <v>1174</v>
      </c>
      <c r="C175" s="123">
        <v>45</v>
      </c>
      <c r="E175" s="106"/>
      <c r="F175" s="102">
        <f>IF($C$179=0,"",IF(C175="[for completion]","",C175/$C$179))</f>
        <v>1</v>
      </c>
      <c r="G175" s="102"/>
      <c r="H175" s="68"/>
      <c r="L175" s="68"/>
      <c r="M175" s="68"/>
    </row>
    <row r="176" spans="1:13" ht="15">
      <c r="A176" s="71" t="s">
        <v>1175</v>
      </c>
      <c r="B176" s="90" t="s">
        <v>1176</v>
      </c>
      <c r="C176" s="123">
        <v>0</v>
      </c>
      <c r="E176" s="106"/>
      <c r="F176" s="102"/>
      <c r="G176" s="102"/>
      <c r="H176" s="68"/>
      <c r="L176" s="68"/>
      <c r="M176" s="68"/>
    </row>
    <row r="177" spans="1:13" ht="15">
      <c r="A177" s="71" t="s">
        <v>1177</v>
      </c>
      <c r="B177" s="90" t="s">
        <v>1178</v>
      </c>
      <c r="C177" s="123">
        <v>0</v>
      </c>
      <c r="E177" s="106"/>
      <c r="F177" s="102">
        <f aca="true" t="shared" si="19" ref="F177:F187">IF($C$179=0,"",IF(C177="[for completion]","",C177/$C$179))</f>
        <v>0</v>
      </c>
      <c r="G177" s="102"/>
      <c r="H177" s="68"/>
      <c r="L177" s="68"/>
      <c r="M177" s="68"/>
    </row>
    <row r="178" spans="1:13" ht="15">
      <c r="A178" s="71" t="s">
        <v>1179</v>
      </c>
      <c r="B178" s="90" t="s">
        <v>1</v>
      </c>
      <c r="C178" s="123">
        <v>0</v>
      </c>
      <c r="E178" s="106"/>
      <c r="F178" s="102">
        <f t="shared" si="19"/>
        <v>0</v>
      </c>
      <c r="G178" s="102"/>
      <c r="H178" s="68"/>
      <c r="L178" s="68"/>
      <c r="M178" s="68"/>
    </row>
    <row r="179" spans="1:13" ht="15">
      <c r="A179" s="71" t="s">
        <v>1180</v>
      </c>
      <c r="B179" s="115" t="s">
        <v>2</v>
      </c>
      <c r="C179" s="90">
        <f>SUM(C174:C178)</f>
        <v>45</v>
      </c>
      <c r="E179" s="106"/>
      <c r="F179" s="106">
        <f>SUM(F174:F178)</f>
        <v>1</v>
      </c>
      <c r="G179" s="102"/>
      <c r="H179" s="68"/>
      <c r="L179" s="68"/>
      <c r="M179" s="68"/>
    </row>
    <row r="180" spans="1:13" ht="15" outlineLevel="1">
      <c r="A180" s="71" t="s">
        <v>1181</v>
      </c>
      <c r="B180" s="125" t="s">
        <v>1182</v>
      </c>
      <c r="E180" s="106"/>
      <c r="F180" s="102">
        <f t="shared" si="19"/>
        <v>0</v>
      </c>
      <c r="G180" s="102"/>
      <c r="H180" s="68"/>
      <c r="L180" s="68"/>
      <c r="M180" s="68"/>
    </row>
    <row r="181" spans="1:6" s="125" customFormat="1" ht="30" outlineLevel="1">
      <c r="A181" s="71" t="s">
        <v>1183</v>
      </c>
      <c r="B181" s="125" t="s">
        <v>1184</v>
      </c>
      <c r="F181" s="102">
        <f t="shared" si="19"/>
        <v>0</v>
      </c>
    </row>
    <row r="182" spans="1:13" ht="30" outlineLevel="1">
      <c r="A182" s="71" t="s">
        <v>1185</v>
      </c>
      <c r="B182" s="125" t="s">
        <v>1186</v>
      </c>
      <c r="E182" s="106"/>
      <c r="F182" s="102">
        <f t="shared" si="19"/>
        <v>0</v>
      </c>
      <c r="G182" s="102"/>
      <c r="H182" s="68"/>
      <c r="L182" s="68"/>
      <c r="M182" s="68"/>
    </row>
    <row r="183" spans="1:13" ht="15" outlineLevel="1">
      <c r="A183" s="71" t="s">
        <v>1187</v>
      </c>
      <c r="B183" s="125" t="s">
        <v>1188</v>
      </c>
      <c r="E183" s="106"/>
      <c r="F183" s="102">
        <f t="shared" si="19"/>
        <v>0</v>
      </c>
      <c r="G183" s="102"/>
      <c r="H183" s="68"/>
      <c r="L183" s="68"/>
      <c r="M183" s="68"/>
    </row>
    <row r="184" spans="1:6" s="125" customFormat="1" ht="30" outlineLevel="1">
      <c r="A184" s="71" t="s">
        <v>1189</v>
      </c>
      <c r="B184" s="125" t="s">
        <v>1190</v>
      </c>
      <c r="F184" s="102">
        <f t="shared" si="19"/>
        <v>0</v>
      </c>
    </row>
    <row r="185" spans="1:13" ht="30" outlineLevel="1">
      <c r="A185" s="71" t="s">
        <v>1191</v>
      </c>
      <c r="B185" s="125" t="s">
        <v>1192</v>
      </c>
      <c r="E185" s="106"/>
      <c r="F185" s="102">
        <f t="shared" si="19"/>
        <v>0</v>
      </c>
      <c r="G185" s="102"/>
      <c r="H185" s="68"/>
      <c r="L185" s="68"/>
      <c r="M185" s="68"/>
    </row>
    <row r="186" spans="1:13" ht="15" outlineLevel="1">
      <c r="A186" s="71" t="s">
        <v>1193</v>
      </c>
      <c r="B186" s="125" t="s">
        <v>1194</v>
      </c>
      <c r="E186" s="106"/>
      <c r="F186" s="102">
        <f t="shared" si="19"/>
        <v>0</v>
      </c>
      <c r="G186" s="102"/>
      <c r="H186" s="68"/>
      <c r="L186" s="68"/>
      <c r="M186" s="68"/>
    </row>
    <row r="187" spans="1:13" ht="15" outlineLevel="1">
      <c r="A187" s="71" t="s">
        <v>1195</v>
      </c>
      <c r="B187" s="125" t="s">
        <v>1196</v>
      </c>
      <c r="E187" s="106"/>
      <c r="F187" s="102">
        <f t="shared" si="19"/>
        <v>0</v>
      </c>
      <c r="G187" s="102"/>
      <c r="H187" s="68"/>
      <c r="L187" s="68"/>
      <c r="M187" s="68"/>
    </row>
    <row r="188" spans="1:13" ht="15" outlineLevel="1">
      <c r="A188" s="71" t="s">
        <v>1197</v>
      </c>
      <c r="B188" s="125"/>
      <c r="E188" s="106"/>
      <c r="F188" s="102"/>
      <c r="G188" s="102"/>
      <c r="H188" s="68"/>
      <c r="L188" s="68"/>
      <c r="M188" s="68"/>
    </row>
    <row r="189" spans="1:13" ht="15" outlineLevel="1">
      <c r="A189" s="71" t="s">
        <v>1198</v>
      </c>
      <c r="B189" s="125"/>
      <c r="E189" s="106"/>
      <c r="F189" s="102"/>
      <c r="G189" s="102"/>
      <c r="H189" s="68"/>
      <c r="L189" s="68"/>
      <c r="M189" s="68"/>
    </row>
    <row r="190" spans="1:13" ht="15" outlineLevel="1">
      <c r="A190" s="71" t="s">
        <v>1199</v>
      </c>
      <c r="B190" s="125"/>
      <c r="E190" s="106"/>
      <c r="F190" s="102"/>
      <c r="G190" s="102"/>
      <c r="H190" s="68"/>
      <c r="L190" s="68"/>
      <c r="M190" s="68"/>
    </row>
    <row r="191" spans="1:13" ht="15" outlineLevel="1">
      <c r="A191" s="71" t="s">
        <v>1200</v>
      </c>
      <c r="B191" s="107"/>
      <c r="E191" s="106"/>
      <c r="F191" s="102"/>
      <c r="G191" s="102"/>
      <c r="H191" s="68"/>
      <c r="L191" s="68"/>
      <c r="M191" s="68"/>
    </row>
    <row r="192" spans="1:13" ht="15" customHeight="1">
      <c r="A192" s="92"/>
      <c r="B192" s="93" t="s">
        <v>1201</v>
      </c>
      <c r="C192" s="92" t="s">
        <v>971</v>
      </c>
      <c r="D192" s="92"/>
      <c r="E192" s="94"/>
      <c r="F192" s="95" t="s">
        <v>1170</v>
      </c>
      <c r="G192" s="95"/>
      <c r="H192" s="68"/>
      <c r="L192" s="68"/>
      <c r="M192" s="68"/>
    </row>
    <row r="193" spans="1:13" ht="15">
      <c r="A193" s="71" t="s">
        <v>1202</v>
      </c>
      <c r="B193" s="90" t="s">
        <v>1203</v>
      </c>
      <c r="C193" s="123">
        <v>45</v>
      </c>
      <c r="E193" s="101"/>
      <c r="F193" s="102">
        <f aca="true" t="shared" si="20" ref="F193:F206">IF($C$208=0,"",IF(C193="[for completion]","",C193/$C$208))</f>
        <v>1</v>
      </c>
      <c r="G193" s="102"/>
      <c r="H193" s="68"/>
      <c r="L193" s="68"/>
      <c r="M193" s="68"/>
    </row>
    <row r="194" spans="1:13" ht="15">
      <c r="A194" s="71" t="s">
        <v>1204</v>
      </c>
      <c r="B194" s="90" t="s">
        <v>1205</v>
      </c>
      <c r="C194" s="123">
        <v>0</v>
      </c>
      <c r="E194" s="106"/>
      <c r="F194" s="102">
        <f t="shared" si="20"/>
        <v>0</v>
      </c>
      <c r="G194" s="106"/>
      <c r="H194" s="68"/>
      <c r="L194" s="68"/>
      <c r="M194" s="68"/>
    </row>
    <row r="195" spans="1:13" ht="15">
      <c r="A195" s="71" t="s">
        <v>1206</v>
      </c>
      <c r="B195" s="90" t="s">
        <v>1207</v>
      </c>
      <c r="C195" s="123">
        <v>0</v>
      </c>
      <c r="E195" s="106"/>
      <c r="F195" s="102">
        <f t="shared" si="20"/>
        <v>0</v>
      </c>
      <c r="G195" s="106"/>
      <c r="H195" s="68"/>
      <c r="L195" s="68"/>
      <c r="M195" s="68"/>
    </row>
    <row r="196" spans="1:13" ht="15">
      <c r="A196" s="71" t="s">
        <v>1208</v>
      </c>
      <c r="B196" s="90" t="s">
        <v>1209</v>
      </c>
      <c r="C196" s="123">
        <v>0</v>
      </c>
      <c r="E196" s="106"/>
      <c r="F196" s="102">
        <f t="shared" si="20"/>
        <v>0</v>
      </c>
      <c r="G196" s="106"/>
      <c r="H196" s="68"/>
      <c r="L196" s="68"/>
      <c r="M196" s="68"/>
    </row>
    <row r="197" spans="1:13" ht="15">
      <c r="A197" s="71" t="s">
        <v>1210</v>
      </c>
      <c r="B197" s="90" t="s">
        <v>1211</v>
      </c>
      <c r="C197" s="123">
        <v>0</v>
      </c>
      <c r="E197" s="106"/>
      <c r="F197" s="102">
        <f t="shared" si="20"/>
        <v>0</v>
      </c>
      <c r="G197" s="106"/>
      <c r="H197" s="68"/>
      <c r="L197" s="68"/>
      <c r="M197" s="68"/>
    </row>
    <row r="198" spans="1:13" ht="15">
      <c r="A198" s="71" t="s">
        <v>1212</v>
      </c>
      <c r="B198" s="90" t="s">
        <v>1213</v>
      </c>
      <c r="C198" s="123">
        <v>0</v>
      </c>
      <c r="E198" s="106"/>
      <c r="F198" s="102">
        <f t="shared" si="20"/>
        <v>0</v>
      </c>
      <c r="G198" s="106"/>
      <c r="H198" s="68"/>
      <c r="L198" s="68"/>
      <c r="M198" s="68"/>
    </row>
    <row r="199" spans="1:13" ht="15">
      <c r="A199" s="71" t="s">
        <v>1214</v>
      </c>
      <c r="B199" s="90" t="s">
        <v>1215</v>
      </c>
      <c r="C199" s="123">
        <v>0</v>
      </c>
      <c r="E199" s="106"/>
      <c r="F199" s="102">
        <f t="shared" si="20"/>
        <v>0</v>
      </c>
      <c r="G199" s="106"/>
      <c r="H199" s="68"/>
      <c r="L199" s="68"/>
      <c r="M199" s="68"/>
    </row>
    <row r="200" spans="1:13" ht="15">
      <c r="A200" s="71" t="s">
        <v>1216</v>
      </c>
      <c r="B200" s="90" t="s">
        <v>1217</v>
      </c>
      <c r="C200" s="123">
        <v>0</v>
      </c>
      <c r="E200" s="106"/>
      <c r="F200" s="102">
        <f t="shared" si="20"/>
        <v>0</v>
      </c>
      <c r="G200" s="106"/>
      <c r="H200" s="68"/>
      <c r="L200" s="68"/>
      <c r="M200" s="68"/>
    </row>
    <row r="201" spans="1:13" ht="15">
      <c r="A201" s="71" t="s">
        <v>1218</v>
      </c>
      <c r="B201" s="90" t="s">
        <v>1219</v>
      </c>
      <c r="C201" s="123">
        <v>0</v>
      </c>
      <c r="E201" s="106"/>
      <c r="F201" s="102">
        <f t="shared" si="20"/>
        <v>0</v>
      </c>
      <c r="G201" s="106"/>
      <c r="H201" s="68"/>
      <c r="L201" s="68"/>
      <c r="M201" s="68"/>
    </row>
    <row r="202" spans="1:13" ht="15">
      <c r="A202" s="71" t="s">
        <v>1220</v>
      </c>
      <c r="B202" s="90" t="s">
        <v>1221</v>
      </c>
      <c r="C202" s="123">
        <v>0</v>
      </c>
      <c r="E202" s="106"/>
      <c r="F202" s="102">
        <f t="shared" si="20"/>
        <v>0</v>
      </c>
      <c r="G202" s="106"/>
      <c r="H202" s="68"/>
      <c r="L202" s="68"/>
      <c r="M202" s="68"/>
    </row>
    <row r="203" spans="1:13" ht="15">
      <c r="A203" s="71" t="s">
        <v>1222</v>
      </c>
      <c r="B203" s="90" t="s">
        <v>1223</v>
      </c>
      <c r="C203" s="123">
        <v>0</v>
      </c>
      <c r="E203" s="106"/>
      <c r="F203" s="102">
        <f t="shared" si="20"/>
        <v>0</v>
      </c>
      <c r="G203" s="106"/>
      <c r="H203" s="68"/>
      <c r="L203" s="68"/>
      <c r="M203" s="68"/>
    </row>
    <row r="204" spans="1:13" ht="15">
      <c r="A204" s="71" t="s">
        <v>1224</v>
      </c>
      <c r="B204" s="90" t="s">
        <v>1225</v>
      </c>
      <c r="C204" s="123">
        <v>0</v>
      </c>
      <c r="E204" s="106"/>
      <c r="F204" s="102">
        <f t="shared" si="20"/>
        <v>0</v>
      </c>
      <c r="G204" s="106"/>
      <c r="H204" s="68"/>
      <c r="L204" s="68"/>
      <c r="M204" s="68"/>
    </row>
    <row r="205" spans="1:13" ht="15">
      <c r="A205" s="71" t="s">
        <v>1226</v>
      </c>
      <c r="B205" s="90" t="s">
        <v>1227</v>
      </c>
      <c r="C205" s="123">
        <v>0</v>
      </c>
      <c r="E205" s="106"/>
      <c r="F205" s="102">
        <f t="shared" si="20"/>
        <v>0</v>
      </c>
      <c r="G205" s="106"/>
      <c r="H205" s="68"/>
      <c r="L205" s="68"/>
      <c r="M205" s="68"/>
    </row>
    <row r="206" spans="1:13" ht="15">
      <c r="A206" s="71" t="s">
        <v>1228</v>
      </c>
      <c r="B206" s="90" t="s">
        <v>1</v>
      </c>
      <c r="C206" s="123">
        <v>0</v>
      </c>
      <c r="E206" s="106"/>
      <c r="F206" s="102">
        <f t="shared" si="20"/>
        <v>0</v>
      </c>
      <c r="G206" s="106"/>
      <c r="H206" s="68"/>
      <c r="L206" s="68"/>
      <c r="M206" s="68"/>
    </row>
    <row r="207" spans="1:13" ht="15">
      <c r="A207" s="71" t="s">
        <v>1229</v>
      </c>
      <c r="B207" s="104" t="s">
        <v>1230</v>
      </c>
      <c r="C207" s="123">
        <v>45</v>
      </c>
      <c r="E207" s="106"/>
      <c r="F207" s="102"/>
      <c r="G207" s="106"/>
      <c r="H207" s="68"/>
      <c r="L207" s="68"/>
      <c r="M207" s="68"/>
    </row>
    <row r="208" spans="1:13" ht="15">
      <c r="A208" s="71" t="s">
        <v>1231</v>
      </c>
      <c r="B208" s="115" t="s">
        <v>2</v>
      </c>
      <c r="C208" s="90">
        <f>SUM(C193:C206)</f>
        <v>45</v>
      </c>
      <c r="D208" s="90"/>
      <c r="E208" s="106"/>
      <c r="F208" s="106">
        <f>SUM(F193:F206)</f>
        <v>1</v>
      </c>
      <c r="G208" s="106"/>
      <c r="H208" s="68"/>
      <c r="L208" s="68"/>
      <c r="M208" s="68"/>
    </row>
    <row r="209" spans="1:13" ht="15" outlineLevel="1">
      <c r="A209" s="71" t="s">
        <v>1232</v>
      </c>
      <c r="B209" s="107" t="s">
        <v>1012</v>
      </c>
      <c r="E209" s="106"/>
      <c r="F209" s="102">
        <f>IF($C$208=0,"",IF(C209="[for completion]","",C209/$C$208))</f>
        <v>0</v>
      </c>
      <c r="G209" s="106"/>
      <c r="H209" s="68"/>
      <c r="L209" s="68"/>
      <c r="M209" s="68"/>
    </row>
    <row r="210" spans="1:13" ht="15" outlineLevel="1">
      <c r="A210" s="71" t="s">
        <v>1233</v>
      </c>
      <c r="B210" s="107" t="s">
        <v>1012</v>
      </c>
      <c r="E210" s="106"/>
      <c r="F210" s="102">
        <f aca="true" t="shared" si="21" ref="F210:F215">IF($C$208=0,"",IF(C210="[for completion]","",C210/$C$208))</f>
        <v>0</v>
      </c>
      <c r="G210" s="106"/>
      <c r="H210" s="68"/>
      <c r="L210" s="68"/>
      <c r="M210" s="68"/>
    </row>
    <row r="211" spans="1:13" ht="15" outlineLevel="1">
      <c r="A211" s="71" t="s">
        <v>1234</v>
      </c>
      <c r="B211" s="107" t="s">
        <v>1012</v>
      </c>
      <c r="E211" s="106"/>
      <c r="F211" s="102">
        <f t="shared" si="21"/>
        <v>0</v>
      </c>
      <c r="G211" s="106"/>
      <c r="H211" s="68"/>
      <c r="L211" s="68"/>
      <c r="M211" s="68"/>
    </row>
    <row r="212" spans="1:13" ht="15" outlineLevel="1">
      <c r="A212" s="71" t="s">
        <v>1235</v>
      </c>
      <c r="B212" s="107" t="s">
        <v>1012</v>
      </c>
      <c r="E212" s="106"/>
      <c r="F212" s="102">
        <f t="shared" si="21"/>
        <v>0</v>
      </c>
      <c r="G212" s="106"/>
      <c r="H212" s="68"/>
      <c r="L212" s="68"/>
      <c r="M212" s="68"/>
    </row>
    <row r="213" spans="1:13" ht="15" outlineLevel="1">
      <c r="A213" s="71" t="s">
        <v>1236</v>
      </c>
      <c r="B213" s="107" t="s">
        <v>1012</v>
      </c>
      <c r="E213" s="106"/>
      <c r="F213" s="102">
        <f t="shared" si="21"/>
        <v>0</v>
      </c>
      <c r="G213" s="106"/>
      <c r="H213" s="68"/>
      <c r="L213" s="68"/>
      <c r="M213" s="68"/>
    </row>
    <row r="214" spans="1:13" ht="15" outlineLevel="1">
      <c r="A214" s="71" t="s">
        <v>1237</v>
      </c>
      <c r="B214" s="107" t="s">
        <v>1012</v>
      </c>
      <c r="E214" s="106"/>
      <c r="F214" s="102">
        <f t="shared" si="21"/>
        <v>0</v>
      </c>
      <c r="G214" s="106"/>
      <c r="H214" s="68"/>
      <c r="L214" s="68"/>
      <c r="M214" s="68"/>
    </row>
    <row r="215" spans="1:13" ht="15" outlineLevel="1">
      <c r="A215" s="71" t="s">
        <v>1238</v>
      </c>
      <c r="B215" s="107" t="s">
        <v>1012</v>
      </c>
      <c r="E215" s="106"/>
      <c r="F215" s="102">
        <f t="shared" si="21"/>
        <v>0</v>
      </c>
      <c r="G215" s="106"/>
      <c r="H215" s="68"/>
      <c r="L215" s="68"/>
      <c r="M215" s="68"/>
    </row>
    <row r="216" spans="1:13" ht="15" customHeight="1">
      <c r="A216" s="92"/>
      <c r="B216" s="93" t="s">
        <v>1239</v>
      </c>
      <c r="C216" s="92" t="s">
        <v>971</v>
      </c>
      <c r="D216" s="92"/>
      <c r="E216" s="94"/>
      <c r="F216" s="95" t="s">
        <v>999</v>
      </c>
      <c r="G216" s="95" t="s">
        <v>1240</v>
      </c>
      <c r="H216" s="68"/>
      <c r="L216" s="68"/>
      <c r="M216" s="68"/>
    </row>
    <row r="217" spans="1:13" ht="15">
      <c r="A217" s="71" t="s">
        <v>1241</v>
      </c>
      <c r="B217" s="114" t="s">
        <v>1242</v>
      </c>
      <c r="C217" s="123">
        <v>45</v>
      </c>
      <c r="E217" s="122"/>
      <c r="F217" s="102">
        <f>IF($C$38=0,"",IF(C217="[for completion]","",IF(C217="","",C217/$C$38)))</f>
        <v>0.006429410287738681</v>
      </c>
      <c r="G217" s="102">
        <f>IF($C$39=0,"",IF(C217="[for completion]","",IF(C217="","",C217/$C$39)))</f>
        <v>0.009</v>
      </c>
      <c r="H217" s="68"/>
      <c r="L217" s="68"/>
      <c r="M217" s="68"/>
    </row>
    <row r="218" spans="1:13" ht="15">
      <c r="A218" s="71" t="s">
        <v>1243</v>
      </c>
      <c r="B218" s="114" t="s">
        <v>1244</v>
      </c>
      <c r="C218" s="123">
        <v>0</v>
      </c>
      <c r="E218" s="122"/>
      <c r="F218" s="102">
        <f>IF($C$38=0,"",IF(C218="[for completion]","",IF(C218="","",C218/$C$38)))</f>
        <v>0</v>
      </c>
      <c r="G218" s="102">
        <f>IF($C$39=0,"",IF(C218="[for completion]","",IF(C218="","",C218/$C$39)))</f>
        <v>0</v>
      </c>
      <c r="H218" s="68"/>
      <c r="L218" s="68"/>
      <c r="M218" s="68"/>
    </row>
    <row r="219" spans="1:13" ht="15">
      <c r="A219" s="71" t="s">
        <v>1245</v>
      </c>
      <c r="B219" s="114" t="s">
        <v>1</v>
      </c>
      <c r="C219" s="123">
        <v>0</v>
      </c>
      <c r="E219" s="122"/>
      <c r="F219" s="102">
        <f>IF($C$38=0,"",IF(C219="[for completion]","",IF(C219="","",C219/$C$38)))</f>
        <v>0</v>
      </c>
      <c r="G219" s="102">
        <f>IF($C$39=0,"",IF(C219="[for completion]","",IF(C219="","",C219/$C$39)))</f>
        <v>0</v>
      </c>
      <c r="H219" s="68"/>
      <c r="L219" s="68"/>
      <c r="M219" s="68"/>
    </row>
    <row r="220" spans="1:13" ht="15">
      <c r="A220" s="71" t="s">
        <v>1246</v>
      </c>
      <c r="B220" s="115" t="s">
        <v>2</v>
      </c>
      <c r="C220" s="71">
        <f>SUM(C217:C219)</f>
        <v>45</v>
      </c>
      <c r="E220" s="122"/>
      <c r="F220" s="100">
        <f>SUM(F217:F219)</f>
        <v>0.006429410287738681</v>
      </c>
      <c r="G220" s="100">
        <f>SUM(G217:G219)</f>
        <v>0.009</v>
      </c>
      <c r="H220" s="68"/>
      <c r="L220" s="68"/>
      <c r="M220" s="68"/>
    </row>
    <row r="221" spans="1:13" ht="15" outlineLevel="1">
      <c r="A221" s="71" t="s">
        <v>1247</v>
      </c>
      <c r="B221" s="107" t="s">
        <v>1012</v>
      </c>
      <c r="E221" s="122"/>
      <c r="F221" s="102">
        <f aca="true" t="shared" si="22" ref="F221:F227">IF($C$38=0,"",IF(C221="[for completion]","",IF(C221="","",C221/$C$38)))</f>
      </c>
      <c r="G221" s="102">
        <f aca="true" t="shared" si="23" ref="G221:G227">IF($C$39=0,"",IF(C221="[for completion]","",IF(C221="","",C221/$C$39)))</f>
      </c>
      <c r="H221" s="68"/>
      <c r="L221" s="68"/>
      <c r="M221" s="68"/>
    </row>
    <row r="222" spans="1:13" ht="15" outlineLevel="1">
      <c r="A222" s="71" t="s">
        <v>1248</v>
      </c>
      <c r="B222" s="107" t="s">
        <v>1012</v>
      </c>
      <c r="E222" s="122"/>
      <c r="F222" s="102">
        <f t="shared" si="22"/>
      </c>
      <c r="G222" s="102">
        <f t="shared" si="23"/>
      </c>
      <c r="H222" s="68"/>
      <c r="L222" s="68"/>
      <c r="M222" s="68"/>
    </row>
    <row r="223" spans="1:13" ht="15" outlineLevel="1">
      <c r="A223" s="71" t="s">
        <v>1249</v>
      </c>
      <c r="B223" s="107" t="s">
        <v>1012</v>
      </c>
      <c r="E223" s="122"/>
      <c r="F223" s="102">
        <f t="shared" si="22"/>
      </c>
      <c r="G223" s="102">
        <f t="shared" si="23"/>
      </c>
      <c r="H223" s="68"/>
      <c r="L223" s="68"/>
      <c r="M223" s="68"/>
    </row>
    <row r="224" spans="1:13" ht="15" outlineLevel="1">
      <c r="A224" s="71" t="s">
        <v>1250</v>
      </c>
      <c r="B224" s="107" t="s">
        <v>1012</v>
      </c>
      <c r="E224" s="122"/>
      <c r="F224" s="102">
        <f t="shared" si="22"/>
      </c>
      <c r="G224" s="102">
        <f t="shared" si="23"/>
      </c>
      <c r="H224" s="68"/>
      <c r="L224" s="68"/>
      <c r="M224" s="68"/>
    </row>
    <row r="225" spans="1:13" ht="15" outlineLevel="1">
      <c r="A225" s="71" t="s">
        <v>1251</v>
      </c>
      <c r="B225" s="107" t="s">
        <v>1012</v>
      </c>
      <c r="E225" s="122"/>
      <c r="F225" s="102">
        <f t="shared" si="22"/>
      </c>
      <c r="G225" s="102">
        <f t="shared" si="23"/>
      </c>
      <c r="H225" s="68"/>
      <c r="L225" s="68"/>
      <c r="M225" s="68"/>
    </row>
    <row r="226" spans="1:13" ht="15" outlineLevel="1">
      <c r="A226" s="71" t="s">
        <v>1252</v>
      </c>
      <c r="B226" s="107" t="s">
        <v>1012</v>
      </c>
      <c r="E226" s="90"/>
      <c r="F226" s="102">
        <f t="shared" si="22"/>
      </c>
      <c r="G226" s="102">
        <f t="shared" si="23"/>
      </c>
      <c r="H226" s="68"/>
      <c r="L226" s="68"/>
      <c r="M226" s="68"/>
    </row>
    <row r="227" spans="1:13" ht="15" outlineLevel="1">
      <c r="A227" s="71" t="s">
        <v>1253</v>
      </c>
      <c r="B227" s="107" t="s">
        <v>1012</v>
      </c>
      <c r="E227" s="122"/>
      <c r="F227" s="102">
        <f t="shared" si="22"/>
      </c>
      <c r="G227" s="102">
        <f t="shared" si="23"/>
      </c>
      <c r="H227" s="68"/>
      <c r="L227" s="68"/>
      <c r="M227" s="68"/>
    </row>
    <row r="228" spans="1:13" ht="15" customHeight="1">
      <c r="A228" s="92"/>
      <c r="B228" s="93" t="s">
        <v>1254</v>
      </c>
      <c r="C228" s="92"/>
      <c r="D228" s="92"/>
      <c r="E228" s="94"/>
      <c r="F228" s="95"/>
      <c r="G228" s="95"/>
      <c r="H228" s="68"/>
      <c r="L228" s="68"/>
      <c r="M228" s="68"/>
    </row>
    <row r="229" spans="1:13" ht="30">
      <c r="A229" s="71" t="s">
        <v>1255</v>
      </c>
      <c r="B229" s="90" t="s">
        <v>1256</v>
      </c>
      <c r="C229" s="126" t="s">
        <v>1257</v>
      </c>
      <c r="H229" s="68"/>
      <c r="L229" s="68"/>
      <c r="M229" s="68"/>
    </row>
    <row r="230" spans="1:13" ht="15" customHeight="1">
      <c r="A230" s="92"/>
      <c r="B230" s="93" t="s">
        <v>1258</v>
      </c>
      <c r="C230" s="92"/>
      <c r="D230" s="92"/>
      <c r="E230" s="94"/>
      <c r="F230" s="95"/>
      <c r="G230" s="95"/>
      <c r="H230" s="68"/>
      <c r="L230" s="68"/>
      <c r="M230" s="68"/>
    </row>
    <row r="231" spans="1:13" ht="15">
      <c r="A231" s="71" t="s">
        <v>1259</v>
      </c>
      <c r="B231" s="71" t="s">
        <v>1260</v>
      </c>
      <c r="C231" s="71">
        <v>0</v>
      </c>
      <c r="E231" s="90"/>
      <c r="H231" s="68"/>
      <c r="L231" s="68"/>
      <c r="M231" s="68"/>
    </row>
    <row r="232" spans="1:13" ht="15">
      <c r="A232" s="71" t="s">
        <v>1261</v>
      </c>
      <c r="B232" s="127" t="s">
        <v>1262</v>
      </c>
      <c r="C232" s="71">
        <v>0</v>
      </c>
      <c r="E232" s="90"/>
      <c r="H232" s="68"/>
      <c r="L232" s="68"/>
      <c r="M232" s="68"/>
    </row>
    <row r="233" spans="1:13" ht="15">
      <c r="A233" s="71" t="s">
        <v>1263</v>
      </c>
      <c r="B233" s="127" t="s">
        <v>1264</v>
      </c>
      <c r="C233" s="71">
        <v>0</v>
      </c>
      <c r="E233" s="90"/>
      <c r="H233" s="68"/>
      <c r="L233" s="68"/>
      <c r="M233" s="68"/>
    </row>
    <row r="234" spans="1:13" ht="15" outlineLevel="1">
      <c r="A234" s="71" t="s">
        <v>1265</v>
      </c>
      <c r="B234" s="87" t="s">
        <v>1266</v>
      </c>
      <c r="C234" s="90"/>
      <c r="D234" s="90"/>
      <c r="E234" s="90"/>
      <c r="H234" s="68"/>
      <c r="L234" s="68"/>
      <c r="M234" s="68"/>
    </row>
    <row r="235" spans="1:13" ht="15" outlineLevel="1">
      <c r="A235" s="71" t="s">
        <v>1267</v>
      </c>
      <c r="B235" s="87" t="s">
        <v>1268</v>
      </c>
      <c r="C235" s="90"/>
      <c r="D235" s="90"/>
      <c r="E235" s="90"/>
      <c r="H235" s="68"/>
      <c r="L235" s="68"/>
      <c r="M235" s="68"/>
    </row>
    <row r="236" spans="1:13" ht="15" outlineLevel="1">
      <c r="A236" s="71" t="s">
        <v>1269</v>
      </c>
      <c r="B236" s="87" t="s">
        <v>1270</v>
      </c>
      <c r="C236" s="90"/>
      <c r="D236" s="90"/>
      <c r="E236" s="90"/>
      <c r="H236" s="68"/>
      <c r="L236" s="68"/>
      <c r="M236" s="68"/>
    </row>
    <row r="237" spans="1:13" ht="15" outlineLevel="1">
      <c r="A237" s="71" t="s">
        <v>1271</v>
      </c>
      <c r="C237" s="90"/>
      <c r="D237" s="90"/>
      <c r="E237" s="90"/>
      <c r="H237" s="68"/>
      <c r="L237" s="68"/>
      <c r="M237" s="68"/>
    </row>
    <row r="238" spans="1:13" ht="15" outlineLevel="1">
      <c r="A238" s="71" t="s">
        <v>1272</v>
      </c>
      <c r="C238" s="90"/>
      <c r="D238" s="90"/>
      <c r="E238" s="90"/>
      <c r="H238" s="68"/>
      <c r="L238" s="68"/>
      <c r="M238" s="68"/>
    </row>
    <row r="239" spans="1:14" ht="15" outlineLevel="1">
      <c r="A239" s="71" t="s">
        <v>1273</v>
      </c>
      <c r="D239" s="66"/>
      <c r="E239" s="66"/>
      <c r="F239" s="66"/>
      <c r="G239" s="66"/>
      <c r="H239" s="68"/>
      <c r="K239" s="128"/>
      <c r="L239" s="128"/>
      <c r="M239" s="128"/>
      <c r="N239" s="128"/>
    </row>
    <row r="240" spans="1:14" ht="15" outlineLevel="1">
      <c r="A240" s="71" t="s">
        <v>1274</v>
      </c>
      <c r="D240" s="66"/>
      <c r="E240" s="66"/>
      <c r="F240" s="66"/>
      <c r="G240" s="66"/>
      <c r="H240" s="68"/>
      <c r="K240" s="128"/>
      <c r="L240" s="128"/>
      <c r="M240" s="128"/>
      <c r="N240" s="128"/>
    </row>
    <row r="241" spans="1:14" ht="15" outlineLevel="1">
      <c r="A241" s="71" t="s">
        <v>1275</v>
      </c>
      <c r="D241" s="66"/>
      <c r="E241" s="66"/>
      <c r="F241" s="66"/>
      <c r="G241" s="66"/>
      <c r="H241" s="68"/>
      <c r="K241" s="128"/>
      <c r="L241" s="128"/>
      <c r="M241" s="128"/>
      <c r="N241" s="128"/>
    </row>
    <row r="242" spans="1:14" ht="15" outlineLevel="1">
      <c r="A242" s="71" t="s">
        <v>1276</v>
      </c>
      <c r="D242" s="66"/>
      <c r="E242" s="66"/>
      <c r="F242" s="66"/>
      <c r="G242" s="66"/>
      <c r="H242" s="68"/>
      <c r="K242" s="128"/>
      <c r="L242" s="128"/>
      <c r="M242" s="128"/>
      <c r="N242" s="128"/>
    </row>
    <row r="243" spans="1:14" ht="15" outlineLevel="1">
      <c r="A243" s="71" t="s">
        <v>1277</v>
      </c>
      <c r="D243" s="66"/>
      <c r="E243" s="66"/>
      <c r="F243" s="66"/>
      <c r="G243" s="66"/>
      <c r="H243" s="68"/>
      <c r="K243" s="128"/>
      <c r="L243" s="128"/>
      <c r="M243" s="128"/>
      <c r="N243" s="128"/>
    </row>
    <row r="244" spans="1:14" ht="15" outlineLevel="1">
      <c r="A244" s="71" t="s">
        <v>1278</v>
      </c>
      <c r="D244" s="66"/>
      <c r="E244" s="66"/>
      <c r="F244" s="66"/>
      <c r="G244" s="66"/>
      <c r="H244" s="68"/>
      <c r="K244" s="128"/>
      <c r="L244" s="128"/>
      <c r="M244" s="128"/>
      <c r="N244" s="128"/>
    </row>
    <row r="245" spans="1:14" ht="15" outlineLevel="1">
      <c r="A245" s="71" t="s">
        <v>1279</v>
      </c>
      <c r="D245" s="66"/>
      <c r="E245" s="66"/>
      <c r="F245" s="66"/>
      <c r="G245" s="66"/>
      <c r="H245" s="68"/>
      <c r="K245" s="128"/>
      <c r="L245" s="128"/>
      <c r="M245" s="128"/>
      <c r="N245" s="128"/>
    </row>
    <row r="246" spans="1:14" ht="15" outlineLevel="1">
      <c r="A246" s="71" t="s">
        <v>1280</v>
      </c>
      <c r="D246" s="66"/>
      <c r="E246" s="66"/>
      <c r="F246" s="66"/>
      <c r="G246" s="66"/>
      <c r="H246" s="68"/>
      <c r="K246" s="128"/>
      <c r="L246" s="128"/>
      <c r="M246" s="128"/>
      <c r="N246" s="128"/>
    </row>
    <row r="247" spans="1:14" ht="15" outlineLevel="1">
      <c r="A247" s="71" t="s">
        <v>1281</v>
      </c>
      <c r="D247" s="66"/>
      <c r="E247" s="66"/>
      <c r="F247" s="66"/>
      <c r="G247" s="66"/>
      <c r="H247" s="68"/>
      <c r="K247" s="128"/>
      <c r="L247" s="128"/>
      <c r="M247" s="128"/>
      <c r="N247" s="128"/>
    </row>
    <row r="248" spans="1:14" ht="15" outlineLevel="1">
      <c r="A248" s="71" t="s">
        <v>1282</v>
      </c>
      <c r="D248" s="66"/>
      <c r="E248" s="66"/>
      <c r="F248" s="66"/>
      <c r="G248" s="66"/>
      <c r="H248" s="68"/>
      <c r="K248" s="128"/>
      <c r="L248" s="128"/>
      <c r="M248" s="128"/>
      <c r="N248" s="128"/>
    </row>
    <row r="249" spans="1:14" ht="15" outlineLevel="1">
      <c r="A249" s="71" t="s">
        <v>1283</v>
      </c>
      <c r="D249" s="66"/>
      <c r="E249" s="66"/>
      <c r="F249" s="66"/>
      <c r="G249" s="66"/>
      <c r="H249" s="68"/>
      <c r="K249" s="128"/>
      <c r="L249" s="128"/>
      <c r="M249" s="128"/>
      <c r="N249" s="128"/>
    </row>
    <row r="250" spans="1:14" ht="15" outlineLevel="1">
      <c r="A250" s="71" t="s">
        <v>1284</v>
      </c>
      <c r="D250" s="66"/>
      <c r="E250" s="66"/>
      <c r="F250" s="66"/>
      <c r="G250" s="66"/>
      <c r="H250" s="68"/>
      <c r="K250" s="128"/>
      <c r="L250" s="128"/>
      <c r="M250" s="128"/>
      <c r="N250" s="128"/>
    </row>
    <row r="251" spans="1:14" ht="15" outlineLevel="1">
      <c r="A251" s="71" t="s">
        <v>1285</v>
      </c>
      <c r="D251" s="66"/>
      <c r="E251" s="66"/>
      <c r="F251" s="66"/>
      <c r="G251" s="66"/>
      <c r="H251" s="68"/>
      <c r="K251" s="128"/>
      <c r="L251" s="128"/>
      <c r="M251" s="128"/>
      <c r="N251" s="128"/>
    </row>
    <row r="252" spans="1:14" ht="15" outlineLevel="1">
      <c r="A252" s="71" t="s">
        <v>1286</v>
      </c>
      <c r="D252" s="66"/>
      <c r="E252" s="66"/>
      <c r="F252" s="66"/>
      <c r="G252" s="66"/>
      <c r="H252" s="68"/>
      <c r="K252" s="128"/>
      <c r="L252" s="128"/>
      <c r="M252" s="128"/>
      <c r="N252" s="128"/>
    </row>
    <row r="253" spans="1:14" ht="15" outlineLevel="1">
      <c r="A253" s="71" t="s">
        <v>1287</v>
      </c>
      <c r="D253" s="66"/>
      <c r="E253" s="66"/>
      <c r="F253" s="66"/>
      <c r="G253" s="66"/>
      <c r="H253" s="68"/>
      <c r="K253" s="128"/>
      <c r="L253" s="128"/>
      <c r="M253" s="128"/>
      <c r="N253" s="128"/>
    </row>
    <row r="254" spans="1:14" ht="15" outlineLevel="1">
      <c r="A254" s="71" t="s">
        <v>1288</v>
      </c>
      <c r="D254" s="66"/>
      <c r="E254" s="66"/>
      <c r="F254" s="66"/>
      <c r="G254" s="66"/>
      <c r="H254" s="68"/>
      <c r="K254" s="128"/>
      <c r="L254" s="128"/>
      <c r="M254" s="128"/>
      <c r="N254" s="128"/>
    </row>
    <row r="255" spans="1:14" ht="15" outlineLevel="1">
      <c r="A255" s="71" t="s">
        <v>1289</v>
      </c>
      <c r="D255" s="66"/>
      <c r="E255" s="66"/>
      <c r="F255" s="66"/>
      <c r="G255" s="66"/>
      <c r="H255" s="68"/>
      <c r="K255" s="128"/>
      <c r="L255" s="128"/>
      <c r="M255" s="128"/>
      <c r="N255" s="128"/>
    </row>
    <row r="256" spans="1:14" ht="15" outlineLevel="1">
      <c r="A256" s="71" t="s">
        <v>1290</v>
      </c>
      <c r="D256" s="66"/>
      <c r="E256" s="66"/>
      <c r="F256" s="66"/>
      <c r="G256" s="66"/>
      <c r="H256" s="68"/>
      <c r="K256" s="128"/>
      <c r="L256" s="128"/>
      <c r="M256" s="128"/>
      <c r="N256" s="128"/>
    </row>
    <row r="257" spans="1:14" ht="15" outlineLevel="1">
      <c r="A257" s="71" t="s">
        <v>1291</v>
      </c>
      <c r="D257" s="66"/>
      <c r="E257" s="66"/>
      <c r="F257" s="66"/>
      <c r="G257" s="66"/>
      <c r="H257" s="68"/>
      <c r="K257" s="128"/>
      <c r="L257" s="128"/>
      <c r="M257" s="128"/>
      <c r="N257" s="128"/>
    </row>
    <row r="258" spans="1:14" ht="15" outlineLevel="1">
      <c r="A258" s="71" t="s">
        <v>1292</v>
      </c>
      <c r="D258" s="66"/>
      <c r="E258" s="66"/>
      <c r="F258" s="66"/>
      <c r="G258" s="66"/>
      <c r="H258" s="68"/>
      <c r="K258" s="128"/>
      <c r="L258" s="128"/>
      <c r="M258" s="128"/>
      <c r="N258" s="128"/>
    </row>
    <row r="259" spans="1:14" ht="15" outlineLevel="1">
      <c r="A259" s="71" t="s">
        <v>1293</v>
      </c>
      <c r="D259" s="66"/>
      <c r="E259" s="66"/>
      <c r="F259" s="66"/>
      <c r="G259" s="66"/>
      <c r="H259" s="68"/>
      <c r="K259" s="128"/>
      <c r="L259" s="128"/>
      <c r="M259" s="128"/>
      <c r="N259" s="128"/>
    </row>
    <row r="260" spans="1:14" ht="15" outlineLevel="1">
      <c r="A260" s="71" t="s">
        <v>1294</v>
      </c>
      <c r="D260" s="66"/>
      <c r="E260" s="66"/>
      <c r="F260" s="66"/>
      <c r="G260" s="66"/>
      <c r="H260" s="68"/>
      <c r="K260" s="128"/>
      <c r="L260" s="128"/>
      <c r="M260" s="128"/>
      <c r="N260" s="128"/>
    </row>
    <row r="261" spans="1:14" ht="15" outlineLevel="1">
      <c r="A261" s="71" t="s">
        <v>1295</v>
      </c>
      <c r="D261" s="66"/>
      <c r="E261" s="66"/>
      <c r="F261" s="66"/>
      <c r="G261" s="66"/>
      <c r="H261" s="68"/>
      <c r="K261" s="128"/>
      <c r="L261" s="128"/>
      <c r="M261" s="128"/>
      <c r="N261" s="128"/>
    </row>
    <row r="262" spans="1:14" ht="15" outlineLevel="1">
      <c r="A262" s="71" t="s">
        <v>1296</v>
      </c>
      <c r="D262" s="66"/>
      <c r="E262" s="66"/>
      <c r="F262" s="66"/>
      <c r="G262" s="66"/>
      <c r="H262" s="68"/>
      <c r="K262" s="128"/>
      <c r="L262" s="128"/>
      <c r="M262" s="128"/>
      <c r="N262" s="128"/>
    </row>
    <row r="263" spans="1:14" ht="15" outlineLevel="1">
      <c r="A263" s="71" t="s">
        <v>1297</v>
      </c>
      <c r="D263" s="66"/>
      <c r="E263" s="66"/>
      <c r="F263" s="66"/>
      <c r="G263" s="66"/>
      <c r="H263" s="68"/>
      <c r="K263" s="128"/>
      <c r="L263" s="128"/>
      <c r="M263" s="128"/>
      <c r="N263" s="128"/>
    </row>
    <row r="264" spans="1:14" ht="15" outlineLevel="1">
      <c r="A264" s="71" t="s">
        <v>1298</v>
      </c>
      <c r="D264" s="66"/>
      <c r="E264" s="66"/>
      <c r="F264" s="66"/>
      <c r="G264" s="66"/>
      <c r="H264" s="68"/>
      <c r="K264" s="128"/>
      <c r="L264" s="128"/>
      <c r="M264" s="128"/>
      <c r="N264" s="128"/>
    </row>
    <row r="265" spans="1:14" ht="15" outlineLevel="1">
      <c r="A265" s="71" t="s">
        <v>1299</v>
      </c>
      <c r="D265" s="66"/>
      <c r="E265" s="66"/>
      <c r="F265" s="66"/>
      <c r="G265" s="66"/>
      <c r="H265" s="68"/>
      <c r="K265" s="128"/>
      <c r="L265" s="128"/>
      <c r="M265" s="128"/>
      <c r="N265" s="128"/>
    </row>
    <row r="266" spans="1:14" ht="15" outlineLevel="1">
      <c r="A266" s="71" t="s">
        <v>1300</v>
      </c>
      <c r="D266" s="66"/>
      <c r="E266" s="66"/>
      <c r="F266" s="66"/>
      <c r="G266" s="66"/>
      <c r="H266" s="68"/>
      <c r="K266" s="128"/>
      <c r="L266" s="128"/>
      <c r="M266" s="128"/>
      <c r="N266" s="128"/>
    </row>
    <row r="267" spans="1:14" ht="15" outlineLevel="1">
      <c r="A267" s="71" t="s">
        <v>1301</v>
      </c>
      <c r="D267" s="66"/>
      <c r="E267" s="66"/>
      <c r="F267" s="66"/>
      <c r="G267" s="66"/>
      <c r="H267" s="68"/>
      <c r="K267" s="128"/>
      <c r="L267" s="128"/>
      <c r="M267" s="128"/>
      <c r="N267" s="128"/>
    </row>
    <row r="268" spans="1:14" ht="15" outlineLevel="1">
      <c r="A268" s="71" t="s">
        <v>1302</v>
      </c>
      <c r="D268" s="66"/>
      <c r="E268" s="66"/>
      <c r="F268" s="66"/>
      <c r="G268" s="66"/>
      <c r="H268" s="68"/>
      <c r="K268" s="128"/>
      <c r="L268" s="128"/>
      <c r="M268" s="128"/>
      <c r="N268" s="128"/>
    </row>
    <row r="269" spans="1:14" ht="15" outlineLevel="1">
      <c r="A269" s="71" t="s">
        <v>1303</v>
      </c>
      <c r="D269" s="66"/>
      <c r="E269" s="66"/>
      <c r="F269" s="66"/>
      <c r="G269" s="66"/>
      <c r="H269" s="68"/>
      <c r="K269" s="128"/>
      <c r="L269" s="128"/>
      <c r="M269" s="128"/>
      <c r="N269" s="128"/>
    </row>
    <row r="270" spans="1:14" ht="15" outlineLevel="1">
      <c r="A270" s="71" t="s">
        <v>1304</v>
      </c>
      <c r="D270" s="66"/>
      <c r="E270" s="66"/>
      <c r="F270" s="66"/>
      <c r="G270" s="66"/>
      <c r="H270" s="68"/>
      <c r="K270" s="128"/>
      <c r="L270" s="128"/>
      <c r="M270" s="128"/>
      <c r="N270" s="128"/>
    </row>
    <row r="271" spans="1:14" ht="15" outlineLevel="1">
      <c r="A271" s="71" t="s">
        <v>1305</v>
      </c>
      <c r="D271" s="66"/>
      <c r="E271" s="66"/>
      <c r="F271" s="66"/>
      <c r="G271" s="66"/>
      <c r="H271" s="68"/>
      <c r="K271" s="128"/>
      <c r="L271" s="128"/>
      <c r="M271" s="128"/>
      <c r="N271" s="128"/>
    </row>
    <row r="272" spans="1:14" ht="15" outlineLevel="1">
      <c r="A272" s="71" t="s">
        <v>1306</v>
      </c>
      <c r="D272" s="66"/>
      <c r="E272" s="66"/>
      <c r="F272" s="66"/>
      <c r="G272" s="66"/>
      <c r="H272" s="68"/>
      <c r="K272" s="128"/>
      <c r="L272" s="128"/>
      <c r="M272" s="128"/>
      <c r="N272" s="128"/>
    </row>
    <row r="273" spans="1:14" ht="15" outlineLevel="1">
      <c r="A273" s="71" t="s">
        <v>1307</v>
      </c>
      <c r="D273" s="66"/>
      <c r="E273" s="66"/>
      <c r="F273" s="66"/>
      <c r="G273" s="66"/>
      <c r="H273" s="68"/>
      <c r="K273" s="128"/>
      <c r="L273" s="128"/>
      <c r="M273" s="128"/>
      <c r="N273" s="128"/>
    </row>
    <row r="274" spans="1:14" ht="15" outlineLevel="1">
      <c r="A274" s="71" t="s">
        <v>1308</v>
      </c>
      <c r="D274" s="66"/>
      <c r="E274" s="66"/>
      <c r="F274" s="66"/>
      <c r="G274" s="66"/>
      <c r="H274" s="68"/>
      <c r="K274" s="128"/>
      <c r="L274" s="128"/>
      <c r="M274" s="128"/>
      <c r="N274" s="128"/>
    </row>
    <row r="275" spans="1:14" ht="15" outlineLevel="1">
      <c r="A275" s="71" t="s">
        <v>1309</v>
      </c>
      <c r="D275" s="66"/>
      <c r="E275" s="66"/>
      <c r="F275" s="66"/>
      <c r="G275" s="66"/>
      <c r="H275" s="68"/>
      <c r="K275" s="128"/>
      <c r="L275" s="128"/>
      <c r="M275" s="128"/>
      <c r="N275" s="128"/>
    </row>
    <row r="276" spans="1:14" ht="15" outlineLevel="1">
      <c r="A276" s="71" t="s">
        <v>1310</v>
      </c>
      <c r="D276" s="66"/>
      <c r="E276" s="66"/>
      <c r="F276" s="66"/>
      <c r="G276" s="66"/>
      <c r="H276" s="68"/>
      <c r="K276" s="128"/>
      <c r="L276" s="128"/>
      <c r="M276" s="128"/>
      <c r="N276" s="128"/>
    </row>
    <row r="277" spans="1:14" ht="15" outlineLevel="1">
      <c r="A277" s="71" t="s">
        <v>1311</v>
      </c>
      <c r="D277" s="66"/>
      <c r="E277" s="66"/>
      <c r="F277" s="66"/>
      <c r="G277" s="66"/>
      <c r="H277" s="68"/>
      <c r="K277" s="128"/>
      <c r="L277" s="128"/>
      <c r="M277" s="128"/>
      <c r="N277" s="128"/>
    </row>
    <row r="278" spans="1:14" ht="15" outlineLevel="1">
      <c r="A278" s="71" t="s">
        <v>1312</v>
      </c>
      <c r="D278" s="66"/>
      <c r="E278" s="66"/>
      <c r="F278" s="66"/>
      <c r="G278" s="66"/>
      <c r="H278" s="68"/>
      <c r="K278" s="128"/>
      <c r="L278" s="128"/>
      <c r="M278" s="128"/>
      <c r="N278" s="128"/>
    </row>
    <row r="279" spans="1:14" ht="15" outlineLevel="1">
      <c r="A279" s="71" t="s">
        <v>1313</v>
      </c>
      <c r="D279" s="66"/>
      <c r="E279" s="66"/>
      <c r="F279" s="66"/>
      <c r="G279" s="66"/>
      <c r="H279" s="68"/>
      <c r="K279" s="128"/>
      <c r="L279" s="128"/>
      <c r="M279" s="128"/>
      <c r="N279" s="128"/>
    </row>
    <row r="280" spans="1:14" ht="15" outlineLevel="1">
      <c r="A280" s="71" t="s">
        <v>1314</v>
      </c>
      <c r="D280" s="66"/>
      <c r="E280" s="66"/>
      <c r="F280" s="66"/>
      <c r="G280" s="66"/>
      <c r="H280" s="68"/>
      <c r="K280" s="128"/>
      <c r="L280" s="128"/>
      <c r="M280" s="128"/>
      <c r="N280" s="128"/>
    </row>
    <row r="281" spans="1:14" ht="15" outlineLevel="1">
      <c r="A281" s="71" t="s">
        <v>1315</v>
      </c>
      <c r="D281" s="66"/>
      <c r="E281" s="66"/>
      <c r="F281" s="66"/>
      <c r="G281" s="66"/>
      <c r="H281" s="68"/>
      <c r="K281" s="128"/>
      <c r="L281" s="128"/>
      <c r="M281" s="128"/>
      <c r="N281" s="128"/>
    </row>
    <row r="282" spans="1:14" ht="15" outlineLevel="1">
      <c r="A282" s="71" t="s">
        <v>1316</v>
      </c>
      <c r="D282" s="66"/>
      <c r="E282" s="66"/>
      <c r="F282" s="66"/>
      <c r="G282" s="66"/>
      <c r="H282" s="68"/>
      <c r="K282" s="128"/>
      <c r="L282" s="128"/>
      <c r="M282" s="128"/>
      <c r="N282" s="128"/>
    </row>
    <row r="283" spans="1:14" ht="15" outlineLevel="1">
      <c r="A283" s="71" t="s">
        <v>1317</v>
      </c>
      <c r="D283" s="66"/>
      <c r="E283" s="66"/>
      <c r="F283" s="66"/>
      <c r="G283" s="66"/>
      <c r="H283" s="68"/>
      <c r="K283" s="128"/>
      <c r="L283" s="128"/>
      <c r="M283" s="128"/>
      <c r="N283" s="128"/>
    </row>
    <row r="284" spans="1:14" ht="15" outlineLevel="1">
      <c r="A284" s="71" t="s">
        <v>1318</v>
      </c>
      <c r="D284" s="66"/>
      <c r="E284" s="66"/>
      <c r="F284" s="66"/>
      <c r="G284" s="66"/>
      <c r="H284" s="68"/>
      <c r="K284" s="128"/>
      <c r="L284" s="128"/>
      <c r="M284" s="128"/>
      <c r="N284" s="128"/>
    </row>
    <row r="285" spans="1:13" ht="37.5">
      <c r="A285" s="82"/>
      <c r="B285" s="82" t="s">
        <v>1319</v>
      </c>
      <c r="C285" s="82" t="s">
        <v>1320</v>
      </c>
      <c r="D285" s="82" t="s">
        <v>1320</v>
      </c>
      <c r="E285" s="82"/>
      <c r="F285" s="83"/>
      <c r="G285" s="84"/>
      <c r="H285" s="68"/>
      <c r="I285" s="75"/>
      <c r="J285" s="75"/>
      <c r="K285" s="75"/>
      <c r="L285" s="75"/>
      <c r="M285" s="77"/>
    </row>
    <row r="286" spans="1:13" ht="18.75">
      <c r="A286" s="129" t="s">
        <v>1321</v>
      </c>
      <c r="B286" s="130"/>
      <c r="C286" s="130"/>
      <c r="D286" s="130"/>
      <c r="E286" s="130"/>
      <c r="F286" s="131"/>
      <c r="G286" s="130"/>
      <c r="H286" s="68"/>
      <c r="I286" s="75"/>
      <c r="J286" s="75"/>
      <c r="K286" s="75"/>
      <c r="L286" s="75"/>
      <c r="M286" s="77"/>
    </row>
    <row r="287" spans="1:13" ht="18.75">
      <c r="A287" s="129" t="s">
        <v>1322</v>
      </c>
      <c r="B287" s="130"/>
      <c r="C287" s="130"/>
      <c r="D287" s="130"/>
      <c r="E287" s="130"/>
      <c r="F287" s="131"/>
      <c r="G287" s="130"/>
      <c r="H287" s="68"/>
      <c r="I287" s="75"/>
      <c r="J287" s="75"/>
      <c r="K287" s="75"/>
      <c r="L287" s="75"/>
      <c r="M287" s="77"/>
    </row>
    <row r="288" spans="1:14" ht="15">
      <c r="A288" s="71" t="s">
        <v>1323</v>
      </c>
      <c r="B288" s="87" t="s">
        <v>1324</v>
      </c>
      <c r="C288" s="126">
        <f>ROW(B38)</f>
        <v>38</v>
      </c>
      <c r="D288" s="100"/>
      <c r="E288" s="100"/>
      <c r="F288" s="100"/>
      <c r="G288" s="100"/>
      <c r="H288" s="68"/>
      <c r="I288" s="87"/>
      <c r="J288" s="126"/>
      <c r="L288" s="100"/>
      <c r="M288" s="100"/>
      <c r="N288" s="100"/>
    </row>
    <row r="289" spans="1:13" ht="15">
      <c r="A289" s="71" t="s">
        <v>1325</v>
      </c>
      <c r="B289" s="87" t="s">
        <v>1326</v>
      </c>
      <c r="C289" s="126">
        <f>ROW(B39)</f>
        <v>39</v>
      </c>
      <c r="E289" s="100"/>
      <c r="F289" s="100"/>
      <c r="H289" s="68"/>
      <c r="I289" s="87"/>
      <c r="J289" s="126"/>
      <c r="L289" s="100"/>
      <c r="M289" s="100"/>
    </row>
    <row r="290" spans="1:14" ht="15">
      <c r="A290" s="71" t="s">
        <v>1327</v>
      </c>
      <c r="B290" s="87" t="s">
        <v>1328</v>
      </c>
      <c r="C290" s="126" t="s">
        <v>2089</v>
      </c>
      <c r="D290" s="126"/>
      <c r="E290" s="132"/>
      <c r="F290" s="100"/>
      <c r="G290" s="132"/>
      <c r="H290" s="68"/>
      <c r="I290" s="87"/>
      <c r="J290" s="126"/>
      <c r="K290" s="126"/>
      <c r="L290" s="132"/>
      <c r="M290" s="100"/>
      <c r="N290" s="132"/>
    </row>
    <row r="291" spans="1:10" ht="15">
      <c r="A291" s="71" t="s">
        <v>1329</v>
      </c>
      <c r="B291" s="87" t="s">
        <v>1330</v>
      </c>
      <c r="C291" s="126">
        <f>ROW(B52)</f>
        <v>52</v>
      </c>
      <c r="H291" s="68"/>
      <c r="I291" s="87"/>
      <c r="J291" s="126"/>
    </row>
    <row r="292" spans="1:14" ht="15">
      <c r="A292" s="71" t="s">
        <v>1331</v>
      </c>
      <c r="B292" s="87" t="s">
        <v>1332</v>
      </c>
      <c r="C292" s="133" t="s">
        <v>2090</v>
      </c>
      <c r="D292" s="126" t="s">
        <v>2091</v>
      </c>
      <c r="E292" s="132"/>
      <c r="F292" s="126"/>
      <c r="G292" s="132"/>
      <c r="H292" s="68"/>
      <c r="I292" s="87"/>
      <c r="J292" s="128"/>
      <c r="K292" s="126"/>
      <c r="L292" s="132"/>
      <c r="N292" s="132"/>
    </row>
    <row r="293" spans="1:13" ht="15">
      <c r="A293" s="71" t="s">
        <v>1333</v>
      </c>
      <c r="B293" s="87" t="s">
        <v>1334</v>
      </c>
      <c r="C293" s="126" t="s">
        <v>2092</v>
      </c>
      <c r="D293" s="126"/>
      <c r="H293" s="68"/>
      <c r="I293" s="87"/>
      <c r="M293" s="132"/>
    </row>
    <row r="294" spans="1:13" ht="15">
      <c r="A294" s="71" t="s">
        <v>1335</v>
      </c>
      <c r="B294" s="87" t="s">
        <v>1336</v>
      </c>
      <c r="C294" s="126">
        <f>ROW(B111)</f>
        <v>111</v>
      </c>
      <c r="F294" s="132"/>
      <c r="H294" s="68"/>
      <c r="I294" s="87"/>
      <c r="J294" s="126"/>
      <c r="M294" s="132"/>
    </row>
    <row r="295" spans="1:13" ht="15">
      <c r="A295" s="71" t="s">
        <v>1337</v>
      </c>
      <c r="B295" s="87" t="s">
        <v>1338</v>
      </c>
      <c r="C295" s="126">
        <f>ROW(B163)</f>
        <v>163</v>
      </c>
      <c r="E295" s="132"/>
      <c r="F295" s="132"/>
      <c r="H295" s="68"/>
      <c r="I295" s="87"/>
      <c r="J295" s="126"/>
      <c r="L295" s="132"/>
      <c r="M295" s="132"/>
    </row>
    <row r="296" spans="1:13" ht="15">
      <c r="A296" s="71" t="s">
        <v>1339</v>
      </c>
      <c r="B296" s="87" t="s">
        <v>1340</v>
      </c>
      <c r="C296" s="126">
        <f>ROW(B137)</f>
        <v>137</v>
      </c>
      <c r="E296" s="132"/>
      <c r="F296" s="132"/>
      <c r="H296" s="68"/>
      <c r="I296" s="87"/>
      <c r="J296" s="126"/>
      <c r="L296" s="132"/>
      <c r="M296" s="132"/>
    </row>
    <row r="297" spans="1:12" ht="30">
      <c r="A297" s="71" t="s">
        <v>1341</v>
      </c>
      <c r="B297" s="71" t="s">
        <v>1342</v>
      </c>
      <c r="C297" s="126" t="s">
        <v>2094</v>
      </c>
      <c r="E297" s="132"/>
      <c r="H297" s="68"/>
      <c r="J297" s="126"/>
      <c r="L297" s="132"/>
    </row>
    <row r="298" spans="1:12" ht="15">
      <c r="A298" s="71" t="s">
        <v>1343</v>
      </c>
      <c r="B298" s="87" t="s">
        <v>1344</v>
      </c>
      <c r="C298" s="126">
        <f>ROW(B65)</f>
        <v>65</v>
      </c>
      <c r="E298" s="132"/>
      <c r="H298" s="68"/>
      <c r="I298" s="87"/>
      <c r="J298" s="126"/>
      <c r="L298" s="132"/>
    </row>
    <row r="299" spans="1:12" ht="15">
      <c r="A299" s="71" t="s">
        <v>1345</v>
      </c>
      <c r="B299" s="87" t="s">
        <v>1346</v>
      </c>
      <c r="C299" s="126">
        <f>ROW(B88)</f>
        <v>88</v>
      </c>
      <c r="E299" s="132"/>
      <c r="H299" s="68"/>
      <c r="I299" s="87"/>
      <c r="J299" s="126"/>
      <c r="L299" s="132"/>
    </row>
    <row r="300" spans="1:12" ht="15">
      <c r="A300" s="71" t="s">
        <v>1347</v>
      </c>
      <c r="B300" s="87" t="s">
        <v>1348</v>
      </c>
      <c r="C300" s="126" t="s">
        <v>2093</v>
      </c>
      <c r="D300" s="126"/>
      <c r="E300" s="132"/>
      <c r="H300" s="68"/>
      <c r="I300" s="87"/>
      <c r="J300" s="126"/>
      <c r="K300" s="126"/>
      <c r="L300" s="132"/>
    </row>
    <row r="301" spans="1:12" ht="15" outlineLevel="1">
      <c r="A301" s="71" t="s">
        <v>1349</v>
      </c>
      <c r="B301" s="87"/>
      <c r="C301" s="126"/>
      <c r="D301" s="126"/>
      <c r="E301" s="132"/>
      <c r="H301" s="68"/>
      <c r="I301" s="87"/>
      <c r="J301" s="126"/>
      <c r="K301" s="126"/>
      <c r="L301" s="132"/>
    </row>
    <row r="302" spans="1:12" ht="15" outlineLevel="1">
      <c r="A302" s="71" t="s">
        <v>1350</v>
      </c>
      <c r="B302" s="87"/>
      <c r="C302" s="126"/>
      <c r="D302" s="126"/>
      <c r="E302" s="132"/>
      <c r="H302" s="68"/>
      <c r="I302" s="87"/>
      <c r="J302" s="126"/>
      <c r="K302" s="126"/>
      <c r="L302" s="132"/>
    </row>
    <row r="303" spans="1:12" ht="15" outlineLevel="1">
      <c r="A303" s="71" t="s">
        <v>1351</v>
      </c>
      <c r="B303" s="87"/>
      <c r="C303" s="126"/>
      <c r="D303" s="126"/>
      <c r="E303" s="132"/>
      <c r="H303" s="68"/>
      <c r="I303" s="87"/>
      <c r="J303" s="126"/>
      <c r="K303" s="126"/>
      <c r="L303" s="132"/>
    </row>
    <row r="304" spans="1:12" ht="15" outlineLevel="1">
      <c r="A304" s="71" t="s">
        <v>1352</v>
      </c>
      <c r="B304" s="87"/>
      <c r="C304" s="126"/>
      <c r="D304" s="126"/>
      <c r="E304" s="132"/>
      <c r="H304" s="68"/>
      <c r="I304" s="87"/>
      <c r="J304" s="126"/>
      <c r="K304" s="126"/>
      <c r="L304" s="132"/>
    </row>
    <row r="305" spans="1:12" ht="15" outlineLevel="1">
      <c r="A305" s="71" t="s">
        <v>1353</v>
      </c>
      <c r="B305" s="87"/>
      <c r="C305" s="126"/>
      <c r="D305" s="126"/>
      <c r="E305" s="132"/>
      <c r="H305" s="68"/>
      <c r="I305" s="87"/>
      <c r="J305" s="126"/>
      <c r="K305" s="126"/>
      <c r="L305" s="132"/>
    </row>
    <row r="306" spans="1:12" ht="15" outlineLevel="1">
      <c r="A306" s="71" t="s">
        <v>1354</v>
      </c>
      <c r="B306" s="87"/>
      <c r="C306" s="126"/>
      <c r="D306" s="126"/>
      <c r="E306" s="132"/>
      <c r="H306" s="68"/>
      <c r="I306" s="87"/>
      <c r="J306" s="126"/>
      <c r="K306" s="126"/>
      <c r="L306" s="132"/>
    </row>
    <row r="307" spans="1:12" ht="15" outlineLevel="1">
      <c r="A307" s="71" t="s">
        <v>1355</v>
      </c>
      <c r="B307" s="87"/>
      <c r="C307" s="126"/>
      <c r="D307" s="126"/>
      <c r="E307" s="132"/>
      <c r="H307" s="68"/>
      <c r="I307" s="87"/>
      <c r="J307" s="126"/>
      <c r="K307" s="126"/>
      <c r="L307" s="132"/>
    </row>
    <row r="308" spans="1:12" ht="15" outlineLevel="1">
      <c r="A308" s="71" t="s">
        <v>1356</v>
      </c>
      <c r="B308" s="87"/>
      <c r="C308" s="126"/>
      <c r="D308" s="126"/>
      <c r="E308" s="132"/>
      <c r="H308" s="68"/>
      <c r="I308" s="87"/>
      <c r="J308" s="126"/>
      <c r="K308" s="126"/>
      <c r="L308" s="132"/>
    </row>
    <row r="309" spans="1:12" ht="15" outlineLevel="1">
      <c r="A309" s="71" t="s">
        <v>1357</v>
      </c>
      <c r="B309" s="87"/>
      <c r="C309" s="126"/>
      <c r="D309" s="126"/>
      <c r="E309" s="132"/>
      <c r="H309" s="68"/>
      <c r="I309" s="87"/>
      <c r="J309" s="126"/>
      <c r="K309" s="126"/>
      <c r="L309" s="132"/>
    </row>
    <row r="310" spans="1:8" ht="15" outlineLevel="1">
      <c r="A310" s="71" t="s">
        <v>1358</v>
      </c>
      <c r="H310" s="68"/>
    </row>
    <row r="311" spans="1:13" ht="37.5">
      <c r="A311" s="83"/>
      <c r="B311" s="82" t="s">
        <v>933</v>
      </c>
      <c r="C311" s="83"/>
      <c r="D311" s="83"/>
      <c r="E311" s="83"/>
      <c r="F311" s="83"/>
      <c r="G311" s="84"/>
      <c r="H311" s="68"/>
      <c r="I311" s="75"/>
      <c r="J311" s="77"/>
      <c r="K311" s="77"/>
      <c r="L311" s="77"/>
      <c r="M311" s="77"/>
    </row>
    <row r="312" spans="1:10" ht="15">
      <c r="A312" s="71" t="s">
        <v>1359</v>
      </c>
      <c r="B312" s="97" t="s">
        <v>1360</v>
      </c>
      <c r="C312" s="71">
        <v>0</v>
      </c>
      <c r="H312" s="68"/>
      <c r="I312" s="97"/>
      <c r="J312" s="126"/>
    </row>
    <row r="313" spans="1:10" ht="15" outlineLevel="1">
      <c r="A313" s="71" t="s">
        <v>1361</v>
      </c>
      <c r="B313" s="97"/>
      <c r="C313" s="126"/>
      <c r="H313" s="68"/>
      <c r="I313" s="97"/>
      <c r="J313" s="126"/>
    </row>
    <row r="314" spans="1:10" ht="15" outlineLevel="1">
      <c r="A314" s="71" t="s">
        <v>1362</v>
      </c>
      <c r="B314" s="97"/>
      <c r="C314" s="126"/>
      <c r="H314" s="68"/>
      <c r="I314" s="97"/>
      <c r="J314" s="126"/>
    </row>
    <row r="315" spans="1:10" ht="15" outlineLevel="1">
      <c r="A315" s="71" t="s">
        <v>1363</v>
      </c>
      <c r="B315" s="97"/>
      <c r="C315" s="126"/>
      <c r="H315" s="68"/>
      <c r="I315" s="97"/>
      <c r="J315" s="126"/>
    </row>
    <row r="316" spans="1:10" ht="15" outlineLevel="1">
      <c r="A316" s="71" t="s">
        <v>1364</v>
      </c>
      <c r="B316" s="97"/>
      <c r="C316" s="126"/>
      <c r="H316" s="68"/>
      <c r="I316" s="97"/>
      <c r="J316" s="126"/>
    </row>
    <row r="317" spans="1:10" ht="15" outlineLevel="1">
      <c r="A317" s="71" t="s">
        <v>1365</v>
      </c>
      <c r="B317" s="97"/>
      <c r="C317" s="126"/>
      <c r="H317" s="68"/>
      <c r="I317" s="97"/>
      <c r="J317" s="126"/>
    </row>
    <row r="318" spans="1:10" ht="15" outlineLevel="1">
      <c r="A318" s="71" t="s">
        <v>1366</v>
      </c>
      <c r="B318" s="97"/>
      <c r="C318" s="126"/>
      <c r="H318" s="68"/>
      <c r="I318" s="97"/>
      <c r="J318" s="126"/>
    </row>
    <row r="319" spans="1:13" ht="18.75">
      <c r="A319" s="83"/>
      <c r="B319" s="82" t="s">
        <v>934</v>
      </c>
      <c r="C319" s="83"/>
      <c r="D319" s="83"/>
      <c r="E319" s="83"/>
      <c r="F319" s="83"/>
      <c r="G319" s="84"/>
      <c r="H319" s="68"/>
      <c r="I319" s="75"/>
      <c r="J319" s="77"/>
      <c r="K319" s="77"/>
      <c r="L319" s="77"/>
      <c r="M319" s="77"/>
    </row>
    <row r="320" spans="1:13" ht="15" customHeight="1" outlineLevel="1">
      <c r="A320" s="92"/>
      <c r="B320" s="93" t="s">
        <v>1367</v>
      </c>
      <c r="C320" s="92"/>
      <c r="D320" s="92"/>
      <c r="E320" s="94"/>
      <c r="F320" s="95"/>
      <c r="G320" s="95"/>
      <c r="H320" s="68"/>
      <c r="L320" s="68"/>
      <c r="M320" s="68"/>
    </row>
    <row r="321" spans="1:8" ht="15" outlineLevel="1">
      <c r="A321" s="71" t="s">
        <v>1368</v>
      </c>
      <c r="B321" s="87" t="s">
        <v>1369</v>
      </c>
      <c r="C321" s="87"/>
      <c r="H321" s="68"/>
    </row>
    <row r="322" spans="1:8" ht="15" outlineLevel="1">
      <c r="A322" s="71" t="s">
        <v>1370</v>
      </c>
      <c r="B322" s="87" t="s">
        <v>1371</v>
      </c>
      <c r="C322" s="87"/>
      <c r="H322" s="68"/>
    </row>
    <row r="323" spans="1:8" ht="15" outlineLevel="1">
      <c r="A323" s="71" t="s">
        <v>1372</v>
      </c>
      <c r="B323" s="87" t="s">
        <v>1373</v>
      </c>
      <c r="C323" s="87"/>
      <c r="H323" s="68"/>
    </row>
    <row r="324" spans="1:8" ht="15" outlineLevel="1">
      <c r="A324" s="71" t="s">
        <v>1374</v>
      </c>
      <c r="B324" s="87" t="s">
        <v>1375</v>
      </c>
      <c r="H324" s="68"/>
    </row>
    <row r="325" spans="1:8" ht="15" outlineLevel="1">
      <c r="A325" s="71" t="s">
        <v>1376</v>
      </c>
      <c r="B325" s="87" t="s">
        <v>1377</v>
      </c>
      <c r="H325" s="68"/>
    </row>
    <row r="326" spans="1:8" ht="15" outlineLevel="1">
      <c r="A326" s="71" t="s">
        <v>1378</v>
      </c>
      <c r="B326" s="87" t="s">
        <v>1379</v>
      </c>
      <c r="H326" s="68"/>
    </row>
    <row r="327" spans="1:8" ht="15" outlineLevel="1">
      <c r="A327" s="71" t="s">
        <v>1380</v>
      </c>
      <c r="B327" s="87" t="s">
        <v>1381</v>
      </c>
      <c r="H327" s="68"/>
    </row>
    <row r="328" spans="1:8" ht="15" outlineLevel="1">
      <c r="A328" s="71" t="s">
        <v>1382</v>
      </c>
      <c r="B328" s="87" t="s">
        <v>1383</v>
      </c>
      <c r="H328" s="68"/>
    </row>
    <row r="329" spans="1:8" ht="15" outlineLevel="1">
      <c r="A329" s="71" t="s">
        <v>1384</v>
      </c>
      <c r="B329" s="87" t="s">
        <v>1385</v>
      </c>
      <c r="H329" s="68"/>
    </row>
    <row r="330" spans="1:8" ht="15" outlineLevel="1">
      <c r="A330" s="71" t="s">
        <v>1386</v>
      </c>
      <c r="B330" s="107" t="s">
        <v>1387</v>
      </c>
      <c r="H330" s="68"/>
    </row>
    <row r="331" spans="1:8" ht="15" outlineLevel="1">
      <c r="A331" s="71" t="s">
        <v>1388</v>
      </c>
      <c r="B331" s="107" t="s">
        <v>1387</v>
      </c>
      <c r="H331" s="68"/>
    </row>
    <row r="332" spans="1:8" ht="15" outlineLevel="1">
      <c r="A332" s="71" t="s">
        <v>1389</v>
      </c>
      <c r="B332" s="107" t="s">
        <v>1387</v>
      </c>
      <c r="H332" s="68"/>
    </row>
    <row r="333" spans="1:8" ht="15" outlineLevel="1">
      <c r="A333" s="71" t="s">
        <v>1390</v>
      </c>
      <c r="B333" s="107" t="s">
        <v>1387</v>
      </c>
      <c r="H333" s="68"/>
    </row>
    <row r="334" spans="1:8" ht="15" outlineLevel="1">
      <c r="A334" s="71" t="s">
        <v>1391</v>
      </c>
      <c r="B334" s="107" t="s">
        <v>1387</v>
      </c>
      <c r="H334" s="68"/>
    </row>
    <row r="335" spans="1:8" ht="15" outlineLevel="1">
      <c r="A335" s="71" t="s">
        <v>1392</v>
      </c>
      <c r="B335" s="107" t="s">
        <v>1387</v>
      </c>
      <c r="H335" s="68"/>
    </row>
    <row r="336" spans="1:8" ht="15" outlineLevel="1">
      <c r="A336" s="71" t="s">
        <v>1393</v>
      </c>
      <c r="B336" s="107" t="s">
        <v>1387</v>
      </c>
      <c r="H336" s="68"/>
    </row>
    <row r="337" spans="1:8" ht="15" outlineLevel="1">
      <c r="A337" s="71" t="s">
        <v>1394</v>
      </c>
      <c r="B337" s="107" t="s">
        <v>1387</v>
      </c>
      <c r="H337" s="68"/>
    </row>
    <row r="338" spans="1:8" ht="15" outlineLevel="1">
      <c r="A338" s="71" t="s">
        <v>1395</v>
      </c>
      <c r="B338" s="107" t="s">
        <v>1387</v>
      </c>
      <c r="H338" s="68"/>
    </row>
    <row r="339" spans="1:8" ht="15" outlineLevel="1">
      <c r="A339" s="71" t="s">
        <v>1396</v>
      </c>
      <c r="B339" s="107" t="s">
        <v>1387</v>
      </c>
      <c r="H339" s="68"/>
    </row>
    <row r="340" spans="1:8" ht="15" outlineLevel="1">
      <c r="A340" s="71" t="s">
        <v>1397</v>
      </c>
      <c r="B340" s="107" t="s">
        <v>1387</v>
      </c>
      <c r="H340" s="68"/>
    </row>
    <row r="341" spans="1:8" ht="15" outlineLevel="1">
      <c r="A341" s="71" t="s">
        <v>1398</v>
      </c>
      <c r="B341" s="107" t="s">
        <v>1387</v>
      </c>
      <c r="H341" s="68"/>
    </row>
    <row r="342" spans="1:8" ht="15" outlineLevel="1">
      <c r="A342" s="71" t="s">
        <v>1399</v>
      </c>
      <c r="B342" s="107" t="s">
        <v>1387</v>
      </c>
      <c r="H342" s="68"/>
    </row>
    <row r="343" spans="1:8" ht="15" outlineLevel="1">
      <c r="A343" s="71" t="s">
        <v>1400</v>
      </c>
      <c r="B343" s="107" t="s">
        <v>1387</v>
      </c>
      <c r="H343" s="68"/>
    </row>
    <row r="344" spans="1:8" ht="15" outlineLevel="1">
      <c r="A344" s="71" t="s">
        <v>1401</v>
      </c>
      <c r="B344" s="107" t="s">
        <v>1387</v>
      </c>
      <c r="H344" s="68"/>
    </row>
    <row r="345" spans="1:8" ht="15" outlineLevel="1">
      <c r="A345" s="71" t="s">
        <v>1402</v>
      </c>
      <c r="B345" s="107" t="s">
        <v>1387</v>
      </c>
      <c r="H345" s="68"/>
    </row>
    <row r="346" spans="1:8" ht="15" outlineLevel="1">
      <c r="A346" s="71" t="s">
        <v>1403</v>
      </c>
      <c r="B346" s="107" t="s">
        <v>1387</v>
      </c>
      <c r="H346" s="68"/>
    </row>
    <row r="347" spans="1:8" ht="15" outlineLevel="1">
      <c r="A347" s="71" t="s">
        <v>1404</v>
      </c>
      <c r="B347" s="107" t="s">
        <v>1387</v>
      </c>
      <c r="H347" s="68"/>
    </row>
    <row r="348" spans="1:8" ht="15" outlineLevel="1">
      <c r="A348" s="71" t="s">
        <v>1405</v>
      </c>
      <c r="B348" s="107" t="s">
        <v>1387</v>
      </c>
      <c r="H348" s="68"/>
    </row>
    <row r="349" spans="1:8" ht="15" outlineLevel="1">
      <c r="A349" s="71" t="s">
        <v>1406</v>
      </c>
      <c r="B349" s="107" t="s">
        <v>1387</v>
      </c>
      <c r="H349" s="68"/>
    </row>
    <row r="350" spans="1:8" ht="15" outlineLevel="1">
      <c r="A350" s="71" t="s">
        <v>1407</v>
      </c>
      <c r="B350" s="107" t="s">
        <v>1387</v>
      </c>
      <c r="H350" s="68"/>
    </row>
    <row r="351" spans="1:8" ht="15" outlineLevel="1">
      <c r="A351" s="71" t="s">
        <v>1408</v>
      </c>
      <c r="B351" s="107" t="s">
        <v>1387</v>
      </c>
      <c r="H351" s="68"/>
    </row>
    <row r="352" spans="1:8" ht="15" outlineLevel="1">
      <c r="A352" s="71" t="s">
        <v>1409</v>
      </c>
      <c r="B352" s="107" t="s">
        <v>1387</v>
      </c>
      <c r="H352" s="68"/>
    </row>
    <row r="353" spans="1:8" ht="15" outlineLevel="1">
      <c r="A353" s="71" t="s">
        <v>1410</v>
      </c>
      <c r="B353" s="107" t="s">
        <v>1387</v>
      </c>
      <c r="H353" s="68"/>
    </row>
    <row r="354" spans="1:8" ht="15" outlineLevel="1">
      <c r="A354" s="71" t="s">
        <v>1411</v>
      </c>
      <c r="B354" s="107" t="s">
        <v>1387</v>
      </c>
      <c r="H354" s="68"/>
    </row>
    <row r="355" spans="1:8" ht="15" outlineLevel="1">
      <c r="A355" s="71" t="s">
        <v>1412</v>
      </c>
      <c r="B355" s="107" t="s">
        <v>1387</v>
      </c>
      <c r="H355" s="68"/>
    </row>
    <row r="356" spans="1:8" ht="15" outlineLevel="1">
      <c r="A356" s="71" t="s">
        <v>1413</v>
      </c>
      <c r="B356" s="107" t="s">
        <v>1387</v>
      </c>
      <c r="H356" s="68"/>
    </row>
    <row r="357" spans="1:8" ht="15" outlineLevel="1">
      <c r="A357" s="71" t="s">
        <v>1414</v>
      </c>
      <c r="B357" s="107" t="s">
        <v>1387</v>
      </c>
      <c r="H357" s="68"/>
    </row>
    <row r="358" spans="1:8" ht="15" outlineLevel="1">
      <c r="A358" s="71" t="s">
        <v>1415</v>
      </c>
      <c r="B358" s="107" t="s">
        <v>1387</v>
      </c>
      <c r="H358" s="68"/>
    </row>
    <row r="359" spans="1:8" ht="15" outlineLevel="1">
      <c r="A359" s="71" t="s">
        <v>1416</v>
      </c>
      <c r="B359" s="107" t="s">
        <v>1387</v>
      </c>
      <c r="H359" s="68"/>
    </row>
    <row r="360" spans="1:8" ht="15" outlineLevel="1">
      <c r="A360" s="71" t="s">
        <v>1417</v>
      </c>
      <c r="B360" s="107" t="s">
        <v>1387</v>
      </c>
      <c r="H360" s="68"/>
    </row>
    <row r="361" spans="1:8" ht="15" outlineLevel="1">
      <c r="A361" s="71" t="s">
        <v>1418</v>
      </c>
      <c r="B361" s="107" t="s">
        <v>1387</v>
      </c>
      <c r="H361" s="68"/>
    </row>
    <row r="362" spans="1:8" ht="15" outlineLevel="1">
      <c r="A362" s="71" t="s">
        <v>1419</v>
      </c>
      <c r="B362" s="107" t="s">
        <v>1387</v>
      </c>
      <c r="H362" s="68"/>
    </row>
    <row r="363" spans="1:8" ht="15" outlineLevel="1">
      <c r="A363" s="71" t="s">
        <v>1420</v>
      </c>
      <c r="B363" s="107" t="s">
        <v>1387</v>
      </c>
      <c r="H363" s="68"/>
    </row>
    <row r="364" spans="1:8" ht="15" outlineLevel="1">
      <c r="A364" s="71" t="s">
        <v>1421</v>
      </c>
      <c r="B364" s="107" t="s">
        <v>1387</v>
      </c>
      <c r="H364" s="68"/>
    </row>
    <row r="365" spans="1:8" ht="15" outlineLevel="1">
      <c r="A365" s="71" t="s">
        <v>1422</v>
      </c>
      <c r="B365" s="107" t="s">
        <v>1387</v>
      </c>
      <c r="H365" s="68"/>
    </row>
    <row r="366" ht="15">
      <c r="H366" s="68"/>
    </row>
    <row r="367" ht="15">
      <c r="H367" s="68"/>
    </row>
    <row r="368" ht="15">
      <c r="H368" s="68"/>
    </row>
    <row r="369" ht="15">
      <c r="H369" s="68"/>
    </row>
    <row r="370" ht="15">
      <c r="H370" s="68"/>
    </row>
    <row r="371" ht="15">
      <c r="H371" s="68"/>
    </row>
    <row r="372" ht="15">
      <c r="H372" s="68"/>
    </row>
    <row r="373" ht="15">
      <c r="H373" s="68"/>
    </row>
    <row r="374" ht="15">
      <c r="H374" s="68"/>
    </row>
    <row r="375" ht="15">
      <c r="H375" s="68"/>
    </row>
    <row r="376" ht="15">
      <c r="H376" s="68"/>
    </row>
    <row r="377" ht="15">
      <c r="H377" s="68"/>
    </row>
    <row r="378" ht="15">
      <c r="H378" s="68"/>
    </row>
    <row r="379" ht="15">
      <c r="H379" s="68"/>
    </row>
    <row r="380" ht="15">
      <c r="H380" s="68"/>
    </row>
    <row r="381" ht="15">
      <c r="H381" s="68"/>
    </row>
    <row r="382" ht="15">
      <c r="H382" s="68"/>
    </row>
    <row r="383" ht="15">
      <c r="H383" s="68"/>
    </row>
    <row r="384" ht="15">
      <c r="H384" s="68"/>
    </row>
    <row r="385" ht="15">
      <c r="H385" s="68"/>
    </row>
    <row r="386" ht="15">
      <c r="H386" s="68"/>
    </row>
    <row r="387" ht="15">
      <c r="H387" s="68"/>
    </row>
    <row r="388" ht="15">
      <c r="H388" s="68"/>
    </row>
    <row r="389" ht="15">
      <c r="H389" s="68"/>
    </row>
    <row r="390" ht="15">
      <c r="H390" s="68"/>
    </row>
    <row r="391" ht="15">
      <c r="H391" s="68"/>
    </row>
    <row r="392" ht="15">
      <c r="H392" s="68"/>
    </row>
    <row r="393" ht="15">
      <c r="H393" s="68"/>
    </row>
    <row r="394" ht="15">
      <c r="H394" s="68"/>
    </row>
    <row r="395" ht="15">
      <c r="H395" s="68"/>
    </row>
    <row r="396" ht="15">
      <c r="H396" s="68"/>
    </row>
    <row r="397" ht="15">
      <c r="H397" s="68"/>
    </row>
    <row r="398" ht="15">
      <c r="H398" s="68"/>
    </row>
    <row r="399" ht="15">
      <c r="H399" s="68"/>
    </row>
    <row r="400" ht="15">
      <c r="H400" s="68"/>
    </row>
    <row r="401" ht="15">
      <c r="H401" s="68"/>
    </row>
    <row r="402" ht="15">
      <c r="H402" s="68"/>
    </row>
    <row r="403" ht="15">
      <c r="H403" s="68"/>
    </row>
    <row r="404" ht="15">
      <c r="H404" s="68"/>
    </row>
    <row r="405" ht="15">
      <c r="H405" s="68"/>
    </row>
    <row r="406" ht="15">
      <c r="H406" s="68"/>
    </row>
    <row r="407" ht="15">
      <c r="H407" s="68"/>
    </row>
    <row r="408" ht="15">
      <c r="H408" s="68"/>
    </row>
    <row r="409" ht="15">
      <c r="H409" s="68"/>
    </row>
    <row r="410" ht="15">
      <c r="H410" s="68"/>
    </row>
    <row r="411" ht="15">
      <c r="H411" s="68"/>
    </row>
    <row r="412" ht="15">
      <c r="H412" s="68"/>
    </row>
    <row r="413" ht="15">
      <c r="H413" s="6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4" manualBreakCount="4">
    <brk id="64" max="6" man="1"/>
    <brk id="191"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401"/>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198" t="s">
        <v>16</v>
      </c>
      <c r="L2" s="199"/>
      <c r="M2" s="199"/>
      <c r="N2" s="199"/>
      <c r="O2" s="199"/>
      <c r="P2" s="1"/>
    </row>
    <row r="3" spans="2:16" ht="6" customHeight="1">
      <c r="B3" s="1"/>
      <c r="C3" s="1"/>
      <c r="D3" s="1"/>
      <c r="E3" s="1"/>
      <c r="F3" s="1"/>
      <c r="G3" s="1"/>
      <c r="H3" s="1"/>
      <c r="I3" s="1"/>
      <c r="J3" s="1"/>
      <c r="K3" s="1"/>
      <c r="L3" s="1"/>
      <c r="M3" s="1"/>
      <c r="N3" s="1"/>
      <c r="O3" s="1"/>
      <c r="P3" s="1"/>
    </row>
    <row r="4" spans="2:16" ht="33" customHeight="1">
      <c r="B4" s="200" t="s">
        <v>331</v>
      </c>
      <c r="C4" s="201"/>
      <c r="D4" s="201"/>
      <c r="E4" s="201"/>
      <c r="F4" s="201"/>
      <c r="G4" s="201"/>
      <c r="H4" s="201"/>
      <c r="I4" s="201"/>
      <c r="J4" s="201"/>
      <c r="K4" s="201"/>
      <c r="L4" s="201"/>
      <c r="M4" s="201"/>
      <c r="N4" s="201"/>
      <c r="O4" s="201"/>
      <c r="P4" s="201"/>
    </row>
    <row r="5" spans="2:16" ht="4.5" customHeight="1">
      <c r="B5" s="1"/>
      <c r="C5" s="1"/>
      <c r="D5" s="1"/>
      <c r="E5" s="1"/>
      <c r="F5" s="1"/>
      <c r="G5" s="1"/>
      <c r="H5" s="1"/>
      <c r="I5" s="1"/>
      <c r="J5" s="1"/>
      <c r="K5" s="1"/>
      <c r="L5" s="1"/>
      <c r="M5" s="1"/>
      <c r="N5" s="1"/>
      <c r="O5" s="1"/>
      <c r="P5" s="1"/>
    </row>
    <row r="6" spans="2:16" ht="20.25" customHeight="1">
      <c r="B6" s="205" t="s">
        <v>144</v>
      </c>
      <c r="C6" s="206"/>
      <c r="D6" s="206"/>
      <c r="E6" s="206"/>
      <c r="F6" s="206"/>
      <c r="G6" s="1"/>
      <c r="H6" s="333">
        <v>43586</v>
      </c>
      <c r="I6" s="208"/>
      <c r="J6" s="208"/>
      <c r="K6" s="208"/>
      <c r="L6" s="1"/>
      <c r="M6" s="1"/>
      <c r="N6" s="1"/>
      <c r="O6" s="1"/>
      <c r="P6" s="1"/>
    </row>
    <row r="7" spans="2:16" ht="5.25" customHeight="1">
      <c r="B7" s="1"/>
      <c r="C7" s="1"/>
      <c r="D7" s="1"/>
      <c r="E7" s="1"/>
      <c r="F7" s="1"/>
      <c r="G7" s="1"/>
      <c r="H7" s="1"/>
      <c r="I7" s="1"/>
      <c r="J7" s="1"/>
      <c r="K7" s="1"/>
      <c r="L7" s="1"/>
      <c r="M7" s="1"/>
      <c r="N7" s="1"/>
      <c r="O7" s="1"/>
      <c r="P7" s="1"/>
    </row>
    <row r="8" spans="2:16" ht="17.25" customHeight="1">
      <c r="B8" s="324" t="s">
        <v>332</v>
      </c>
      <c r="C8" s="325"/>
      <c r="D8" s="326"/>
      <c r="E8" s="327" t="s">
        <v>333</v>
      </c>
      <c r="F8" s="328"/>
      <c r="G8" s="328"/>
      <c r="H8" s="329"/>
      <c r="I8" s="330" t="s">
        <v>334</v>
      </c>
      <c r="J8" s="331"/>
      <c r="K8" s="331"/>
      <c r="L8" s="331"/>
      <c r="M8" s="331"/>
      <c r="N8" s="331"/>
      <c r="O8" s="331"/>
      <c r="P8" s="332"/>
    </row>
    <row r="9" spans="2:16" ht="22.5" customHeight="1">
      <c r="B9" s="22" t="s">
        <v>335</v>
      </c>
      <c r="C9" s="4" t="s">
        <v>336</v>
      </c>
      <c r="D9" s="4" t="s">
        <v>337</v>
      </c>
      <c r="E9" s="22" t="s">
        <v>338</v>
      </c>
      <c r="F9" s="334" t="s">
        <v>339</v>
      </c>
      <c r="G9" s="210"/>
      <c r="H9" s="210"/>
      <c r="I9" s="214" t="s">
        <v>340</v>
      </c>
      <c r="J9" s="210"/>
      <c r="K9" s="210"/>
      <c r="L9" s="210"/>
      <c r="M9" s="4" t="s">
        <v>341</v>
      </c>
      <c r="N9" s="4" t="s">
        <v>342</v>
      </c>
      <c r="O9" s="214" t="s">
        <v>343</v>
      </c>
      <c r="P9" s="210"/>
    </row>
    <row r="10" spans="2:16" ht="11.25" customHeight="1">
      <c r="B10" s="23">
        <v>43586</v>
      </c>
      <c r="C10" s="24">
        <v>43617</v>
      </c>
      <c r="D10" s="10">
        <v>1</v>
      </c>
      <c r="E10" s="25">
        <v>31</v>
      </c>
      <c r="F10" s="335">
        <v>5000000000</v>
      </c>
      <c r="G10" s="223"/>
      <c r="H10" s="223"/>
      <c r="I10" s="227">
        <v>6857994944.888392</v>
      </c>
      <c r="J10" s="223"/>
      <c r="K10" s="223"/>
      <c r="L10" s="223"/>
      <c r="M10" s="10">
        <v>6846363277.957087</v>
      </c>
      <c r="N10" s="10">
        <v>6828951567.128276</v>
      </c>
      <c r="O10" s="227">
        <v>6800027235.695826</v>
      </c>
      <c r="P10" s="223"/>
    </row>
    <row r="11" spans="2:16" ht="11.25" customHeight="1">
      <c r="B11" s="23">
        <v>43586</v>
      </c>
      <c r="C11" s="24">
        <v>43647</v>
      </c>
      <c r="D11" s="10">
        <v>2</v>
      </c>
      <c r="E11" s="25">
        <v>61</v>
      </c>
      <c r="F11" s="335">
        <v>5000000000</v>
      </c>
      <c r="G11" s="223"/>
      <c r="H11" s="223"/>
      <c r="I11" s="227">
        <v>6819334749.879611</v>
      </c>
      <c r="J11" s="223"/>
      <c r="K11" s="223"/>
      <c r="L11" s="223"/>
      <c r="M11" s="10">
        <v>6796594335.298715</v>
      </c>
      <c r="N11" s="10">
        <v>6762623500.67129</v>
      </c>
      <c r="O11" s="227">
        <v>6706376207.774521</v>
      </c>
      <c r="P11" s="223"/>
    </row>
    <row r="12" spans="2:16" ht="11.25" customHeight="1">
      <c r="B12" s="23">
        <v>43586</v>
      </c>
      <c r="C12" s="24">
        <v>43678</v>
      </c>
      <c r="D12" s="10">
        <v>3</v>
      </c>
      <c r="E12" s="25">
        <v>92</v>
      </c>
      <c r="F12" s="335">
        <v>5000000000</v>
      </c>
      <c r="G12" s="223"/>
      <c r="H12" s="223"/>
      <c r="I12" s="227">
        <v>6783275263.94747</v>
      </c>
      <c r="J12" s="223"/>
      <c r="K12" s="223"/>
      <c r="L12" s="223"/>
      <c r="M12" s="10">
        <v>6749188525.477566</v>
      </c>
      <c r="N12" s="10">
        <v>6698375852.035315</v>
      </c>
      <c r="O12" s="227">
        <v>6614527633.551203</v>
      </c>
      <c r="P12" s="223"/>
    </row>
    <row r="13" spans="2:16" ht="11.25" customHeight="1">
      <c r="B13" s="23">
        <v>43586</v>
      </c>
      <c r="C13" s="24">
        <v>43709</v>
      </c>
      <c r="D13" s="10">
        <v>4</v>
      </c>
      <c r="E13" s="25">
        <v>123</v>
      </c>
      <c r="F13" s="335">
        <v>5000000000</v>
      </c>
      <c r="G13" s="223"/>
      <c r="H13" s="223"/>
      <c r="I13" s="227">
        <v>6746481224.081074</v>
      </c>
      <c r="J13" s="223"/>
      <c r="K13" s="223"/>
      <c r="L13" s="223"/>
      <c r="M13" s="10">
        <v>6701194348.52181</v>
      </c>
      <c r="N13" s="10">
        <v>6633828801.024618</v>
      </c>
      <c r="O13" s="227">
        <v>6523042403.24701</v>
      </c>
      <c r="P13" s="223"/>
    </row>
    <row r="14" spans="2:16" ht="11.25" customHeight="1">
      <c r="B14" s="23">
        <v>43586</v>
      </c>
      <c r="C14" s="24">
        <v>43739</v>
      </c>
      <c r="D14" s="10">
        <v>5</v>
      </c>
      <c r="E14" s="25">
        <v>153</v>
      </c>
      <c r="F14" s="335">
        <v>5000000000</v>
      </c>
      <c r="G14" s="223"/>
      <c r="H14" s="223"/>
      <c r="I14" s="227">
        <v>6708946546.911952</v>
      </c>
      <c r="J14" s="223"/>
      <c r="K14" s="223"/>
      <c r="L14" s="223"/>
      <c r="M14" s="10">
        <v>6652973438.812439</v>
      </c>
      <c r="N14" s="10">
        <v>6569882506.145428</v>
      </c>
      <c r="O14" s="227">
        <v>6433682554.041021</v>
      </c>
      <c r="P14" s="223"/>
    </row>
    <row r="15" spans="2:16" ht="11.25" customHeight="1">
      <c r="B15" s="23">
        <v>43586</v>
      </c>
      <c r="C15" s="24">
        <v>43770</v>
      </c>
      <c r="D15" s="10">
        <v>6</v>
      </c>
      <c r="E15" s="25">
        <v>184</v>
      </c>
      <c r="F15" s="335">
        <v>5000000000</v>
      </c>
      <c r="G15" s="223"/>
      <c r="H15" s="223"/>
      <c r="I15" s="227">
        <v>6671277271.179912</v>
      </c>
      <c r="J15" s="223"/>
      <c r="K15" s="223"/>
      <c r="L15" s="223"/>
      <c r="M15" s="10">
        <v>6604397861.466251</v>
      </c>
      <c r="N15" s="10">
        <v>6505327034.870069</v>
      </c>
      <c r="O15" s="227">
        <v>6343482986.900088</v>
      </c>
      <c r="P15" s="223"/>
    </row>
    <row r="16" spans="2:16" ht="11.25" customHeight="1">
      <c r="B16" s="23">
        <v>43586</v>
      </c>
      <c r="C16" s="24">
        <v>43800</v>
      </c>
      <c r="D16" s="10">
        <v>7</v>
      </c>
      <c r="E16" s="25">
        <v>214</v>
      </c>
      <c r="F16" s="335">
        <v>5000000000</v>
      </c>
      <c r="G16" s="223"/>
      <c r="H16" s="223"/>
      <c r="I16" s="227">
        <v>6633729672.212237</v>
      </c>
      <c r="J16" s="223"/>
      <c r="K16" s="223"/>
      <c r="L16" s="223"/>
      <c r="M16" s="10">
        <v>6556447185.413798</v>
      </c>
      <c r="N16" s="10">
        <v>6442200550.370761</v>
      </c>
      <c r="O16" s="227">
        <v>6256176163.748148</v>
      </c>
      <c r="P16" s="223"/>
    </row>
    <row r="17" spans="2:16" ht="11.25" customHeight="1">
      <c r="B17" s="23">
        <v>43586</v>
      </c>
      <c r="C17" s="24">
        <v>43831</v>
      </c>
      <c r="D17" s="10">
        <v>8</v>
      </c>
      <c r="E17" s="25">
        <v>245</v>
      </c>
      <c r="F17" s="335">
        <v>5000000000</v>
      </c>
      <c r="G17" s="223"/>
      <c r="H17" s="223"/>
      <c r="I17" s="227">
        <v>6595019006.888489</v>
      </c>
      <c r="J17" s="223"/>
      <c r="K17" s="223"/>
      <c r="L17" s="223"/>
      <c r="M17" s="10">
        <v>6507132168.281452</v>
      </c>
      <c r="N17" s="10">
        <v>6377484242.475584</v>
      </c>
      <c r="O17" s="227">
        <v>6167096476.202586</v>
      </c>
      <c r="P17" s="223"/>
    </row>
    <row r="18" spans="2:16" ht="11.25" customHeight="1">
      <c r="B18" s="23">
        <v>43586</v>
      </c>
      <c r="C18" s="24">
        <v>43862</v>
      </c>
      <c r="D18" s="10">
        <v>9</v>
      </c>
      <c r="E18" s="25">
        <v>276</v>
      </c>
      <c r="F18" s="335">
        <v>5000000000</v>
      </c>
      <c r="G18" s="223"/>
      <c r="H18" s="223"/>
      <c r="I18" s="227">
        <v>6556611169.218617</v>
      </c>
      <c r="J18" s="223"/>
      <c r="K18" s="223"/>
      <c r="L18" s="223"/>
      <c r="M18" s="10">
        <v>6458263859.595524</v>
      </c>
      <c r="N18" s="10">
        <v>6313492135.681459</v>
      </c>
      <c r="O18" s="227">
        <v>6079356500.023159</v>
      </c>
      <c r="P18" s="223"/>
    </row>
    <row r="19" spans="2:16" ht="11.25" customHeight="1">
      <c r="B19" s="23">
        <v>43586</v>
      </c>
      <c r="C19" s="24">
        <v>43891</v>
      </c>
      <c r="D19" s="10">
        <v>10</v>
      </c>
      <c r="E19" s="25">
        <v>305</v>
      </c>
      <c r="F19" s="335">
        <v>5000000000</v>
      </c>
      <c r="G19" s="223"/>
      <c r="H19" s="223"/>
      <c r="I19" s="227">
        <v>6517804793.591427</v>
      </c>
      <c r="J19" s="223"/>
      <c r="K19" s="223"/>
      <c r="L19" s="223"/>
      <c r="M19" s="10">
        <v>6409852655.989498</v>
      </c>
      <c r="N19" s="10">
        <v>6251256906.680785</v>
      </c>
      <c r="O19" s="227">
        <v>5995575310.422658</v>
      </c>
      <c r="P19" s="223"/>
    </row>
    <row r="20" spans="2:16" ht="11.25" customHeight="1">
      <c r="B20" s="23">
        <v>43586</v>
      </c>
      <c r="C20" s="24">
        <v>43922</v>
      </c>
      <c r="D20" s="10">
        <v>11</v>
      </c>
      <c r="E20" s="25">
        <v>336</v>
      </c>
      <c r="F20" s="335">
        <v>5000000000</v>
      </c>
      <c r="G20" s="223"/>
      <c r="H20" s="223"/>
      <c r="I20" s="227">
        <v>6479046347.715965</v>
      </c>
      <c r="J20" s="223"/>
      <c r="K20" s="223"/>
      <c r="L20" s="223"/>
      <c r="M20" s="10">
        <v>6360929216.759045</v>
      </c>
      <c r="N20" s="10">
        <v>6187767066.419845</v>
      </c>
      <c r="O20" s="227">
        <v>5909545643.768137</v>
      </c>
      <c r="P20" s="223"/>
    </row>
    <row r="21" spans="2:16" ht="11.25" customHeight="1">
      <c r="B21" s="23">
        <v>43586</v>
      </c>
      <c r="C21" s="24">
        <v>43952</v>
      </c>
      <c r="D21" s="10">
        <v>12</v>
      </c>
      <c r="E21" s="25">
        <v>366</v>
      </c>
      <c r="F21" s="335">
        <v>5000000000</v>
      </c>
      <c r="G21" s="223"/>
      <c r="H21" s="223"/>
      <c r="I21" s="227">
        <v>6438991107.352017</v>
      </c>
      <c r="J21" s="223"/>
      <c r="K21" s="223"/>
      <c r="L21" s="223"/>
      <c r="M21" s="10">
        <v>6311227884.328943</v>
      </c>
      <c r="N21" s="10">
        <v>6124307987.629396</v>
      </c>
      <c r="O21" s="227">
        <v>5824963939.670525</v>
      </c>
      <c r="P21" s="223"/>
    </row>
    <row r="22" spans="2:16" ht="11.25" customHeight="1">
      <c r="B22" s="23">
        <v>43586</v>
      </c>
      <c r="C22" s="24">
        <v>43983</v>
      </c>
      <c r="D22" s="10">
        <v>13</v>
      </c>
      <c r="E22" s="25">
        <v>397</v>
      </c>
      <c r="F22" s="335">
        <v>5000000000</v>
      </c>
      <c r="G22" s="223"/>
      <c r="H22" s="223"/>
      <c r="I22" s="227">
        <v>6399486921.033758</v>
      </c>
      <c r="J22" s="223"/>
      <c r="K22" s="223"/>
      <c r="L22" s="223"/>
      <c r="M22" s="10">
        <v>6261868907.773875</v>
      </c>
      <c r="N22" s="10">
        <v>6060957314.5041065</v>
      </c>
      <c r="O22" s="227">
        <v>5740293034.76681</v>
      </c>
      <c r="P22" s="223"/>
    </row>
    <row r="23" spans="2:16" ht="11.25" customHeight="1">
      <c r="B23" s="23">
        <v>43586</v>
      </c>
      <c r="C23" s="24">
        <v>44013</v>
      </c>
      <c r="D23" s="10">
        <v>14</v>
      </c>
      <c r="E23" s="25">
        <v>427</v>
      </c>
      <c r="F23" s="335">
        <v>5000000000</v>
      </c>
      <c r="G23" s="223"/>
      <c r="H23" s="223"/>
      <c r="I23" s="227">
        <v>6360050456.747112</v>
      </c>
      <c r="J23" s="223"/>
      <c r="K23" s="223"/>
      <c r="L23" s="223"/>
      <c r="M23" s="10">
        <v>6213065571.1098175</v>
      </c>
      <c r="N23" s="10">
        <v>5998918453.341921</v>
      </c>
      <c r="O23" s="227">
        <v>5658246709.847334</v>
      </c>
      <c r="P23" s="223"/>
    </row>
    <row r="24" spans="2:16" ht="11.25" customHeight="1">
      <c r="B24" s="23">
        <v>43586</v>
      </c>
      <c r="C24" s="24">
        <v>44044</v>
      </c>
      <c r="D24" s="10">
        <v>15</v>
      </c>
      <c r="E24" s="25">
        <v>458</v>
      </c>
      <c r="F24" s="335">
        <v>5000000000</v>
      </c>
      <c r="G24" s="223"/>
      <c r="H24" s="223"/>
      <c r="I24" s="227">
        <v>6319426658.119289</v>
      </c>
      <c r="J24" s="223"/>
      <c r="K24" s="223"/>
      <c r="L24" s="223"/>
      <c r="M24" s="10">
        <v>6162910104.416779</v>
      </c>
      <c r="N24" s="10">
        <v>5935358381.266223</v>
      </c>
      <c r="O24" s="227">
        <v>5574584306.800127</v>
      </c>
      <c r="P24" s="223"/>
    </row>
    <row r="25" spans="2:16" ht="11.25" customHeight="1">
      <c r="B25" s="23">
        <v>43586</v>
      </c>
      <c r="C25" s="24">
        <v>44075</v>
      </c>
      <c r="D25" s="10">
        <v>16</v>
      </c>
      <c r="E25" s="25">
        <v>489</v>
      </c>
      <c r="F25" s="335">
        <v>5000000000</v>
      </c>
      <c r="G25" s="223"/>
      <c r="H25" s="223"/>
      <c r="I25" s="227">
        <v>6280039222.099869</v>
      </c>
      <c r="J25" s="223"/>
      <c r="K25" s="223"/>
      <c r="L25" s="223"/>
      <c r="M25" s="10">
        <v>6114110595.510615</v>
      </c>
      <c r="N25" s="10">
        <v>5873385372.414467</v>
      </c>
      <c r="O25" s="227">
        <v>5493013389.33542</v>
      </c>
      <c r="P25" s="223"/>
    </row>
    <row r="26" spans="2:16" ht="11.25" customHeight="1">
      <c r="B26" s="23">
        <v>43586</v>
      </c>
      <c r="C26" s="24">
        <v>44105</v>
      </c>
      <c r="D26" s="10">
        <v>17</v>
      </c>
      <c r="E26" s="25">
        <v>519</v>
      </c>
      <c r="F26" s="335">
        <v>5000000000</v>
      </c>
      <c r="G26" s="223"/>
      <c r="H26" s="223"/>
      <c r="I26" s="227">
        <v>6239834474.606667</v>
      </c>
      <c r="J26" s="223"/>
      <c r="K26" s="223"/>
      <c r="L26" s="223"/>
      <c r="M26" s="10">
        <v>6064996627.026842</v>
      </c>
      <c r="N26" s="10">
        <v>5811865270.849279</v>
      </c>
      <c r="O26" s="227">
        <v>5413196368.987846</v>
      </c>
      <c r="P26" s="223"/>
    </row>
    <row r="27" spans="2:16" ht="11.25" customHeight="1">
      <c r="B27" s="23">
        <v>43586</v>
      </c>
      <c r="C27" s="24">
        <v>44136</v>
      </c>
      <c r="D27" s="10">
        <v>18</v>
      </c>
      <c r="E27" s="25">
        <v>550</v>
      </c>
      <c r="F27" s="335">
        <v>5000000000</v>
      </c>
      <c r="G27" s="223"/>
      <c r="H27" s="223"/>
      <c r="I27" s="227">
        <v>6199491700.317128</v>
      </c>
      <c r="J27" s="223"/>
      <c r="K27" s="223"/>
      <c r="L27" s="223"/>
      <c r="M27" s="10">
        <v>6015564066.314933</v>
      </c>
      <c r="N27" s="10">
        <v>5749835549.842578</v>
      </c>
      <c r="O27" s="227">
        <v>5332738490.34352</v>
      </c>
      <c r="P27" s="223"/>
    </row>
    <row r="28" spans="2:16" ht="11.25" customHeight="1">
      <c r="B28" s="23">
        <v>43586</v>
      </c>
      <c r="C28" s="24">
        <v>44166</v>
      </c>
      <c r="D28" s="10">
        <v>19</v>
      </c>
      <c r="E28" s="25">
        <v>580</v>
      </c>
      <c r="F28" s="335">
        <v>5000000000</v>
      </c>
      <c r="G28" s="223"/>
      <c r="H28" s="223"/>
      <c r="I28" s="227">
        <v>6158882696.679697</v>
      </c>
      <c r="J28" s="223"/>
      <c r="K28" s="223"/>
      <c r="L28" s="223"/>
      <c r="M28" s="10">
        <v>5966350548.080699</v>
      </c>
      <c r="N28" s="10">
        <v>5688759855.988735</v>
      </c>
      <c r="O28" s="227">
        <v>5254465535.012546</v>
      </c>
      <c r="P28" s="223"/>
    </row>
    <row r="29" spans="2:16" ht="11.25" customHeight="1">
      <c r="B29" s="23">
        <v>43586</v>
      </c>
      <c r="C29" s="24">
        <v>44197</v>
      </c>
      <c r="D29" s="10">
        <v>20</v>
      </c>
      <c r="E29" s="25">
        <v>611</v>
      </c>
      <c r="F29" s="335">
        <v>5000000000</v>
      </c>
      <c r="G29" s="223"/>
      <c r="H29" s="223"/>
      <c r="I29" s="227">
        <v>6119066791.213733</v>
      </c>
      <c r="J29" s="223"/>
      <c r="K29" s="223"/>
      <c r="L29" s="223"/>
      <c r="M29" s="10">
        <v>5917725370.818371</v>
      </c>
      <c r="N29" s="10">
        <v>5628047239.052988</v>
      </c>
      <c r="O29" s="227">
        <v>5176369867.281686</v>
      </c>
      <c r="P29" s="223"/>
    </row>
    <row r="30" spans="2:16" ht="11.25" customHeight="1">
      <c r="B30" s="23">
        <v>43586</v>
      </c>
      <c r="C30" s="24">
        <v>44228</v>
      </c>
      <c r="D30" s="10">
        <v>21</v>
      </c>
      <c r="E30" s="25">
        <v>642</v>
      </c>
      <c r="F30" s="335">
        <v>5000000000</v>
      </c>
      <c r="G30" s="223"/>
      <c r="H30" s="223"/>
      <c r="I30" s="227">
        <v>6079820783.584972</v>
      </c>
      <c r="J30" s="223"/>
      <c r="K30" s="223"/>
      <c r="L30" s="223"/>
      <c r="M30" s="10">
        <v>5869798185.317532</v>
      </c>
      <c r="N30" s="10">
        <v>5568268773.34796</v>
      </c>
      <c r="O30" s="227">
        <v>5099697032.780385</v>
      </c>
      <c r="P30" s="223"/>
    </row>
    <row r="31" spans="2:16" ht="11.25" customHeight="1">
      <c r="B31" s="23">
        <v>43586</v>
      </c>
      <c r="C31" s="24">
        <v>44256</v>
      </c>
      <c r="D31" s="10">
        <v>22</v>
      </c>
      <c r="E31" s="25">
        <v>670</v>
      </c>
      <c r="F31" s="335">
        <v>5000000000</v>
      </c>
      <c r="G31" s="223"/>
      <c r="H31" s="223"/>
      <c r="I31" s="227">
        <v>6038350871.521364</v>
      </c>
      <c r="J31" s="223"/>
      <c r="K31" s="223"/>
      <c r="L31" s="223"/>
      <c r="M31" s="10">
        <v>5820829254.15101</v>
      </c>
      <c r="N31" s="10">
        <v>5509129694.19625</v>
      </c>
      <c r="O31" s="227">
        <v>5026228098.555185</v>
      </c>
      <c r="P31" s="223"/>
    </row>
    <row r="32" spans="2:16" ht="11.25" customHeight="1">
      <c r="B32" s="23">
        <v>43586</v>
      </c>
      <c r="C32" s="24">
        <v>44287</v>
      </c>
      <c r="D32" s="10">
        <v>23</v>
      </c>
      <c r="E32" s="25">
        <v>701</v>
      </c>
      <c r="F32" s="335">
        <v>5000000000</v>
      </c>
      <c r="G32" s="223"/>
      <c r="H32" s="223"/>
      <c r="I32" s="227">
        <v>5997801255.855056</v>
      </c>
      <c r="J32" s="223"/>
      <c r="K32" s="223"/>
      <c r="L32" s="223"/>
      <c r="M32" s="10">
        <v>5771934111.8886385</v>
      </c>
      <c r="N32" s="10">
        <v>5448959678.64395</v>
      </c>
      <c r="O32" s="227">
        <v>4950275971.580103</v>
      </c>
      <c r="P32" s="223"/>
    </row>
    <row r="33" spans="2:16" ht="11.25" customHeight="1">
      <c r="B33" s="23">
        <v>43586</v>
      </c>
      <c r="C33" s="24">
        <v>44317</v>
      </c>
      <c r="D33" s="10">
        <v>24</v>
      </c>
      <c r="E33" s="25">
        <v>731</v>
      </c>
      <c r="F33" s="335">
        <v>5000000000</v>
      </c>
      <c r="G33" s="223"/>
      <c r="H33" s="223"/>
      <c r="I33" s="227">
        <v>5957898753.386359</v>
      </c>
      <c r="J33" s="223"/>
      <c r="K33" s="223"/>
      <c r="L33" s="223"/>
      <c r="M33" s="10">
        <v>5724123208.281713</v>
      </c>
      <c r="N33" s="10">
        <v>5390523823.656786</v>
      </c>
      <c r="O33" s="227">
        <v>4877113582.95088</v>
      </c>
      <c r="P33" s="223"/>
    </row>
    <row r="34" spans="2:16" ht="11.25" customHeight="1">
      <c r="B34" s="23">
        <v>43586</v>
      </c>
      <c r="C34" s="24">
        <v>44348</v>
      </c>
      <c r="D34" s="10">
        <v>25</v>
      </c>
      <c r="E34" s="25">
        <v>762</v>
      </c>
      <c r="F34" s="335">
        <v>5000000000</v>
      </c>
      <c r="G34" s="223"/>
      <c r="H34" s="223"/>
      <c r="I34" s="227">
        <v>5918236257.457607</v>
      </c>
      <c r="J34" s="223"/>
      <c r="K34" s="223"/>
      <c r="L34" s="223"/>
      <c r="M34" s="10">
        <v>5676373080.547008</v>
      </c>
      <c r="N34" s="10">
        <v>5331961701.925839</v>
      </c>
      <c r="O34" s="227">
        <v>4803696283.959898</v>
      </c>
      <c r="P34" s="223"/>
    </row>
    <row r="35" spans="2:16" ht="11.25" customHeight="1">
      <c r="B35" s="23">
        <v>43586</v>
      </c>
      <c r="C35" s="24">
        <v>44378</v>
      </c>
      <c r="D35" s="10">
        <v>26</v>
      </c>
      <c r="E35" s="25">
        <v>792</v>
      </c>
      <c r="F35" s="335">
        <v>5000000000</v>
      </c>
      <c r="G35" s="223"/>
      <c r="H35" s="223"/>
      <c r="I35" s="227">
        <v>5878074871.036499</v>
      </c>
      <c r="J35" s="223"/>
      <c r="K35" s="223"/>
      <c r="L35" s="223"/>
      <c r="M35" s="10">
        <v>5628598976.659996</v>
      </c>
      <c r="N35" s="10">
        <v>5274073334.267339</v>
      </c>
      <c r="O35" s="227">
        <v>4732065718.788681</v>
      </c>
      <c r="P35" s="223"/>
    </row>
    <row r="36" spans="2:16" ht="11.25" customHeight="1">
      <c r="B36" s="23">
        <v>43586</v>
      </c>
      <c r="C36" s="24">
        <v>44409</v>
      </c>
      <c r="D36" s="10">
        <v>27</v>
      </c>
      <c r="E36" s="25">
        <v>823</v>
      </c>
      <c r="F36" s="335">
        <v>5000000000</v>
      </c>
      <c r="G36" s="223"/>
      <c r="H36" s="223"/>
      <c r="I36" s="227">
        <v>5838214320.789936</v>
      </c>
      <c r="J36" s="223"/>
      <c r="K36" s="223"/>
      <c r="L36" s="223"/>
      <c r="M36" s="10">
        <v>5580948395.383703</v>
      </c>
      <c r="N36" s="10">
        <v>5216124593.708211</v>
      </c>
      <c r="O36" s="227">
        <v>4660249615.942621</v>
      </c>
      <c r="P36" s="223"/>
    </row>
    <row r="37" spans="2:16" ht="11.25" customHeight="1">
      <c r="B37" s="23">
        <v>43586</v>
      </c>
      <c r="C37" s="24">
        <v>44440</v>
      </c>
      <c r="D37" s="10">
        <v>28</v>
      </c>
      <c r="E37" s="25">
        <v>854</v>
      </c>
      <c r="F37" s="335">
        <v>5000000000</v>
      </c>
      <c r="G37" s="223"/>
      <c r="H37" s="223"/>
      <c r="I37" s="227">
        <v>5798601875.870658</v>
      </c>
      <c r="J37" s="223"/>
      <c r="K37" s="223"/>
      <c r="L37" s="223"/>
      <c r="M37" s="10">
        <v>5533680030.417733</v>
      </c>
      <c r="N37" s="10">
        <v>5158792814.648741</v>
      </c>
      <c r="O37" s="227">
        <v>4589505859.358715</v>
      </c>
      <c r="P37" s="223"/>
    </row>
    <row r="38" spans="2:16" ht="11.25" customHeight="1">
      <c r="B38" s="23">
        <v>43586</v>
      </c>
      <c r="C38" s="24">
        <v>44470</v>
      </c>
      <c r="D38" s="10">
        <v>29</v>
      </c>
      <c r="E38" s="25">
        <v>884</v>
      </c>
      <c r="F38" s="335">
        <v>5000000000</v>
      </c>
      <c r="G38" s="223"/>
      <c r="H38" s="223"/>
      <c r="I38" s="227">
        <v>5758152455.948876</v>
      </c>
      <c r="J38" s="223"/>
      <c r="K38" s="223"/>
      <c r="L38" s="223"/>
      <c r="M38" s="10">
        <v>5486058971.1805105</v>
      </c>
      <c r="N38" s="10">
        <v>5101810009.772146</v>
      </c>
      <c r="O38" s="227">
        <v>4520205791.46804</v>
      </c>
      <c r="P38" s="223"/>
    </row>
    <row r="39" spans="2:16" ht="11.25" customHeight="1">
      <c r="B39" s="23">
        <v>43586</v>
      </c>
      <c r="C39" s="24">
        <v>44501</v>
      </c>
      <c r="D39" s="10">
        <v>30</v>
      </c>
      <c r="E39" s="25">
        <v>915</v>
      </c>
      <c r="F39" s="335">
        <v>5000000000</v>
      </c>
      <c r="G39" s="223"/>
      <c r="H39" s="223"/>
      <c r="I39" s="227">
        <v>5718340366.139323</v>
      </c>
      <c r="J39" s="223"/>
      <c r="K39" s="223"/>
      <c r="L39" s="223"/>
      <c r="M39" s="10">
        <v>5438887717.788608</v>
      </c>
      <c r="N39" s="10">
        <v>5045079288.146052</v>
      </c>
      <c r="O39" s="227">
        <v>4451009706.690248</v>
      </c>
      <c r="P39" s="223"/>
    </row>
    <row r="40" spans="2:16" ht="11.25" customHeight="1">
      <c r="B40" s="23">
        <v>43586</v>
      </c>
      <c r="C40" s="24">
        <v>44531</v>
      </c>
      <c r="D40" s="10">
        <v>31</v>
      </c>
      <c r="E40" s="25">
        <v>945</v>
      </c>
      <c r="F40" s="335">
        <v>5000000000</v>
      </c>
      <c r="G40" s="223"/>
      <c r="H40" s="223"/>
      <c r="I40" s="227">
        <v>5677280393.812786</v>
      </c>
      <c r="J40" s="223"/>
      <c r="K40" s="223"/>
      <c r="L40" s="223"/>
      <c r="M40" s="10">
        <v>5390971002.181866</v>
      </c>
      <c r="N40" s="10">
        <v>4988324137.7556</v>
      </c>
      <c r="O40" s="227">
        <v>4382897303.545809</v>
      </c>
      <c r="P40" s="223"/>
    </row>
    <row r="41" spans="2:16" ht="11.25" customHeight="1">
      <c r="B41" s="23">
        <v>43586</v>
      </c>
      <c r="C41" s="24">
        <v>44562</v>
      </c>
      <c r="D41" s="10">
        <v>32</v>
      </c>
      <c r="E41" s="25">
        <v>976</v>
      </c>
      <c r="F41" s="335">
        <v>5000000000</v>
      </c>
      <c r="G41" s="223"/>
      <c r="H41" s="223"/>
      <c r="I41" s="227">
        <v>5638035155.378548</v>
      </c>
      <c r="J41" s="223"/>
      <c r="K41" s="223"/>
      <c r="L41" s="223"/>
      <c r="M41" s="10">
        <v>5344624650.004564</v>
      </c>
      <c r="N41" s="10">
        <v>4932862083.632327</v>
      </c>
      <c r="O41" s="227">
        <v>4315809053.910497</v>
      </c>
      <c r="P41" s="223"/>
    </row>
    <row r="42" spans="2:16" ht="11.25" customHeight="1">
      <c r="B42" s="23">
        <v>43586</v>
      </c>
      <c r="C42" s="24">
        <v>44593</v>
      </c>
      <c r="D42" s="10">
        <v>33</v>
      </c>
      <c r="E42" s="25">
        <v>1007</v>
      </c>
      <c r="F42" s="335">
        <v>5000000000</v>
      </c>
      <c r="G42" s="223"/>
      <c r="H42" s="223"/>
      <c r="I42" s="227">
        <v>5598583567.894319</v>
      </c>
      <c r="J42" s="223"/>
      <c r="K42" s="223"/>
      <c r="L42" s="223"/>
      <c r="M42" s="10">
        <v>5298224724.870956</v>
      </c>
      <c r="N42" s="10">
        <v>4877600548.566092</v>
      </c>
      <c r="O42" s="227">
        <v>4249385179.397263</v>
      </c>
      <c r="P42" s="223"/>
    </row>
    <row r="43" spans="2:16" ht="11.25" customHeight="1">
      <c r="B43" s="23">
        <v>43586</v>
      </c>
      <c r="C43" s="24">
        <v>44621</v>
      </c>
      <c r="D43" s="10">
        <v>34</v>
      </c>
      <c r="E43" s="25">
        <v>1035</v>
      </c>
      <c r="F43" s="335">
        <v>5000000000</v>
      </c>
      <c r="G43" s="223"/>
      <c r="H43" s="223"/>
      <c r="I43" s="227">
        <v>5559124396.116228</v>
      </c>
      <c r="J43" s="223"/>
      <c r="K43" s="223"/>
      <c r="L43" s="223"/>
      <c r="M43" s="10">
        <v>5252822494.619077</v>
      </c>
      <c r="N43" s="10">
        <v>4824693147.051624</v>
      </c>
      <c r="O43" s="227">
        <v>4187208399.112334</v>
      </c>
      <c r="P43" s="223"/>
    </row>
    <row r="44" spans="2:16" ht="11.25" customHeight="1">
      <c r="B44" s="23">
        <v>43586</v>
      </c>
      <c r="C44" s="24">
        <v>44652</v>
      </c>
      <c r="D44" s="10">
        <v>35</v>
      </c>
      <c r="E44" s="25">
        <v>1066</v>
      </c>
      <c r="F44" s="335">
        <v>5000000000</v>
      </c>
      <c r="G44" s="223"/>
      <c r="H44" s="223"/>
      <c r="I44" s="227">
        <v>5519661801.147651</v>
      </c>
      <c r="J44" s="223"/>
      <c r="K44" s="223"/>
      <c r="L44" s="223"/>
      <c r="M44" s="10">
        <v>5206688315.043869</v>
      </c>
      <c r="N44" s="10">
        <v>4770156694.920737</v>
      </c>
      <c r="O44" s="227">
        <v>4122343187.587304</v>
      </c>
      <c r="P44" s="223"/>
    </row>
    <row r="45" spans="2:16" ht="11.25" customHeight="1">
      <c r="B45" s="23">
        <v>43586</v>
      </c>
      <c r="C45" s="24">
        <v>44682</v>
      </c>
      <c r="D45" s="10">
        <v>36</v>
      </c>
      <c r="E45" s="25">
        <v>1096</v>
      </c>
      <c r="F45" s="335">
        <v>5000000000</v>
      </c>
      <c r="G45" s="223"/>
      <c r="H45" s="223"/>
      <c r="I45" s="227">
        <v>5480141040.370458</v>
      </c>
      <c r="J45" s="223"/>
      <c r="K45" s="223"/>
      <c r="L45" s="223"/>
      <c r="M45" s="10">
        <v>5160923340.916926</v>
      </c>
      <c r="N45" s="10">
        <v>4716591243.7439995</v>
      </c>
      <c r="O45" s="227">
        <v>4059343686.6923003</v>
      </c>
      <c r="P45" s="223"/>
    </row>
    <row r="46" spans="2:16" ht="11.25" customHeight="1">
      <c r="B46" s="23">
        <v>43586</v>
      </c>
      <c r="C46" s="24">
        <v>44713</v>
      </c>
      <c r="D46" s="10">
        <v>37</v>
      </c>
      <c r="E46" s="25">
        <v>1127</v>
      </c>
      <c r="F46" s="335">
        <v>5000000000</v>
      </c>
      <c r="G46" s="223"/>
      <c r="H46" s="223"/>
      <c r="I46" s="227">
        <v>5439779195.728233</v>
      </c>
      <c r="J46" s="223"/>
      <c r="K46" s="223"/>
      <c r="L46" s="223"/>
      <c r="M46" s="10">
        <v>5114223731.099682</v>
      </c>
      <c r="N46" s="10">
        <v>4662025537.784042</v>
      </c>
      <c r="O46" s="227">
        <v>3995386980.032618</v>
      </c>
      <c r="P46" s="223"/>
    </row>
    <row r="47" spans="2:16" ht="11.25" customHeight="1">
      <c r="B47" s="23">
        <v>43586</v>
      </c>
      <c r="C47" s="24">
        <v>44743</v>
      </c>
      <c r="D47" s="10">
        <v>38</v>
      </c>
      <c r="E47" s="25">
        <v>1157</v>
      </c>
      <c r="F47" s="335">
        <v>5000000000</v>
      </c>
      <c r="G47" s="223"/>
      <c r="H47" s="223"/>
      <c r="I47" s="227">
        <v>5399463705.024875</v>
      </c>
      <c r="J47" s="223"/>
      <c r="K47" s="223"/>
      <c r="L47" s="223"/>
      <c r="M47" s="10">
        <v>5067988700.821396</v>
      </c>
      <c r="N47" s="10">
        <v>4608507836.47389</v>
      </c>
      <c r="O47" s="227">
        <v>3933332092.7760186</v>
      </c>
      <c r="P47" s="223"/>
    </row>
    <row r="48" spans="2:16" ht="11.25" customHeight="1">
      <c r="B48" s="23">
        <v>43586</v>
      </c>
      <c r="C48" s="24">
        <v>44774</v>
      </c>
      <c r="D48" s="10">
        <v>39</v>
      </c>
      <c r="E48" s="25">
        <v>1188</v>
      </c>
      <c r="F48" s="335">
        <v>5000000000</v>
      </c>
      <c r="G48" s="223"/>
      <c r="H48" s="223"/>
      <c r="I48" s="227">
        <v>5359244113.023026</v>
      </c>
      <c r="J48" s="223"/>
      <c r="K48" s="223"/>
      <c r="L48" s="223"/>
      <c r="M48" s="10">
        <v>5021706547.68789</v>
      </c>
      <c r="N48" s="10">
        <v>4554808428.297787</v>
      </c>
      <c r="O48" s="227">
        <v>3871034308.8282638</v>
      </c>
      <c r="P48" s="223"/>
    </row>
    <row r="49" spans="2:16" ht="11.25" customHeight="1">
      <c r="B49" s="23">
        <v>43586</v>
      </c>
      <c r="C49" s="24">
        <v>44805</v>
      </c>
      <c r="D49" s="10">
        <v>40</v>
      </c>
      <c r="E49" s="25">
        <v>1219</v>
      </c>
      <c r="F49" s="335">
        <v>5000000000</v>
      </c>
      <c r="G49" s="223"/>
      <c r="H49" s="223"/>
      <c r="I49" s="227">
        <v>5319400321.442651</v>
      </c>
      <c r="J49" s="223"/>
      <c r="K49" s="223"/>
      <c r="L49" s="223"/>
      <c r="M49" s="10">
        <v>4975918345.953913</v>
      </c>
      <c r="N49" s="10">
        <v>4501799236.425707</v>
      </c>
      <c r="O49" s="227">
        <v>3809777807.1679826</v>
      </c>
      <c r="P49" s="223"/>
    </row>
    <row r="50" spans="2:16" ht="11.25" customHeight="1">
      <c r="B50" s="23">
        <v>43586</v>
      </c>
      <c r="C50" s="24">
        <v>44835</v>
      </c>
      <c r="D50" s="10">
        <v>41</v>
      </c>
      <c r="E50" s="25">
        <v>1249</v>
      </c>
      <c r="F50" s="335">
        <v>5000000000</v>
      </c>
      <c r="G50" s="223"/>
      <c r="H50" s="223"/>
      <c r="I50" s="227">
        <v>5278964901.447295</v>
      </c>
      <c r="J50" s="223"/>
      <c r="K50" s="223"/>
      <c r="L50" s="223"/>
      <c r="M50" s="10">
        <v>4929988482.862476</v>
      </c>
      <c r="N50" s="10">
        <v>4449267836.521759</v>
      </c>
      <c r="O50" s="227">
        <v>3749886803.558666</v>
      </c>
      <c r="P50" s="223"/>
    </row>
    <row r="51" spans="2:16" ht="11.25" customHeight="1">
      <c r="B51" s="23">
        <v>43586</v>
      </c>
      <c r="C51" s="24">
        <v>44866</v>
      </c>
      <c r="D51" s="10">
        <v>42</v>
      </c>
      <c r="E51" s="25">
        <v>1280</v>
      </c>
      <c r="F51" s="335">
        <v>5000000000</v>
      </c>
      <c r="G51" s="223"/>
      <c r="H51" s="223"/>
      <c r="I51" s="227">
        <v>5238902574.453923</v>
      </c>
      <c r="J51" s="223"/>
      <c r="K51" s="223"/>
      <c r="L51" s="223"/>
      <c r="M51" s="10">
        <v>4884276386.74772</v>
      </c>
      <c r="N51" s="10">
        <v>4396802618.923224</v>
      </c>
      <c r="O51" s="227">
        <v>3689973074.858364</v>
      </c>
      <c r="P51" s="223"/>
    </row>
    <row r="52" spans="2:16" ht="11.25" customHeight="1">
      <c r="B52" s="23">
        <v>43586</v>
      </c>
      <c r="C52" s="24">
        <v>44896</v>
      </c>
      <c r="D52" s="10">
        <v>43</v>
      </c>
      <c r="E52" s="25">
        <v>1310</v>
      </c>
      <c r="F52" s="335">
        <v>5000000000</v>
      </c>
      <c r="G52" s="223"/>
      <c r="H52" s="223"/>
      <c r="I52" s="227">
        <v>5197680036.967603</v>
      </c>
      <c r="J52" s="223"/>
      <c r="K52" s="223"/>
      <c r="L52" s="223"/>
      <c r="M52" s="10">
        <v>4837890239.160079</v>
      </c>
      <c r="N52" s="10">
        <v>4344327091.93338</v>
      </c>
      <c r="O52" s="227">
        <v>3630988116.196036</v>
      </c>
      <c r="P52" s="223"/>
    </row>
    <row r="53" spans="2:16" ht="11.25" customHeight="1">
      <c r="B53" s="23">
        <v>43586</v>
      </c>
      <c r="C53" s="24">
        <v>44927</v>
      </c>
      <c r="D53" s="10">
        <v>44</v>
      </c>
      <c r="E53" s="25">
        <v>1341</v>
      </c>
      <c r="F53" s="335">
        <v>5000000000</v>
      </c>
      <c r="G53" s="223"/>
      <c r="H53" s="223"/>
      <c r="I53" s="227">
        <v>5157510771.762336</v>
      </c>
      <c r="J53" s="223"/>
      <c r="K53" s="223"/>
      <c r="L53" s="223"/>
      <c r="M53" s="10">
        <v>4792359533.984681</v>
      </c>
      <c r="N53" s="10">
        <v>4292496906.95647</v>
      </c>
      <c r="O53" s="227">
        <v>3572472722.1106944</v>
      </c>
      <c r="P53" s="223"/>
    </row>
    <row r="54" spans="2:16" ht="11.25" customHeight="1">
      <c r="B54" s="23">
        <v>43586</v>
      </c>
      <c r="C54" s="24">
        <v>44958</v>
      </c>
      <c r="D54" s="10">
        <v>45</v>
      </c>
      <c r="E54" s="25">
        <v>1372</v>
      </c>
      <c r="F54" s="335">
        <v>5000000000</v>
      </c>
      <c r="G54" s="223"/>
      <c r="H54" s="223"/>
      <c r="I54" s="227">
        <v>5117408627.339306</v>
      </c>
      <c r="J54" s="223"/>
      <c r="K54" s="223"/>
      <c r="L54" s="223"/>
      <c r="M54" s="10">
        <v>4747031621.5565195</v>
      </c>
      <c r="N54" s="10">
        <v>4241083431.6671834</v>
      </c>
      <c r="O54" s="227">
        <v>3514733219.640001</v>
      </c>
      <c r="P54" s="223"/>
    </row>
    <row r="55" spans="2:16" ht="11.25" customHeight="1">
      <c r="B55" s="23">
        <v>43586</v>
      </c>
      <c r="C55" s="24">
        <v>44986</v>
      </c>
      <c r="D55" s="10">
        <v>46</v>
      </c>
      <c r="E55" s="25">
        <v>1400</v>
      </c>
      <c r="F55" s="335">
        <v>5000000000</v>
      </c>
      <c r="G55" s="223"/>
      <c r="H55" s="223"/>
      <c r="I55" s="227">
        <v>5076468211.054364</v>
      </c>
      <c r="J55" s="223"/>
      <c r="K55" s="223"/>
      <c r="L55" s="223"/>
      <c r="M55" s="10">
        <v>4701839733.617725</v>
      </c>
      <c r="N55" s="10">
        <v>4191057596.5636015</v>
      </c>
      <c r="O55" s="227">
        <v>3459984797.218699</v>
      </c>
      <c r="P55" s="223"/>
    </row>
    <row r="56" spans="2:16" ht="11.25" customHeight="1">
      <c r="B56" s="23">
        <v>43586</v>
      </c>
      <c r="C56" s="24">
        <v>45017</v>
      </c>
      <c r="D56" s="10">
        <v>47</v>
      </c>
      <c r="E56" s="25">
        <v>1431</v>
      </c>
      <c r="F56" s="335">
        <v>5000000000</v>
      </c>
      <c r="G56" s="223"/>
      <c r="H56" s="223"/>
      <c r="I56" s="227">
        <v>5037166163.048443</v>
      </c>
      <c r="J56" s="223"/>
      <c r="K56" s="223"/>
      <c r="L56" s="223"/>
      <c r="M56" s="10">
        <v>4657525133.376581</v>
      </c>
      <c r="N56" s="10">
        <v>4140998827.879196</v>
      </c>
      <c r="O56" s="227">
        <v>3404178217.448144</v>
      </c>
      <c r="P56" s="223"/>
    </row>
    <row r="57" spans="2:16" ht="11.25" customHeight="1">
      <c r="B57" s="23">
        <v>43586</v>
      </c>
      <c r="C57" s="24">
        <v>45047</v>
      </c>
      <c r="D57" s="10">
        <v>48</v>
      </c>
      <c r="E57" s="25">
        <v>1461</v>
      </c>
      <c r="F57" s="335">
        <v>5000000000</v>
      </c>
      <c r="G57" s="223"/>
      <c r="H57" s="223"/>
      <c r="I57" s="227">
        <v>4996682157.895392</v>
      </c>
      <c r="J57" s="223"/>
      <c r="K57" s="223"/>
      <c r="L57" s="223"/>
      <c r="M57" s="10">
        <v>4612508874.582943</v>
      </c>
      <c r="N57" s="10">
        <v>4090881339.41715</v>
      </c>
      <c r="O57" s="227">
        <v>3349192783.8007307</v>
      </c>
      <c r="P57" s="223"/>
    </row>
    <row r="58" spans="2:16" ht="11.25" customHeight="1">
      <c r="B58" s="23">
        <v>43586</v>
      </c>
      <c r="C58" s="24">
        <v>45078</v>
      </c>
      <c r="D58" s="10">
        <v>49</v>
      </c>
      <c r="E58" s="25">
        <v>1492</v>
      </c>
      <c r="F58" s="335">
        <v>5000000000</v>
      </c>
      <c r="G58" s="223"/>
      <c r="H58" s="223"/>
      <c r="I58" s="227">
        <v>4956131713.965926</v>
      </c>
      <c r="J58" s="223"/>
      <c r="K58" s="223"/>
      <c r="L58" s="223"/>
      <c r="M58" s="10">
        <v>4567316511.165735</v>
      </c>
      <c r="N58" s="10">
        <v>4040497752.1778703</v>
      </c>
      <c r="O58" s="227">
        <v>3293932940.7998166</v>
      </c>
      <c r="P58" s="223"/>
    </row>
    <row r="59" spans="2:16" ht="11.25" customHeight="1">
      <c r="B59" s="23">
        <v>43586</v>
      </c>
      <c r="C59" s="24">
        <v>45108</v>
      </c>
      <c r="D59" s="10">
        <v>50</v>
      </c>
      <c r="E59" s="25">
        <v>1522</v>
      </c>
      <c r="F59" s="335">
        <v>5000000000</v>
      </c>
      <c r="G59" s="223"/>
      <c r="H59" s="223"/>
      <c r="I59" s="227">
        <v>4916336876.258545</v>
      </c>
      <c r="J59" s="223"/>
      <c r="K59" s="223"/>
      <c r="L59" s="223"/>
      <c r="M59" s="10">
        <v>4523207002.472209</v>
      </c>
      <c r="N59" s="10">
        <v>3991627365.7520666</v>
      </c>
      <c r="O59" s="227">
        <v>3240753201.5269704</v>
      </c>
      <c r="P59" s="223"/>
    </row>
    <row r="60" spans="2:16" ht="11.25" customHeight="1">
      <c r="B60" s="23">
        <v>43586</v>
      </c>
      <c r="C60" s="24">
        <v>45139</v>
      </c>
      <c r="D60" s="10">
        <v>51</v>
      </c>
      <c r="E60" s="25">
        <v>1553</v>
      </c>
      <c r="F60" s="335">
        <v>5000000000</v>
      </c>
      <c r="G60" s="223"/>
      <c r="H60" s="223"/>
      <c r="I60" s="227">
        <v>4875902535.583984</v>
      </c>
      <c r="J60" s="223"/>
      <c r="K60" s="223"/>
      <c r="L60" s="223"/>
      <c r="M60" s="10">
        <v>4478397354.621254</v>
      </c>
      <c r="N60" s="10">
        <v>3942032907.422552</v>
      </c>
      <c r="O60" s="227">
        <v>3186932259.1858597</v>
      </c>
      <c r="P60" s="223"/>
    </row>
    <row r="61" spans="2:16" ht="11.25" customHeight="1">
      <c r="B61" s="23">
        <v>43586</v>
      </c>
      <c r="C61" s="24">
        <v>45170</v>
      </c>
      <c r="D61" s="10">
        <v>52</v>
      </c>
      <c r="E61" s="25">
        <v>1584</v>
      </c>
      <c r="F61" s="335">
        <v>5000000000</v>
      </c>
      <c r="G61" s="223"/>
      <c r="H61" s="223"/>
      <c r="I61" s="227">
        <v>4835574421.118336</v>
      </c>
      <c r="J61" s="223"/>
      <c r="K61" s="223"/>
      <c r="L61" s="223"/>
      <c r="M61" s="10">
        <v>4433824096.665591</v>
      </c>
      <c r="N61" s="10">
        <v>3892872438.4807796</v>
      </c>
      <c r="O61" s="227">
        <v>3133858472.467154</v>
      </c>
      <c r="P61" s="223"/>
    </row>
    <row r="62" spans="2:16" ht="11.25" customHeight="1">
      <c r="B62" s="23">
        <v>43586</v>
      </c>
      <c r="C62" s="24">
        <v>45200</v>
      </c>
      <c r="D62" s="10">
        <v>53</v>
      </c>
      <c r="E62" s="25">
        <v>1614</v>
      </c>
      <c r="F62" s="335">
        <v>5000000000</v>
      </c>
      <c r="G62" s="223"/>
      <c r="H62" s="223"/>
      <c r="I62" s="227">
        <v>4795128236.064633</v>
      </c>
      <c r="J62" s="223"/>
      <c r="K62" s="223"/>
      <c r="L62" s="223"/>
      <c r="M62" s="10">
        <v>4389521434.6331</v>
      </c>
      <c r="N62" s="10">
        <v>3844489287.1615944</v>
      </c>
      <c r="O62" s="227">
        <v>3082222205.9551992</v>
      </c>
      <c r="P62" s="223"/>
    </row>
    <row r="63" spans="2:16" ht="11.25" customHeight="1">
      <c r="B63" s="23">
        <v>43586</v>
      </c>
      <c r="C63" s="24">
        <v>45231</v>
      </c>
      <c r="D63" s="10">
        <v>54</v>
      </c>
      <c r="E63" s="25">
        <v>1645</v>
      </c>
      <c r="F63" s="335">
        <v>5000000000</v>
      </c>
      <c r="G63" s="223"/>
      <c r="H63" s="223"/>
      <c r="I63" s="227">
        <v>4754694688.262864</v>
      </c>
      <c r="J63" s="223"/>
      <c r="K63" s="223"/>
      <c r="L63" s="223"/>
      <c r="M63" s="10">
        <v>4345125874.4640255</v>
      </c>
      <c r="N63" s="10">
        <v>3795927735.0155888</v>
      </c>
      <c r="O63" s="227">
        <v>3030399219.501829</v>
      </c>
      <c r="P63" s="223"/>
    </row>
    <row r="64" spans="2:16" ht="11.25" customHeight="1">
      <c r="B64" s="23">
        <v>43586</v>
      </c>
      <c r="C64" s="24">
        <v>45261</v>
      </c>
      <c r="D64" s="10">
        <v>55</v>
      </c>
      <c r="E64" s="25">
        <v>1675</v>
      </c>
      <c r="F64" s="335">
        <v>5000000000</v>
      </c>
      <c r="G64" s="223"/>
      <c r="H64" s="223"/>
      <c r="I64" s="227">
        <v>4714801252.263708</v>
      </c>
      <c r="J64" s="223"/>
      <c r="K64" s="223"/>
      <c r="L64" s="223"/>
      <c r="M64" s="10">
        <v>4301596575.484728</v>
      </c>
      <c r="N64" s="10">
        <v>3748651081.7251444</v>
      </c>
      <c r="O64" s="227">
        <v>2980389411.9081354</v>
      </c>
      <c r="P64" s="223"/>
    </row>
    <row r="65" spans="2:16" ht="11.25" customHeight="1">
      <c r="B65" s="23">
        <v>43586</v>
      </c>
      <c r="C65" s="24">
        <v>45292</v>
      </c>
      <c r="D65" s="10">
        <v>56</v>
      </c>
      <c r="E65" s="25">
        <v>1706</v>
      </c>
      <c r="F65" s="335">
        <v>5000000000</v>
      </c>
      <c r="G65" s="223"/>
      <c r="H65" s="223"/>
      <c r="I65" s="227">
        <v>4675186508.362667</v>
      </c>
      <c r="J65" s="223"/>
      <c r="K65" s="223"/>
      <c r="L65" s="223"/>
      <c r="M65" s="10">
        <v>4258219138.4312763</v>
      </c>
      <c r="N65" s="10">
        <v>3701412110.5124636</v>
      </c>
      <c r="O65" s="227">
        <v>2930367264.5027666</v>
      </c>
      <c r="P65" s="223"/>
    </row>
    <row r="66" spans="2:16" ht="11.25" customHeight="1">
      <c r="B66" s="23">
        <v>43586</v>
      </c>
      <c r="C66" s="24">
        <v>45323</v>
      </c>
      <c r="D66" s="10">
        <v>57</v>
      </c>
      <c r="E66" s="25">
        <v>1737</v>
      </c>
      <c r="F66" s="335">
        <v>5000000000</v>
      </c>
      <c r="G66" s="223"/>
      <c r="H66" s="223"/>
      <c r="I66" s="227">
        <v>4635865519.21824</v>
      </c>
      <c r="J66" s="223"/>
      <c r="K66" s="223"/>
      <c r="L66" s="223"/>
      <c r="M66" s="10">
        <v>4215243571.5655203</v>
      </c>
      <c r="N66" s="10">
        <v>3654737603.2961483</v>
      </c>
      <c r="O66" s="227">
        <v>2881160378.652605</v>
      </c>
      <c r="P66" s="223"/>
    </row>
    <row r="67" spans="2:16" ht="11.25" customHeight="1">
      <c r="B67" s="23">
        <v>43586</v>
      </c>
      <c r="C67" s="24">
        <v>45352</v>
      </c>
      <c r="D67" s="10">
        <v>58</v>
      </c>
      <c r="E67" s="25">
        <v>1766</v>
      </c>
      <c r="F67" s="335">
        <v>5000000000</v>
      </c>
      <c r="G67" s="223"/>
      <c r="H67" s="223"/>
      <c r="I67" s="227">
        <v>4596424547.693063</v>
      </c>
      <c r="J67" s="223"/>
      <c r="K67" s="223"/>
      <c r="L67" s="223"/>
      <c r="M67" s="10">
        <v>4172749585.7339706</v>
      </c>
      <c r="N67" s="10">
        <v>3609285953.513727</v>
      </c>
      <c r="O67" s="227">
        <v>2834053672.2469587</v>
      </c>
      <c r="P67" s="223"/>
    </row>
    <row r="68" spans="2:16" ht="11.25" customHeight="1">
      <c r="B68" s="23">
        <v>43586</v>
      </c>
      <c r="C68" s="24">
        <v>45383</v>
      </c>
      <c r="D68" s="10">
        <v>59</v>
      </c>
      <c r="E68" s="25">
        <v>1797</v>
      </c>
      <c r="F68" s="335">
        <v>5000000000</v>
      </c>
      <c r="G68" s="223"/>
      <c r="H68" s="223"/>
      <c r="I68" s="227">
        <v>4557035717.209826</v>
      </c>
      <c r="J68" s="223"/>
      <c r="K68" s="223"/>
      <c r="L68" s="223"/>
      <c r="M68" s="10">
        <v>4129974773.0787134</v>
      </c>
      <c r="N68" s="10">
        <v>3563202139.154417</v>
      </c>
      <c r="O68" s="227">
        <v>2786017624.356464</v>
      </c>
      <c r="P68" s="223"/>
    </row>
    <row r="69" spans="2:16" ht="11.25" customHeight="1">
      <c r="B69" s="23">
        <v>43586</v>
      </c>
      <c r="C69" s="24">
        <v>45413</v>
      </c>
      <c r="D69" s="10">
        <v>60</v>
      </c>
      <c r="E69" s="25">
        <v>1827</v>
      </c>
      <c r="F69" s="335">
        <v>5000000000</v>
      </c>
      <c r="G69" s="223"/>
      <c r="H69" s="223"/>
      <c r="I69" s="227">
        <v>4517060370.327946</v>
      </c>
      <c r="J69" s="223"/>
      <c r="K69" s="223"/>
      <c r="L69" s="223"/>
      <c r="M69" s="10">
        <v>4087026198.988086</v>
      </c>
      <c r="N69" s="10">
        <v>3517468772.311921</v>
      </c>
      <c r="O69" s="227">
        <v>2738985499.091151</v>
      </c>
      <c r="P69" s="223"/>
    </row>
    <row r="70" spans="2:16" ht="11.25" customHeight="1">
      <c r="B70" s="23">
        <v>43586</v>
      </c>
      <c r="C70" s="24">
        <v>45444</v>
      </c>
      <c r="D70" s="10">
        <v>61</v>
      </c>
      <c r="E70" s="25">
        <v>1858</v>
      </c>
      <c r="F70" s="335">
        <v>5000000000</v>
      </c>
      <c r="G70" s="223"/>
      <c r="H70" s="223"/>
      <c r="I70" s="227">
        <v>4477666868.371365</v>
      </c>
      <c r="J70" s="223"/>
      <c r="K70" s="223"/>
      <c r="L70" s="223"/>
      <c r="M70" s="10">
        <v>4044511600.382444</v>
      </c>
      <c r="N70" s="10">
        <v>3472026307.0617876</v>
      </c>
      <c r="O70" s="227">
        <v>2692149101.8489175</v>
      </c>
      <c r="P70" s="223"/>
    </row>
    <row r="71" spans="2:16" ht="11.25" customHeight="1">
      <c r="B71" s="23">
        <v>43586</v>
      </c>
      <c r="C71" s="24">
        <v>45474</v>
      </c>
      <c r="D71" s="10">
        <v>62</v>
      </c>
      <c r="E71" s="25">
        <v>1888</v>
      </c>
      <c r="F71" s="335">
        <v>5000000000</v>
      </c>
      <c r="G71" s="223"/>
      <c r="H71" s="223"/>
      <c r="I71" s="227">
        <v>4438390498.631483</v>
      </c>
      <c r="J71" s="223"/>
      <c r="K71" s="223"/>
      <c r="L71" s="223"/>
      <c r="M71" s="10">
        <v>4002454244.7956824</v>
      </c>
      <c r="N71" s="10">
        <v>3427465286.082586</v>
      </c>
      <c r="O71" s="227">
        <v>2646703248.3281026</v>
      </c>
      <c r="P71" s="223"/>
    </row>
    <row r="72" spans="2:16" ht="11.25" customHeight="1">
      <c r="B72" s="23">
        <v>43586</v>
      </c>
      <c r="C72" s="24">
        <v>45505</v>
      </c>
      <c r="D72" s="10">
        <v>63</v>
      </c>
      <c r="E72" s="25">
        <v>1919</v>
      </c>
      <c r="F72" s="335">
        <v>5000000000</v>
      </c>
      <c r="G72" s="223"/>
      <c r="H72" s="223"/>
      <c r="I72" s="227">
        <v>4399263813.647153</v>
      </c>
      <c r="J72" s="223"/>
      <c r="K72" s="223"/>
      <c r="L72" s="223"/>
      <c r="M72" s="10">
        <v>3960441946.266188</v>
      </c>
      <c r="N72" s="10">
        <v>3382863183.3044305</v>
      </c>
      <c r="O72" s="227">
        <v>2601196964.9010663</v>
      </c>
      <c r="P72" s="223"/>
    </row>
    <row r="73" spans="2:16" ht="11.25" customHeight="1">
      <c r="B73" s="23">
        <v>43586</v>
      </c>
      <c r="C73" s="24">
        <v>45536</v>
      </c>
      <c r="D73" s="10">
        <v>64</v>
      </c>
      <c r="E73" s="25">
        <v>1950</v>
      </c>
      <c r="F73" s="335">
        <v>5000000000</v>
      </c>
      <c r="G73" s="223"/>
      <c r="H73" s="223"/>
      <c r="I73" s="227">
        <v>4360207015.897882</v>
      </c>
      <c r="J73" s="223"/>
      <c r="K73" s="223"/>
      <c r="L73" s="223"/>
      <c r="M73" s="10">
        <v>3918623455.290868</v>
      </c>
      <c r="N73" s="10">
        <v>3338630898.9330044</v>
      </c>
      <c r="O73" s="227">
        <v>2556311849.190365</v>
      </c>
      <c r="P73" s="223"/>
    </row>
    <row r="74" spans="2:16" ht="11.25" customHeight="1">
      <c r="B74" s="23">
        <v>43586</v>
      </c>
      <c r="C74" s="24">
        <v>45566</v>
      </c>
      <c r="D74" s="10">
        <v>65</v>
      </c>
      <c r="E74" s="25">
        <v>1980</v>
      </c>
      <c r="F74" s="335">
        <v>5000000000</v>
      </c>
      <c r="G74" s="223"/>
      <c r="H74" s="223"/>
      <c r="I74" s="227">
        <v>4321021387.51892</v>
      </c>
      <c r="J74" s="223"/>
      <c r="K74" s="223"/>
      <c r="L74" s="223"/>
      <c r="M74" s="10">
        <v>3877032133.83852</v>
      </c>
      <c r="N74" s="10">
        <v>3295065429.0064774</v>
      </c>
      <c r="O74" s="227">
        <v>2512612701.0536056</v>
      </c>
      <c r="P74" s="223"/>
    </row>
    <row r="75" spans="2:16" ht="11.25" customHeight="1">
      <c r="B75" s="23">
        <v>43586</v>
      </c>
      <c r="C75" s="24">
        <v>45597</v>
      </c>
      <c r="D75" s="10">
        <v>66</v>
      </c>
      <c r="E75" s="25">
        <v>2011</v>
      </c>
      <c r="F75" s="335">
        <v>5000000000</v>
      </c>
      <c r="G75" s="223"/>
      <c r="H75" s="223"/>
      <c r="I75" s="227">
        <v>4281632207.894236</v>
      </c>
      <c r="J75" s="223"/>
      <c r="K75" s="223"/>
      <c r="L75" s="223"/>
      <c r="M75" s="10">
        <v>3835174440.748189</v>
      </c>
      <c r="N75" s="10">
        <v>3251201280.7048182</v>
      </c>
      <c r="O75" s="227">
        <v>2468664006.5936437</v>
      </c>
      <c r="P75" s="223"/>
    </row>
    <row r="76" spans="2:16" ht="11.25" customHeight="1">
      <c r="B76" s="23">
        <v>43586</v>
      </c>
      <c r="C76" s="24">
        <v>45627</v>
      </c>
      <c r="D76" s="10">
        <v>67</v>
      </c>
      <c r="E76" s="25">
        <v>2041</v>
      </c>
      <c r="F76" s="335">
        <v>5000000000</v>
      </c>
      <c r="G76" s="223"/>
      <c r="H76" s="223"/>
      <c r="I76" s="227">
        <v>4242499333.832115</v>
      </c>
      <c r="J76" s="223"/>
      <c r="K76" s="223"/>
      <c r="L76" s="223"/>
      <c r="M76" s="10">
        <v>3793884514.4916925</v>
      </c>
      <c r="N76" s="10">
        <v>3208282549.980977</v>
      </c>
      <c r="O76" s="227">
        <v>2426089511.467058</v>
      </c>
      <c r="P76" s="223"/>
    </row>
    <row r="77" spans="2:16" ht="11.25" customHeight="1">
      <c r="B77" s="23">
        <v>43586</v>
      </c>
      <c r="C77" s="24">
        <v>45658</v>
      </c>
      <c r="D77" s="10">
        <v>68</v>
      </c>
      <c r="E77" s="25">
        <v>2072</v>
      </c>
      <c r="F77" s="335">
        <v>5000000000</v>
      </c>
      <c r="G77" s="223"/>
      <c r="H77" s="223"/>
      <c r="I77" s="227">
        <v>4203552303.799021</v>
      </c>
      <c r="J77" s="223"/>
      <c r="K77" s="223"/>
      <c r="L77" s="223"/>
      <c r="M77" s="10">
        <v>3752680225.284551</v>
      </c>
      <c r="N77" s="10">
        <v>3165367608.6422205</v>
      </c>
      <c r="O77" s="227">
        <v>2383499057.8777723</v>
      </c>
      <c r="P77" s="223"/>
    </row>
    <row r="78" spans="2:16" ht="11.25" customHeight="1">
      <c r="B78" s="23">
        <v>43586</v>
      </c>
      <c r="C78" s="24">
        <v>45689</v>
      </c>
      <c r="D78" s="10">
        <v>69</v>
      </c>
      <c r="E78" s="25">
        <v>2103</v>
      </c>
      <c r="F78" s="335">
        <v>5000000000</v>
      </c>
      <c r="G78" s="223"/>
      <c r="H78" s="223"/>
      <c r="I78" s="227">
        <v>4164832493.172705</v>
      </c>
      <c r="J78" s="223"/>
      <c r="K78" s="223"/>
      <c r="L78" s="223"/>
      <c r="M78" s="10">
        <v>3711807297.24138</v>
      </c>
      <c r="N78" s="10">
        <v>3122928990.230408</v>
      </c>
      <c r="O78" s="227">
        <v>2341583016.7776284</v>
      </c>
      <c r="P78" s="223"/>
    </row>
    <row r="79" spans="2:16" ht="11.25" customHeight="1">
      <c r="B79" s="23">
        <v>43586</v>
      </c>
      <c r="C79" s="24">
        <v>45717</v>
      </c>
      <c r="D79" s="10">
        <v>70</v>
      </c>
      <c r="E79" s="25">
        <v>2131</v>
      </c>
      <c r="F79" s="335">
        <v>5000000000</v>
      </c>
      <c r="G79" s="223"/>
      <c r="H79" s="223"/>
      <c r="I79" s="227">
        <v>4126211805.179818</v>
      </c>
      <c r="J79" s="223"/>
      <c r="K79" s="223"/>
      <c r="L79" s="223"/>
      <c r="M79" s="10">
        <v>3671753541.623462</v>
      </c>
      <c r="N79" s="10">
        <v>3082132653.6724443</v>
      </c>
      <c r="O79" s="227">
        <v>2302150905.5182614</v>
      </c>
      <c r="P79" s="223"/>
    </row>
    <row r="80" spans="2:16" ht="11.25" customHeight="1">
      <c r="B80" s="23">
        <v>43586</v>
      </c>
      <c r="C80" s="24">
        <v>45748</v>
      </c>
      <c r="D80" s="10">
        <v>71</v>
      </c>
      <c r="E80" s="25">
        <v>2162</v>
      </c>
      <c r="F80" s="335">
        <v>5000000000</v>
      </c>
      <c r="G80" s="223"/>
      <c r="H80" s="223"/>
      <c r="I80" s="227">
        <v>4087835212.723226</v>
      </c>
      <c r="J80" s="223"/>
      <c r="K80" s="223"/>
      <c r="L80" s="223"/>
      <c r="M80" s="10">
        <v>3631434076.8027935</v>
      </c>
      <c r="N80" s="10">
        <v>3040535382.8133163</v>
      </c>
      <c r="O80" s="227">
        <v>2261461209.4879093</v>
      </c>
      <c r="P80" s="223"/>
    </row>
    <row r="81" spans="2:16" ht="11.25" customHeight="1">
      <c r="B81" s="23">
        <v>43586</v>
      </c>
      <c r="C81" s="24">
        <v>45778</v>
      </c>
      <c r="D81" s="10">
        <v>72</v>
      </c>
      <c r="E81" s="25">
        <v>2192</v>
      </c>
      <c r="F81" s="335">
        <v>5000000000</v>
      </c>
      <c r="G81" s="223"/>
      <c r="H81" s="223"/>
      <c r="I81" s="227">
        <v>4049371073.159543</v>
      </c>
      <c r="J81" s="223"/>
      <c r="K81" s="223"/>
      <c r="L81" s="223"/>
      <c r="M81" s="10">
        <v>3591359830.6228495</v>
      </c>
      <c r="N81" s="10">
        <v>2999580938.582475</v>
      </c>
      <c r="O81" s="227">
        <v>2221855186.899135</v>
      </c>
      <c r="P81" s="223"/>
    </row>
    <row r="82" spans="2:16" ht="11.25" customHeight="1">
      <c r="B82" s="23">
        <v>43586</v>
      </c>
      <c r="C82" s="24">
        <v>45809</v>
      </c>
      <c r="D82" s="10">
        <v>73</v>
      </c>
      <c r="E82" s="25">
        <v>2223</v>
      </c>
      <c r="F82" s="335">
        <v>5000000000</v>
      </c>
      <c r="G82" s="223"/>
      <c r="H82" s="223"/>
      <c r="I82" s="227">
        <v>4010734244.769906</v>
      </c>
      <c r="J82" s="223"/>
      <c r="K82" s="223"/>
      <c r="L82" s="223"/>
      <c r="M82" s="10">
        <v>3551059995.6028237</v>
      </c>
      <c r="N82" s="10">
        <v>2958378700.8405356</v>
      </c>
      <c r="O82" s="227">
        <v>2182054287.2511263</v>
      </c>
      <c r="P82" s="223"/>
    </row>
    <row r="83" spans="2:16" ht="11.25" customHeight="1">
      <c r="B83" s="23">
        <v>43586</v>
      </c>
      <c r="C83" s="24">
        <v>45839</v>
      </c>
      <c r="D83" s="10">
        <v>74</v>
      </c>
      <c r="E83" s="25">
        <v>2253</v>
      </c>
      <c r="F83" s="335">
        <v>5000000000</v>
      </c>
      <c r="G83" s="223"/>
      <c r="H83" s="223"/>
      <c r="I83" s="227">
        <v>3972091200.442215</v>
      </c>
      <c r="J83" s="223"/>
      <c r="K83" s="223"/>
      <c r="L83" s="223"/>
      <c r="M83" s="10">
        <v>3511073294.1481595</v>
      </c>
      <c r="N83" s="10">
        <v>2917866514.57799</v>
      </c>
      <c r="O83" s="227">
        <v>2143350949.3069792</v>
      </c>
      <c r="P83" s="223"/>
    </row>
    <row r="84" spans="2:16" ht="11.25" customHeight="1">
      <c r="B84" s="23">
        <v>43586</v>
      </c>
      <c r="C84" s="24">
        <v>45870</v>
      </c>
      <c r="D84" s="10">
        <v>75</v>
      </c>
      <c r="E84" s="25">
        <v>2284</v>
      </c>
      <c r="F84" s="335">
        <v>5000000000</v>
      </c>
      <c r="G84" s="223"/>
      <c r="H84" s="223"/>
      <c r="I84" s="227">
        <v>3933752768.267392</v>
      </c>
      <c r="J84" s="223"/>
      <c r="K84" s="223"/>
      <c r="L84" s="223"/>
      <c r="M84" s="10">
        <v>3471287022.136231</v>
      </c>
      <c r="N84" s="10">
        <v>2877465611.4189487</v>
      </c>
      <c r="O84" s="227">
        <v>2104721460.0584207</v>
      </c>
      <c r="P84" s="223"/>
    </row>
    <row r="85" spans="2:16" ht="11.25" customHeight="1">
      <c r="B85" s="23">
        <v>43586</v>
      </c>
      <c r="C85" s="24">
        <v>45901</v>
      </c>
      <c r="D85" s="10">
        <v>76</v>
      </c>
      <c r="E85" s="25">
        <v>2315</v>
      </c>
      <c r="F85" s="335">
        <v>5000000000</v>
      </c>
      <c r="G85" s="223"/>
      <c r="H85" s="223"/>
      <c r="I85" s="227">
        <v>3895908735.895238</v>
      </c>
      <c r="J85" s="223"/>
      <c r="K85" s="223"/>
      <c r="L85" s="223"/>
      <c r="M85" s="10">
        <v>3432061147.3327703</v>
      </c>
      <c r="N85" s="10">
        <v>2837714681.966367</v>
      </c>
      <c r="O85" s="227">
        <v>2066854162.7314274</v>
      </c>
      <c r="P85" s="223"/>
    </row>
    <row r="86" spans="2:16" ht="11.25" customHeight="1">
      <c r="B86" s="23">
        <v>43586</v>
      </c>
      <c r="C86" s="24">
        <v>45931</v>
      </c>
      <c r="D86" s="10">
        <v>77</v>
      </c>
      <c r="E86" s="25">
        <v>2345</v>
      </c>
      <c r="F86" s="335">
        <v>5000000000</v>
      </c>
      <c r="G86" s="223"/>
      <c r="H86" s="223"/>
      <c r="I86" s="227">
        <v>3858814568.362213</v>
      </c>
      <c r="J86" s="223"/>
      <c r="K86" s="223"/>
      <c r="L86" s="223"/>
      <c r="M86" s="10">
        <v>3393803646.720358</v>
      </c>
      <c r="N86" s="10">
        <v>2799175895.2333994</v>
      </c>
      <c r="O86" s="227">
        <v>2030426999.4064906</v>
      </c>
      <c r="P86" s="223"/>
    </row>
    <row r="87" spans="2:16" ht="11.25" customHeight="1">
      <c r="B87" s="23">
        <v>43586</v>
      </c>
      <c r="C87" s="24">
        <v>45962</v>
      </c>
      <c r="D87" s="10">
        <v>78</v>
      </c>
      <c r="E87" s="25">
        <v>2376</v>
      </c>
      <c r="F87" s="335">
        <v>5000000000</v>
      </c>
      <c r="G87" s="223"/>
      <c r="H87" s="223"/>
      <c r="I87" s="227">
        <v>3821444041.895341</v>
      </c>
      <c r="J87" s="223"/>
      <c r="K87" s="223"/>
      <c r="L87" s="223"/>
      <c r="M87" s="10">
        <v>3355236101.837256</v>
      </c>
      <c r="N87" s="10">
        <v>2760327782.5636168</v>
      </c>
      <c r="O87" s="227">
        <v>1993767288.6193337</v>
      </c>
      <c r="P87" s="223"/>
    </row>
    <row r="88" spans="2:16" ht="11.25" customHeight="1">
      <c r="B88" s="23">
        <v>43586</v>
      </c>
      <c r="C88" s="24">
        <v>45992</v>
      </c>
      <c r="D88" s="10">
        <v>79</v>
      </c>
      <c r="E88" s="25">
        <v>2406</v>
      </c>
      <c r="F88" s="335">
        <v>5000000000</v>
      </c>
      <c r="G88" s="223"/>
      <c r="H88" s="223"/>
      <c r="I88" s="227">
        <v>3783792990.441801</v>
      </c>
      <c r="J88" s="223"/>
      <c r="K88" s="223"/>
      <c r="L88" s="223"/>
      <c r="M88" s="10">
        <v>3316725351.1167607</v>
      </c>
      <c r="N88" s="10">
        <v>2721929347.247922</v>
      </c>
      <c r="O88" s="227">
        <v>1957973192.025971</v>
      </c>
      <c r="P88" s="223"/>
    </row>
    <row r="89" spans="2:16" ht="11.25" customHeight="1">
      <c r="B89" s="23">
        <v>43586</v>
      </c>
      <c r="C89" s="24">
        <v>46023</v>
      </c>
      <c r="D89" s="10">
        <v>80</v>
      </c>
      <c r="E89" s="25">
        <v>2437</v>
      </c>
      <c r="F89" s="335">
        <v>5000000000</v>
      </c>
      <c r="G89" s="223"/>
      <c r="H89" s="223"/>
      <c r="I89" s="227">
        <v>3746882142.383504</v>
      </c>
      <c r="J89" s="223"/>
      <c r="K89" s="223"/>
      <c r="L89" s="223"/>
      <c r="M89" s="10">
        <v>3278800205.5645657</v>
      </c>
      <c r="N89" s="10">
        <v>2683962133.5571313</v>
      </c>
      <c r="O89" s="227">
        <v>1922484721.77744</v>
      </c>
      <c r="P89" s="223"/>
    </row>
    <row r="90" spans="2:16" ht="11.25" customHeight="1">
      <c r="B90" s="23">
        <v>43586</v>
      </c>
      <c r="C90" s="24">
        <v>46054</v>
      </c>
      <c r="D90" s="10">
        <v>81</v>
      </c>
      <c r="E90" s="25">
        <v>2468</v>
      </c>
      <c r="F90" s="335">
        <v>2500000000</v>
      </c>
      <c r="G90" s="223"/>
      <c r="H90" s="223"/>
      <c r="I90" s="227">
        <v>3709484334.318743</v>
      </c>
      <c r="J90" s="223"/>
      <c r="K90" s="223"/>
      <c r="L90" s="223"/>
      <c r="M90" s="10">
        <v>3240568763.167573</v>
      </c>
      <c r="N90" s="10">
        <v>2645920340.596984</v>
      </c>
      <c r="O90" s="227">
        <v>1887208557.9944024</v>
      </c>
      <c r="P90" s="223"/>
    </row>
    <row r="91" spans="2:16" ht="11.25" customHeight="1">
      <c r="B91" s="23">
        <v>43586</v>
      </c>
      <c r="C91" s="24">
        <v>46082</v>
      </c>
      <c r="D91" s="10">
        <v>82</v>
      </c>
      <c r="E91" s="25">
        <v>2496</v>
      </c>
      <c r="F91" s="335">
        <v>2500000000</v>
      </c>
      <c r="G91" s="223"/>
      <c r="H91" s="223"/>
      <c r="I91" s="227">
        <v>3671619435.099383</v>
      </c>
      <c r="J91" s="223"/>
      <c r="K91" s="223"/>
      <c r="L91" s="223"/>
      <c r="M91" s="10">
        <v>3202576283.089956</v>
      </c>
      <c r="N91" s="10">
        <v>2608892131.051652</v>
      </c>
      <c r="O91" s="227">
        <v>1853677875.275349</v>
      </c>
      <c r="P91" s="223"/>
    </row>
    <row r="92" spans="2:16" ht="11.25" customHeight="1">
      <c r="B92" s="23">
        <v>43586</v>
      </c>
      <c r="C92" s="24">
        <v>46113</v>
      </c>
      <c r="D92" s="10">
        <v>83</v>
      </c>
      <c r="E92" s="25">
        <v>2527</v>
      </c>
      <c r="F92" s="335">
        <v>2500000000</v>
      </c>
      <c r="G92" s="223"/>
      <c r="H92" s="223"/>
      <c r="I92" s="227">
        <v>3634951673.528574</v>
      </c>
      <c r="J92" s="223"/>
      <c r="K92" s="223"/>
      <c r="L92" s="223"/>
      <c r="M92" s="10">
        <v>3165215205.872967</v>
      </c>
      <c r="N92" s="10">
        <v>2571899393.553333</v>
      </c>
      <c r="O92" s="227">
        <v>1819653676.1645536</v>
      </c>
      <c r="P92" s="223"/>
    </row>
    <row r="93" spans="2:16" ht="11.25" customHeight="1">
      <c r="B93" s="23">
        <v>43586</v>
      </c>
      <c r="C93" s="24">
        <v>46143</v>
      </c>
      <c r="D93" s="10">
        <v>84</v>
      </c>
      <c r="E93" s="25">
        <v>2557</v>
      </c>
      <c r="F93" s="335">
        <v>2500000000</v>
      </c>
      <c r="G93" s="223"/>
      <c r="H93" s="223"/>
      <c r="I93" s="227">
        <v>3597903597.125039</v>
      </c>
      <c r="J93" s="223"/>
      <c r="K93" s="223"/>
      <c r="L93" s="223"/>
      <c r="M93" s="10">
        <v>3127812313.9476295</v>
      </c>
      <c r="N93" s="10">
        <v>2535252297.7982874</v>
      </c>
      <c r="O93" s="227">
        <v>1786372529.400975</v>
      </c>
      <c r="P93" s="223"/>
    </row>
    <row r="94" spans="2:16" ht="11.25" customHeight="1">
      <c r="B94" s="23">
        <v>43586</v>
      </c>
      <c r="C94" s="24">
        <v>46174</v>
      </c>
      <c r="D94" s="10">
        <v>85</v>
      </c>
      <c r="E94" s="25">
        <v>2588</v>
      </c>
      <c r="F94" s="335">
        <v>2500000000</v>
      </c>
      <c r="G94" s="223"/>
      <c r="H94" s="223"/>
      <c r="I94" s="227">
        <v>3560893259.558126</v>
      </c>
      <c r="J94" s="223"/>
      <c r="K94" s="223"/>
      <c r="L94" s="223"/>
      <c r="M94" s="10">
        <v>3090387205.469289</v>
      </c>
      <c r="N94" s="10">
        <v>2498546807.6518655</v>
      </c>
      <c r="O94" s="227">
        <v>1753052635.735342</v>
      </c>
      <c r="P94" s="223"/>
    </row>
    <row r="95" spans="2:16" ht="11.25" customHeight="1">
      <c r="B95" s="23">
        <v>43586</v>
      </c>
      <c r="C95" s="24">
        <v>46204</v>
      </c>
      <c r="D95" s="10">
        <v>86</v>
      </c>
      <c r="E95" s="25">
        <v>2618</v>
      </c>
      <c r="F95" s="335">
        <v>2500000000</v>
      </c>
      <c r="G95" s="223"/>
      <c r="H95" s="223"/>
      <c r="I95" s="227">
        <v>3524591581.474619</v>
      </c>
      <c r="J95" s="223"/>
      <c r="K95" s="223"/>
      <c r="L95" s="223"/>
      <c r="M95" s="10">
        <v>3053861251.292569</v>
      </c>
      <c r="N95" s="10">
        <v>2462939033.2133627</v>
      </c>
      <c r="O95" s="227">
        <v>1720985499.865022</v>
      </c>
      <c r="P95" s="223"/>
    </row>
    <row r="96" spans="2:16" ht="11.25" customHeight="1">
      <c r="B96" s="23">
        <v>43586</v>
      </c>
      <c r="C96" s="24">
        <v>46235</v>
      </c>
      <c r="D96" s="10">
        <v>87</v>
      </c>
      <c r="E96" s="25">
        <v>2649</v>
      </c>
      <c r="F96" s="335">
        <v>2500000000</v>
      </c>
      <c r="G96" s="223"/>
      <c r="H96" s="223"/>
      <c r="I96" s="227">
        <v>3489164801.706892</v>
      </c>
      <c r="J96" s="223"/>
      <c r="K96" s="223"/>
      <c r="L96" s="223"/>
      <c r="M96" s="10">
        <v>3018038417.1537333</v>
      </c>
      <c r="N96" s="10">
        <v>2427857633.459709</v>
      </c>
      <c r="O96" s="227">
        <v>1689286789.611106</v>
      </c>
      <c r="P96" s="223"/>
    </row>
    <row r="97" spans="2:16" ht="11.25" customHeight="1">
      <c r="B97" s="23">
        <v>43586</v>
      </c>
      <c r="C97" s="24">
        <v>46266</v>
      </c>
      <c r="D97" s="10">
        <v>88</v>
      </c>
      <c r="E97" s="25">
        <v>2680</v>
      </c>
      <c r="F97" s="335">
        <v>2500000000</v>
      </c>
      <c r="G97" s="223"/>
      <c r="H97" s="223"/>
      <c r="I97" s="227">
        <v>3453903089.904121</v>
      </c>
      <c r="J97" s="223"/>
      <c r="K97" s="223"/>
      <c r="L97" s="223"/>
      <c r="M97" s="10">
        <v>2982470851.836307</v>
      </c>
      <c r="N97" s="10">
        <v>2393143570.5811906</v>
      </c>
      <c r="O97" s="227">
        <v>1658080235.7043667</v>
      </c>
      <c r="P97" s="223"/>
    </row>
    <row r="98" spans="2:16" ht="11.25" customHeight="1">
      <c r="B98" s="23">
        <v>43586</v>
      </c>
      <c r="C98" s="24">
        <v>46296</v>
      </c>
      <c r="D98" s="10">
        <v>89</v>
      </c>
      <c r="E98" s="25">
        <v>2710</v>
      </c>
      <c r="F98" s="335">
        <v>2500000000</v>
      </c>
      <c r="G98" s="223"/>
      <c r="H98" s="223"/>
      <c r="I98" s="227">
        <v>3419317011.817045</v>
      </c>
      <c r="J98" s="223"/>
      <c r="K98" s="223"/>
      <c r="L98" s="223"/>
      <c r="M98" s="10">
        <v>2947759090.7576804</v>
      </c>
      <c r="N98" s="10">
        <v>2359469134.902944</v>
      </c>
      <c r="O98" s="227">
        <v>1628047878.7080226</v>
      </c>
      <c r="P98" s="223"/>
    </row>
    <row r="99" spans="2:16" ht="11.25" customHeight="1">
      <c r="B99" s="23">
        <v>43586</v>
      </c>
      <c r="C99" s="24">
        <v>46327</v>
      </c>
      <c r="D99" s="10">
        <v>90</v>
      </c>
      <c r="E99" s="25">
        <v>2741</v>
      </c>
      <c r="F99" s="335">
        <v>2500000000</v>
      </c>
      <c r="G99" s="223"/>
      <c r="H99" s="223"/>
      <c r="I99" s="227">
        <v>3384762231.1009</v>
      </c>
      <c r="J99" s="223"/>
      <c r="K99" s="223"/>
      <c r="L99" s="223"/>
      <c r="M99" s="10">
        <v>2913020666.3138313</v>
      </c>
      <c r="N99" s="10">
        <v>2325733624.4826593</v>
      </c>
      <c r="O99" s="227">
        <v>1597973097.6048176</v>
      </c>
      <c r="P99" s="223"/>
    </row>
    <row r="100" spans="2:16" ht="11.25" customHeight="1">
      <c r="B100" s="23">
        <v>43586</v>
      </c>
      <c r="C100" s="24">
        <v>46357</v>
      </c>
      <c r="D100" s="10">
        <v>91</v>
      </c>
      <c r="E100" s="25">
        <v>2771</v>
      </c>
      <c r="F100" s="335">
        <v>2500000000</v>
      </c>
      <c r="G100" s="223"/>
      <c r="H100" s="223"/>
      <c r="I100" s="227">
        <v>3350380714.520423</v>
      </c>
      <c r="J100" s="223"/>
      <c r="K100" s="223"/>
      <c r="L100" s="223"/>
      <c r="M100" s="10">
        <v>2878698091.972646</v>
      </c>
      <c r="N100" s="10">
        <v>2292673933.436461</v>
      </c>
      <c r="O100" s="227">
        <v>1568801039.8777509</v>
      </c>
      <c r="P100" s="223"/>
    </row>
    <row r="101" spans="2:16" ht="11.25" customHeight="1">
      <c r="B101" s="23">
        <v>43586</v>
      </c>
      <c r="C101" s="24">
        <v>46388</v>
      </c>
      <c r="D101" s="10">
        <v>92</v>
      </c>
      <c r="E101" s="25">
        <v>2802</v>
      </c>
      <c r="F101" s="335">
        <v>2500000000</v>
      </c>
      <c r="G101" s="223"/>
      <c r="H101" s="223"/>
      <c r="I101" s="227">
        <v>3315723286.560577</v>
      </c>
      <c r="J101" s="223"/>
      <c r="K101" s="223"/>
      <c r="L101" s="223"/>
      <c r="M101" s="10">
        <v>2844087923.5144024</v>
      </c>
      <c r="N101" s="10">
        <v>2259348808.7034335</v>
      </c>
      <c r="O101" s="227">
        <v>1539449614.8149543</v>
      </c>
      <c r="P101" s="223"/>
    </row>
    <row r="102" spans="2:16" ht="11.25" customHeight="1">
      <c r="B102" s="23">
        <v>43586</v>
      </c>
      <c r="C102" s="24">
        <v>46419</v>
      </c>
      <c r="D102" s="10">
        <v>93</v>
      </c>
      <c r="E102" s="25">
        <v>2833</v>
      </c>
      <c r="F102" s="335">
        <v>2500000000</v>
      </c>
      <c r="G102" s="223"/>
      <c r="H102" s="223"/>
      <c r="I102" s="227">
        <v>3281596131.583823</v>
      </c>
      <c r="J102" s="223"/>
      <c r="K102" s="223"/>
      <c r="L102" s="223"/>
      <c r="M102" s="10">
        <v>2810040951.2151566</v>
      </c>
      <c r="N102" s="10">
        <v>2226624626.745584</v>
      </c>
      <c r="O102" s="227">
        <v>1510726413.5823953</v>
      </c>
      <c r="P102" s="223"/>
    </row>
    <row r="103" spans="2:16" ht="11.25" customHeight="1">
      <c r="B103" s="23">
        <v>43586</v>
      </c>
      <c r="C103" s="24">
        <v>46447</v>
      </c>
      <c r="D103" s="10">
        <v>94</v>
      </c>
      <c r="E103" s="25">
        <v>2861</v>
      </c>
      <c r="F103" s="335">
        <v>2500000000</v>
      </c>
      <c r="G103" s="223"/>
      <c r="H103" s="223"/>
      <c r="I103" s="227">
        <v>3247489296.829618</v>
      </c>
      <c r="J103" s="223"/>
      <c r="K103" s="223"/>
      <c r="L103" s="223"/>
      <c r="M103" s="10">
        <v>2776574746.415072</v>
      </c>
      <c r="N103" s="10">
        <v>2195052159.7785597</v>
      </c>
      <c r="O103" s="227">
        <v>1483606304.611694</v>
      </c>
      <c r="P103" s="223"/>
    </row>
    <row r="104" spans="2:16" ht="11.25" customHeight="1">
      <c r="B104" s="23">
        <v>43586</v>
      </c>
      <c r="C104" s="24">
        <v>46478</v>
      </c>
      <c r="D104" s="10">
        <v>95</v>
      </c>
      <c r="E104" s="25">
        <v>2892</v>
      </c>
      <c r="F104" s="335">
        <v>2500000000</v>
      </c>
      <c r="G104" s="223"/>
      <c r="H104" s="223"/>
      <c r="I104" s="227">
        <v>3213965945.004813</v>
      </c>
      <c r="J104" s="223"/>
      <c r="K104" s="223"/>
      <c r="L104" s="223"/>
      <c r="M104" s="10">
        <v>2743251912.783481</v>
      </c>
      <c r="N104" s="10">
        <v>2163192949.8326893</v>
      </c>
      <c r="O104" s="227">
        <v>1455880415.7274182</v>
      </c>
      <c r="P104" s="223"/>
    </row>
    <row r="105" spans="2:16" ht="11.25" customHeight="1">
      <c r="B105" s="23">
        <v>43586</v>
      </c>
      <c r="C105" s="24">
        <v>46508</v>
      </c>
      <c r="D105" s="10">
        <v>96</v>
      </c>
      <c r="E105" s="25">
        <v>2922</v>
      </c>
      <c r="F105" s="335">
        <v>2500000000</v>
      </c>
      <c r="G105" s="223"/>
      <c r="H105" s="223"/>
      <c r="I105" s="227">
        <v>3179981664.22792</v>
      </c>
      <c r="J105" s="223"/>
      <c r="K105" s="223"/>
      <c r="L105" s="223"/>
      <c r="M105" s="10">
        <v>2709789753.338869</v>
      </c>
      <c r="N105" s="10">
        <v>2131547090.8537421</v>
      </c>
      <c r="O105" s="227">
        <v>1428701367.1178355</v>
      </c>
      <c r="P105" s="223"/>
    </row>
    <row r="106" spans="2:16" ht="11.25" customHeight="1">
      <c r="B106" s="23">
        <v>43586</v>
      </c>
      <c r="C106" s="24">
        <v>46539</v>
      </c>
      <c r="D106" s="10">
        <v>97</v>
      </c>
      <c r="E106" s="25">
        <v>2953</v>
      </c>
      <c r="F106" s="335">
        <v>2500000000</v>
      </c>
      <c r="G106" s="223"/>
      <c r="H106" s="223"/>
      <c r="I106" s="227">
        <v>3146228372.346292</v>
      </c>
      <c r="J106" s="223"/>
      <c r="K106" s="223"/>
      <c r="L106" s="223"/>
      <c r="M106" s="10">
        <v>2676480000.737197</v>
      </c>
      <c r="N106" s="10">
        <v>2099990987.6439116</v>
      </c>
      <c r="O106" s="227">
        <v>1401588673.167568</v>
      </c>
      <c r="P106" s="223"/>
    </row>
    <row r="107" spans="2:16" ht="11.25" customHeight="1">
      <c r="B107" s="23">
        <v>43586</v>
      </c>
      <c r="C107" s="24">
        <v>46569</v>
      </c>
      <c r="D107" s="10">
        <v>98</v>
      </c>
      <c r="E107" s="25">
        <v>2983</v>
      </c>
      <c r="F107" s="335">
        <v>2500000000</v>
      </c>
      <c r="G107" s="223"/>
      <c r="H107" s="223"/>
      <c r="I107" s="227">
        <v>3113115096.023589</v>
      </c>
      <c r="J107" s="223"/>
      <c r="K107" s="223"/>
      <c r="L107" s="223"/>
      <c r="M107" s="10">
        <v>2643963754.5920324</v>
      </c>
      <c r="N107" s="10">
        <v>2069372592.5795672</v>
      </c>
      <c r="O107" s="227">
        <v>1375491542.9370358</v>
      </c>
      <c r="P107" s="223"/>
    </row>
    <row r="108" spans="2:16" ht="11.25" customHeight="1">
      <c r="B108" s="23">
        <v>43586</v>
      </c>
      <c r="C108" s="24">
        <v>46600</v>
      </c>
      <c r="D108" s="10">
        <v>99</v>
      </c>
      <c r="E108" s="25">
        <v>3014</v>
      </c>
      <c r="F108" s="335">
        <v>2500000000</v>
      </c>
      <c r="G108" s="223"/>
      <c r="H108" s="223"/>
      <c r="I108" s="227">
        <v>3080011888.096867</v>
      </c>
      <c r="J108" s="223"/>
      <c r="K108" s="223"/>
      <c r="L108" s="223"/>
      <c r="M108" s="10">
        <v>2611412578.2566895</v>
      </c>
      <c r="N108" s="10">
        <v>2038697452.0396488</v>
      </c>
      <c r="O108" s="227">
        <v>1349362483.912424</v>
      </c>
      <c r="P108" s="223"/>
    </row>
    <row r="109" spans="2:16" ht="11.25" customHeight="1">
      <c r="B109" s="23">
        <v>43586</v>
      </c>
      <c r="C109" s="24">
        <v>46631</v>
      </c>
      <c r="D109" s="10">
        <v>100</v>
      </c>
      <c r="E109" s="25">
        <v>3045</v>
      </c>
      <c r="F109" s="335">
        <v>2500000000</v>
      </c>
      <c r="G109" s="223"/>
      <c r="H109" s="223"/>
      <c r="I109" s="227">
        <v>3047171162.538347</v>
      </c>
      <c r="J109" s="223"/>
      <c r="K109" s="223"/>
      <c r="L109" s="223"/>
      <c r="M109" s="10">
        <v>2579186384.832073</v>
      </c>
      <c r="N109" s="10">
        <v>2008418018.300187</v>
      </c>
      <c r="O109" s="227">
        <v>1323690889.434638</v>
      </c>
      <c r="P109" s="223"/>
    </row>
    <row r="110" spans="2:16" ht="11.25" customHeight="1">
      <c r="B110" s="23">
        <v>43586</v>
      </c>
      <c r="C110" s="24">
        <v>46661</v>
      </c>
      <c r="D110" s="10">
        <v>101</v>
      </c>
      <c r="E110" s="25">
        <v>3075</v>
      </c>
      <c r="F110" s="335">
        <v>2500000000</v>
      </c>
      <c r="G110" s="223"/>
      <c r="H110" s="223"/>
      <c r="I110" s="227">
        <v>3014130990.432881</v>
      </c>
      <c r="J110" s="223"/>
      <c r="K110" s="223"/>
      <c r="L110" s="223"/>
      <c r="M110" s="10">
        <v>2547032933.975636</v>
      </c>
      <c r="N110" s="10">
        <v>1978498426.7802887</v>
      </c>
      <c r="O110" s="227">
        <v>1298626507.8219748</v>
      </c>
      <c r="P110" s="223"/>
    </row>
    <row r="111" spans="2:16" ht="11.25" customHeight="1">
      <c r="B111" s="23">
        <v>43586</v>
      </c>
      <c r="C111" s="24">
        <v>46692</v>
      </c>
      <c r="D111" s="10">
        <v>102</v>
      </c>
      <c r="E111" s="25">
        <v>3106</v>
      </c>
      <c r="F111" s="335">
        <v>2500000000</v>
      </c>
      <c r="G111" s="223"/>
      <c r="H111" s="223"/>
      <c r="I111" s="227">
        <v>2981493501.547769</v>
      </c>
      <c r="J111" s="223"/>
      <c r="K111" s="223"/>
      <c r="L111" s="223"/>
      <c r="M111" s="10">
        <v>2515180077.8336606</v>
      </c>
      <c r="N111" s="10">
        <v>1948786785.2473817</v>
      </c>
      <c r="O111" s="227">
        <v>1273706895.1248517</v>
      </c>
      <c r="P111" s="223"/>
    </row>
    <row r="112" spans="2:16" ht="11.25" customHeight="1">
      <c r="B112" s="23">
        <v>43586</v>
      </c>
      <c r="C112" s="24">
        <v>46722</v>
      </c>
      <c r="D112" s="10">
        <v>103</v>
      </c>
      <c r="E112" s="25">
        <v>3136</v>
      </c>
      <c r="F112" s="335">
        <v>2500000000</v>
      </c>
      <c r="G112" s="223"/>
      <c r="H112" s="223"/>
      <c r="I112" s="227">
        <v>2948755767.623117</v>
      </c>
      <c r="J112" s="223"/>
      <c r="K112" s="223"/>
      <c r="L112" s="223"/>
      <c r="M112" s="10">
        <v>2483479509.2342134</v>
      </c>
      <c r="N112" s="10">
        <v>1919488833.319682</v>
      </c>
      <c r="O112" s="227">
        <v>1249415378.643866</v>
      </c>
      <c r="P112" s="223"/>
    </row>
    <row r="113" spans="2:16" ht="11.25" customHeight="1">
      <c r="B113" s="23">
        <v>43586</v>
      </c>
      <c r="C113" s="24">
        <v>46753</v>
      </c>
      <c r="D113" s="10">
        <v>104</v>
      </c>
      <c r="E113" s="25">
        <v>3167</v>
      </c>
      <c r="F113" s="335">
        <v>2500000000</v>
      </c>
      <c r="G113" s="223"/>
      <c r="H113" s="223"/>
      <c r="I113" s="227">
        <v>2916031713.953139</v>
      </c>
      <c r="J113" s="223"/>
      <c r="K113" s="223"/>
      <c r="L113" s="223"/>
      <c r="M113" s="10">
        <v>2451753475.973923</v>
      </c>
      <c r="N113" s="10">
        <v>1890148393.319096</v>
      </c>
      <c r="O113" s="227">
        <v>1225106314.4719665</v>
      </c>
      <c r="P113" s="223"/>
    </row>
    <row r="114" spans="2:16" ht="11.25" customHeight="1">
      <c r="B114" s="23">
        <v>43586</v>
      </c>
      <c r="C114" s="24">
        <v>46784</v>
      </c>
      <c r="D114" s="10">
        <v>105</v>
      </c>
      <c r="E114" s="25">
        <v>3198</v>
      </c>
      <c r="F114" s="335">
        <v>2500000000</v>
      </c>
      <c r="G114" s="223"/>
      <c r="H114" s="223"/>
      <c r="I114" s="227">
        <v>2883530935.83362</v>
      </c>
      <c r="J114" s="223"/>
      <c r="K114" s="223"/>
      <c r="L114" s="223"/>
      <c r="M114" s="10">
        <v>2420315326.1338058</v>
      </c>
      <c r="N114" s="10">
        <v>1861166151.4689016</v>
      </c>
      <c r="O114" s="227">
        <v>1201211944.288226</v>
      </c>
      <c r="P114" s="223"/>
    </row>
    <row r="115" spans="2:16" ht="11.25" customHeight="1">
      <c r="B115" s="23">
        <v>43586</v>
      </c>
      <c r="C115" s="24">
        <v>46813</v>
      </c>
      <c r="D115" s="10">
        <v>106</v>
      </c>
      <c r="E115" s="25">
        <v>3227</v>
      </c>
      <c r="F115" s="335">
        <v>2500000000</v>
      </c>
      <c r="G115" s="223"/>
      <c r="H115" s="223"/>
      <c r="I115" s="227">
        <v>2851051606.702525</v>
      </c>
      <c r="J115" s="223"/>
      <c r="K115" s="223"/>
      <c r="L115" s="223"/>
      <c r="M115" s="10">
        <v>2389256389.0573545</v>
      </c>
      <c r="N115" s="10">
        <v>1832911062.4636507</v>
      </c>
      <c r="O115" s="227">
        <v>1178287949.6324701</v>
      </c>
      <c r="P115" s="223"/>
    </row>
    <row r="116" spans="2:16" ht="11.25" customHeight="1">
      <c r="B116" s="23">
        <v>43586</v>
      </c>
      <c r="C116" s="24">
        <v>46844</v>
      </c>
      <c r="D116" s="10">
        <v>107</v>
      </c>
      <c r="E116" s="25">
        <v>3258</v>
      </c>
      <c r="F116" s="335">
        <v>2500000000</v>
      </c>
      <c r="G116" s="223"/>
      <c r="H116" s="223"/>
      <c r="I116" s="227">
        <v>2818641355.751528</v>
      </c>
      <c r="J116" s="223"/>
      <c r="K116" s="223"/>
      <c r="L116" s="223"/>
      <c r="M116" s="10">
        <v>2358089455.369781</v>
      </c>
      <c r="N116" s="10">
        <v>1804400777.3262637</v>
      </c>
      <c r="O116" s="227">
        <v>1155047032.993941</v>
      </c>
      <c r="P116" s="223"/>
    </row>
    <row r="117" spans="2:16" ht="11.25" customHeight="1">
      <c r="B117" s="23">
        <v>43586</v>
      </c>
      <c r="C117" s="24">
        <v>46874</v>
      </c>
      <c r="D117" s="10">
        <v>108</v>
      </c>
      <c r="E117" s="25">
        <v>3288</v>
      </c>
      <c r="F117" s="335">
        <v>2500000000</v>
      </c>
      <c r="G117" s="223"/>
      <c r="H117" s="223"/>
      <c r="I117" s="227">
        <v>2786642743.816266</v>
      </c>
      <c r="J117" s="223"/>
      <c r="K117" s="223"/>
      <c r="L117" s="223"/>
      <c r="M117" s="10">
        <v>2327492613.1553316</v>
      </c>
      <c r="N117" s="10">
        <v>1776604704.8309243</v>
      </c>
      <c r="O117" s="227">
        <v>1132592169.5002909</v>
      </c>
      <c r="P117" s="223"/>
    </row>
    <row r="118" spans="2:16" ht="11.25" customHeight="1">
      <c r="B118" s="23">
        <v>43586</v>
      </c>
      <c r="C118" s="24">
        <v>46905</v>
      </c>
      <c r="D118" s="10">
        <v>109</v>
      </c>
      <c r="E118" s="25">
        <v>3319</v>
      </c>
      <c r="F118" s="335">
        <v>2500000000</v>
      </c>
      <c r="G118" s="223"/>
      <c r="H118" s="223"/>
      <c r="I118" s="227">
        <v>2755252283.689786</v>
      </c>
      <c r="J118" s="223"/>
      <c r="K118" s="223"/>
      <c r="L118" s="223"/>
      <c r="M118" s="10">
        <v>2297371171.3693175</v>
      </c>
      <c r="N118" s="10">
        <v>1749152827.524903</v>
      </c>
      <c r="O118" s="227">
        <v>1110368474.4843721</v>
      </c>
      <c r="P118" s="223"/>
    </row>
    <row r="119" spans="2:16" ht="11.25" customHeight="1">
      <c r="B119" s="23">
        <v>43586</v>
      </c>
      <c r="C119" s="24">
        <v>46935</v>
      </c>
      <c r="D119" s="10">
        <v>110</v>
      </c>
      <c r="E119" s="25">
        <v>3349</v>
      </c>
      <c r="F119" s="335">
        <v>2500000000</v>
      </c>
      <c r="G119" s="223"/>
      <c r="H119" s="223"/>
      <c r="I119" s="227">
        <v>2724377679.962382</v>
      </c>
      <c r="J119" s="223"/>
      <c r="K119" s="223"/>
      <c r="L119" s="223"/>
      <c r="M119" s="10">
        <v>2267898793.2850275</v>
      </c>
      <c r="N119" s="10">
        <v>1722463495.8366435</v>
      </c>
      <c r="O119" s="227">
        <v>1088943824.9592824</v>
      </c>
      <c r="P119" s="223"/>
    </row>
    <row r="120" spans="2:16" ht="11.25" customHeight="1">
      <c r="B120" s="23">
        <v>43586</v>
      </c>
      <c r="C120" s="24">
        <v>46966</v>
      </c>
      <c r="D120" s="10">
        <v>111</v>
      </c>
      <c r="E120" s="25">
        <v>3380</v>
      </c>
      <c r="F120" s="335">
        <v>2500000000</v>
      </c>
      <c r="G120" s="223"/>
      <c r="H120" s="223"/>
      <c r="I120" s="227">
        <v>2693485054.732909</v>
      </c>
      <c r="J120" s="223"/>
      <c r="K120" s="223"/>
      <c r="L120" s="223"/>
      <c r="M120" s="10">
        <v>2238379426.9106665</v>
      </c>
      <c r="N120" s="10">
        <v>1695720049.677963</v>
      </c>
      <c r="O120" s="227">
        <v>1067495921.8459466</v>
      </c>
      <c r="P120" s="223"/>
    </row>
    <row r="121" spans="2:16" ht="11.25" customHeight="1">
      <c r="B121" s="23">
        <v>43586</v>
      </c>
      <c r="C121" s="24">
        <v>46997</v>
      </c>
      <c r="D121" s="10">
        <v>112</v>
      </c>
      <c r="E121" s="25">
        <v>3411</v>
      </c>
      <c r="F121" s="335">
        <v>2500000000</v>
      </c>
      <c r="G121" s="223"/>
      <c r="H121" s="223"/>
      <c r="I121" s="227">
        <v>2661745656.742793</v>
      </c>
      <c r="J121" s="223"/>
      <c r="K121" s="223"/>
      <c r="L121" s="223"/>
      <c r="M121" s="10">
        <v>2208251166.6192465</v>
      </c>
      <c r="N121" s="10">
        <v>1668641386.800884</v>
      </c>
      <c r="O121" s="227">
        <v>1046000037.3218844</v>
      </c>
      <c r="P121" s="223"/>
    </row>
    <row r="122" spans="2:16" ht="11.25" customHeight="1">
      <c r="B122" s="23">
        <v>43586</v>
      </c>
      <c r="C122" s="24">
        <v>47027</v>
      </c>
      <c r="D122" s="10">
        <v>113</v>
      </c>
      <c r="E122" s="25">
        <v>3441</v>
      </c>
      <c r="F122" s="335">
        <v>2500000000</v>
      </c>
      <c r="G122" s="223"/>
      <c r="H122" s="223"/>
      <c r="I122" s="227">
        <v>2631018249.981067</v>
      </c>
      <c r="J122" s="223"/>
      <c r="K122" s="223"/>
      <c r="L122" s="223"/>
      <c r="M122" s="10">
        <v>2179176141.362118</v>
      </c>
      <c r="N122" s="10">
        <v>1642618255.8506844</v>
      </c>
      <c r="O122" s="227">
        <v>1025466358.9463145</v>
      </c>
      <c r="P122" s="223"/>
    </row>
    <row r="123" spans="2:16" ht="11.25" customHeight="1">
      <c r="B123" s="23">
        <v>43586</v>
      </c>
      <c r="C123" s="24">
        <v>47058</v>
      </c>
      <c r="D123" s="10">
        <v>114</v>
      </c>
      <c r="E123" s="25">
        <v>3472</v>
      </c>
      <c r="F123" s="335">
        <v>2500000000</v>
      </c>
      <c r="G123" s="223"/>
      <c r="H123" s="223"/>
      <c r="I123" s="227">
        <v>2601105621.899463</v>
      </c>
      <c r="J123" s="223"/>
      <c r="K123" s="223"/>
      <c r="L123" s="223"/>
      <c r="M123" s="10">
        <v>2150746583.237275</v>
      </c>
      <c r="N123" s="10">
        <v>1617065621.992042</v>
      </c>
      <c r="O123" s="227">
        <v>1005238321.5072525</v>
      </c>
      <c r="P123" s="223"/>
    </row>
    <row r="124" spans="2:16" ht="11.25" customHeight="1">
      <c r="B124" s="23">
        <v>43586</v>
      </c>
      <c r="C124" s="24">
        <v>47088</v>
      </c>
      <c r="D124" s="10">
        <v>115</v>
      </c>
      <c r="E124" s="25">
        <v>3502</v>
      </c>
      <c r="F124" s="335">
        <v>2500000000</v>
      </c>
      <c r="G124" s="223"/>
      <c r="H124" s="223"/>
      <c r="I124" s="227">
        <v>2571054900.77421</v>
      </c>
      <c r="J124" s="223"/>
      <c r="K124" s="223"/>
      <c r="L124" s="223"/>
      <c r="M124" s="10">
        <v>2122409420.664384</v>
      </c>
      <c r="N124" s="10">
        <v>1591832380.2828367</v>
      </c>
      <c r="O124" s="227">
        <v>985495873.4840115</v>
      </c>
      <c r="P124" s="223"/>
    </row>
    <row r="125" spans="2:16" ht="11.25" customHeight="1">
      <c r="B125" s="23">
        <v>43586</v>
      </c>
      <c r="C125" s="24">
        <v>47119</v>
      </c>
      <c r="D125" s="10">
        <v>116</v>
      </c>
      <c r="E125" s="25">
        <v>3533</v>
      </c>
      <c r="F125" s="335">
        <v>2500000000</v>
      </c>
      <c r="G125" s="223"/>
      <c r="H125" s="223"/>
      <c r="I125" s="227">
        <v>2541750204.629968</v>
      </c>
      <c r="J125" s="223"/>
      <c r="K125" s="223"/>
      <c r="L125" s="223"/>
      <c r="M125" s="10">
        <v>2094659619.3651092</v>
      </c>
      <c r="N125" s="10">
        <v>1567024271.9100413</v>
      </c>
      <c r="O125" s="227">
        <v>966028231.1829976</v>
      </c>
      <c r="P125" s="223"/>
    </row>
    <row r="126" spans="2:16" ht="11.25" customHeight="1">
      <c r="B126" s="23">
        <v>43586</v>
      </c>
      <c r="C126" s="24">
        <v>47150</v>
      </c>
      <c r="D126" s="10">
        <v>117</v>
      </c>
      <c r="E126" s="25">
        <v>3564</v>
      </c>
      <c r="F126" s="335">
        <v>0</v>
      </c>
      <c r="G126" s="223"/>
      <c r="H126" s="223"/>
      <c r="I126" s="227">
        <v>2512626070.481087</v>
      </c>
      <c r="J126" s="223"/>
      <c r="K126" s="223"/>
      <c r="L126" s="223"/>
      <c r="M126" s="10">
        <v>2067146393.0286748</v>
      </c>
      <c r="N126" s="10">
        <v>1542508584.6706588</v>
      </c>
      <c r="O126" s="227">
        <v>946887327.5984062</v>
      </c>
      <c r="P126" s="223"/>
    </row>
    <row r="127" spans="2:16" ht="11.25" customHeight="1">
      <c r="B127" s="23">
        <v>43586</v>
      </c>
      <c r="C127" s="24">
        <v>47178</v>
      </c>
      <c r="D127" s="10">
        <v>118</v>
      </c>
      <c r="E127" s="25">
        <v>3592</v>
      </c>
      <c r="F127" s="335"/>
      <c r="G127" s="223"/>
      <c r="H127" s="223"/>
      <c r="I127" s="227">
        <v>2483570210.022465</v>
      </c>
      <c r="J127" s="223"/>
      <c r="K127" s="223"/>
      <c r="L127" s="223"/>
      <c r="M127" s="10">
        <v>2040111656.6583295</v>
      </c>
      <c r="N127" s="10">
        <v>1518837842.4085476</v>
      </c>
      <c r="O127" s="227">
        <v>928789153.5296279</v>
      </c>
      <c r="P127" s="223"/>
    </row>
    <row r="128" spans="2:16" ht="11.25" customHeight="1">
      <c r="B128" s="23">
        <v>43586</v>
      </c>
      <c r="C128" s="24">
        <v>47209</v>
      </c>
      <c r="D128" s="10">
        <v>119</v>
      </c>
      <c r="E128" s="25">
        <v>3623</v>
      </c>
      <c r="F128" s="335"/>
      <c r="G128" s="223"/>
      <c r="H128" s="223"/>
      <c r="I128" s="227">
        <v>2454451448.684753</v>
      </c>
      <c r="J128" s="223"/>
      <c r="K128" s="223"/>
      <c r="L128" s="223"/>
      <c r="M128" s="10">
        <v>2012772639.2988367</v>
      </c>
      <c r="N128" s="10">
        <v>1494673328.9091158</v>
      </c>
      <c r="O128" s="227">
        <v>910140898.3693917</v>
      </c>
      <c r="P128" s="223"/>
    </row>
    <row r="129" spans="2:16" ht="11.25" customHeight="1">
      <c r="B129" s="23">
        <v>43586</v>
      </c>
      <c r="C129" s="24">
        <v>47239</v>
      </c>
      <c r="D129" s="10">
        <v>120</v>
      </c>
      <c r="E129" s="25">
        <v>3653</v>
      </c>
      <c r="F129" s="335"/>
      <c r="G129" s="223"/>
      <c r="H129" s="223"/>
      <c r="I129" s="227">
        <v>2425540539.792644</v>
      </c>
      <c r="J129" s="223"/>
      <c r="K129" s="223"/>
      <c r="L129" s="223"/>
      <c r="M129" s="10">
        <v>1985799387.9392312</v>
      </c>
      <c r="N129" s="10">
        <v>1471013656.4228473</v>
      </c>
      <c r="O129" s="227">
        <v>892062192.5388443</v>
      </c>
      <c r="P129" s="223"/>
    </row>
    <row r="130" spans="2:16" ht="11.25" customHeight="1">
      <c r="B130" s="23">
        <v>43586</v>
      </c>
      <c r="C130" s="24">
        <v>47270</v>
      </c>
      <c r="D130" s="10">
        <v>121</v>
      </c>
      <c r="E130" s="25">
        <v>3684</v>
      </c>
      <c r="F130" s="335"/>
      <c r="G130" s="223"/>
      <c r="H130" s="223"/>
      <c r="I130" s="227">
        <v>2396689488.376099</v>
      </c>
      <c r="J130" s="223"/>
      <c r="K130" s="223"/>
      <c r="L130" s="223"/>
      <c r="M130" s="10">
        <v>1958850920.2978802</v>
      </c>
      <c r="N130" s="10">
        <v>1447360812.7797573</v>
      </c>
      <c r="O130" s="227">
        <v>874000856.7814822</v>
      </c>
      <c r="P130" s="223"/>
    </row>
    <row r="131" spans="2:16" ht="11.25" customHeight="1">
      <c r="B131" s="23">
        <v>43586</v>
      </c>
      <c r="C131" s="24">
        <v>47300</v>
      </c>
      <c r="D131" s="10">
        <v>122</v>
      </c>
      <c r="E131" s="25">
        <v>3714</v>
      </c>
      <c r="F131" s="335"/>
      <c r="G131" s="223"/>
      <c r="H131" s="223"/>
      <c r="I131" s="227">
        <v>2368282945.666396</v>
      </c>
      <c r="J131" s="223"/>
      <c r="K131" s="223"/>
      <c r="L131" s="223"/>
      <c r="M131" s="10">
        <v>1932456656.4876378</v>
      </c>
      <c r="N131" s="10">
        <v>1424344208.6686032</v>
      </c>
      <c r="O131" s="227">
        <v>856576362.9765449</v>
      </c>
      <c r="P131" s="223"/>
    </row>
    <row r="132" spans="2:16" ht="11.25" customHeight="1">
      <c r="B132" s="23">
        <v>43586</v>
      </c>
      <c r="C132" s="24">
        <v>47331</v>
      </c>
      <c r="D132" s="10">
        <v>123</v>
      </c>
      <c r="E132" s="25">
        <v>3745</v>
      </c>
      <c r="F132" s="335"/>
      <c r="G132" s="223"/>
      <c r="H132" s="223"/>
      <c r="I132" s="227">
        <v>2339781970.410326</v>
      </c>
      <c r="J132" s="223"/>
      <c r="K132" s="223"/>
      <c r="L132" s="223"/>
      <c r="M132" s="10">
        <v>1905962464.0300295</v>
      </c>
      <c r="N132" s="10">
        <v>1401243556.5813093</v>
      </c>
      <c r="O132" s="227">
        <v>839114797.9374423</v>
      </c>
      <c r="P132" s="223"/>
    </row>
    <row r="133" spans="2:16" ht="11.25" customHeight="1">
      <c r="B133" s="23">
        <v>43586</v>
      </c>
      <c r="C133" s="24">
        <v>47362</v>
      </c>
      <c r="D133" s="10">
        <v>124</v>
      </c>
      <c r="E133" s="25">
        <v>3776</v>
      </c>
      <c r="F133" s="335"/>
      <c r="G133" s="223"/>
      <c r="H133" s="223"/>
      <c r="I133" s="227">
        <v>2311667179.387719</v>
      </c>
      <c r="J133" s="223"/>
      <c r="K133" s="223"/>
      <c r="L133" s="223"/>
      <c r="M133" s="10">
        <v>1879866632.9333136</v>
      </c>
      <c r="N133" s="10">
        <v>1378543317.6602106</v>
      </c>
      <c r="O133" s="227">
        <v>822024550.6722658</v>
      </c>
      <c r="P133" s="223"/>
    </row>
    <row r="134" spans="2:16" ht="11.25" customHeight="1">
      <c r="B134" s="23">
        <v>43586</v>
      </c>
      <c r="C134" s="24">
        <v>47392</v>
      </c>
      <c r="D134" s="10">
        <v>125</v>
      </c>
      <c r="E134" s="25">
        <v>3806</v>
      </c>
      <c r="F134" s="335"/>
      <c r="G134" s="223"/>
      <c r="H134" s="223"/>
      <c r="I134" s="227">
        <v>2283690216.570924</v>
      </c>
      <c r="J134" s="223"/>
      <c r="K134" s="223"/>
      <c r="L134" s="223"/>
      <c r="M134" s="10">
        <v>1854067256.050229</v>
      </c>
      <c r="N134" s="10">
        <v>1356277725.9279141</v>
      </c>
      <c r="O134" s="227">
        <v>805432377.7105861</v>
      </c>
      <c r="P134" s="223"/>
    </row>
    <row r="135" spans="2:16" ht="11.25" customHeight="1">
      <c r="B135" s="23">
        <v>43586</v>
      </c>
      <c r="C135" s="24">
        <v>47423</v>
      </c>
      <c r="D135" s="10">
        <v>126</v>
      </c>
      <c r="E135" s="25">
        <v>3837</v>
      </c>
      <c r="F135" s="335"/>
      <c r="G135" s="223"/>
      <c r="H135" s="223"/>
      <c r="I135" s="227">
        <v>2255885983.826419</v>
      </c>
      <c r="J135" s="223"/>
      <c r="K135" s="223"/>
      <c r="L135" s="223"/>
      <c r="M135" s="10">
        <v>1828387391.190593</v>
      </c>
      <c r="N135" s="10">
        <v>1334091004.7538214</v>
      </c>
      <c r="O135" s="227">
        <v>788901042.484512</v>
      </c>
      <c r="P135" s="223"/>
    </row>
    <row r="136" spans="2:16" ht="11.25" customHeight="1">
      <c r="B136" s="23">
        <v>43586</v>
      </c>
      <c r="C136" s="24">
        <v>47453</v>
      </c>
      <c r="D136" s="10">
        <v>127</v>
      </c>
      <c r="E136" s="25">
        <v>3867</v>
      </c>
      <c r="F136" s="335"/>
      <c r="G136" s="223"/>
      <c r="H136" s="223"/>
      <c r="I136" s="227">
        <v>2228226061.457653</v>
      </c>
      <c r="J136" s="223"/>
      <c r="K136" s="223"/>
      <c r="L136" s="223"/>
      <c r="M136" s="10">
        <v>1803004794.5181665</v>
      </c>
      <c r="N136" s="10">
        <v>1312332508.5610995</v>
      </c>
      <c r="O136" s="227">
        <v>772853262.5892942</v>
      </c>
      <c r="P136" s="223"/>
    </row>
    <row r="137" spans="2:16" ht="11.25" customHeight="1">
      <c r="B137" s="23">
        <v>43586</v>
      </c>
      <c r="C137" s="24">
        <v>47484</v>
      </c>
      <c r="D137" s="10">
        <v>128</v>
      </c>
      <c r="E137" s="25">
        <v>3898</v>
      </c>
      <c r="F137" s="335"/>
      <c r="G137" s="223"/>
      <c r="H137" s="223"/>
      <c r="I137" s="227">
        <v>2200583203.351155</v>
      </c>
      <c r="J137" s="223"/>
      <c r="K137" s="223"/>
      <c r="L137" s="223"/>
      <c r="M137" s="10">
        <v>1777617040.9334278</v>
      </c>
      <c r="N137" s="10">
        <v>1290563277.769521</v>
      </c>
      <c r="O137" s="227">
        <v>756813866.0260782</v>
      </c>
      <c r="P137" s="223"/>
    </row>
    <row r="138" spans="2:16" ht="11.25" customHeight="1">
      <c r="B138" s="23">
        <v>43586</v>
      </c>
      <c r="C138" s="24">
        <v>47515</v>
      </c>
      <c r="D138" s="10">
        <v>129</v>
      </c>
      <c r="E138" s="25">
        <v>3929</v>
      </c>
      <c r="F138" s="335"/>
      <c r="G138" s="223"/>
      <c r="H138" s="223"/>
      <c r="I138" s="227">
        <v>2172911159.884002</v>
      </c>
      <c r="J138" s="223"/>
      <c r="K138" s="223"/>
      <c r="L138" s="223"/>
      <c r="M138" s="10">
        <v>1752286683.9603946</v>
      </c>
      <c r="N138" s="10">
        <v>1268937850.6096942</v>
      </c>
      <c r="O138" s="227">
        <v>740980448.1079367</v>
      </c>
      <c r="P138" s="223"/>
    </row>
    <row r="139" spans="2:16" ht="11.25" customHeight="1">
      <c r="B139" s="23">
        <v>43586</v>
      </c>
      <c r="C139" s="24">
        <v>47543</v>
      </c>
      <c r="D139" s="10">
        <v>130</v>
      </c>
      <c r="E139" s="25">
        <v>3957</v>
      </c>
      <c r="F139" s="335"/>
      <c r="G139" s="223"/>
      <c r="H139" s="223"/>
      <c r="I139" s="227">
        <v>2144533841.620492</v>
      </c>
      <c r="J139" s="223"/>
      <c r="K139" s="223"/>
      <c r="L139" s="223"/>
      <c r="M139" s="10">
        <v>1726752992.138164</v>
      </c>
      <c r="N139" s="10">
        <v>1247574601.4987652</v>
      </c>
      <c r="O139" s="227">
        <v>725718062.6998658</v>
      </c>
      <c r="P139" s="223"/>
    </row>
    <row r="140" spans="2:16" ht="11.25" customHeight="1">
      <c r="B140" s="23">
        <v>43586</v>
      </c>
      <c r="C140" s="24">
        <v>47574</v>
      </c>
      <c r="D140" s="10">
        <v>131</v>
      </c>
      <c r="E140" s="25">
        <v>3988</v>
      </c>
      <c r="F140" s="335"/>
      <c r="G140" s="223"/>
      <c r="H140" s="223"/>
      <c r="I140" s="227">
        <v>2117582715.301621</v>
      </c>
      <c r="J140" s="223"/>
      <c r="K140" s="223"/>
      <c r="L140" s="223"/>
      <c r="M140" s="10">
        <v>1702160372.845524</v>
      </c>
      <c r="N140" s="10">
        <v>1226678846.205928</v>
      </c>
      <c r="O140" s="227">
        <v>710540608.3372171</v>
      </c>
      <c r="P140" s="223"/>
    </row>
    <row r="141" spans="2:16" ht="11.25" customHeight="1">
      <c r="B141" s="23">
        <v>43586</v>
      </c>
      <c r="C141" s="24">
        <v>47604</v>
      </c>
      <c r="D141" s="10">
        <v>132</v>
      </c>
      <c r="E141" s="25">
        <v>4018</v>
      </c>
      <c r="F141" s="335"/>
      <c r="G141" s="223"/>
      <c r="H141" s="223"/>
      <c r="I141" s="227">
        <v>2090785882.831831</v>
      </c>
      <c r="J141" s="223"/>
      <c r="K141" s="223"/>
      <c r="L141" s="223"/>
      <c r="M141" s="10">
        <v>1677861897.2675517</v>
      </c>
      <c r="N141" s="10">
        <v>1206191821.2633088</v>
      </c>
      <c r="O141" s="227">
        <v>695809718.3982038</v>
      </c>
      <c r="P141" s="223"/>
    </row>
    <row r="142" spans="2:16" ht="11.25" customHeight="1">
      <c r="B142" s="23">
        <v>43586</v>
      </c>
      <c r="C142" s="24">
        <v>47635</v>
      </c>
      <c r="D142" s="10">
        <v>133</v>
      </c>
      <c r="E142" s="25">
        <v>4049</v>
      </c>
      <c r="F142" s="335"/>
      <c r="G142" s="223"/>
      <c r="H142" s="223"/>
      <c r="I142" s="227">
        <v>2064065973.612957</v>
      </c>
      <c r="J142" s="223"/>
      <c r="K142" s="223"/>
      <c r="L142" s="223"/>
      <c r="M142" s="10">
        <v>1653609681.1925924</v>
      </c>
      <c r="N142" s="10">
        <v>1185733982.6666641</v>
      </c>
      <c r="O142" s="227">
        <v>681111161.53109</v>
      </c>
      <c r="P142" s="223"/>
    </row>
    <row r="143" spans="2:16" ht="11.25" customHeight="1">
      <c r="B143" s="23">
        <v>43586</v>
      </c>
      <c r="C143" s="24">
        <v>47665</v>
      </c>
      <c r="D143" s="10">
        <v>134</v>
      </c>
      <c r="E143" s="25">
        <v>4079</v>
      </c>
      <c r="F143" s="335"/>
      <c r="G143" s="223"/>
      <c r="H143" s="223"/>
      <c r="I143" s="227">
        <v>2037449647.145487</v>
      </c>
      <c r="J143" s="223"/>
      <c r="K143" s="223"/>
      <c r="L143" s="223"/>
      <c r="M143" s="10">
        <v>1629606981.7208557</v>
      </c>
      <c r="N143" s="10">
        <v>1165646608.6133504</v>
      </c>
      <c r="O143" s="227">
        <v>666827832.4825171</v>
      </c>
      <c r="P143" s="223"/>
    </row>
    <row r="144" spans="2:16" ht="11.25" customHeight="1">
      <c r="B144" s="23">
        <v>43586</v>
      </c>
      <c r="C144" s="24">
        <v>47696</v>
      </c>
      <c r="D144" s="10">
        <v>135</v>
      </c>
      <c r="E144" s="25">
        <v>4110</v>
      </c>
      <c r="F144" s="335"/>
      <c r="G144" s="223"/>
      <c r="H144" s="223"/>
      <c r="I144" s="227">
        <v>2011140082.190209</v>
      </c>
      <c r="J144" s="223"/>
      <c r="K144" s="223"/>
      <c r="L144" s="223"/>
      <c r="M144" s="10">
        <v>1605835641.2475276</v>
      </c>
      <c r="N144" s="10">
        <v>1145721897.2196517</v>
      </c>
      <c r="O144" s="227">
        <v>652653463.3693215</v>
      </c>
      <c r="P144" s="223"/>
    </row>
    <row r="145" spans="2:16" ht="11.25" customHeight="1">
      <c r="B145" s="23">
        <v>43586</v>
      </c>
      <c r="C145" s="24">
        <v>47727</v>
      </c>
      <c r="D145" s="10">
        <v>136</v>
      </c>
      <c r="E145" s="25">
        <v>4141</v>
      </c>
      <c r="F145" s="335"/>
      <c r="G145" s="223"/>
      <c r="H145" s="223"/>
      <c r="I145" s="227">
        <v>1984260536.18935</v>
      </c>
      <c r="J145" s="223"/>
      <c r="K145" s="223"/>
      <c r="L145" s="223"/>
      <c r="M145" s="10">
        <v>1581685907.8067725</v>
      </c>
      <c r="N145" s="10">
        <v>1125621704.9018326</v>
      </c>
      <c r="O145" s="227">
        <v>638487665.5842748</v>
      </c>
      <c r="P145" s="223"/>
    </row>
    <row r="146" spans="2:16" ht="11.25" customHeight="1">
      <c r="B146" s="23">
        <v>43586</v>
      </c>
      <c r="C146" s="24">
        <v>47757</v>
      </c>
      <c r="D146" s="10">
        <v>137</v>
      </c>
      <c r="E146" s="25">
        <v>4171</v>
      </c>
      <c r="F146" s="335"/>
      <c r="G146" s="223"/>
      <c r="H146" s="223"/>
      <c r="I146" s="227">
        <v>1958165281.570085</v>
      </c>
      <c r="J146" s="223"/>
      <c r="K146" s="223"/>
      <c r="L146" s="223"/>
      <c r="M146" s="10">
        <v>1558322914.4003553</v>
      </c>
      <c r="N146" s="10">
        <v>1106265675.7650418</v>
      </c>
      <c r="O146" s="227">
        <v>624936044.4829909</v>
      </c>
      <c r="P146" s="223"/>
    </row>
    <row r="147" spans="2:16" ht="11.25" customHeight="1">
      <c r="B147" s="23">
        <v>43586</v>
      </c>
      <c r="C147" s="24">
        <v>47788</v>
      </c>
      <c r="D147" s="10">
        <v>138</v>
      </c>
      <c r="E147" s="25">
        <v>4202</v>
      </c>
      <c r="F147" s="335"/>
      <c r="G147" s="223"/>
      <c r="H147" s="223"/>
      <c r="I147" s="227">
        <v>1932017104.926561</v>
      </c>
      <c r="J147" s="223"/>
      <c r="K147" s="223"/>
      <c r="L147" s="223"/>
      <c r="M147" s="10">
        <v>1534906257.8338919</v>
      </c>
      <c r="N147" s="10">
        <v>1086870823.4796002</v>
      </c>
      <c r="O147" s="227">
        <v>611379238.388717</v>
      </c>
      <c r="P147" s="223"/>
    </row>
    <row r="148" spans="2:16" ht="11.25" customHeight="1">
      <c r="B148" s="23">
        <v>43586</v>
      </c>
      <c r="C148" s="24">
        <v>47818</v>
      </c>
      <c r="D148" s="10">
        <v>139</v>
      </c>
      <c r="E148" s="25">
        <v>4232</v>
      </c>
      <c r="F148" s="335"/>
      <c r="G148" s="223"/>
      <c r="H148" s="223"/>
      <c r="I148" s="227">
        <v>1906207995.567964</v>
      </c>
      <c r="J148" s="223"/>
      <c r="K148" s="223"/>
      <c r="L148" s="223"/>
      <c r="M148" s="10">
        <v>1511916257.0831897</v>
      </c>
      <c r="N148" s="10">
        <v>1067956535.8266338</v>
      </c>
      <c r="O148" s="227">
        <v>598277151.8597578</v>
      </c>
      <c r="P148" s="223"/>
    </row>
    <row r="149" spans="2:16" ht="11.25" customHeight="1">
      <c r="B149" s="23">
        <v>43586</v>
      </c>
      <c r="C149" s="24">
        <v>47849</v>
      </c>
      <c r="D149" s="10">
        <v>140</v>
      </c>
      <c r="E149" s="25">
        <v>4263</v>
      </c>
      <c r="F149" s="335"/>
      <c r="G149" s="223"/>
      <c r="H149" s="223"/>
      <c r="I149" s="227">
        <v>1880331495.791242</v>
      </c>
      <c r="J149" s="223"/>
      <c r="K149" s="223"/>
      <c r="L149" s="223"/>
      <c r="M149" s="10">
        <v>1488862699.47377</v>
      </c>
      <c r="N149" s="10">
        <v>1048997815.0631508</v>
      </c>
      <c r="O149" s="227">
        <v>585167291.3993089</v>
      </c>
      <c r="P149" s="223"/>
    </row>
    <row r="150" spans="2:16" ht="11.25" customHeight="1">
      <c r="B150" s="23">
        <v>43586</v>
      </c>
      <c r="C150" s="24">
        <v>47880</v>
      </c>
      <c r="D150" s="10">
        <v>141</v>
      </c>
      <c r="E150" s="25">
        <v>4294</v>
      </c>
      <c r="F150" s="335"/>
      <c r="G150" s="223"/>
      <c r="H150" s="223"/>
      <c r="I150" s="227">
        <v>1854783703.102993</v>
      </c>
      <c r="J150" s="223"/>
      <c r="K150" s="223"/>
      <c r="L150" s="223"/>
      <c r="M150" s="10">
        <v>1466142825.3300095</v>
      </c>
      <c r="N150" s="10">
        <v>1030363121.8935821</v>
      </c>
      <c r="O150" s="227">
        <v>572337740.9656818</v>
      </c>
      <c r="P150" s="223"/>
    </row>
    <row r="151" spans="2:16" ht="11.25" customHeight="1">
      <c r="B151" s="23">
        <v>43586</v>
      </c>
      <c r="C151" s="24">
        <v>47908</v>
      </c>
      <c r="D151" s="10">
        <v>142</v>
      </c>
      <c r="E151" s="25">
        <v>4322</v>
      </c>
      <c r="F151" s="335"/>
      <c r="G151" s="223"/>
      <c r="H151" s="223"/>
      <c r="I151" s="227">
        <v>1829195066.99176</v>
      </c>
      <c r="J151" s="223"/>
      <c r="K151" s="223"/>
      <c r="L151" s="223"/>
      <c r="M151" s="10">
        <v>1443700652.066871</v>
      </c>
      <c r="N151" s="10">
        <v>1012260512.3274789</v>
      </c>
      <c r="O151" s="227">
        <v>560130711.7757791</v>
      </c>
      <c r="P151" s="223"/>
    </row>
    <row r="152" spans="2:16" ht="11.25" customHeight="1">
      <c r="B152" s="23">
        <v>43586</v>
      </c>
      <c r="C152" s="24">
        <v>47939</v>
      </c>
      <c r="D152" s="10">
        <v>143</v>
      </c>
      <c r="E152" s="25">
        <v>4353</v>
      </c>
      <c r="F152" s="335"/>
      <c r="G152" s="223"/>
      <c r="H152" s="223"/>
      <c r="I152" s="227">
        <v>1803931415.979104</v>
      </c>
      <c r="J152" s="223"/>
      <c r="K152" s="223"/>
      <c r="L152" s="223"/>
      <c r="M152" s="10">
        <v>1421346394.5078363</v>
      </c>
      <c r="N152" s="10">
        <v>994052147.8834794</v>
      </c>
      <c r="O152" s="227">
        <v>547725395.3916342</v>
      </c>
      <c r="P152" s="223"/>
    </row>
    <row r="153" spans="2:16" ht="11.25" customHeight="1">
      <c r="B153" s="23">
        <v>43586</v>
      </c>
      <c r="C153" s="24">
        <v>47969</v>
      </c>
      <c r="D153" s="10">
        <v>144</v>
      </c>
      <c r="E153" s="25">
        <v>4383</v>
      </c>
      <c r="F153" s="335"/>
      <c r="G153" s="223"/>
      <c r="H153" s="223"/>
      <c r="I153" s="227">
        <v>1778887251.911864</v>
      </c>
      <c r="J153" s="223"/>
      <c r="K153" s="223"/>
      <c r="L153" s="223"/>
      <c r="M153" s="10">
        <v>1399313079.0190976</v>
      </c>
      <c r="N153" s="10">
        <v>976233926.9237585</v>
      </c>
      <c r="O153" s="227">
        <v>535702520.2097872</v>
      </c>
      <c r="P153" s="223"/>
    </row>
    <row r="154" spans="2:16" ht="11.25" customHeight="1">
      <c r="B154" s="23">
        <v>43586</v>
      </c>
      <c r="C154" s="24">
        <v>48000</v>
      </c>
      <c r="D154" s="10">
        <v>145</v>
      </c>
      <c r="E154" s="25">
        <v>4414</v>
      </c>
      <c r="F154" s="335"/>
      <c r="G154" s="223"/>
      <c r="H154" s="223"/>
      <c r="I154" s="227">
        <v>1753919509.127728</v>
      </c>
      <c r="J154" s="223"/>
      <c r="K154" s="223"/>
      <c r="L154" s="223"/>
      <c r="M154" s="10">
        <v>1377332858.661839</v>
      </c>
      <c r="N154" s="10">
        <v>958455611.7241687</v>
      </c>
      <c r="O154" s="227">
        <v>523719105.00751865</v>
      </c>
      <c r="P154" s="223"/>
    </row>
    <row r="155" spans="2:16" ht="11.25" customHeight="1">
      <c r="B155" s="23">
        <v>43586</v>
      </c>
      <c r="C155" s="24">
        <v>48030</v>
      </c>
      <c r="D155" s="10">
        <v>146</v>
      </c>
      <c r="E155" s="25">
        <v>4444</v>
      </c>
      <c r="F155" s="335"/>
      <c r="G155" s="223"/>
      <c r="H155" s="223"/>
      <c r="I155" s="227">
        <v>1729485006.106029</v>
      </c>
      <c r="J155" s="223"/>
      <c r="K155" s="223"/>
      <c r="L155" s="223"/>
      <c r="M155" s="10">
        <v>1355915455.830159</v>
      </c>
      <c r="N155" s="10">
        <v>941229379.0474966</v>
      </c>
      <c r="O155" s="227">
        <v>512198108.7536379</v>
      </c>
      <c r="P155" s="223"/>
    </row>
    <row r="156" spans="2:16" ht="11.25" customHeight="1">
      <c r="B156" s="23">
        <v>43586</v>
      </c>
      <c r="C156" s="24">
        <v>48061</v>
      </c>
      <c r="D156" s="10">
        <v>147</v>
      </c>
      <c r="E156" s="25">
        <v>4475</v>
      </c>
      <c r="F156" s="335"/>
      <c r="G156" s="223"/>
      <c r="H156" s="223"/>
      <c r="I156" s="227">
        <v>1705338425.859031</v>
      </c>
      <c r="J156" s="223"/>
      <c r="K156" s="223"/>
      <c r="L156" s="223"/>
      <c r="M156" s="10">
        <v>1334716923.1989944</v>
      </c>
      <c r="N156" s="10">
        <v>924157778.5134264</v>
      </c>
      <c r="O156" s="227">
        <v>500777997.0775492</v>
      </c>
      <c r="P156" s="223"/>
    </row>
    <row r="157" spans="2:16" ht="11.25" customHeight="1">
      <c r="B157" s="23">
        <v>43586</v>
      </c>
      <c r="C157" s="24">
        <v>48092</v>
      </c>
      <c r="D157" s="10">
        <v>148</v>
      </c>
      <c r="E157" s="25">
        <v>4506</v>
      </c>
      <c r="F157" s="335"/>
      <c r="G157" s="223"/>
      <c r="H157" s="223"/>
      <c r="I157" s="227">
        <v>1681420343.172498</v>
      </c>
      <c r="J157" s="223"/>
      <c r="K157" s="223"/>
      <c r="L157" s="223"/>
      <c r="M157" s="10">
        <v>1313764933.433085</v>
      </c>
      <c r="N157" s="10">
        <v>907337195.4913167</v>
      </c>
      <c r="O157" s="227">
        <v>489580881.43699884</v>
      </c>
      <c r="P157" s="223"/>
    </row>
    <row r="158" spans="2:16" ht="11.25" customHeight="1">
      <c r="B158" s="23">
        <v>43586</v>
      </c>
      <c r="C158" s="24">
        <v>48122</v>
      </c>
      <c r="D158" s="10">
        <v>149</v>
      </c>
      <c r="E158" s="25">
        <v>4536</v>
      </c>
      <c r="F158" s="335"/>
      <c r="G158" s="223"/>
      <c r="H158" s="223"/>
      <c r="I158" s="227">
        <v>1657624255.202171</v>
      </c>
      <c r="J158" s="223"/>
      <c r="K158" s="223"/>
      <c r="L158" s="223"/>
      <c r="M158" s="10">
        <v>1293046137.6988962</v>
      </c>
      <c r="N158" s="10">
        <v>890830007.6013745</v>
      </c>
      <c r="O158" s="227">
        <v>478703559.0752538</v>
      </c>
      <c r="P158" s="223"/>
    </row>
    <row r="159" spans="2:16" ht="11.25" customHeight="1">
      <c r="B159" s="23">
        <v>43586</v>
      </c>
      <c r="C159" s="24">
        <v>48153</v>
      </c>
      <c r="D159" s="10">
        <v>150</v>
      </c>
      <c r="E159" s="25">
        <v>4567</v>
      </c>
      <c r="F159" s="335"/>
      <c r="G159" s="223"/>
      <c r="H159" s="223"/>
      <c r="I159" s="227">
        <v>1634143138.364593</v>
      </c>
      <c r="J159" s="223"/>
      <c r="K159" s="223"/>
      <c r="L159" s="223"/>
      <c r="M159" s="10">
        <v>1272567425.5830839</v>
      </c>
      <c r="N159" s="10">
        <v>874491739.6466063</v>
      </c>
      <c r="O159" s="227">
        <v>467933512.54886585</v>
      </c>
      <c r="P159" s="223"/>
    </row>
    <row r="160" spans="2:16" ht="11.25" customHeight="1">
      <c r="B160" s="23">
        <v>43586</v>
      </c>
      <c r="C160" s="24">
        <v>48183</v>
      </c>
      <c r="D160" s="10">
        <v>151</v>
      </c>
      <c r="E160" s="25">
        <v>4597</v>
      </c>
      <c r="F160" s="335"/>
      <c r="G160" s="223"/>
      <c r="H160" s="223"/>
      <c r="I160" s="227">
        <v>1610950300.2204</v>
      </c>
      <c r="J160" s="223"/>
      <c r="K160" s="223"/>
      <c r="L160" s="223"/>
      <c r="M160" s="10">
        <v>1252447153.3698819</v>
      </c>
      <c r="N160" s="10">
        <v>858547022.919242</v>
      </c>
      <c r="O160" s="227">
        <v>457518445.78290856</v>
      </c>
      <c r="P160" s="223"/>
    </row>
    <row r="161" spans="2:16" ht="11.25" customHeight="1">
      <c r="B161" s="23">
        <v>43586</v>
      </c>
      <c r="C161" s="24">
        <v>48214</v>
      </c>
      <c r="D161" s="10">
        <v>152</v>
      </c>
      <c r="E161" s="25">
        <v>4628</v>
      </c>
      <c r="F161" s="335"/>
      <c r="G161" s="223"/>
      <c r="H161" s="223"/>
      <c r="I161" s="227">
        <v>1587965483.194484</v>
      </c>
      <c r="J161" s="223"/>
      <c r="K161" s="223"/>
      <c r="L161" s="223"/>
      <c r="M161" s="10">
        <v>1232483475.222484</v>
      </c>
      <c r="N161" s="10">
        <v>842713351.263217</v>
      </c>
      <c r="O161" s="227">
        <v>447178603.92397827</v>
      </c>
      <c r="P161" s="223"/>
    </row>
    <row r="162" spans="2:16" ht="11.25" customHeight="1">
      <c r="B162" s="23">
        <v>43586</v>
      </c>
      <c r="C162" s="24">
        <v>48245</v>
      </c>
      <c r="D162" s="10">
        <v>153</v>
      </c>
      <c r="E162" s="25">
        <v>4659</v>
      </c>
      <c r="F162" s="335"/>
      <c r="G162" s="223"/>
      <c r="H162" s="223"/>
      <c r="I162" s="227">
        <v>1564850779.89189</v>
      </c>
      <c r="J162" s="223"/>
      <c r="K162" s="223"/>
      <c r="L162" s="223"/>
      <c r="M162" s="10">
        <v>1212483275.0034547</v>
      </c>
      <c r="N162" s="10">
        <v>826929754.6462137</v>
      </c>
      <c r="O162" s="227">
        <v>436944603.3301278</v>
      </c>
      <c r="P162" s="223"/>
    </row>
    <row r="163" spans="2:16" ht="11.25" customHeight="1">
      <c r="B163" s="23">
        <v>43586</v>
      </c>
      <c r="C163" s="24">
        <v>48274</v>
      </c>
      <c r="D163" s="10">
        <v>154</v>
      </c>
      <c r="E163" s="25">
        <v>4688</v>
      </c>
      <c r="F163" s="335"/>
      <c r="G163" s="223"/>
      <c r="H163" s="223"/>
      <c r="I163" s="227">
        <v>1542178134.793529</v>
      </c>
      <c r="J163" s="223"/>
      <c r="K163" s="223"/>
      <c r="L163" s="223"/>
      <c r="M163" s="10">
        <v>1193019958.0108938</v>
      </c>
      <c r="N163" s="10">
        <v>811719563.4564908</v>
      </c>
      <c r="O163" s="227">
        <v>427207945.33312386</v>
      </c>
      <c r="P163" s="223"/>
    </row>
    <row r="164" spans="2:16" ht="11.25" customHeight="1">
      <c r="B164" s="23">
        <v>43586</v>
      </c>
      <c r="C164" s="24">
        <v>48305</v>
      </c>
      <c r="D164" s="10">
        <v>155</v>
      </c>
      <c r="E164" s="25">
        <v>4719</v>
      </c>
      <c r="F164" s="335"/>
      <c r="G164" s="223"/>
      <c r="H164" s="223"/>
      <c r="I164" s="227">
        <v>1519639579.106678</v>
      </c>
      <c r="J164" s="223"/>
      <c r="K164" s="223"/>
      <c r="L164" s="223"/>
      <c r="M164" s="10">
        <v>1173590385.6457164</v>
      </c>
      <c r="N164" s="10">
        <v>796469115.5912013</v>
      </c>
      <c r="O164" s="227">
        <v>417406173.0989022</v>
      </c>
      <c r="P164" s="223"/>
    </row>
    <row r="165" spans="2:16" ht="11.25" customHeight="1">
      <c r="B165" s="23">
        <v>43586</v>
      </c>
      <c r="C165" s="24">
        <v>48335</v>
      </c>
      <c r="D165" s="10">
        <v>156</v>
      </c>
      <c r="E165" s="25">
        <v>4749</v>
      </c>
      <c r="F165" s="335"/>
      <c r="G165" s="223"/>
      <c r="H165" s="223"/>
      <c r="I165" s="227">
        <v>1497190339.88862</v>
      </c>
      <c r="J165" s="223"/>
      <c r="K165" s="223"/>
      <c r="L165" s="223"/>
      <c r="M165" s="10">
        <v>1154355358.9146628</v>
      </c>
      <c r="N165" s="10">
        <v>781486873.6153977</v>
      </c>
      <c r="O165" s="227">
        <v>407875574.8041255</v>
      </c>
      <c r="P165" s="223"/>
    </row>
    <row r="166" spans="2:16" ht="11.25" customHeight="1">
      <c r="B166" s="23">
        <v>43586</v>
      </c>
      <c r="C166" s="24">
        <v>48366</v>
      </c>
      <c r="D166" s="10">
        <v>157</v>
      </c>
      <c r="E166" s="25">
        <v>4780</v>
      </c>
      <c r="F166" s="335"/>
      <c r="G166" s="223"/>
      <c r="H166" s="223"/>
      <c r="I166" s="227">
        <v>1474837122.278821</v>
      </c>
      <c r="J166" s="223"/>
      <c r="K166" s="223"/>
      <c r="L166" s="223"/>
      <c r="M166" s="10">
        <v>1135192064.6789706</v>
      </c>
      <c r="N166" s="10">
        <v>766559029.6812944</v>
      </c>
      <c r="O166" s="227">
        <v>398389821.87601376</v>
      </c>
      <c r="P166" s="223"/>
    </row>
    <row r="167" spans="2:16" ht="11.25" customHeight="1">
      <c r="B167" s="23">
        <v>43586</v>
      </c>
      <c r="C167" s="24">
        <v>48396</v>
      </c>
      <c r="D167" s="10">
        <v>158</v>
      </c>
      <c r="E167" s="25">
        <v>4810</v>
      </c>
      <c r="F167" s="335"/>
      <c r="G167" s="223"/>
      <c r="H167" s="223"/>
      <c r="I167" s="227">
        <v>1452541090.841845</v>
      </c>
      <c r="J167" s="223"/>
      <c r="K167" s="223"/>
      <c r="L167" s="223"/>
      <c r="M167" s="10">
        <v>1116195515.9399514</v>
      </c>
      <c r="N167" s="10">
        <v>751876131.0127597</v>
      </c>
      <c r="O167" s="227">
        <v>389157148.16636544</v>
      </c>
      <c r="P167" s="223"/>
    </row>
    <row r="168" spans="2:16" ht="11.25" customHeight="1">
      <c r="B168" s="23">
        <v>43586</v>
      </c>
      <c r="C168" s="24">
        <v>48427</v>
      </c>
      <c r="D168" s="10">
        <v>159</v>
      </c>
      <c r="E168" s="25">
        <v>4841</v>
      </c>
      <c r="F168" s="335"/>
      <c r="G168" s="223"/>
      <c r="H168" s="223"/>
      <c r="I168" s="227">
        <v>1430248111.439502</v>
      </c>
      <c r="J168" s="223"/>
      <c r="K168" s="223"/>
      <c r="L168" s="223"/>
      <c r="M168" s="10">
        <v>1097200529.6281803</v>
      </c>
      <c r="N168" s="10">
        <v>737201356.9088666</v>
      </c>
      <c r="O168" s="227">
        <v>379945635.13146687</v>
      </c>
      <c r="P168" s="223"/>
    </row>
    <row r="169" spans="2:16" ht="11.25" customHeight="1">
      <c r="B169" s="23">
        <v>43586</v>
      </c>
      <c r="C169" s="24">
        <v>48458</v>
      </c>
      <c r="D169" s="10">
        <v>160</v>
      </c>
      <c r="E169" s="25">
        <v>4872</v>
      </c>
      <c r="F169" s="335"/>
      <c r="G169" s="223"/>
      <c r="H169" s="223"/>
      <c r="I169" s="227">
        <v>1408073546.403838</v>
      </c>
      <c r="J169" s="223"/>
      <c r="K169" s="223"/>
      <c r="L169" s="223"/>
      <c r="M169" s="10">
        <v>1078357452.5231552</v>
      </c>
      <c r="N169" s="10">
        <v>722698168.8460366</v>
      </c>
      <c r="O169" s="227">
        <v>370893231.2665171</v>
      </c>
      <c r="P169" s="223"/>
    </row>
    <row r="170" spans="2:16" ht="11.25" customHeight="1">
      <c r="B170" s="23">
        <v>43586</v>
      </c>
      <c r="C170" s="24">
        <v>48488</v>
      </c>
      <c r="D170" s="10">
        <v>161</v>
      </c>
      <c r="E170" s="25">
        <v>4902</v>
      </c>
      <c r="F170" s="335"/>
      <c r="G170" s="223"/>
      <c r="H170" s="223"/>
      <c r="I170" s="227">
        <v>1385925710.692066</v>
      </c>
      <c r="J170" s="223"/>
      <c r="K170" s="223"/>
      <c r="L170" s="223"/>
      <c r="M170" s="10">
        <v>1059653596.7485654</v>
      </c>
      <c r="N170" s="10">
        <v>708415237.7188462</v>
      </c>
      <c r="O170" s="227">
        <v>362072825.2849405</v>
      </c>
      <c r="P170" s="223"/>
    </row>
    <row r="171" spans="2:16" ht="11.25" customHeight="1">
      <c r="B171" s="23">
        <v>43586</v>
      </c>
      <c r="C171" s="24">
        <v>48519</v>
      </c>
      <c r="D171" s="10">
        <v>162</v>
      </c>
      <c r="E171" s="25">
        <v>4933</v>
      </c>
      <c r="F171" s="335"/>
      <c r="G171" s="223"/>
      <c r="H171" s="223"/>
      <c r="I171" s="227">
        <v>1364075392.986085</v>
      </c>
      <c r="J171" s="223"/>
      <c r="K171" s="223"/>
      <c r="L171" s="223"/>
      <c r="M171" s="10">
        <v>1041178325.4552346</v>
      </c>
      <c r="N171" s="10">
        <v>694293643.4067501</v>
      </c>
      <c r="O171" s="227">
        <v>353352237.2683642</v>
      </c>
      <c r="P171" s="223"/>
    </row>
    <row r="172" spans="2:16" ht="11.25" customHeight="1">
      <c r="B172" s="23">
        <v>43586</v>
      </c>
      <c r="C172" s="24">
        <v>48549</v>
      </c>
      <c r="D172" s="10">
        <v>163</v>
      </c>
      <c r="E172" s="25">
        <v>4963</v>
      </c>
      <c r="F172" s="335"/>
      <c r="G172" s="223"/>
      <c r="H172" s="223"/>
      <c r="I172" s="227">
        <v>1342390720.999417</v>
      </c>
      <c r="J172" s="223"/>
      <c r="K172" s="223"/>
      <c r="L172" s="223"/>
      <c r="M172" s="10">
        <v>1022944910.6112351</v>
      </c>
      <c r="N172" s="10">
        <v>680456056.1192688</v>
      </c>
      <c r="O172" s="227">
        <v>344890175.6434397</v>
      </c>
      <c r="P172" s="223"/>
    </row>
    <row r="173" spans="2:16" ht="11.25" customHeight="1">
      <c r="B173" s="23">
        <v>43586</v>
      </c>
      <c r="C173" s="24">
        <v>48580</v>
      </c>
      <c r="D173" s="10">
        <v>164</v>
      </c>
      <c r="E173" s="25">
        <v>4994</v>
      </c>
      <c r="F173" s="335"/>
      <c r="G173" s="223"/>
      <c r="H173" s="223"/>
      <c r="I173" s="227">
        <v>1320781336.741653</v>
      </c>
      <c r="J173" s="223"/>
      <c r="K173" s="223"/>
      <c r="L173" s="223"/>
      <c r="M173" s="10">
        <v>1004770803.7494617</v>
      </c>
      <c r="N173" s="10">
        <v>666666968.564554</v>
      </c>
      <c r="O173" s="227">
        <v>336469960.33389556</v>
      </c>
      <c r="P173" s="223"/>
    </row>
    <row r="174" spans="2:16" ht="11.25" customHeight="1">
      <c r="B174" s="23">
        <v>43586</v>
      </c>
      <c r="C174" s="24">
        <v>48611</v>
      </c>
      <c r="D174" s="10">
        <v>165</v>
      </c>
      <c r="E174" s="25">
        <v>5025</v>
      </c>
      <c r="F174" s="335"/>
      <c r="G174" s="223"/>
      <c r="H174" s="223"/>
      <c r="I174" s="227">
        <v>1299383833.277536</v>
      </c>
      <c r="J174" s="223"/>
      <c r="K174" s="223"/>
      <c r="L174" s="223"/>
      <c r="M174" s="10">
        <v>986816316.2248411</v>
      </c>
      <c r="N174" s="10">
        <v>653088964.0426131</v>
      </c>
      <c r="O174" s="227">
        <v>328220969.5196743</v>
      </c>
      <c r="P174" s="223"/>
    </row>
    <row r="175" spans="2:16" ht="11.25" customHeight="1">
      <c r="B175" s="23">
        <v>43586</v>
      </c>
      <c r="C175" s="24">
        <v>48639</v>
      </c>
      <c r="D175" s="10">
        <v>166</v>
      </c>
      <c r="E175" s="25">
        <v>5053</v>
      </c>
      <c r="F175" s="335"/>
      <c r="G175" s="223"/>
      <c r="H175" s="223"/>
      <c r="I175" s="227">
        <v>1278257824.895756</v>
      </c>
      <c r="J175" s="223"/>
      <c r="K175" s="223"/>
      <c r="L175" s="223"/>
      <c r="M175" s="10">
        <v>969284896.393106</v>
      </c>
      <c r="N175" s="10">
        <v>640012690.0137858</v>
      </c>
      <c r="O175" s="227">
        <v>320418494.32201445</v>
      </c>
      <c r="P175" s="223"/>
    </row>
    <row r="176" spans="2:16" ht="11.25" customHeight="1">
      <c r="B176" s="23">
        <v>43586</v>
      </c>
      <c r="C176" s="24">
        <v>48670</v>
      </c>
      <c r="D176" s="10">
        <v>167</v>
      </c>
      <c r="E176" s="25">
        <v>5084</v>
      </c>
      <c r="F176" s="335"/>
      <c r="G176" s="223"/>
      <c r="H176" s="223"/>
      <c r="I176" s="227">
        <v>1257376378.435139</v>
      </c>
      <c r="J176" s="223"/>
      <c r="K176" s="223"/>
      <c r="L176" s="223"/>
      <c r="M176" s="10">
        <v>951833666.6906247</v>
      </c>
      <c r="N176" s="10">
        <v>626891374.5656523</v>
      </c>
      <c r="O176" s="227">
        <v>312520063.66685253</v>
      </c>
      <c r="P176" s="223"/>
    </row>
    <row r="177" spans="2:16" ht="11.25" customHeight="1">
      <c r="B177" s="23">
        <v>43586</v>
      </c>
      <c r="C177" s="24">
        <v>48700</v>
      </c>
      <c r="D177" s="10">
        <v>168</v>
      </c>
      <c r="E177" s="25">
        <v>5114</v>
      </c>
      <c r="F177" s="335"/>
      <c r="G177" s="223"/>
      <c r="H177" s="223"/>
      <c r="I177" s="227">
        <v>1236449269.447824</v>
      </c>
      <c r="J177" s="223"/>
      <c r="K177" s="223"/>
      <c r="L177" s="223"/>
      <c r="M177" s="10">
        <v>934455505.9309131</v>
      </c>
      <c r="N177" s="10">
        <v>613931090.1754119</v>
      </c>
      <c r="O177" s="227">
        <v>304804461.982459</v>
      </c>
      <c r="P177" s="223"/>
    </row>
    <row r="178" spans="2:16" ht="11.25" customHeight="1">
      <c r="B178" s="23">
        <v>43586</v>
      </c>
      <c r="C178" s="24">
        <v>48731</v>
      </c>
      <c r="D178" s="10">
        <v>169</v>
      </c>
      <c r="E178" s="25">
        <v>5145</v>
      </c>
      <c r="F178" s="335"/>
      <c r="G178" s="223"/>
      <c r="H178" s="223"/>
      <c r="I178" s="227">
        <v>1215910841.846332</v>
      </c>
      <c r="J178" s="223"/>
      <c r="K178" s="223"/>
      <c r="L178" s="223"/>
      <c r="M178" s="10">
        <v>917374861.1455055</v>
      </c>
      <c r="N178" s="10">
        <v>601176405.8776412</v>
      </c>
      <c r="O178" s="227">
        <v>297207825.62085956</v>
      </c>
      <c r="P178" s="223"/>
    </row>
    <row r="179" spans="2:16" ht="11.25" customHeight="1">
      <c r="B179" s="23">
        <v>43586</v>
      </c>
      <c r="C179" s="24">
        <v>48761</v>
      </c>
      <c r="D179" s="10">
        <v>170</v>
      </c>
      <c r="E179" s="25">
        <v>5175</v>
      </c>
      <c r="F179" s="335"/>
      <c r="G179" s="223"/>
      <c r="H179" s="223"/>
      <c r="I179" s="227">
        <v>1195583079.907355</v>
      </c>
      <c r="J179" s="223"/>
      <c r="K179" s="223"/>
      <c r="L179" s="223"/>
      <c r="M179" s="10">
        <v>900557452.6463138</v>
      </c>
      <c r="N179" s="10">
        <v>588703048.3444141</v>
      </c>
      <c r="O179" s="227">
        <v>289848248.8141395</v>
      </c>
      <c r="P179" s="223"/>
    </row>
    <row r="180" spans="2:16" ht="11.25" customHeight="1">
      <c r="B180" s="23">
        <v>43586</v>
      </c>
      <c r="C180" s="24">
        <v>48792</v>
      </c>
      <c r="D180" s="10">
        <v>171</v>
      </c>
      <c r="E180" s="25">
        <v>5206</v>
      </c>
      <c r="F180" s="335"/>
      <c r="G180" s="223"/>
      <c r="H180" s="223"/>
      <c r="I180" s="227">
        <v>1175365563.355748</v>
      </c>
      <c r="J180" s="223"/>
      <c r="K180" s="223"/>
      <c r="L180" s="223"/>
      <c r="M180" s="10">
        <v>883827287.1699677</v>
      </c>
      <c r="N180" s="10">
        <v>576296999.8257345</v>
      </c>
      <c r="O180" s="227">
        <v>282538330.38579625</v>
      </c>
      <c r="P180" s="223"/>
    </row>
    <row r="181" spans="2:16" ht="11.25" customHeight="1">
      <c r="B181" s="23">
        <v>43586</v>
      </c>
      <c r="C181" s="24">
        <v>48823</v>
      </c>
      <c r="D181" s="10">
        <v>172</v>
      </c>
      <c r="E181" s="25">
        <v>5237</v>
      </c>
      <c r="F181" s="335"/>
      <c r="G181" s="223"/>
      <c r="H181" s="223"/>
      <c r="I181" s="227">
        <v>1155601443.254121</v>
      </c>
      <c r="J181" s="223"/>
      <c r="K181" s="223"/>
      <c r="L181" s="223"/>
      <c r="M181" s="10">
        <v>867491639.7972032</v>
      </c>
      <c r="N181" s="10">
        <v>564206836.0574753</v>
      </c>
      <c r="O181" s="227">
        <v>275439346.4369565</v>
      </c>
      <c r="P181" s="223"/>
    </row>
    <row r="182" spans="2:16" ht="11.25" customHeight="1">
      <c r="B182" s="23">
        <v>43586</v>
      </c>
      <c r="C182" s="24">
        <v>48853</v>
      </c>
      <c r="D182" s="10">
        <v>173</v>
      </c>
      <c r="E182" s="25">
        <v>5267</v>
      </c>
      <c r="F182" s="335"/>
      <c r="G182" s="223"/>
      <c r="H182" s="223"/>
      <c r="I182" s="227">
        <v>1136026622.014832</v>
      </c>
      <c r="J182" s="223"/>
      <c r="K182" s="223"/>
      <c r="L182" s="223"/>
      <c r="M182" s="10">
        <v>851397345.488615</v>
      </c>
      <c r="N182" s="10">
        <v>552376386.7292142</v>
      </c>
      <c r="O182" s="227">
        <v>268558451.2146752</v>
      </c>
      <c r="P182" s="223"/>
    </row>
    <row r="183" spans="2:16" ht="11.25" customHeight="1">
      <c r="B183" s="23">
        <v>43586</v>
      </c>
      <c r="C183" s="24">
        <v>48884</v>
      </c>
      <c r="D183" s="10">
        <v>174</v>
      </c>
      <c r="E183" s="25">
        <v>5298</v>
      </c>
      <c r="F183" s="335"/>
      <c r="G183" s="223"/>
      <c r="H183" s="223"/>
      <c r="I183" s="227">
        <v>1116579204.55172</v>
      </c>
      <c r="J183" s="223"/>
      <c r="K183" s="223"/>
      <c r="L183" s="223"/>
      <c r="M183" s="10">
        <v>835403128.1324778</v>
      </c>
      <c r="N183" s="10">
        <v>540621113.9796263</v>
      </c>
      <c r="O183" s="227">
        <v>261729901.33536893</v>
      </c>
      <c r="P183" s="223"/>
    </row>
    <row r="184" spans="2:16" ht="11.25" customHeight="1">
      <c r="B184" s="23">
        <v>43586</v>
      </c>
      <c r="C184" s="24">
        <v>48914</v>
      </c>
      <c r="D184" s="10">
        <v>175</v>
      </c>
      <c r="E184" s="25">
        <v>5328</v>
      </c>
      <c r="F184" s="335"/>
      <c r="G184" s="223"/>
      <c r="H184" s="223"/>
      <c r="I184" s="227">
        <v>1097540092.124034</v>
      </c>
      <c r="J184" s="223"/>
      <c r="K184" s="223"/>
      <c r="L184" s="223"/>
      <c r="M184" s="10">
        <v>819810574.5859458</v>
      </c>
      <c r="N184" s="10">
        <v>529224802.0656721</v>
      </c>
      <c r="O184" s="227">
        <v>255162360.4064041</v>
      </c>
      <c r="P184" s="223"/>
    </row>
    <row r="185" spans="2:16" ht="11.25" customHeight="1">
      <c r="B185" s="23">
        <v>43586</v>
      </c>
      <c r="C185" s="24">
        <v>48945</v>
      </c>
      <c r="D185" s="10">
        <v>176</v>
      </c>
      <c r="E185" s="25">
        <v>5359</v>
      </c>
      <c r="F185" s="335"/>
      <c r="G185" s="223"/>
      <c r="H185" s="223"/>
      <c r="I185" s="227">
        <v>1078700681.643776</v>
      </c>
      <c r="J185" s="223"/>
      <c r="K185" s="223"/>
      <c r="L185" s="223"/>
      <c r="M185" s="10">
        <v>804371833.3890935</v>
      </c>
      <c r="N185" s="10">
        <v>517937815.43375725</v>
      </c>
      <c r="O185" s="227">
        <v>248662709.81057438</v>
      </c>
      <c r="P185" s="223"/>
    </row>
    <row r="186" spans="2:16" ht="11.25" customHeight="1">
      <c r="B186" s="23">
        <v>43586</v>
      </c>
      <c r="C186" s="24">
        <v>48976</v>
      </c>
      <c r="D186" s="10">
        <v>177</v>
      </c>
      <c r="E186" s="25">
        <v>5390</v>
      </c>
      <c r="F186" s="335"/>
      <c r="G186" s="223"/>
      <c r="H186" s="223"/>
      <c r="I186" s="227">
        <v>1059703786.108568</v>
      </c>
      <c r="J186" s="223"/>
      <c r="K186" s="223"/>
      <c r="L186" s="223"/>
      <c r="M186" s="10">
        <v>788865869.1658516</v>
      </c>
      <c r="N186" s="10">
        <v>506661641.03382474</v>
      </c>
      <c r="O186" s="227">
        <v>242218709.74920788</v>
      </c>
      <c r="P186" s="223"/>
    </row>
    <row r="187" spans="2:16" ht="11.25" customHeight="1">
      <c r="B187" s="23">
        <v>43586</v>
      </c>
      <c r="C187" s="24">
        <v>49004</v>
      </c>
      <c r="D187" s="10">
        <v>178</v>
      </c>
      <c r="E187" s="25">
        <v>5418</v>
      </c>
      <c r="F187" s="335"/>
      <c r="G187" s="223"/>
      <c r="H187" s="223"/>
      <c r="I187" s="227">
        <v>1040924890.308066</v>
      </c>
      <c r="J187" s="223"/>
      <c r="K187" s="223"/>
      <c r="L187" s="223"/>
      <c r="M187" s="10">
        <v>773699287.3507302</v>
      </c>
      <c r="N187" s="10">
        <v>495779051.19420636</v>
      </c>
      <c r="O187" s="227">
        <v>236109164.3871283</v>
      </c>
      <c r="P187" s="223"/>
    </row>
    <row r="188" spans="2:16" ht="11.25" customHeight="1">
      <c r="B188" s="23">
        <v>43586</v>
      </c>
      <c r="C188" s="24">
        <v>49035</v>
      </c>
      <c r="D188" s="10">
        <v>179</v>
      </c>
      <c r="E188" s="25">
        <v>5449</v>
      </c>
      <c r="F188" s="335"/>
      <c r="G188" s="223"/>
      <c r="H188" s="223"/>
      <c r="I188" s="227">
        <v>1022196071.623074</v>
      </c>
      <c r="J188" s="223"/>
      <c r="K188" s="223"/>
      <c r="L188" s="223"/>
      <c r="M188" s="10">
        <v>758489878.9811716</v>
      </c>
      <c r="N188" s="10">
        <v>484796926.8362168</v>
      </c>
      <c r="O188" s="227">
        <v>229901153.2962995</v>
      </c>
      <c r="P188" s="223"/>
    </row>
    <row r="189" spans="2:16" ht="11.25" customHeight="1">
      <c r="B189" s="23">
        <v>43586</v>
      </c>
      <c r="C189" s="24">
        <v>49065</v>
      </c>
      <c r="D189" s="10">
        <v>180</v>
      </c>
      <c r="E189" s="25">
        <v>5479</v>
      </c>
      <c r="F189" s="335"/>
      <c r="G189" s="223"/>
      <c r="H189" s="223"/>
      <c r="I189" s="227">
        <v>1003579786.781812</v>
      </c>
      <c r="J189" s="223"/>
      <c r="K189" s="223"/>
      <c r="L189" s="223"/>
      <c r="M189" s="10">
        <v>743453907.5489831</v>
      </c>
      <c r="N189" s="10">
        <v>474016963.3499976</v>
      </c>
      <c r="O189" s="227">
        <v>223867608.05157375</v>
      </c>
      <c r="P189" s="223"/>
    </row>
    <row r="190" spans="2:16" ht="11.25" customHeight="1">
      <c r="B190" s="23">
        <v>43586</v>
      </c>
      <c r="C190" s="24">
        <v>49096</v>
      </c>
      <c r="D190" s="10">
        <v>181</v>
      </c>
      <c r="E190" s="25">
        <v>5510</v>
      </c>
      <c r="F190" s="335"/>
      <c r="G190" s="223"/>
      <c r="H190" s="223"/>
      <c r="I190" s="227">
        <v>985088094.284343</v>
      </c>
      <c r="J190" s="223"/>
      <c r="K190" s="223"/>
      <c r="L190" s="223"/>
      <c r="M190" s="10">
        <v>728517506.0030746</v>
      </c>
      <c r="N190" s="10">
        <v>463312396.451029</v>
      </c>
      <c r="O190" s="227">
        <v>217885292.1595653</v>
      </c>
      <c r="P190" s="223"/>
    </row>
    <row r="191" spans="2:16" ht="11.25" customHeight="1">
      <c r="B191" s="23">
        <v>43586</v>
      </c>
      <c r="C191" s="24">
        <v>49126</v>
      </c>
      <c r="D191" s="10">
        <v>182</v>
      </c>
      <c r="E191" s="25">
        <v>5540</v>
      </c>
      <c r="F191" s="335"/>
      <c r="G191" s="223"/>
      <c r="H191" s="223"/>
      <c r="I191" s="227">
        <v>966733842.109613</v>
      </c>
      <c r="J191" s="223"/>
      <c r="K191" s="223"/>
      <c r="L191" s="223"/>
      <c r="M191" s="10">
        <v>713770187.1808134</v>
      </c>
      <c r="N191" s="10">
        <v>452816350.2085795</v>
      </c>
      <c r="O191" s="227">
        <v>212076319.67313528</v>
      </c>
      <c r="P191" s="223"/>
    </row>
    <row r="192" spans="2:16" ht="11.25" customHeight="1">
      <c r="B192" s="23">
        <v>43586</v>
      </c>
      <c r="C192" s="24">
        <v>49157</v>
      </c>
      <c r="D192" s="10">
        <v>183</v>
      </c>
      <c r="E192" s="25">
        <v>5571</v>
      </c>
      <c r="F192" s="335"/>
      <c r="G192" s="223"/>
      <c r="H192" s="223"/>
      <c r="I192" s="227">
        <v>948484218.53844</v>
      </c>
      <c r="J192" s="223"/>
      <c r="K192" s="223"/>
      <c r="L192" s="223"/>
      <c r="M192" s="10">
        <v>699108158.9118549</v>
      </c>
      <c r="N192" s="10">
        <v>442386799.02883196</v>
      </c>
      <c r="O192" s="227">
        <v>206314074.87159002</v>
      </c>
      <c r="P192" s="223"/>
    </row>
    <row r="193" spans="2:16" ht="11.25" customHeight="1">
      <c r="B193" s="23">
        <v>43586</v>
      </c>
      <c r="C193" s="24">
        <v>49188</v>
      </c>
      <c r="D193" s="10">
        <v>184</v>
      </c>
      <c r="E193" s="25">
        <v>5602</v>
      </c>
      <c r="F193" s="335"/>
      <c r="G193" s="223"/>
      <c r="H193" s="223"/>
      <c r="I193" s="227">
        <v>930355897.194664</v>
      </c>
      <c r="J193" s="223"/>
      <c r="K193" s="223"/>
      <c r="L193" s="223"/>
      <c r="M193" s="10">
        <v>684583070.8592114</v>
      </c>
      <c r="N193" s="10">
        <v>432093801.7278301</v>
      </c>
      <c r="O193" s="227">
        <v>200660252.27112898</v>
      </c>
      <c r="P193" s="223"/>
    </row>
    <row r="194" spans="2:16" ht="11.25" customHeight="1">
      <c r="B194" s="23">
        <v>43586</v>
      </c>
      <c r="C194" s="24">
        <v>49218</v>
      </c>
      <c r="D194" s="10">
        <v>185</v>
      </c>
      <c r="E194" s="25">
        <v>5632</v>
      </c>
      <c r="F194" s="335"/>
      <c r="G194" s="223"/>
      <c r="H194" s="223"/>
      <c r="I194" s="227">
        <v>912379023.54123</v>
      </c>
      <c r="J194" s="223"/>
      <c r="K194" s="223"/>
      <c r="L194" s="223"/>
      <c r="M194" s="10">
        <v>670253194.6470587</v>
      </c>
      <c r="N194" s="10">
        <v>422007861.34083635</v>
      </c>
      <c r="O194" s="227">
        <v>195173091.85856208</v>
      </c>
      <c r="P194" s="223"/>
    </row>
    <row r="195" spans="2:16" ht="11.25" customHeight="1">
      <c r="B195" s="23">
        <v>43586</v>
      </c>
      <c r="C195" s="24">
        <v>49249</v>
      </c>
      <c r="D195" s="10">
        <v>186</v>
      </c>
      <c r="E195" s="25">
        <v>5663</v>
      </c>
      <c r="F195" s="335"/>
      <c r="G195" s="223"/>
      <c r="H195" s="223"/>
      <c r="I195" s="227">
        <v>894554214.647812</v>
      </c>
      <c r="J195" s="223"/>
      <c r="K195" s="223"/>
      <c r="L195" s="223"/>
      <c r="M195" s="10">
        <v>656044118.0208158</v>
      </c>
      <c r="N195" s="10">
        <v>412010977.6158781</v>
      </c>
      <c r="O195" s="227">
        <v>189742582.79497895</v>
      </c>
      <c r="P195" s="223"/>
    </row>
    <row r="196" spans="2:16" ht="11.25" customHeight="1">
      <c r="B196" s="23">
        <v>43586</v>
      </c>
      <c r="C196" s="24">
        <v>49279</v>
      </c>
      <c r="D196" s="10">
        <v>187</v>
      </c>
      <c r="E196" s="25">
        <v>5693</v>
      </c>
      <c r="F196" s="335"/>
      <c r="G196" s="223"/>
      <c r="H196" s="223"/>
      <c r="I196" s="227">
        <v>876890665.998307</v>
      </c>
      <c r="J196" s="223"/>
      <c r="K196" s="223"/>
      <c r="L196" s="223"/>
      <c r="M196" s="10">
        <v>642034532.2074441</v>
      </c>
      <c r="N196" s="10">
        <v>402220217.2797746</v>
      </c>
      <c r="O196" s="227">
        <v>184474354.83417758</v>
      </c>
      <c r="P196" s="223"/>
    </row>
    <row r="197" spans="2:16" ht="11.25" customHeight="1">
      <c r="B197" s="23">
        <v>43586</v>
      </c>
      <c r="C197" s="24">
        <v>49310</v>
      </c>
      <c r="D197" s="10">
        <v>188</v>
      </c>
      <c r="E197" s="25">
        <v>5724</v>
      </c>
      <c r="F197" s="335"/>
      <c r="G197" s="223"/>
      <c r="H197" s="223"/>
      <c r="I197" s="227">
        <v>859511446.439631</v>
      </c>
      <c r="J197" s="223"/>
      <c r="K197" s="223"/>
      <c r="L197" s="223"/>
      <c r="M197" s="10">
        <v>628242603.1662403</v>
      </c>
      <c r="N197" s="10">
        <v>392578928.7947414</v>
      </c>
      <c r="O197" s="227">
        <v>179289852.15698165</v>
      </c>
      <c r="P197" s="223"/>
    </row>
    <row r="198" spans="2:16" ht="11.25" customHeight="1">
      <c r="B198" s="23">
        <v>43586</v>
      </c>
      <c r="C198" s="24">
        <v>49341</v>
      </c>
      <c r="D198" s="10">
        <v>189</v>
      </c>
      <c r="E198" s="25">
        <v>5755</v>
      </c>
      <c r="F198" s="335"/>
      <c r="G198" s="223"/>
      <c r="H198" s="223"/>
      <c r="I198" s="227">
        <v>842106790.793065</v>
      </c>
      <c r="J198" s="223"/>
      <c r="K198" s="223"/>
      <c r="L198" s="223"/>
      <c r="M198" s="10">
        <v>614477051.0066307</v>
      </c>
      <c r="N198" s="10">
        <v>383000518.9333092</v>
      </c>
      <c r="O198" s="227">
        <v>174174553.31359714</v>
      </c>
      <c r="P198" s="223"/>
    </row>
    <row r="199" spans="2:16" ht="11.25" customHeight="1">
      <c r="B199" s="23">
        <v>43586</v>
      </c>
      <c r="C199" s="24">
        <v>49369</v>
      </c>
      <c r="D199" s="10">
        <v>190</v>
      </c>
      <c r="E199" s="25">
        <v>5783</v>
      </c>
      <c r="F199" s="335"/>
      <c r="G199" s="223"/>
      <c r="H199" s="223"/>
      <c r="I199" s="227">
        <v>825023976.38946</v>
      </c>
      <c r="J199" s="223"/>
      <c r="K199" s="223"/>
      <c r="L199" s="223"/>
      <c r="M199" s="10">
        <v>601089568.6779758</v>
      </c>
      <c r="N199" s="10">
        <v>373795442.53770316</v>
      </c>
      <c r="O199" s="227">
        <v>169337972.73894656</v>
      </c>
      <c r="P199" s="223"/>
    </row>
    <row r="200" spans="2:16" ht="11.25" customHeight="1">
      <c r="B200" s="23">
        <v>43586</v>
      </c>
      <c r="C200" s="24">
        <v>49400</v>
      </c>
      <c r="D200" s="10">
        <v>191</v>
      </c>
      <c r="E200" s="25">
        <v>5814</v>
      </c>
      <c r="F200" s="335"/>
      <c r="G200" s="223"/>
      <c r="H200" s="223"/>
      <c r="I200" s="227">
        <v>808153991.309089</v>
      </c>
      <c r="J200" s="223"/>
      <c r="K200" s="223"/>
      <c r="L200" s="223"/>
      <c r="M200" s="10">
        <v>587799919.8754724</v>
      </c>
      <c r="N200" s="10">
        <v>364601479.0786742</v>
      </c>
      <c r="O200" s="227">
        <v>164473297.62435883</v>
      </c>
      <c r="P200" s="223"/>
    </row>
    <row r="201" spans="2:16" ht="11.25" customHeight="1">
      <c r="B201" s="23">
        <v>43586</v>
      </c>
      <c r="C201" s="24">
        <v>49430</v>
      </c>
      <c r="D201" s="10">
        <v>192</v>
      </c>
      <c r="E201" s="25">
        <v>5844</v>
      </c>
      <c r="F201" s="335"/>
      <c r="G201" s="223"/>
      <c r="H201" s="223"/>
      <c r="I201" s="227">
        <v>791441419.472547</v>
      </c>
      <c r="J201" s="223"/>
      <c r="K201" s="223"/>
      <c r="L201" s="223"/>
      <c r="M201" s="10">
        <v>574699389.4325833</v>
      </c>
      <c r="N201" s="10">
        <v>355598079.3711377</v>
      </c>
      <c r="O201" s="227">
        <v>159754265.89925084</v>
      </c>
      <c r="P201" s="223"/>
    </row>
    <row r="202" spans="2:16" ht="11.25" customHeight="1">
      <c r="B202" s="23">
        <v>43586</v>
      </c>
      <c r="C202" s="24">
        <v>49461</v>
      </c>
      <c r="D202" s="10">
        <v>193</v>
      </c>
      <c r="E202" s="25">
        <v>5875</v>
      </c>
      <c r="F202" s="335"/>
      <c r="G202" s="223"/>
      <c r="H202" s="223"/>
      <c r="I202" s="227">
        <v>774752991.179112</v>
      </c>
      <c r="J202" s="223"/>
      <c r="K202" s="223"/>
      <c r="L202" s="223"/>
      <c r="M202" s="10">
        <v>561627030.1068829</v>
      </c>
      <c r="N202" s="10">
        <v>346625704.458066</v>
      </c>
      <c r="O202" s="227">
        <v>155063806.94751528</v>
      </c>
      <c r="P202" s="223"/>
    </row>
    <row r="203" spans="2:16" ht="11.25" customHeight="1">
      <c r="B203" s="23">
        <v>43586</v>
      </c>
      <c r="C203" s="24">
        <v>49491</v>
      </c>
      <c r="D203" s="10">
        <v>194</v>
      </c>
      <c r="E203" s="25">
        <v>5905</v>
      </c>
      <c r="F203" s="335"/>
      <c r="G203" s="223"/>
      <c r="H203" s="223"/>
      <c r="I203" s="227">
        <v>758333333.007087</v>
      </c>
      <c r="J203" s="223"/>
      <c r="K203" s="223"/>
      <c r="L203" s="223"/>
      <c r="M203" s="10">
        <v>548821916.7765671</v>
      </c>
      <c r="N203" s="10">
        <v>337888940.7287037</v>
      </c>
      <c r="O203" s="227">
        <v>150535780.1497465</v>
      </c>
      <c r="P203" s="223"/>
    </row>
    <row r="204" spans="2:16" ht="11.25" customHeight="1">
      <c r="B204" s="23">
        <v>43586</v>
      </c>
      <c r="C204" s="24">
        <v>49522</v>
      </c>
      <c r="D204" s="10">
        <v>195</v>
      </c>
      <c r="E204" s="25">
        <v>5936</v>
      </c>
      <c r="F204" s="335"/>
      <c r="G204" s="223"/>
      <c r="H204" s="223"/>
      <c r="I204" s="227">
        <v>742245093.947248</v>
      </c>
      <c r="J204" s="223"/>
      <c r="K204" s="223"/>
      <c r="L204" s="223"/>
      <c r="M204" s="10">
        <v>536267422.4325311</v>
      </c>
      <c r="N204" s="10">
        <v>329319948.54542494</v>
      </c>
      <c r="O204" s="227">
        <v>146096704.19078273</v>
      </c>
      <c r="P204" s="223"/>
    </row>
    <row r="205" spans="2:16" ht="11.25" customHeight="1">
      <c r="B205" s="23">
        <v>43586</v>
      </c>
      <c r="C205" s="24">
        <v>49553</v>
      </c>
      <c r="D205" s="10">
        <v>196</v>
      </c>
      <c r="E205" s="25">
        <v>5967</v>
      </c>
      <c r="F205" s="335"/>
      <c r="G205" s="223"/>
      <c r="H205" s="223"/>
      <c r="I205" s="227">
        <v>726332230.840257</v>
      </c>
      <c r="J205" s="223"/>
      <c r="K205" s="223"/>
      <c r="L205" s="223"/>
      <c r="M205" s="10">
        <v>523880429.13269246</v>
      </c>
      <c r="N205" s="10">
        <v>320894956.55969125</v>
      </c>
      <c r="O205" s="227">
        <v>141756143.90034086</v>
      </c>
      <c r="P205" s="223"/>
    </row>
    <row r="206" spans="2:16" ht="11.25" customHeight="1">
      <c r="B206" s="23">
        <v>43586</v>
      </c>
      <c r="C206" s="24">
        <v>49583</v>
      </c>
      <c r="D206" s="10">
        <v>197</v>
      </c>
      <c r="E206" s="25">
        <v>5997</v>
      </c>
      <c r="F206" s="335"/>
      <c r="G206" s="223"/>
      <c r="H206" s="223"/>
      <c r="I206" s="227">
        <v>710620675.590961</v>
      </c>
      <c r="J206" s="223"/>
      <c r="K206" s="223"/>
      <c r="L206" s="223"/>
      <c r="M206" s="10">
        <v>511706881.94227135</v>
      </c>
      <c r="N206" s="10">
        <v>312666780.64792675</v>
      </c>
      <c r="O206" s="227">
        <v>137555140.51959983</v>
      </c>
      <c r="P206" s="223"/>
    </row>
    <row r="207" spans="2:16" ht="11.25" customHeight="1">
      <c r="B207" s="23">
        <v>43586</v>
      </c>
      <c r="C207" s="24">
        <v>49614</v>
      </c>
      <c r="D207" s="10">
        <v>198</v>
      </c>
      <c r="E207" s="25">
        <v>6028</v>
      </c>
      <c r="F207" s="335"/>
      <c r="G207" s="223"/>
      <c r="H207" s="223"/>
      <c r="I207" s="227">
        <v>695028330.856107</v>
      </c>
      <c r="J207" s="223"/>
      <c r="K207" s="223"/>
      <c r="L207" s="223"/>
      <c r="M207" s="10">
        <v>499630227.7679492</v>
      </c>
      <c r="N207" s="10">
        <v>304511208.22808325</v>
      </c>
      <c r="O207" s="227">
        <v>133399740.55354936</v>
      </c>
      <c r="P207" s="223"/>
    </row>
    <row r="208" spans="2:16" ht="11.25" customHeight="1">
      <c r="B208" s="23">
        <v>43586</v>
      </c>
      <c r="C208" s="24">
        <v>49644</v>
      </c>
      <c r="D208" s="10">
        <v>199</v>
      </c>
      <c r="E208" s="25">
        <v>6058</v>
      </c>
      <c r="F208" s="335"/>
      <c r="G208" s="223"/>
      <c r="H208" s="223"/>
      <c r="I208" s="227">
        <v>679522888.260361</v>
      </c>
      <c r="J208" s="223"/>
      <c r="K208" s="223"/>
      <c r="L208" s="223"/>
      <c r="M208" s="10">
        <v>487682136.1870971</v>
      </c>
      <c r="N208" s="10">
        <v>296497606.60471535</v>
      </c>
      <c r="O208" s="227">
        <v>129356714.9233463</v>
      </c>
      <c r="P208" s="223"/>
    </row>
    <row r="209" spans="2:16" ht="11.25" customHeight="1">
      <c r="B209" s="23">
        <v>43586</v>
      </c>
      <c r="C209" s="24">
        <v>49675</v>
      </c>
      <c r="D209" s="10">
        <v>200</v>
      </c>
      <c r="E209" s="25">
        <v>6089</v>
      </c>
      <c r="F209" s="335"/>
      <c r="G209" s="223"/>
      <c r="H209" s="223"/>
      <c r="I209" s="227">
        <v>664149694.95978</v>
      </c>
      <c r="J209" s="223"/>
      <c r="K209" s="223"/>
      <c r="L209" s="223"/>
      <c r="M209" s="10">
        <v>475840622.1156206</v>
      </c>
      <c r="N209" s="10">
        <v>288562539.837485</v>
      </c>
      <c r="O209" s="227">
        <v>125361551.19397421</v>
      </c>
      <c r="P209" s="223"/>
    </row>
    <row r="210" spans="2:16" ht="11.25" customHeight="1">
      <c r="B210" s="23">
        <v>43586</v>
      </c>
      <c r="C210" s="24">
        <v>49706</v>
      </c>
      <c r="D210" s="10">
        <v>201</v>
      </c>
      <c r="E210" s="25">
        <v>6120</v>
      </c>
      <c r="F210" s="335"/>
      <c r="G210" s="223"/>
      <c r="H210" s="223"/>
      <c r="I210" s="227">
        <v>648868733.140052</v>
      </c>
      <c r="J210" s="223"/>
      <c r="K210" s="223"/>
      <c r="L210" s="223"/>
      <c r="M210" s="10">
        <v>464103841.9483358</v>
      </c>
      <c r="N210" s="10">
        <v>280729268.29644734</v>
      </c>
      <c r="O210" s="227">
        <v>121441946.27510317</v>
      </c>
      <c r="P210" s="223"/>
    </row>
    <row r="211" spans="2:16" ht="11.25" customHeight="1">
      <c r="B211" s="23">
        <v>43586</v>
      </c>
      <c r="C211" s="24">
        <v>49735</v>
      </c>
      <c r="D211" s="10">
        <v>202</v>
      </c>
      <c r="E211" s="25">
        <v>6149</v>
      </c>
      <c r="F211" s="335"/>
      <c r="G211" s="223"/>
      <c r="H211" s="223"/>
      <c r="I211" s="227">
        <v>633594589.429487</v>
      </c>
      <c r="J211" s="223"/>
      <c r="K211" s="223"/>
      <c r="L211" s="223"/>
      <c r="M211" s="10">
        <v>452459923.58159125</v>
      </c>
      <c r="N211" s="10">
        <v>273034853.7613539</v>
      </c>
      <c r="O211" s="227">
        <v>117645321.81139226</v>
      </c>
      <c r="P211" s="223"/>
    </row>
    <row r="212" spans="2:16" ht="11.25" customHeight="1">
      <c r="B212" s="23">
        <v>43586</v>
      </c>
      <c r="C212" s="24">
        <v>49766</v>
      </c>
      <c r="D212" s="10">
        <v>203</v>
      </c>
      <c r="E212" s="25">
        <v>6180</v>
      </c>
      <c r="F212" s="335"/>
      <c r="G212" s="223"/>
      <c r="H212" s="223"/>
      <c r="I212" s="227">
        <v>618445385.263185</v>
      </c>
      <c r="J212" s="223"/>
      <c r="K212" s="223"/>
      <c r="L212" s="223"/>
      <c r="M212" s="10">
        <v>440892580.23617256</v>
      </c>
      <c r="N212" s="10">
        <v>265377962.19059965</v>
      </c>
      <c r="O212" s="227">
        <v>113861800.44905268</v>
      </c>
      <c r="P212" s="223"/>
    </row>
    <row r="213" spans="2:16" ht="11.25" customHeight="1">
      <c r="B213" s="23">
        <v>43586</v>
      </c>
      <c r="C213" s="24">
        <v>49796</v>
      </c>
      <c r="D213" s="10">
        <v>204</v>
      </c>
      <c r="E213" s="25">
        <v>6210</v>
      </c>
      <c r="F213" s="335"/>
      <c r="G213" s="223"/>
      <c r="H213" s="223"/>
      <c r="I213" s="227">
        <v>603547175.450239</v>
      </c>
      <c r="J213" s="223"/>
      <c r="K213" s="223"/>
      <c r="L213" s="223"/>
      <c r="M213" s="10">
        <v>429565326.7204386</v>
      </c>
      <c r="N213" s="10">
        <v>257923581.72195148</v>
      </c>
      <c r="O213" s="227">
        <v>110209828.49282506</v>
      </c>
      <c r="P213" s="223"/>
    </row>
    <row r="214" spans="2:16" ht="11.25" customHeight="1">
      <c r="B214" s="23">
        <v>43586</v>
      </c>
      <c r="C214" s="24">
        <v>49827</v>
      </c>
      <c r="D214" s="10">
        <v>205</v>
      </c>
      <c r="E214" s="25">
        <v>6241</v>
      </c>
      <c r="F214" s="335"/>
      <c r="G214" s="223"/>
      <c r="H214" s="223"/>
      <c r="I214" s="227">
        <v>588927581.642308</v>
      </c>
      <c r="J214" s="223"/>
      <c r="K214" s="223"/>
      <c r="L214" s="223"/>
      <c r="M214" s="10">
        <v>418449131.44920886</v>
      </c>
      <c r="N214" s="10">
        <v>250610114.9157647</v>
      </c>
      <c r="O214" s="227">
        <v>106631247.62735447</v>
      </c>
      <c r="P214" s="223"/>
    </row>
    <row r="215" spans="2:16" ht="11.25" customHeight="1">
      <c r="B215" s="23">
        <v>43586</v>
      </c>
      <c r="C215" s="24">
        <v>49857</v>
      </c>
      <c r="D215" s="10">
        <v>206</v>
      </c>
      <c r="E215" s="25">
        <v>6271</v>
      </c>
      <c r="F215" s="335"/>
      <c r="G215" s="223"/>
      <c r="H215" s="223"/>
      <c r="I215" s="227">
        <v>574774258.081921</v>
      </c>
      <c r="J215" s="223"/>
      <c r="K215" s="223"/>
      <c r="L215" s="223"/>
      <c r="M215" s="10">
        <v>407722469.74694717</v>
      </c>
      <c r="N215" s="10">
        <v>243584886.4663621</v>
      </c>
      <c r="O215" s="227">
        <v>103217257.80921023</v>
      </c>
      <c r="P215" s="223"/>
    </row>
    <row r="216" spans="2:16" ht="11.25" customHeight="1">
      <c r="B216" s="23">
        <v>43586</v>
      </c>
      <c r="C216" s="24">
        <v>49888</v>
      </c>
      <c r="D216" s="10">
        <v>207</v>
      </c>
      <c r="E216" s="25">
        <v>6302</v>
      </c>
      <c r="F216" s="335"/>
      <c r="G216" s="223"/>
      <c r="H216" s="223"/>
      <c r="I216" s="227">
        <v>560944802.567917</v>
      </c>
      <c r="J216" s="223"/>
      <c r="K216" s="223"/>
      <c r="L216" s="223"/>
      <c r="M216" s="10">
        <v>397237503.83389497</v>
      </c>
      <c r="N216" s="10">
        <v>236717316.71219254</v>
      </c>
      <c r="O216" s="227">
        <v>99882321.38287784</v>
      </c>
      <c r="P216" s="223"/>
    </row>
    <row r="217" spans="2:16" ht="11.25" customHeight="1">
      <c r="B217" s="23">
        <v>43586</v>
      </c>
      <c r="C217" s="24">
        <v>49919</v>
      </c>
      <c r="D217" s="10">
        <v>208</v>
      </c>
      <c r="E217" s="25">
        <v>6333</v>
      </c>
      <c r="F217" s="335"/>
      <c r="G217" s="223"/>
      <c r="H217" s="223"/>
      <c r="I217" s="227">
        <v>547424773.509556</v>
      </c>
      <c r="J217" s="223"/>
      <c r="K217" s="223"/>
      <c r="L217" s="223"/>
      <c r="M217" s="10">
        <v>387005682.7415644</v>
      </c>
      <c r="N217" s="10">
        <v>230033570.33874458</v>
      </c>
      <c r="O217" s="227">
        <v>96651019.12463169</v>
      </c>
      <c r="P217" s="223"/>
    </row>
    <row r="218" spans="2:16" ht="11.25" customHeight="1">
      <c r="B218" s="23">
        <v>43586</v>
      </c>
      <c r="C218" s="24">
        <v>49949</v>
      </c>
      <c r="D218" s="10">
        <v>209</v>
      </c>
      <c r="E218" s="25">
        <v>6363</v>
      </c>
      <c r="F218" s="335"/>
      <c r="G218" s="223"/>
      <c r="H218" s="223"/>
      <c r="I218" s="227">
        <v>534166981.367406</v>
      </c>
      <c r="J218" s="223"/>
      <c r="K218" s="223"/>
      <c r="L218" s="223"/>
      <c r="M218" s="10">
        <v>377013146.63913226</v>
      </c>
      <c r="N218" s="10">
        <v>223542518.64196217</v>
      </c>
      <c r="O218" s="227">
        <v>93538723.92189468</v>
      </c>
      <c r="P218" s="223"/>
    </row>
    <row r="219" spans="2:16" ht="11.25" customHeight="1">
      <c r="B219" s="23">
        <v>43586</v>
      </c>
      <c r="C219" s="24">
        <v>49980</v>
      </c>
      <c r="D219" s="10">
        <v>210</v>
      </c>
      <c r="E219" s="25">
        <v>6394</v>
      </c>
      <c r="F219" s="335"/>
      <c r="G219" s="223"/>
      <c r="H219" s="223"/>
      <c r="I219" s="227">
        <v>520994685.434861</v>
      </c>
      <c r="J219" s="223"/>
      <c r="K219" s="223"/>
      <c r="L219" s="223"/>
      <c r="M219" s="10">
        <v>367092513.3749982</v>
      </c>
      <c r="N219" s="10">
        <v>217106719.69756103</v>
      </c>
      <c r="O219" s="227">
        <v>90460958.72930674</v>
      </c>
      <c r="P219" s="223"/>
    </row>
    <row r="220" spans="2:16" ht="11.25" customHeight="1">
      <c r="B220" s="23">
        <v>43586</v>
      </c>
      <c r="C220" s="24">
        <v>50010</v>
      </c>
      <c r="D220" s="10">
        <v>211</v>
      </c>
      <c r="E220" s="25">
        <v>6424</v>
      </c>
      <c r="F220" s="335"/>
      <c r="G220" s="223"/>
      <c r="H220" s="223"/>
      <c r="I220" s="227">
        <v>508243427.27039</v>
      </c>
      <c r="J220" s="223"/>
      <c r="K220" s="223"/>
      <c r="L220" s="223"/>
      <c r="M220" s="10">
        <v>357520184.33698803</v>
      </c>
      <c r="N220" s="10">
        <v>210925006.42956334</v>
      </c>
      <c r="O220" s="227">
        <v>87524991.0667528</v>
      </c>
      <c r="P220" s="223"/>
    </row>
    <row r="221" spans="2:16" ht="11.25" customHeight="1">
      <c r="B221" s="23">
        <v>43586</v>
      </c>
      <c r="C221" s="24">
        <v>50041</v>
      </c>
      <c r="D221" s="10">
        <v>212</v>
      </c>
      <c r="E221" s="25">
        <v>6455</v>
      </c>
      <c r="F221" s="335"/>
      <c r="G221" s="223"/>
      <c r="H221" s="223"/>
      <c r="I221" s="227">
        <v>495781092.204244</v>
      </c>
      <c r="J221" s="223"/>
      <c r="K221" s="223"/>
      <c r="L221" s="223"/>
      <c r="M221" s="10">
        <v>348162132.35715324</v>
      </c>
      <c r="N221" s="10">
        <v>204881682.48738363</v>
      </c>
      <c r="O221" s="227">
        <v>84657171.79140979</v>
      </c>
      <c r="P221" s="223"/>
    </row>
    <row r="222" spans="2:16" ht="11.25" customHeight="1">
      <c r="B222" s="23">
        <v>43586</v>
      </c>
      <c r="C222" s="24">
        <v>50072</v>
      </c>
      <c r="D222" s="10">
        <v>213</v>
      </c>
      <c r="E222" s="25">
        <v>6486</v>
      </c>
      <c r="F222" s="335"/>
      <c r="G222" s="223"/>
      <c r="H222" s="223"/>
      <c r="I222" s="227">
        <v>483621272.070295</v>
      </c>
      <c r="J222" s="223"/>
      <c r="K222" s="223"/>
      <c r="L222" s="223"/>
      <c r="M222" s="10">
        <v>339046876.5183653</v>
      </c>
      <c r="N222" s="10">
        <v>199010247.11804262</v>
      </c>
      <c r="O222" s="227">
        <v>81882799.46866849</v>
      </c>
      <c r="P222" s="223"/>
    </row>
    <row r="223" spans="2:16" ht="11.25" customHeight="1">
      <c r="B223" s="23">
        <v>43586</v>
      </c>
      <c r="C223" s="24">
        <v>50100</v>
      </c>
      <c r="D223" s="10">
        <v>214</v>
      </c>
      <c r="E223" s="25">
        <v>6514</v>
      </c>
      <c r="F223" s="335"/>
      <c r="G223" s="223"/>
      <c r="H223" s="223"/>
      <c r="I223" s="227">
        <v>471627623.753914</v>
      </c>
      <c r="J223" s="223"/>
      <c r="K223" s="223"/>
      <c r="L223" s="223"/>
      <c r="M223" s="10">
        <v>330132066.2047829</v>
      </c>
      <c r="N223" s="10">
        <v>193332344.41790363</v>
      </c>
      <c r="O223" s="227">
        <v>79242245.15994936</v>
      </c>
      <c r="P223" s="223"/>
    </row>
    <row r="224" spans="2:16" ht="11.25" customHeight="1">
      <c r="B224" s="23">
        <v>43586</v>
      </c>
      <c r="C224" s="24">
        <v>50131</v>
      </c>
      <c r="D224" s="10">
        <v>215</v>
      </c>
      <c r="E224" s="25">
        <v>6545</v>
      </c>
      <c r="F224" s="335"/>
      <c r="G224" s="223"/>
      <c r="H224" s="223"/>
      <c r="I224" s="227">
        <v>459823192.166022</v>
      </c>
      <c r="J224" s="223"/>
      <c r="K224" s="223"/>
      <c r="L224" s="223"/>
      <c r="M224" s="10">
        <v>321323232.1749968</v>
      </c>
      <c r="N224" s="10">
        <v>187695139.80175295</v>
      </c>
      <c r="O224" s="227">
        <v>76605843.8910765</v>
      </c>
      <c r="P224" s="223"/>
    </row>
    <row r="225" spans="2:16" ht="11.25" customHeight="1">
      <c r="B225" s="23">
        <v>43586</v>
      </c>
      <c r="C225" s="24">
        <v>50161</v>
      </c>
      <c r="D225" s="10">
        <v>216</v>
      </c>
      <c r="E225" s="25">
        <v>6575</v>
      </c>
      <c r="F225" s="335"/>
      <c r="G225" s="223"/>
      <c r="H225" s="223"/>
      <c r="I225" s="227">
        <v>448111116.513086</v>
      </c>
      <c r="J225" s="223"/>
      <c r="K225" s="223"/>
      <c r="L225" s="223"/>
      <c r="M225" s="10">
        <v>312624876.36127657</v>
      </c>
      <c r="N225" s="10">
        <v>182164690.61058706</v>
      </c>
      <c r="O225" s="227">
        <v>74043878.24638109</v>
      </c>
      <c r="P225" s="223"/>
    </row>
    <row r="226" spans="2:16" ht="11.25" customHeight="1">
      <c r="B226" s="23">
        <v>43586</v>
      </c>
      <c r="C226" s="24">
        <v>50192</v>
      </c>
      <c r="D226" s="10">
        <v>217</v>
      </c>
      <c r="E226" s="25">
        <v>6606</v>
      </c>
      <c r="F226" s="335"/>
      <c r="G226" s="223"/>
      <c r="H226" s="223"/>
      <c r="I226" s="227">
        <v>436444472.27117</v>
      </c>
      <c r="J226" s="223"/>
      <c r="K226" s="223"/>
      <c r="L226" s="223"/>
      <c r="M226" s="10">
        <v>303969207.77186966</v>
      </c>
      <c r="N226" s="10">
        <v>176670627.6816419</v>
      </c>
      <c r="O226" s="227">
        <v>71506567.13706349</v>
      </c>
      <c r="P226" s="223"/>
    </row>
    <row r="227" spans="2:16" ht="11.25" customHeight="1">
      <c r="B227" s="23">
        <v>43586</v>
      </c>
      <c r="C227" s="24">
        <v>50222</v>
      </c>
      <c r="D227" s="10">
        <v>218</v>
      </c>
      <c r="E227" s="25">
        <v>6636</v>
      </c>
      <c r="F227" s="335"/>
      <c r="G227" s="223"/>
      <c r="H227" s="223"/>
      <c r="I227" s="227">
        <v>424897584.246498</v>
      </c>
      <c r="J227" s="223"/>
      <c r="K227" s="223"/>
      <c r="L227" s="223"/>
      <c r="M227" s="10">
        <v>295441443.465392</v>
      </c>
      <c r="N227" s="10">
        <v>171291551.96320257</v>
      </c>
      <c r="O227" s="227">
        <v>69045217.93536556</v>
      </c>
      <c r="P227" s="223"/>
    </row>
    <row r="228" spans="2:16" ht="11.25" customHeight="1">
      <c r="B228" s="23">
        <v>43586</v>
      </c>
      <c r="C228" s="24">
        <v>50253</v>
      </c>
      <c r="D228" s="10">
        <v>219</v>
      </c>
      <c r="E228" s="25">
        <v>6667</v>
      </c>
      <c r="F228" s="335"/>
      <c r="G228" s="223"/>
      <c r="H228" s="223"/>
      <c r="I228" s="227">
        <v>413517001.802893</v>
      </c>
      <c r="J228" s="223"/>
      <c r="K228" s="223"/>
      <c r="L228" s="223"/>
      <c r="M228" s="10">
        <v>287040583.3537209</v>
      </c>
      <c r="N228" s="10">
        <v>165997644.16749772</v>
      </c>
      <c r="O228" s="227">
        <v>66627912.18630916</v>
      </c>
      <c r="P228" s="223"/>
    </row>
    <row r="229" spans="2:16" ht="11.25" customHeight="1">
      <c r="B229" s="23">
        <v>43586</v>
      </c>
      <c r="C229" s="24">
        <v>50284</v>
      </c>
      <c r="D229" s="10">
        <v>220</v>
      </c>
      <c r="E229" s="25">
        <v>6698</v>
      </c>
      <c r="F229" s="335"/>
      <c r="G229" s="223"/>
      <c r="H229" s="223"/>
      <c r="I229" s="227">
        <v>402240976.490647</v>
      </c>
      <c r="J229" s="223"/>
      <c r="K229" s="223"/>
      <c r="L229" s="223"/>
      <c r="M229" s="10">
        <v>278739824.98447084</v>
      </c>
      <c r="N229" s="10">
        <v>160787297.8060983</v>
      </c>
      <c r="O229" s="227">
        <v>64263242.70880458</v>
      </c>
      <c r="P229" s="223"/>
    </row>
    <row r="230" spans="2:16" ht="11.25" customHeight="1">
      <c r="B230" s="23">
        <v>43586</v>
      </c>
      <c r="C230" s="24">
        <v>50314</v>
      </c>
      <c r="D230" s="10">
        <v>221</v>
      </c>
      <c r="E230" s="25">
        <v>6728</v>
      </c>
      <c r="F230" s="335"/>
      <c r="G230" s="223"/>
      <c r="H230" s="223"/>
      <c r="I230" s="227">
        <v>391071734.231496</v>
      </c>
      <c r="J230" s="223"/>
      <c r="K230" s="223"/>
      <c r="L230" s="223"/>
      <c r="M230" s="10">
        <v>270555084.73944306</v>
      </c>
      <c r="N230" s="10">
        <v>155681920.75725418</v>
      </c>
      <c r="O230" s="227">
        <v>61967669.628289714</v>
      </c>
      <c r="P230" s="223"/>
    </row>
    <row r="231" spans="2:16" ht="11.25" customHeight="1">
      <c r="B231" s="23">
        <v>43586</v>
      </c>
      <c r="C231" s="24">
        <v>50345</v>
      </c>
      <c r="D231" s="10">
        <v>222</v>
      </c>
      <c r="E231" s="25">
        <v>6759</v>
      </c>
      <c r="F231" s="335"/>
      <c r="G231" s="223"/>
      <c r="H231" s="223"/>
      <c r="I231" s="227">
        <v>380026606.249998</v>
      </c>
      <c r="J231" s="223"/>
      <c r="K231" s="223"/>
      <c r="L231" s="223"/>
      <c r="M231" s="10">
        <v>262467814.76187566</v>
      </c>
      <c r="N231" s="10">
        <v>150644274.12549537</v>
      </c>
      <c r="O231" s="227">
        <v>59708509.741628334</v>
      </c>
      <c r="P231" s="223"/>
    </row>
    <row r="232" spans="2:16" ht="11.25" customHeight="1">
      <c r="B232" s="23">
        <v>43586</v>
      </c>
      <c r="C232" s="24">
        <v>50375</v>
      </c>
      <c r="D232" s="10">
        <v>223</v>
      </c>
      <c r="E232" s="25">
        <v>6789</v>
      </c>
      <c r="F232" s="335"/>
      <c r="G232" s="223"/>
      <c r="H232" s="223"/>
      <c r="I232" s="227">
        <v>369104718.427173</v>
      </c>
      <c r="J232" s="223"/>
      <c r="K232" s="223"/>
      <c r="L232" s="223"/>
      <c r="M232" s="10">
        <v>254506107.94161505</v>
      </c>
      <c r="N232" s="10">
        <v>145715097.25382522</v>
      </c>
      <c r="O232" s="227">
        <v>57518060.944982834</v>
      </c>
      <c r="P232" s="223"/>
    </row>
    <row r="233" spans="2:16" ht="11.25" customHeight="1">
      <c r="B233" s="23">
        <v>43586</v>
      </c>
      <c r="C233" s="24">
        <v>50406</v>
      </c>
      <c r="D233" s="10">
        <v>224</v>
      </c>
      <c r="E233" s="25">
        <v>6820</v>
      </c>
      <c r="F233" s="335"/>
      <c r="G233" s="223"/>
      <c r="H233" s="223"/>
      <c r="I233" s="227">
        <v>358109593.793349</v>
      </c>
      <c r="J233" s="223"/>
      <c r="K233" s="223"/>
      <c r="L233" s="223"/>
      <c r="M233" s="10">
        <v>246505916.54889807</v>
      </c>
      <c r="N233" s="10">
        <v>140775727.83088553</v>
      </c>
      <c r="O233" s="227">
        <v>55332983.43922306</v>
      </c>
      <c r="P233" s="223"/>
    </row>
    <row r="234" spans="2:16" ht="11.25" customHeight="1">
      <c r="B234" s="23">
        <v>43586</v>
      </c>
      <c r="C234" s="24">
        <v>50437</v>
      </c>
      <c r="D234" s="10">
        <v>225</v>
      </c>
      <c r="E234" s="25">
        <v>6851</v>
      </c>
      <c r="F234" s="335"/>
      <c r="G234" s="223"/>
      <c r="H234" s="223"/>
      <c r="I234" s="227">
        <v>347579337.027462</v>
      </c>
      <c r="J234" s="223"/>
      <c r="K234" s="223"/>
      <c r="L234" s="223"/>
      <c r="M234" s="10">
        <v>238851581.45339224</v>
      </c>
      <c r="N234" s="10">
        <v>136057550.48539677</v>
      </c>
      <c r="O234" s="227">
        <v>53251957.06173619</v>
      </c>
      <c r="P234" s="223"/>
    </row>
    <row r="235" spans="2:16" ht="11.25" customHeight="1">
      <c r="B235" s="23">
        <v>43586</v>
      </c>
      <c r="C235" s="24">
        <v>50465</v>
      </c>
      <c r="D235" s="10">
        <v>226</v>
      </c>
      <c r="E235" s="25">
        <v>6879</v>
      </c>
      <c r="F235" s="335"/>
      <c r="G235" s="223"/>
      <c r="H235" s="223"/>
      <c r="I235" s="227">
        <v>337267034.714763</v>
      </c>
      <c r="J235" s="223"/>
      <c r="K235" s="223"/>
      <c r="L235" s="223"/>
      <c r="M235" s="10">
        <v>231410034.94061032</v>
      </c>
      <c r="N235" s="10">
        <v>131515769.63387549</v>
      </c>
      <c r="O235" s="227">
        <v>51277372.95908653</v>
      </c>
      <c r="P235" s="223"/>
    </row>
    <row r="236" spans="2:16" ht="11.25" customHeight="1">
      <c r="B236" s="23">
        <v>43586</v>
      </c>
      <c r="C236" s="24">
        <v>50496</v>
      </c>
      <c r="D236" s="10">
        <v>227</v>
      </c>
      <c r="E236" s="25">
        <v>6910</v>
      </c>
      <c r="F236" s="335"/>
      <c r="G236" s="223"/>
      <c r="H236" s="223"/>
      <c r="I236" s="227">
        <v>327221764.710531</v>
      </c>
      <c r="J236" s="223"/>
      <c r="K236" s="223"/>
      <c r="L236" s="223"/>
      <c r="M236" s="10">
        <v>224136845.37806377</v>
      </c>
      <c r="N236" s="10">
        <v>127058285.54951826</v>
      </c>
      <c r="O236" s="227">
        <v>49329594.673136234</v>
      </c>
      <c r="P236" s="223"/>
    </row>
    <row r="237" spans="2:16" ht="11.25" customHeight="1">
      <c r="B237" s="23">
        <v>43586</v>
      </c>
      <c r="C237" s="24">
        <v>50526</v>
      </c>
      <c r="D237" s="10">
        <v>228</v>
      </c>
      <c r="E237" s="25">
        <v>6940</v>
      </c>
      <c r="F237" s="335"/>
      <c r="G237" s="223"/>
      <c r="H237" s="223"/>
      <c r="I237" s="227">
        <v>317408523.359091</v>
      </c>
      <c r="J237" s="223"/>
      <c r="K237" s="223"/>
      <c r="L237" s="223"/>
      <c r="M237" s="10">
        <v>217058210.2512303</v>
      </c>
      <c r="N237" s="10">
        <v>122742713.6992095</v>
      </c>
      <c r="O237" s="227">
        <v>47458757.10807493</v>
      </c>
      <c r="P237" s="223"/>
    </row>
    <row r="238" spans="2:16" ht="11.25" customHeight="1">
      <c r="B238" s="23">
        <v>43586</v>
      </c>
      <c r="C238" s="24">
        <v>50557</v>
      </c>
      <c r="D238" s="10">
        <v>229</v>
      </c>
      <c r="E238" s="25">
        <v>6971</v>
      </c>
      <c r="F238" s="335"/>
      <c r="G238" s="223"/>
      <c r="H238" s="223"/>
      <c r="I238" s="227">
        <v>307857985.070606</v>
      </c>
      <c r="J238" s="223"/>
      <c r="K238" s="223"/>
      <c r="L238" s="223"/>
      <c r="M238" s="10">
        <v>210170053.45932105</v>
      </c>
      <c r="N238" s="10">
        <v>118545324.73122488</v>
      </c>
      <c r="O238" s="227">
        <v>45641687.14839239</v>
      </c>
      <c r="P238" s="223"/>
    </row>
    <row r="239" spans="2:16" ht="11.25" customHeight="1">
      <c r="B239" s="23">
        <v>43586</v>
      </c>
      <c r="C239" s="24">
        <v>50587</v>
      </c>
      <c r="D239" s="10">
        <v>230</v>
      </c>
      <c r="E239" s="25">
        <v>7001</v>
      </c>
      <c r="F239" s="335"/>
      <c r="G239" s="223"/>
      <c r="H239" s="223"/>
      <c r="I239" s="227">
        <v>298647364.262246</v>
      </c>
      <c r="J239" s="223"/>
      <c r="K239" s="223"/>
      <c r="L239" s="223"/>
      <c r="M239" s="10">
        <v>203547446.56854722</v>
      </c>
      <c r="N239" s="10">
        <v>114527299.91200957</v>
      </c>
      <c r="O239" s="227">
        <v>43913935.99053608</v>
      </c>
      <c r="P239" s="223"/>
    </row>
    <row r="240" spans="2:16" ht="11.25" customHeight="1">
      <c r="B240" s="23">
        <v>43586</v>
      </c>
      <c r="C240" s="24">
        <v>50618</v>
      </c>
      <c r="D240" s="10">
        <v>231</v>
      </c>
      <c r="E240" s="25">
        <v>7032</v>
      </c>
      <c r="F240" s="335"/>
      <c r="G240" s="223"/>
      <c r="H240" s="223"/>
      <c r="I240" s="227">
        <v>289734497.498515</v>
      </c>
      <c r="J240" s="223"/>
      <c r="K240" s="223"/>
      <c r="L240" s="223"/>
      <c r="M240" s="10">
        <v>197137824.43570808</v>
      </c>
      <c r="N240" s="10">
        <v>110638789.52970831</v>
      </c>
      <c r="O240" s="227">
        <v>42243255.286177225</v>
      </c>
      <c r="P240" s="223"/>
    </row>
    <row r="241" spans="2:16" ht="11.25" customHeight="1">
      <c r="B241" s="23">
        <v>43586</v>
      </c>
      <c r="C241" s="24">
        <v>50649</v>
      </c>
      <c r="D241" s="10">
        <v>232</v>
      </c>
      <c r="E241" s="25">
        <v>7063</v>
      </c>
      <c r="F241" s="335"/>
      <c r="G241" s="223"/>
      <c r="H241" s="223"/>
      <c r="I241" s="227">
        <v>281119350.214766</v>
      </c>
      <c r="J241" s="223"/>
      <c r="K241" s="223"/>
      <c r="L241" s="223"/>
      <c r="M241" s="10">
        <v>190951586.45102587</v>
      </c>
      <c r="N241" s="10">
        <v>106894367.01995073</v>
      </c>
      <c r="O241" s="227">
        <v>40640720.77076019</v>
      </c>
      <c r="P241" s="223"/>
    </row>
    <row r="242" spans="2:16" ht="11.25" customHeight="1">
      <c r="B242" s="23">
        <v>43586</v>
      </c>
      <c r="C242" s="24">
        <v>50679</v>
      </c>
      <c r="D242" s="10">
        <v>233</v>
      </c>
      <c r="E242" s="25">
        <v>7093</v>
      </c>
      <c r="F242" s="335"/>
      <c r="G242" s="223"/>
      <c r="H242" s="223"/>
      <c r="I242" s="227">
        <v>272780095.609684</v>
      </c>
      <c r="J242" s="223"/>
      <c r="K242" s="223"/>
      <c r="L242" s="223"/>
      <c r="M242" s="10">
        <v>184982978.61684814</v>
      </c>
      <c r="N242" s="10">
        <v>103298278.65172261</v>
      </c>
      <c r="O242" s="227">
        <v>39112515.631617084</v>
      </c>
      <c r="P242" s="223"/>
    </row>
    <row r="243" spans="2:16" ht="11.25" customHeight="1">
      <c r="B243" s="23">
        <v>43586</v>
      </c>
      <c r="C243" s="24">
        <v>50710</v>
      </c>
      <c r="D243" s="10">
        <v>234</v>
      </c>
      <c r="E243" s="25">
        <v>7124</v>
      </c>
      <c r="F243" s="335"/>
      <c r="G243" s="223"/>
      <c r="H243" s="223"/>
      <c r="I243" s="227">
        <v>264713310.732074</v>
      </c>
      <c r="J243" s="223"/>
      <c r="K243" s="223"/>
      <c r="L243" s="223"/>
      <c r="M243" s="10">
        <v>179208105.92590806</v>
      </c>
      <c r="N243" s="10">
        <v>99818964.19571933</v>
      </c>
      <c r="O243" s="227">
        <v>37635036.68417628</v>
      </c>
      <c r="P243" s="223"/>
    </row>
    <row r="244" spans="2:16" ht="11.25" customHeight="1">
      <c r="B244" s="23">
        <v>43586</v>
      </c>
      <c r="C244" s="24">
        <v>50740</v>
      </c>
      <c r="D244" s="10">
        <v>235</v>
      </c>
      <c r="E244" s="25">
        <v>7154</v>
      </c>
      <c r="F244" s="335"/>
      <c r="G244" s="223"/>
      <c r="H244" s="223"/>
      <c r="I244" s="227">
        <v>256802868.823544</v>
      </c>
      <c r="J244" s="223"/>
      <c r="K244" s="223"/>
      <c r="L244" s="223"/>
      <c r="M244" s="10">
        <v>173567457.37577185</v>
      </c>
      <c r="N244" s="10">
        <v>96439173.10427186</v>
      </c>
      <c r="O244" s="227">
        <v>36211694.36398421</v>
      </c>
      <c r="P244" s="223"/>
    </row>
    <row r="245" spans="2:16" ht="11.25" customHeight="1">
      <c r="B245" s="23">
        <v>43586</v>
      </c>
      <c r="C245" s="24">
        <v>50771</v>
      </c>
      <c r="D245" s="10">
        <v>236</v>
      </c>
      <c r="E245" s="25">
        <v>7185</v>
      </c>
      <c r="F245" s="335"/>
      <c r="G245" s="223"/>
      <c r="H245" s="223"/>
      <c r="I245" s="227">
        <v>249057604.857882</v>
      </c>
      <c r="J245" s="223"/>
      <c r="K245" s="223"/>
      <c r="L245" s="223"/>
      <c r="M245" s="10">
        <v>168047097.8588379</v>
      </c>
      <c r="N245" s="10">
        <v>93134435.39101894</v>
      </c>
      <c r="O245" s="227">
        <v>34822686.566948794</v>
      </c>
      <c r="P245" s="223"/>
    </row>
    <row r="246" spans="2:16" ht="11.25" customHeight="1">
      <c r="B246" s="23">
        <v>43586</v>
      </c>
      <c r="C246" s="24">
        <v>50802</v>
      </c>
      <c r="D246" s="10">
        <v>237</v>
      </c>
      <c r="E246" s="25">
        <v>7216</v>
      </c>
      <c r="F246" s="335"/>
      <c r="G246" s="223"/>
      <c r="H246" s="223"/>
      <c r="I246" s="227">
        <v>241353392.562682</v>
      </c>
      <c r="J246" s="223"/>
      <c r="K246" s="223"/>
      <c r="L246" s="223"/>
      <c r="M246" s="10">
        <v>162572616.81276074</v>
      </c>
      <c r="N246" s="10">
        <v>89871245.10534391</v>
      </c>
      <c r="O246" s="227">
        <v>33460264.209721066</v>
      </c>
      <c r="P246" s="223"/>
    </row>
    <row r="247" spans="2:16" ht="11.25" customHeight="1">
      <c r="B247" s="23">
        <v>43586</v>
      </c>
      <c r="C247" s="24">
        <v>50830</v>
      </c>
      <c r="D247" s="10">
        <v>238</v>
      </c>
      <c r="E247" s="25">
        <v>7244</v>
      </c>
      <c r="F247" s="335"/>
      <c r="G247" s="223"/>
      <c r="H247" s="223"/>
      <c r="I247" s="227">
        <v>233582324.367678</v>
      </c>
      <c r="J247" s="223"/>
      <c r="K247" s="223"/>
      <c r="L247" s="223"/>
      <c r="M247" s="10">
        <v>157097070.77294052</v>
      </c>
      <c r="N247" s="10">
        <v>86644812.39280906</v>
      </c>
      <c r="O247" s="227">
        <v>32135583.076179437</v>
      </c>
      <c r="P247" s="223"/>
    </row>
    <row r="248" spans="2:16" ht="11.25" customHeight="1">
      <c r="B248" s="23">
        <v>43586</v>
      </c>
      <c r="C248" s="24">
        <v>50861</v>
      </c>
      <c r="D248" s="10">
        <v>239</v>
      </c>
      <c r="E248" s="25">
        <v>7275</v>
      </c>
      <c r="F248" s="335"/>
      <c r="G248" s="223"/>
      <c r="H248" s="223"/>
      <c r="I248" s="227">
        <v>225950670.513122</v>
      </c>
      <c r="J248" s="223"/>
      <c r="K248" s="223"/>
      <c r="L248" s="223"/>
      <c r="M248" s="10">
        <v>151706617.4004308</v>
      </c>
      <c r="N248" s="10">
        <v>83458984.54849023</v>
      </c>
      <c r="O248" s="227">
        <v>30822888.443018664</v>
      </c>
      <c r="P248" s="223"/>
    </row>
    <row r="249" spans="2:16" ht="11.25" customHeight="1">
      <c r="B249" s="23">
        <v>43586</v>
      </c>
      <c r="C249" s="24">
        <v>50891</v>
      </c>
      <c r="D249" s="10">
        <v>240</v>
      </c>
      <c r="E249" s="25">
        <v>7305</v>
      </c>
      <c r="F249" s="335"/>
      <c r="G249" s="223"/>
      <c r="H249" s="223"/>
      <c r="I249" s="227">
        <v>218349227.982972</v>
      </c>
      <c r="J249" s="223"/>
      <c r="K249" s="223"/>
      <c r="L249" s="223"/>
      <c r="M249" s="10">
        <v>146362261.61396313</v>
      </c>
      <c r="N249" s="10">
        <v>80320693.62879972</v>
      </c>
      <c r="O249" s="227">
        <v>29542263.798229378</v>
      </c>
      <c r="P249" s="223"/>
    </row>
    <row r="250" spans="2:16" ht="11.25" customHeight="1">
      <c r="B250" s="23">
        <v>43586</v>
      </c>
      <c r="C250" s="24">
        <v>50922</v>
      </c>
      <c r="D250" s="10">
        <v>241</v>
      </c>
      <c r="E250" s="25">
        <v>7336</v>
      </c>
      <c r="F250" s="335"/>
      <c r="G250" s="223"/>
      <c r="H250" s="223"/>
      <c r="I250" s="227">
        <v>210776047.14158</v>
      </c>
      <c r="J250" s="223"/>
      <c r="K250" s="223"/>
      <c r="L250" s="223"/>
      <c r="M250" s="10">
        <v>141046231.00190362</v>
      </c>
      <c r="N250" s="10">
        <v>77206509.24520588</v>
      </c>
      <c r="O250" s="227">
        <v>28276578.503894724</v>
      </c>
      <c r="P250" s="223"/>
    </row>
    <row r="251" spans="2:16" ht="11.25" customHeight="1">
      <c r="B251" s="23">
        <v>43586</v>
      </c>
      <c r="C251" s="24">
        <v>50952</v>
      </c>
      <c r="D251" s="10">
        <v>242</v>
      </c>
      <c r="E251" s="25">
        <v>7366</v>
      </c>
      <c r="F251" s="335"/>
      <c r="G251" s="223"/>
      <c r="H251" s="223"/>
      <c r="I251" s="227">
        <v>203043727.087978</v>
      </c>
      <c r="J251" s="223"/>
      <c r="K251" s="223"/>
      <c r="L251" s="223"/>
      <c r="M251" s="10">
        <v>135648928.355564</v>
      </c>
      <c r="N251" s="10">
        <v>74069355.53221068</v>
      </c>
      <c r="O251" s="227">
        <v>27016407.01610482</v>
      </c>
      <c r="P251" s="223"/>
    </row>
    <row r="252" spans="2:16" ht="11.25" customHeight="1">
      <c r="B252" s="23">
        <v>43586</v>
      </c>
      <c r="C252" s="24">
        <v>50983</v>
      </c>
      <c r="D252" s="10">
        <v>243</v>
      </c>
      <c r="E252" s="25">
        <v>7397</v>
      </c>
      <c r="F252" s="335"/>
      <c r="G252" s="223"/>
      <c r="H252" s="223"/>
      <c r="I252" s="227">
        <v>195568975.911419</v>
      </c>
      <c r="J252" s="223"/>
      <c r="K252" s="223"/>
      <c r="L252" s="223"/>
      <c r="M252" s="10">
        <v>130433614.99571057</v>
      </c>
      <c r="N252" s="10">
        <v>71040469.45099345</v>
      </c>
      <c r="O252" s="227">
        <v>25801886.8802882</v>
      </c>
      <c r="P252" s="223"/>
    </row>
    <row r="253" spans="2:16" ht="11.25" customHeight="1">
      <c r="B253" s="23">
        <v>43586</v>
      </c>
      <c r="C253" s="24">
        <v>51014</v>
      </c>
      <c r="D253" s="10">
        <v>244</v>
      </c>
      <c r="E253" s="25">
        <v>7428</v>
      </c>
      <c r="F253" s="335"/>
      <c r="G253" s="223"/>
      <c r="H253" s="223"/>
      <c r="I253" s="227">
        <v>188056094.765987</v>
      </c>
      <c r="J253" s="223"/>
      <c r="K253" s="223"/>
      <c r="L253" s="223"/>
      <c r="M253" s="10">
        <v>125210215.1003392</v>
      </c>
      <c r="N253" s="10">
        <v>68022117.34008682</v>
      </c>
      <c r="O253" s="227">
        <v>24600980.115083452</v>
      </c>
      <c r="P253" s="223"/>
    </row>
    <row r="254" spans="2:16" ht="11.25" customHeight="1">
      <c r="B254" s="23">
        <v>43586</v>
      </c>
      <c r="C254" s="24">
        <v>51044</v>
      </c>
      <c r="D254" s="10">
        <v>245</v>
      </c>
      <c r="E254" s="25">
        <v>7458</v>
      </c>
      <c r="F254" s="335"/>
      <c r="G254" s="223"/>
      <c r="H254" s="223"/>
      <c r="I254" s="227">
        <v>180704731.31551</v>
      </c>
      <c r="J254" s="223"/>
      <c r="K254" s="223"/>
      <c r="L254" s="223"/>
      <c r="M254" s="10">
        <v>120118094.0483032</v>
      </c>
      <c r="N254" s="10">
        <v>65095142.84609663</v>
      </c>
      <c r="O254" s="227">
        <v>23445901.25525139</v>
      </c>
      <c r="P254" s="223"/>
    </row>
    <row r="255" spans="2:16" ht="11.25" customHeight="1">
      <c r="B255" s="23">
        <v>43586</v>
      </c>
      <c r="C255" s="24">
        <v>51075</v>
      </c>
      <c r="D255" s="10">
        <v>246</v>
      </c>
      <c r="E255" s="25">
        <v>7489</v>
      </c>
      <c r="F255" s="335"/>
      <c r="G255" s="223"/>
      <c r="H255" s="223"/>
      <c r="I255" s="227">
        <v>173446725.449328</v>
      </c>
      <c r="J255" s="223"/>
      <c r="K255" s="223"/>
      <c r="L255" s="223"/>
      <c r="M255" s="10">
        <v>115098004.1858446</v>
      </c>
      <c r="N255" s="10">
        <v>62215993.09139429</v>
      </c>
      <c r="O255" s="227">
        <v>22313978.20304314</v>
      </c>
      <c r="P255" s="223"/>
    </row>
    <row r="256" spans="2:16" ht="11.25" customHeight="1">
      <c r="B256" s="23">
        <v>43586</v>
      </c>
      <c r="C256" s="24">
        <v>51105</v>
      </c>
      <c r="D256" s="10">
        <v>247</v>
      </c>
      <c r="E256" s="25">
        <v>7519</v>
      </c>
      <c r="F256" s="335"/>
      <c r="G256" s="223"/>
      <c r="H256" s="223"/>
      <c r="I256" s="227">
        <v>166327004.810476</v>
      </c>
      <c r="J256" s="223"/>
      <c r="K256" s="223"/>
      <c r="L256" s="223"/>
      <c r="M256" s="10">
        <v>110192240.91530779</v>
      </c>
      <c r="N256" s="10">
        <v>59417589.25103904</v>
      </c>
      <c r="O256" s="227">
        <v>21222965.9576881</v>
      </c>
      <c r="P256" s="223"/>
    </row>
    <row r="257" spans="2:16" ht="11.25" customHeight="1">
      <c r="B257" s="23">
        <v>43586</v>
      </c>
      <c r="C257" s="24">
        <v>51136</v>
      </c>
      <c r="D257" s="10">
        <v>248</v>
      </c>
      <c r="E257" s="25">
        <v>7550</v>
      </c>
      <c r="F257" s="335"/>
      <c r="G257" s="223"/>
      <c r="H257" s="223"/>
      <c r="I257" s="227">
        <v>159485285.770358</v>
      </c>
      <c r="J257" s="223"/>
      <c r="K257" s="223"/>
      <c r="L257" s="223"/>
      <c r="M257" s="10">
        <v>105480370.89913309</v>
      </c>
      <c r="N257" s="10">
        <v>56732216.70804182</v>
      </c>
      <c r="O257" s="227">
        <v>20177967.72227561</v>
      </c>
      <c r="P257" s="223"/>
    </row>
    <row r="258" spans="2:16" ht="11.25" customHeight="1">
      <c r="B258" s="23">
        <v>43586</v>
      </c>
      <c r="C258" s="24">
        <v>51167</v>
      </c>
      <c r="D258" s="10">
        <v>249</v>
      </c>
      <c r="E258" s="25">
        <v>7581</v>
      </c>
      <c r="F258" s="335"/>
      <c r="G258" s="223"/>
      <c r="H258" s="223"/>
      <c r="I258" s="227">
        <v>152743692.505299</v>
      </c>
      <c r="J258" s="223"/>
      <c r="K258" s="223"/>
      <c r="L258" s="223"/>
      <c r="M258" s="10">
        <v>100850276.1214807</v>
      </c>
      <c r="N258" s="10">
        <v>54103989.413124196</v>
      </c>
      <c r="O258" s="227">
        <v>19161679.808089048</v>
      </c>
      <c r="P258" s="223"/>
    </row>
    <row r="259" spans="2:16" ht="11.25" customHeight="1">
      <c r="B259" s="23">
        <v>43586</v>
      </c>
      <c r="C259" s="24">
        <v>51196</v>
      </c>
      <c r="D259" s="10">
        <v>250</v>
      </c>
      <c r="E259" s="25">
        <v>7610</v>
      </c>
      <c r="F259" s="335"/>
      <c r="G259" s="223"/>
      <c r="H259" s="223"/>
      <c r="I259" s="227">
        <v>146110144.483704</v>
      </c>
      <c r="J259" s="223"/>
      <c r="K259" s="223"/>
      <c r="L259" s="223"/>
      <c r="M259" s="10">
        <v>96317348.45532976</v>
      </c>
      <c r="N259" s="10">
        <v>51549227.06637316</v>
      </c>
      <c r="O259" s="227">
        <v>18184526.392793085</v>
      </c>
      <c r="P259" s="223"/>
    </row>
    <row r="260" spans="2:16" ht="11.25" customHeight="1">
      <c r="B260" s="23">
        <v>43586</v>
      </c>
      <c r="C260" s="24">
        <v>51227</v>
      </c>
      <c r="D260" s="10">
        <v>251</v>
      </c>
      <c r="E260" s="25">
        <v>7641</v>
      </c>
      <c r="F260" s="335"/>
      <c r="G260" s="223"/>
      <c r="H260" s="223"/>
      <c r="I260" s="227">
        <v>139626059.132985</v>
      </c>
      <c r="J260" s="223"/>
      <c r="K260" s="223"/>
      <c r="L260" s="223"/>
      <c r="M260" s="10">
        <v>91886859.30597971</v>
      </c>
      <c r="N260" s="10">
        <v>49052951.0656898</v>
      </c>
      <c r="O260" s="227">
        <v>17230647.439366598</v>
      </c>
      <c r="P260" s="223"/>
    </row>
    <row r="261" spans="2:16" ht="11.25" customHeight="1">
      <c r="B261" s="23">
        <v>43586</v>
      </c>
      <c r="C261" s="24">
        <v>51257</v>
      </c>
      <c r="D261" s="10">
        <v>252</v>
      </c>
      <c r="E261" s="25">
        <v>7671</v>
      </c>
      <c r="F261" s="335"/>
      <c r="G261" s="223"/>
      <c r="H261" s="223"/>
      <c r="I261" s="227">
        <v>133281720.690034</v>
      </c>
      <c r="J261" s="223"/>
      <c r="K261" s="223"/>
      <c r="L261" s="223"/>
      <c r="M261" s="10">
        <v>87567727.31311938</v>
      </c>
      <c r="N261" s="10">
        <v>46632164.90766834</v>
      </c>
      <c r="O261" s="227">
        <v>16313160.830375046</v>
      </c>
      <c r="P261" s="223"/>
    </row>
    <row r="262" spans="2:16" ht="11.25" customHeight="1">
      <c r="B262" s="23">
        <v>43586</v>
      </c>
      <c r="C262" s="24">
        <v>51288</v>
      </c>
      <c r="D262" s="10">
        <v>253</v>
      </c>
      <c r="E262" s="25">
        <v>7702</v>
      </c>
      <c r="F262" s="335"/>
      <c r="G262" s="223"/>
      <c r="H262" s="223"/>
      <c r="I262" s="227">
        <v>126913257.813197</v>
      </c>
      <c r="J262" s="223"/>
      <c r="K262" s="223"/>
      <c r="L262" s="223"/>
      <c r="M262" s="10">
        <v>83242144.28901282</v>
      </c>
      <c r="N262" s="10">
        <v>44215938.91302474</v>
      </c>
      <c r="O262" s="227">
        <v>15402386.277704244</v>
      </c>
      <c r="P262" s="223"/>
    </row>
    <row r="263" spans="2:16" ht="11.25" customHeight="1">
      <c r="B263" s="23">
        <v>43586</v>
      </c>
      <c r="C263" s="24">
        <v>51318</v>
      </c>
      <c r="D263" s="10">
        <v>254</v>
      </c>
      <c r="E263" s="25">
        <v>7732</v>
      </c>
      <c r="F263" s="335"/>
      <c r="G263" s="223"/>
      <c r="H263" s="223"/>
      <c r="I263" s="227">
        <v>120900886.53107</v>
      </c>
      <c r="J263" s="223"/>
      <c r="K263" s="223"/>
      <c r="L263" s="223"/>
      <c r="M263" s="10">
        <v>79168481.01791377</v>
      </c>
      <c r="N263" s="10">
        <v>41948619.4213403</v>
      </c>
      <c r="O263" s="227">
        <v>14552677.832772305</v>
      </c>
      <c r="P263" s="223"/>
    </row>
    <row r="264" spans="2:16" ht="11.25" customHeight="1">
      <c r="B264" s="23">
        <v>43586</v>
      </c>
      <c r="C264" s="24">
        <v>51349</v>
      </c>
      <c r="D264" s="10">
        <v>255</v>
      </c>
      <c r="E264" s="25">
        <v>7763</v>
      </c>
      <c r="F264" s="335"/>
      <c r="G264" s="223"/>
      <c r="H264" s="223"/>
      <c r="I264" s="227">
        <v>115049352.671708</v>
      </c>
      <c r="J264" s="223"/>
      <c r="K264" s="223"/>
      <c r="L264" s="223"/>
      <c r="M264" s="10">
        <v>75208995.01128101</v>
      </c>
      <c r="N264" s="10">
        <v>39749277.4141912</v>
      </c>
      <c r="O264" s="227">
        <v>13731282.448767547</v>
      </c>
      <c r="P264" s="223"/>
    </row>
    <row r="265" spans="2:16" ht="11.25" customHeight="1">
      <c r="B265" s="23">
        <v>43586</v>
      </c>
      <c r="C265" s="24">
        <v>51380</v>
      </c>
      <c r="D265" s="10">
        <v>256</v>
      </c>
      <c r="E265" s="25">
        <v>7794</v>
      </c>
      <c r="F265" s="335"/>
      <c r="G265" s="223"/>
      <c r="H265" s="223"/>
      <c r="I265" s="227">
        <v>109372676.6379</v>
      </c>
      <c r="J265" s="223"/>
      <c r="K265" s="223"/>
      <c r="L265" s="223"/>
      <c r="M265" s="10">
        <v>71376824.98846963</v>
      </c>
      <c r="N265" s="10">
        <v>37627968.45534781</v>
      </c>
      <c r="O265" s="227">
        <v>12943426.241096752</v>
      </c>
      <c r="P265" s="223"/>
    </row>
    <row r="266" spans="2:16" ht="11.25" customHeight="1">
      <c r="B266" s="23">
        <v>43586</v>
      </c>
      <c r="C266" s="24">
        <v>51410</v>
      </c>
      <c r="D266" s="10">
        <v>257</v>
      </c>
      <c r="E266" s="25">
        <v>7824</v>
      </c>
      <c r="F266" s="335"/>
      <c r="G266" s="223"/>
      <c r="H266" s="223"/>
      <c r="I266" s="227">
        <v>103901285.718975</v>
      </c>
      <c r="J266" s="223"/>
      <c r="K266" s="223"/>
      <c r="L266" s="223"/>
      <c r="M266" s="10">
        <v>67694886.92195943</v>
      </c>
      <c r="N266" s="10">
        <v>35599113.24877846</v>
      </c>
      <c r="O266" s="227">
        <v>12195335.30377306</v>
      </c>
      <c r="P266" s="223"/>
    </row>
    <row r="267" spans="2:16" ht="11.25" customHeight="1">
      <c r="B267" s="23">
        <v>43586</v>
      </c>
      <c r="C267" s="24">
        <v>51441</v>
      </c>
      <c r="D267" s="10">
        <v>258</v>
      </c>
      <c r="E267" s="25">
        <v>7855</v>
      </c>
      <c r="F267" s="335"/>
      <c r="G267" s="223"/>
      <c r="H267" s="223"/>
      <c r="I267" s="227">
        <v>98574742.6886</v>
      </c>
      <c r="J267" s="223"/>
      <c r="K267" s="223"/>
      <c r="L267" s="223"/>
      <c r="M267" s="10">
        <v>64115550.65441308</v>
      </c>
      <c r="N267" s="10">
        <v>33631077.54543828</v>
      </c>
      <c r="O267" s="227">
        <v>11472338.887325857</v>
      </c>
      <c r="P267" s="223"/>
    </row>
    <row r="268" spans="2:16" ht="11.25" customHeight="1">
      <c r="B268" s="23">
        <v>43586</v>
      </c>
      <c r="C268" s="24">
        <v>51471</v>
      </c>
      <c r="D268" s="10">
        <v>259</v>
      </c>
      <c r="E268" s="25">
        <v>7885</v>
      </c>
      <c r="F268" s="335"/>
      <c r="G268" s="223"/>
      <c r="H268" s="223"/>
      <c r="I268" s="227">
        <v>93332067.112035</v>
      </c>
      <c r="J268" s="223"/>
      <c r="K268" s="223"/>
      <c r="L268" s="223"/>
      <c r="M268" s="10">
        <v>60605936.92105776</v>
      </c>
      <c r="N268" s="10">
        <v>31711905.793013606</v>
      </c>
      <c r="O268" s="227">
        <v>10773321.269210575</v>
      </c>
      <c r="P268" s="223"/>
    </row>
    <row r="269" spans="2:16" ht="11.25" customHeight="1">
      <c r="B269" s="23">
        <v>43586</v>
      </c>
      <c r="C269" s="24">
        <v>51502</v>
      </c>
      <c r="D269" s="10">
        <v>260</v>
      </c>
      <c r="E269" s="25">
        <v>7916</v>
      </c>
      <c r="F269" s="335"/>
      <c r="G269" s="223"/>
      <c r="H269" s="223"/>
      <c r="I269" s="227">
        <v>88195978.148759</v>
      </c>
      <c r="J269" s="223"/>
      <c r="K269" s="223"/>
      <c r="L269" s="223"/>
      <c r="M269" s="10">
        <v>57173640.303107224</v>
      </c>
      <c r="N269" s="10">
        <v>29839882.666169323</v>
      </c>
      <c r="O269" s="227">
        <v>10094411.366616625</v>
      </c>
      <c r="P269" s="223"/>
    </row>
    <row r="270" spans="2:16" ht="11.25" customHeight="1">
      <c r="B270" s="23">
        <v>43586</v>
      </c>
      <c r="C270" s="24">
        <v>51533</v>
      </c>
      <c r="D270" s="10">
        <v>261</v>
      </c>
      <c r="E270" s="25">
        <v>7947</v>
      </c>
      <c r="F270" s="335"/>
      <c r="G270" s="223"/>
      <c r="H270" s="223"/>
      <c r="I270" s="227">
        <v>83128505.973279</v>
      </c>
      <c r="J270" s="223"/>
      <c r="K270" s="223"/>
      <c r="L270" s="223"/>
      <c r="M270" s="10">
        <v>53797218.05412674</v>
      </c>
      <c r="N270" s="10">
        <v>28006263.916949414</v>
      </c>
      <c r="O270" s="227">
        <v>9433995.931629166</v>
      </c>
      <c r="P270" s="223"/>
    </row>
    <row r="271" spans="2:16" ht="11.25" customHeight="1">
      <c r="B271" s="23">
        <v>43586</v>
      </c>
      <c r="C271" s="24">
        <v>51561</v>
      </c>
      <c r="D271" s="10">
        <v>262</v>
      </c>
      <c r="E271" s="25">
        <v>7975</v>
      </c>
      <c r="F271" s="335"/>
      <c r="G271" s="223"/>
      <c r="H271" s="223"/>
      <c r="I271" s="227">
        <v>78152199.391063</v>
      </c>
      <c r="J271" s="223"/>
      <c r="K271" s="223"/>
      <c r="L271" s="223"/>
      <c r="M271" s="10">
        <v>50499278.18653566</v>
      </c>
      <c r="N271" s="10">
        <v>26228994.71724279</v>
      </c>
      <c r="O271" s="227">
        <v>8801509.547552833</v>
      </c>
      <c r="P271" s="223"/>
    </row>
    <row r="272" spans="2:16" ht="11.25" customHeight="1">
      <c r="B272" s="23">
        <v>43586</v>
      </c>
      <c r="C272" s="24">
        <v>51592</v>
      </c>
      <c r="D272" s="10">
        <v>263</v>
      </c>
      <c r="E272" s="25">
        <v>8006</v>
      </c>
      <c r="F272" s="335"/>
      <c r="G272" s="223"/>
      <c r="H272" s="223"/>
      <c r="I272" s="227">
        <v>73294085.025011</v>
      </c>
      <c r="J272" s="223"/>
      <c r="K272" s="223"/>
      <c r="L272" s="223"/>
      <c r="M272" s="10">
        <v>47279804.55988379</v>
      </c>
      <c r="N272" s="10">
        <v>24494368.12761335</v>
      </c>
      <c r="O272" s="227">
        <v>8184617.3313418655</v>
      </c>
      <c r="P272" s="223"/>
    </row>
    <row r="273" spans="2:16" ht="11.25" customHeight="1">
      <c r="B273" s="23">
        <v>43586</v>
      </c>
      <c r="C273" s="24">
        <v>51622</v>
      </c>
      <c r="D273" s="10">
        <v>264</v>
      </c>
      <c r="E273" s="25">
        <v>8036</v>
      </c>
      <c r="F273" s="335"/>
      <c r="G273" s="223"/>
      <c r="H273" s="223"/>
      <c r="I273" s="227">
        <v>68558889.929978</v>
      </c>
      <c r="J273" s="223"/>
      <c r="K273" s="223"/>
      <c r="L273" s="223"/>
      <c r="M273" s="10">
        <v>44152681.29537707</v>
      </c>
      <c r="N273" s="10">
        <v>22817991.695194703</v>
      </c>
      <c r="O273" s="227">
        <v>7593213.99545544</v>
      </c>
      <c r="P273" s="223"/>
    </row>
    <row r="274" spans="2:16" ht="11.25" customHeight="1">
      <c r="B274" s="23">
        <v>43586</v>
      </c>
      <c r="C274" s="24">
        <v>51653</v>
      </c>
      <c r="D274" s="10">
        <v>265</v>
      </c>
      <c r="E274" s="25">
        <v>8067</v>
      </c>
      <c r="F274" s="335"/>
      <c r="G274" s="223"/>
      <c r="H274" s="223"/>
      <c r="I274" s="227">
        <v>63992145.580414</v>
      </c>
      <c r="J274" s="223"/>
      <c r="K274" s="223"/>
      <c r="L274" s="223"/>
      <c r="M274" s="10">
        <v>41141749.56066135</v>
      </c>
      <c r="N274" s="10">
        <v>21207876.434122596</v>
      </c>
      <c r="O274" s="227">
        <v>7027518.955783135</v>
      </c>
      <c r="P274" s="223"/>
    </row>
    <row r="275" spans="2:16" ht="11.25" customHeight="1">
      <c r="B275" s="23">
        <v>43586</v>
      </c>
      <c r="C275" s="24">
        <v>51683</v>
      </c>
      <c r="D275" s="10">
        <v>266</v>
      </c>
      <c r="E275" s="25">
        <v>8097</v>
      </c>
      <c r="F275" s="335"/>
      <c r="G275" s="223"/>
      <c r="H275" s="223"/>
      <c r="I275" s="227">
        <v>59717923.554412</v>
      </c>
      <c r="J275" s="223"/>
      <c r="K275" s="223"/>
      <c r="L275" s="223"/>
      <c r="M275" s="10">
        <v>38330752.32315554</v>
      </c>
      <c r="N275" s="10">
        <v>19710223.0393068</v>
      </c>
      <c r="O275" s="227">
        <v>6504478.216636207</v>
      </c>
      <c r="P275" s="223"/>
    </row>
    <row r="276" spans="2:16" ht="11.25" customHeight="1">
      <c r="B276" s="23">
        <v>43586</v>
      </c>
      <c r="C276" s="24">
        <v>51714</v>
      </c>
      <c r="D276" s="10">
        <v>267</v>
      </c>
      <c r="E276" s="25">
        <v>8128</v>
      </c>
      <c r="F276" s="335"/>
      <c r="G276" s="223"/>
      <c r="H276" s="223"/>
      <c r="I276" s="227">
        <v>55717490.856305</v>
      </c>
      <c r="J276" s="223"/>
      <c r="K276" s="223"/>
      <c r="L276" s="223"/>
      <c r="M276" s="10">
        <v>35702364.06804236</v>
      </c>
      <c r="N276" s="10">
        <v>18311978.19977453</v>
      </c>
      <c r="O276" s="227">
        <v>6017454.388289716</v>
      </c>
      <c r="P276" s="223"/>
    </row>
    <row r="277" spans="2:16" ht="11.25" customHeight="1">
      <c r="B277" s="23">
        <v>43586</v>
      </c>
      <c r="C277" s="24">
        <v>51745</v>
      </c>
      <c r="D277" s="10">
        <v>268</v>
      </c>
      <c r="E277" s="25">
        <v>8159</v>
      </c>
      <c r="F277" s="335"/>
      <c r="G277" s="223"/>
      <c r="H277" s="223"/>
      <c r="I277" s="227">
        <v>51812568.037565</v>
      </c>
      <c r="J277" s="223"/>
      <c r="K277" s="223"/>
      <c r="L277" s="223"/>
      <c r="M277" s="10">
        <v>33143877.953676075</v>
      </c>
      <c r="N277" s="10">
        <v>16956480.012524676</v>
      </c>
      <c r="O277" s="227">
        <v>5548426.870026514</v>
      </c>
      <c r="P277" s="223"/>
    </row>
    <row r="278" spans="2:16" ht="11.25" customHeight="1">
      <c r="B278" s="23">
        <v>43586</v>
      </c>
      <c r="C278" s="24">
        <v>51775</v>
      </c>
      <c r="D278" s="10">
        <v>269</v>
      </c>
      <c r="E278" s="25">
        <v>8189</v>
      </c>
      <c r="F278" s="335"/>
      <c r="G278" s="223"/>
      <c r="H278" s="223"/>
      <c r="I278" s="227">
        <v>48233279.20943</v>
      </c>
      <c r="J278" s="223"/>
      <c r="K278" s="223"/>
      <c r="L278" s="223"/>
      <c r="M278" s="10">
        <v>30803605.469056383</v>
      </c>
      <c r="N278" s="10">
        <v>15720403.928838989</v>
      </c>
      <c r="O278" s="227">
        <v>5122877.232043175</v>
      </c>
      <c r="P278" s="223"/>
    </row>
    <row r="279" spans="2:16" ht="11.25" customHeight="1">
      <c r="B279" s="23">
        <v>43586</v>
      </c>
      <c r="C279" s="24">
        <v>51806</v>
      </c>
      <c r="D279" s="10">
        <v>270</v>
      </c>
      <c r="E279" s="25">
        <v>8220</v>
      </c>
      <c r="F279" s="335"/>
      <c r="G279" s="223"/>
      <c r="H279" s="223"/>
      <c r="I279" s="227">
        <v>44802559.551662</v>
      </c>
      <c r="J279" s="223"/>
      <c r="K279" s="223"/>
      <c r="L279" s="223"/>
      <c r="M279" s="10">
        <v>28564088.375946134</v>
      </c>
      <c r="N279" s="10">
        <v>14540408.556051798</v>
      </c>
      <c r="O279" s="227">
        <v>4718277.463831999</v>
      </c>
      <c r="P279" s="223"/>
    </row>
    <row r="280" spans="2:16" ht="11.25" customHeight="1">
      <c r="B280" s="23">
        <v>43586</v>
      </c>
      <c r="C280" s="24">
        <v>51836</v>
      </c>
      <c r="D280" s="10">
        <v>271</v>
      </c>
      <c r="E280" s="25">
        <v>8250</v>
      </c>
      <c r="F280" s="335"/>
      <c r="G280" s="223"/>
      <c r="H280" s="223"/>
      <c r="I280" s="227">
        <v>41535288.633546</v>
      </c>
      <c r="J280" s="223"/>
      <c r="K280" s="223"/>
      <c r="L280" s="223"/>
      <c r="M280" s="10">
        <v>26437557.87656452</v>
      </c>
      <c r="N280" s="10">
        <v>13424785.155728465</v>
      </c>
      <c r="O280" s="227">
        <v>4338407.024713406</v>
      </c>
      <c r="P280" s="223"/>
    </row>
    <row r="281" spans="2:16" ht="11.25" customHeight="1">
      <c r="B281" s="23">
        <v>43586</v>
      </c>
      <c r="C281" s="24">
        <v>51867</v>
      </c>
      <c r="D281" s="10">
        <v>272</v>
      </c>
      <c r="E281" s="25">
        <v>8281</v>
      </c>
      <c r="F281" s="335"/>
      <c r="G281" s="223"/>
      <c r="H281" s="223"/>
      <c r="I281" s="227">
        <v>38521652.138839</v>
      </c>
      <c r="J281" s="223"/>
      <c r="K281" s="223"/>
      <c r="L281" s="223"/>
      <c r="M281" s="10">
        <v>24477766.457979076</v>
      </c>
      <c r="N281" s="10">
        <v>12398007.320708487</v>
      </c>
      <c r="O281" s="227">
        <v>3989619.3215914797</v>
      </c>
      <c r="P281" s="223"/>
    </row>
    <row r="282" spans="2:16" ht="11.25" customHeight="1">
      <c r="B282" s="23">
        <v>43586</v>
      </c>
      <c r="C282" s="24">
        <v>51898</v>
      </c>
      <c r="D282" s="10">
        <v>273</v>
      </c>
      <c r="E282" s="25">
        <v>8312</v>
      </c>
      <c r="F282" s="335"/>
      <c r="G282" s="223"/>
      <c r="H282" s="223"/>
      <c r="I282" s="227">
        <v>35695837.437028</v>
      </c>
      <c r="J282" s="223"/>
      <c r="K282" s="223"/>
      <c r="L282" s="223"/>
      <c r="M282" s="10">
        <v>22643691.840806864</v>
      </c>
      <c r="N282" s="10">
        <v>11439878.985475551</v>
      </c>
      <c r="O282" s="227">
        <v>3665705.912310408</v>
      </c>
      <c r="P282" s="223"/>
    </row>
    <row r="283" spans="2:16" ht="11.25" customHeight="1">
      <c r="B283" s="23">
        <v>43586</v>
      </c>
      <c r="C283" s="24">
        <v>51926</v>
      </c>
      <c r="D283" s="10">
        <v>274</v>
      </c>
      <c r="E283" s="25">
        <v>8340</v>
      </c>
      <c r="F283" s="335"/>
      <c r="G283" s="223"/>
      <c r="H283" s="223"/>
      <c r="I283" s="227">
        <v>33063796.494418</v>
      </c>
      <c r="J283" s="223"/>
      <c r="K283" s="223"/>
      <c r="L283" s="223"/>
      <c r="M283" s="10">
        <v>20941920.329176314</v>
      </c>
      <c r="N283" s="10">
        <v>10555816.05579323</v>
      </c>
      <c r="O283" s="227">
        <v>3369481.020912553</v>
      </c>
      <c r="P283" s="223"/>
    </row>
    <row r="284" spans="2:16" ht="11.25" customHeight="1">
      <c r="B284" s="23">
        <v>43586</v>
      </c>
      <c r="C284" s="24">
        <v>51957</v>
      </c>
      <c r="D284" s="10">
        <v>275</v>
      </c>
      <c r="E284" s="25">
        <v>8371</v>
      </c>
      <c r="F284" s="335"/>
      <c r="G284" s="223"/>
      <c r="H284" s="223"/>
      <c r="I284" s="227">
        <v>30614384.651476</v>
      </c>
      <c r="J284" s="223"/>
      <c r="K284" s="223"/>
      <c r="L284" s="223"/>
      <c r="M284" s="10">
        <v>19357626.116841357</v>
      </c>
      <c r="N284" s="10">
        <v>9732434.754294641</v>
      </c>
      <c r="O284" s="227">
        <v>3093494.3084042016</v>
      </c>
      <c r="P284" s="223"/>
    </row>
    <row r="285" spans="2:16" ht="11.25" customHeight="1">
      <c r="B285" s="23">
        <v>43586</v>
      </c>
      <c r="C285" s="24">
        <v>51987</v>
      </c>
      <c r="D285" s="10">
        <v>276</v>
      </c>
      <c r="E285" s="25">
        <v>8401</v>
      </c>
      <c r="F285" s="335"/>
      <c r="G285" s="223"/>
      <c r="H285" s="223"/>
      <c r="I285" s="227">
        <v>28001764.242328</v>
      </c>
      <c r="J285" s="223"/>
      <c r="K285" s="223"/>
      <c r="L285" s="223"/>
      <c r="M285" s="10">
        <v>17676591.190319955</v>
      </c>
      <c r="N285" s="10">
        <v>8865386.801217379</v>
      </c>
      <c r="O285" s="227">
        <v>2806348.4404156283</v>
      </c>
      <c r="P285" s="223"/>
    </row>
    <row r="286" spans="2:16" ht="11.25" customHeight="1">
      <c r="B286" s="23">
        <v>43586</v>
      </c>
      <c r="C286" s="24">
        <v>52018</v>
      </c>
      <c r="D286" s="10">
        <v>277</v>
      </c>
      <c r="E286" s="25">
        <v>8432</v>
      </c>
      <c r="F286" s="335"/>
      <c r="G286" s="223"/>
      <c r="H286" s="223"/>
      <c r="I286" s="227">
        <v>25766815.030997</v>
      </c>
      <c r="J286" s="223"/>
      <c r="K286" s="223"/>
      <c r="L286" s="223"/>
      <c r="M286" s="10">
        <v>16238153.487126391</v>
      </c>
      <c r="N286" s="10">
        <v>8123251.619940636</v>
      </c>
      <c r="O286" s="227">
        <v>2560533.3059610142</v>
      </c>
      <c r="P286" s="223"/>
    </row>
    <row r="287" spans="2:16" ht="11.25" customHeight="1">
      <c r="B287" s="23">
        <v>43586</v>
      </c>
      <c r="C287" s="24">
        <v>52048</v>
      </c>
      <c r="D287" s="10">
        <v>278</v>
      </c>
      <c r="E287" s="25">
        <v>8462</v>
      </c>
      <c r="F287" s="335"/>
      <c r="G287" s="223"/>
      <c r="H287" s="223"/>
      <c r="I287" s="227">
        <v>23671564.070994</v>
      </c>
      <c r="J287" s="223"/>
      <c r="K287" s="223"/>
      <c r="L287" s="223"/>
      <c r="M287" s="10">
        <v>14893247.851728924</v>
      </c>
      <c r="N287" s="10">
        <v>7432115.461848329</v>
      </c>
      <c r="O287" s="227">
        <v>2333076.90650301</v>
      </c>
      <c r="P287" s="223"/>
    </row>
    <row r="288" spans="2:16" ht="11.25" customHeight="1">
      <c r="B288" s="23">
        <v>43586</v>
      </c>
      <c r="C288" s="24">
        <v>52079</v>
      </c>
      <c r="D288" s="10">
        <v>279</v>
      </c>
      <c r="E288" s="25">
        <v>8493</v>
      </c>
      <c r="F288" s="335"/>
      <c r="G288" s="223"/>
      <c r="H288" s="223"/>
      <c r="I288" s="227">
        <v>21638268.744526</v>
      </c>
      <c r="J288" s="223"/>
      <c r="K288" s="223"/>
      <c r="L288" s="223"/>
      <c r="M288" s="10">
        <v>13590885.450947374</v>
      </c>
      <c r="N288" s="10">
        <v>6764954.437882501</v>
      </c>
      <c r="O288" s="227">
        <v>2114648.080175017</v>
      </c>
      <c r="P288" s="223"/>
    </row>
    <row r="289" spans="2:16" ht="11.25" customHeight="1">
      <c r="B289" s="23">
        <v>43586</v>
      </c>
      <c r="C289" s="24">
        <v>52110</v>
      </c>
      <c r="D289" s="10">
        <v>280</v>
      </c>
      <c r="E289" s="25">
        <v>8524</v>
      </c>
      <c r="F289" s="335"/>
      <c r="G289" s="223"/>
      <c r="H289" s="223"/>
      <c r="I289" s="227">
        <v>19701463.229494</v>
      </c>
      <c r="J289" s="223"/>
      <c r="K289" s="223"/>
      <c r="L289" s="223"/>
      <c r="M289" s="10">
        <v>12353399.978051549</v>
      </c>
      <c r="N289" s="10">
        <v>6133349.5980148595</v>
      </c>
      <c r="O289" s="227">
        <v>1909095.1133926762</v>
      </c>
      <c r="P289" s="223"/>
    </row>
    <row r="290" spans="2:16" ht="11.25" customHeight="1">
      <c r="B290" s="23">
        <v>43586</v>
      </c>
      <c r="C290" s="24">
        <v>52140</v>
      </c>
      <c r="D290" s="10">
        <v>281</v>
      </c>
      <c r="E290" s="25">
        <v>8554</v>
      </c>
      <c r="F290" s="335"/>
      <c r="G290" s="223"/>
      <c r="H290" s="223"/>
      <c r="I290" s="227">
        <v>17864251.168732</v>
      </c>
      <c r="J290" s="223"/>
      <c r="K290" s="223"/>
      <c r="L290" s="223"/>
      <c r="M290" s="10">
        <v>11183027.61590953</v>
      </c>
      <c r="N290" s="10">
        <v>5538604.847086563</v>
      </c>
      <c r="O290" s="227">
        <v>1716905.1799443383</v>
      </c>
      <c r="P290" s="223"/>
    </row>
    <row r="291" spans="2:16" ht="11.25" customHeight="1">
      <c r="B291" s="23">
        <v>43586</v>
      </c>
      <c r="C291" s="24">
        <v>52171</v>
      </c>
      <c r="D291" s="10">
        <v>282</v>
      </c>
      <c r="E291" s="25">
        <v>8585</v>
      </c>
      <c r="F291" s="335"/>
      <c r="G291" s="223"/>
      <c r="H291" s="223"/>
      <c r="I291" s="227">
        <v>16134037.203697</v>
      </c>
      <c r="J291" s="223"/>
      <c r="K291" s="223"/>
      <c r="L291" s="223"/>
      <c r="M291" s="10">
        <v>10082782.85550291</v>
      </c>
      <c r="N291" s="10">
        <v>4980987.951121676</v>
      </c>
      <c r="O291" s="227">
        <v>1537510.3226066057</v>
      </c>
      <c r="P291" s="223"/>
    </row>
    <row r="292" spans="2:16" ht="11.25" customHeight="1">
      <c r="B292" s="23">
        <v>43586</v>
      </c>
      <c r="C292" s="24">
        <v>52201</v>
      </c>
      <c r="D292" s="10">
        <v>283</v>
      </c>
      <c r="E292" s="25">
        <v>8615</v>
      </c>
      <c r="F292" s="335"/>
      <c r="G292" s="223"/>
      <c r="H292" s="223"/>
      <c r="I292" s="227">
        <v>14487324.736361</v>
      </c>
      <c r="J292" s="223"/>
      <c r="K292" s="223"/>
      <c r="L292" s="223"/>
      <c r="M292" s="10">
        <v>9038827.861077098</v>
      </c>
      <c r="N292" s="10">
        <v>4454274.319486508</v>
      </c>
      <c r="O292" s="227">
        <v>1369290.49141504</v>
      </c>
      <c r="P292" s="223"/>
    </row>
    <row r="293" spans="2:16" ht="11.25" customHeight="1">
      <c r="B293" s="23">
        <v>43586</v>
      </c>
      <c r="C293" s="24">
        <v>52232</v>
      </c>
      <c r="D293" s="10">
        <v>284</v>
      </c>
      <c r="E293" s="25">
        <v>8646</v>
      </c>
      <c r="F293" s="335"/>
      <c r="G293" s="223"/>
      <c r="H293" s="223"/>
      <c r="I293" s="227">
        <v>12944880.972907</v>
      </c>
      <c r="J293" s="223"/>
      <c r="K293" s="223"/>
      <c r="L293" s="223"/>
      <c r="M293" s="10">
        <v>8062779.09503943</v>
      </c>
      <c r="N293" s="10">
        <v>3963179.093209997</v>
      </c>
      <c r="O293" s="227">
        <v>1213162.4243648911</v>
      </c>
      <c r="P293" s="223"/>
    </row>
    <row r="294" spans="2:16" ht="11.25" customHeight="1">
      <c r="B294" s="23">
        <v>43586</v>
      </c>
      <c r="C294" s="24">
        <v>52263</v>
      </c>
      <c r="D294" s="10">
        <v>285</v>
      </c>
      <c r="E294" s="25">
        <v>8677</v>
      </c>
      <c r="F294" s="335"/>
      <c r="G294" s="223"/>
      <c r="H294" s="223"/>
      <c r="I294" s="227">
        <v>11430421.977011</v>
      </c>
      <c r="J294" s="223"/>
      <c r="K294" s="223"/>
      <c r="L294" s="223"/>
      <c r="M294" s="10">
        <v>7107416.108000347</v>
      </c>
      <c r="N294" s="10">
        <v>3484695.0000701738</v>
      </c>
      <c r="O294" s="227">
        <v>1062176.3903995005</v>
      </c>
      <c r="P294" s="223"/>
    </row>
    <row r="295" spans="2:16" ht="11.25" customHeight="1">
      <c r="B295" s="23">
        <v>43586</v>
      </c>
      <c r="C295" s="24">
        <v>52291</v>
      </c>
      <c r="D295" s="10">
        <v>286</v>
      </c>
      <c r="E295" s="25">
        <v>8705</v>
      </c>
      <c r="F295" s="335"/>
      <c r="G295" s="223"/>
      <c r="H295" s="223"/>
      <c r="I295" s="227">
        <v>10063635.687508</v>
      </c>
      <c r="J295" s="223"/>
      <c r="K295" s="223"/>
      <c r="L295" s="223"/>
      <c r="M295" s="10">
        <v>6247963.851942586</v>
      </c>
      <c r="N295" s="10">
        <v>3056276.5863726307</v>
      </c>
      <c r="O295" s="227">
        <v>928024.7039666603</v>
      </c>
      <c r="P295" s="223"/>
    </row>
    <row r="296" spans="2:16" ht="11.25" customHeight="1">
      <c r="B296" s="23">
        <v>43586</v>
      </c>
      <c r="C296" s="24">
        <v>52322</v>
      </c>
      <c r="D296" s="10">
        <v>287</v>
      </c>
      <c r="E296" s="25">
        <v>8736</v>
      </c>
      <c r="F296" s="335"/>
      <c r="G296" s="223"/>
      <c r="H296" s="223"/>
      <c r="I296" s="227">
        <v>8836896.129041</v>
      </c>
      <c r="J296" s="223"/>
      <c r="K296" s="223"/>
      <c r="L296" s="223"/>
      <c r="M296" s="10">
        <v>5477042.7528242385</v>
      </c>
      <c r="N296" s="10">
        <v>2672356.3535978245</v>
      </c>
      <c r="O296" s="227">
        <v>808012.1149984432</v>
      </c>
      <c r="P296" s="223"/>
    </row>
    <row r="297" spans="2:16" ht="11.25" customHeight="1">
      <c r="B297" s="23">
        <v>43586</v>
      </c>
      <c r="C297" s="24">
        <v>52352</v>
      </c>
      <c r="D297" s="10">
        <v>288</v>
      </c>
      <c r="E297" s="25">
        <v>8766</v>
      </c>
      <c r="F297" s="335"/>
      <c r="G297" s="223"/>
      <c r="H297" s="223"/>
      <c r="I297" s="227">
        <v>7721225.274958</v>
      </c>
      <c r="J297" s="223"/>
      <c r="K297" s="223"/>
      <c r="L297" s="223"/>
      <c r="M297" s="10">
        <v>4777703.174768635</v>
      </c>
      <c r="N297" s="10">
        <v>2325397.338682405</v>
      </c>
      <c r="O297" s="227">
        <v>700223.6210878533</v>
      </c>
      <c r="P297" s="223"/>
    </row>
    <row r="298" spans="2:16" ht="11.25" customHeight="1">
      <c r="B298" s="23">
        <v>43586</v>
      </c>
      <c r="C298" s="24">
        <v>52383</v>
      </c>
      <c r="D298" s="10">
        <v>289</v>
      </c>
      <c r="E298" s="25">
        <v>8797</v>
      </c>
      <c r="F298" s="335"/>
      <c r="G298" s="223"/>
      <c r="H298" s="223"/>
      <c r="I298" s="227">
        <v>6716084.433519</v>
      </c>
      <c r="J298" s="223"/>
      <c r="K298" s="223"/>
      <c r="L298" s="223"/>
      <c r="M298" s="10">
        <v>4148698.435307134</v>
      </c>
      <c r="N298" s="10">
        <v>2014113.6222200585</v>
      </c>
      <c r="O298" s="227">
        <v>603921.0566816659</v>
      </c>
      <c r="P298" s="223"/>
    </row>
    <row r="299" spans="2:16" ht="11.25" customHeight="1">
      <c r="B299" s="23">
        <v>43586</v>
      </c>
      <c r="C299" s="24">
        <v>52413</v>
      </c>
      <c r="D299" s="10">
        <v>290</v>
      </c>
      <c r="E299" s="25">
        <v>8827</v>
      </c>
      <c r="F299" s="335"/>
      <c r="G299" s="223"/>
      <c r="H299" s="223"/>
      <c r="I299" s="227">
        <v>5864939.778904</v>
      </c>
      <c r="J299" s="223"/>
      <c r="K299" s="223"/>
      <c r="L299" s="223"/>
      <c r="M299" s="10">
        <v>3616977.7541798116</v>
      </c>
      <c r="N299" s="10">
        <v>1751651.4955225554</v>
      </c>
      <c r="O299" s="227">
        <v>523070.217763344</v>
      </c>
      <c r="P299" s="223"/>
    </row>
    <row r="300" spans="2:16" ht="11.25" customHeight="1">
      <c r="B300" s="23">
        <v>43586</v>
      </c>
      <c r="C300" s="24">
        <v>52444</v>
      </c>
      <c r="D300" s="10">
        <v>291</v>
      </c>
      <c r="E300" s="25">
        <v>8858</v>
      </c>
      <c r="F300" s="335"/>
      <c r="G300" s="223"/>
      <c r="H300" s="223"/>
      <c r="I300" s="227">
        <v>5159873.972589</v>
      </c>
      <c r="J300" s="223"/>
      <c r="K300" s="223"/>
      <c r="L300" s="223"/>
      <c r="M300" s="10">
        <v>3176758.158335553</v>
      </c>
      <c r="N300" s="10">
        <v>1534546.713133375</v>
      </c>
      <c r="O300" s="227">
        <v>456298.4797487711</v>
      </c>
      <c r="P300" s="223"/>
    </row>
    <row r="301" spans="2:16" ht="11.25" customHeight="1">
      <c r="B301" s="23">
        <v>43586</v>
      </c>
      <c r="C301" s="24">
        <v>52475</v>
      </c>
      <c r="D301" s="10">
        <v>292</v>
      </c>
      <c r="E301" s="25">
        <v>8889</v>
      </c>
      <c r="F301" s="335"/>
      <c r="G301" s="223"/>
      <c r="H301" s="223"/>
      <c r="I301" s="227">
        <v>4631749.897313</v>
      </c>
      <c r="J301" s="223"/>
      <c r="K301" s="223"/>
      <c r="L301" s="223"/>
      <c r="M301" s="10">
        <v>2846773.6624699095</v>
      </c>
      <c r="N301" s="10">
        <v>1371649.0009037915</v>
      </c>
      <c r="O301" s="227">
        <v>406133.2248212647</v>
      </c>
      <c r="P301" s="223"/>
    </row>
    <row r="302" spans="2:16" ht="11.25" customHeight="1">
      <c r="B302" s="23">
        <v>43586</v>
      </c>
      <c r="C302" s="24">
        <v>52505</v>
      </c>
      <c r="D302" s="10">
        <v>293</v>
      </c>
      <c r="E302" s="25">
        <v>8919</v>
      </c>
      <c r="F302" s="335"/>
      <c r="G302" s="223"/>
      <c r="H302" s="223"/>
      <c r="I302" s="227">
        <v>4283803.337929</v>
      </c>
      <c r="J302" s="223"/>
      <c r="K302" s="223"/>
      <c r="L302" s="223"/>
      <c r="M302" s="10">
        <v>2628596.4916995727</v>
      </c>
      <c r="N302" s="10">
        <v>1263408.3518863982</v>
      </c>
      <c r="O302" s="227">
        <v>372550.67538309656</v>
      </c>
      <c r="P302" s="223"/>
    </row>
    <row r="303" spans="2:16" ht="11.25" customHeight="1">
      <c r="B303" s="23">
        <v>43586</v>
      </c>
      <c r="C303" s="24">
        <v>52536</v>
      </c>
      <c r="D303" s="10">
        <v>294</v>
      </c>
      <c r="E303" s="25">
        <v>8950</v>
      </c>
      <c r="F303" s="335"/>
      <c r="G303" s="223"/>
      <c r="H303" s="223"/>
      <c r="I303" s="227">
        <v>4058387.851596</v>
      </c>
      <c r="J303" s="223"/>
      <c r="K303" s="223"/>
      <c r="L303" s="223"/>
      <c r="M303" s="10">
        <v>2486054.970699749</v>
      </c>
      <c r="N303" s="10">
        <v>1191858.3401317322</v>
      </c>
      <c r="O303" s="227">
        <v>349963.5964300156</v>
      </c>
      <c r="P303" s="223"/>
    </row>
    <row r="304" spans="2:16" ht="11.25" customHeight="1">
      <c r="B304" s="23">
        <v>43586</v>
      </c>
      <c r="C304" s="24">
        <v>52566</v>
      </c>
      <c r="D304" s="10">
        <v>295</v>
      </c>
      <c r="E304" s="25">
        <v>8980</v>
      </c>
      <c r="F304" s="335"/>
      <c r="G304" s="223"/>
      <c r="H304" s="223"/>
      <c r="I304" s="227">
        <v>3636645.351663</v>
      </c>
      <c r="J304" s="223"/>
      <c r="K304" s="223"/>
      <c r="L304" s="223"/>
      <c r="M304" s="10">
        <v>2224050.728390974</v>
      </c>
      <c r="N304" s="10">
        <v>1063624.5884577245</v>
      </c>
      <c r="O304" s="227">
        <v>311030.2884921313</v>
      </c>
      <c r="P304" s="223"/>
    </row>
    <row r="305" spans="2:16" ht="11.25" customHeight="1">
      <c r="B305" s="23">
        <v>43586</v>
      </c>
      <c r="C305" s="24">
        <v>52597</v>
      </c>
      <c r="D305" s="10">
        <v>296</v>
      </c>
      <c r="E305" s="25">
        <v>9011</v>
      </c>
      <c r="F305" s="335"/>
      <c r="G305" s="223"/>
      <c r="H305" s="223"/>
      <c r="I305" s="227">
        <v>3512134.866492</v>
      </c>
      <c r="J305" s="223"/>
      <c r="K305" s="223"/>
      <c r="L305" s="223"/>
      <c r="M305" s="10">
        <v>2144261.2732920125</v>
      </c>
      <c r="N305" s="10">
        <v>1022858.3025429029</v>
      </c>
      <c r="O305" s="227">
        <v>297842.3218658394</v>
      </c>
      <c r="P305" s="223"/>
    </row>
    <row r="306" spans="2:16" ht="11.25" customHeight="1">
      <c r="B306" s="23">
        <v>43586</v>
      </c>
      <c r="C306" s="24">
        <v>52628</v>
      </c>
      <c r="D306" s="10">
        <v>297</v>
      </c>
      <c r="E306" s="25">
        <v>9042</v>
      </c>
      <c r="F306" s="335"/>
      <c r="G306" s="223"/>
      <c r="H306" s="223"/>
      <c r="I306" s="227">
        <v>3393351.69768</v>
      </c>
      <c r="J306" s="223"/>
      <c r="K306" s="223"/>
      <c r="L306" s="223"/>
      <c r="M306" s="10">
        <v>2068226.8418271877</v>
      </c>
      <c r="N306" s="10">
        <v>984079.1621277494</v>
      </c>
      <c r="O306" s="227">
        <v>285336.67058585974</v>
      </c>
      <c r="P306" s="223"/>
    </row>
    <row r="307" spans="2:16" ht="11.25" customHeight="1">
      <c r="B307" s="23">
        <v>43586</v>
      </c>
      <c r="C307" s="24">
        <v>52657</v>
      </c>
      <c r="D307" s="10">
        <v>298</v>
      </c>
      <c r="E307" s="25">
        <v>9071</v>
      </c>
      <c r="F307" s="335"/>
      <c r="G307" s="223"/>
      <c r="H307" s="223"/>
      <c r="I307" s="227">
        <v>3276402.566789</v>
      </c>
      <c r="J307" s="223"/>
      <c r="K307" s="223"/>
      <c r="L307" s="223"/>
      <c r="M307" s="10">
        <v>1993778.441641249</v>
      </c>
      <c r="N307" s="10">
        <v>946398.8480672515</v>
      </c>
      <c r="O307" s="227">
        <v>273323.70811440767</v>
      </c>
      <c r="P307" s="223"/>
    </row>
    <row r="308" spans="2:16" ht="11.25" customHeight="1">
      <c r="B308" s="23">
        <v>43586</v>
      </c>
      <c r="C308" s="24">
        <v>52688</v>
      </c>
      <c r="D308" s="10">
        <v>299</v>
      </c>
      <c r="E308" s="25">
        <v>9102</v>
      </c>
      <c r="F308" s="335"/>
      <c r="G308" s="223"/>
      <c r="H308" s="223"/>
      <c r="I308" s="227">
        <v>3160305.470312</v>
      </c>
      <c r="J308" s="223"/>
      <c r="K308" s="223"/>
      <c r="L308" s="223"/>
      <c r="M308" s="10">
        <v>1919868.4874155526</v>
      </c>
      <c r="N308" s="10">
        <v>908997.9009154746</v>
      </c>
      <c r="O308" s="227">
        <v>261410.243089009</v>
      </c>
      <c r="P308" s="223"/>
    </row>
    <row r="309" spans="2:16" ht="11.25" customHeight="1">
      <c r="B309" s="23">
        <v>43586</v>
      </c>
      <c r="C309" s="24">
        <v>52718</v>
      </c>
      <c r="D309" s="10">
        <v>300</v>
      </c>
      <c r="E309" s="25">
        <v>9132</v>
      </c>
      <c r="F309" s="335"/>
      <c r="G309" s="223"/>
      <c r="H309" s="223"/>
      <c r="I309" s="227">
        <v>3043970.989424</v>
      </c>
      <c r="J309" s="223"/>
      <c r="K309" s="223"/>
      <c r="L309" s="223"/>
      <c r="M309" s="10">
        <v>1846160.6363479944</v>
      </c>
      <c r="N309" s="10">
        <v>871948.1371941239</v>
      </c>
      <c r="O309" s="227">
        <v>249727.55104260676</v>
      </c>
      <c r="P309" s="223"/>
    </row>
    <row r="310" spans="2:16" ht="11.25" customHeight="1">
      <c r="B310" s="23">
        <v>43586</v>
      </c>
      <c r="C310" s="24">
        <v>52749</v>
      </c>
      <c r="D310" s="10">
        <v>301</v>
      </c>
      <c r="E310" s="25">
        <v>9163</v>
      </c>
      <c r="F310" s="335"/>
      <c r="G310" s="223"/>
      <c r="H310" s="223"/>
      <c r="I310" s="227">
        <v>2927875.993277</v>
      </c>
      <c r="J310" s="223"/>
      <c r="K310" s="223"/>
      <c r="L310" s="223"/>
      <c r="M310" s="10">
        <v>1772737.5152279437</v>
      </c>
      <c r="N310" s="10">
        <v>835140.789546821</v>
      </c>
      <c r="O310" s="227">
        <v>238172.7764831458</v>
      </c>
      <c r="P310" s="223"/>
    </row>
    <row r="311" spans="2:16" ht="11.25" customHeight="1">
      <c r="B311" s="23">
        <v>43586</v>
      </c>
      <c r="C311" s="24">
        <v>52779</v>
      </c>
      <c r="D311" s="10">
        <v>302</v>
      </c>
      <c r="E311" s="25">
        <v>9193</v>
      </c>
      <c r="F311" s="335"/>
      <c r="G311" s="223"/>
      <c r="H311" s="223"/>
      <c r="I311" s="227">
        <v>2812343.901499</v>
      </c>
      <c r="J311" s="223"/>
      <c r="K311" s="223"/>
      <c r="L311" s="223"/>
      <c r="M311" s="10">
        <v>1699991.4748378906</v>
      </c>
      <c r="N311" s="10">
        <v>798898.8042132152</v>
      </c>
      <c r="O311" s="227">
        <v>226903.02103503718</v>
      </c>
      <c r="P311" s="223"/>
    </row>
    <row r="312" spans="2:16" ht="11.25" customHeight="1">
      <c r="B312" s="23">
        <v>43586</v>
      </c>
      <c r="C312" s="24">
        <v>52810</v>
      </c>
      <c r="D312" s="10">
        <v>303</v>
      </c>
      <c r="E312" s="25">
        <v>9224</v>
      </c>
      <c r="F312" s="335"/>
      <c r="G312" s="223"/>
      <c r="H312" s="223"/>
      <c r="I312" s="227">
        <v>2697556.110368</v>
      </c>
      <c r="J312" s="223"/>
      <c r="K312" s="223"/>
      <c r="L312" s="223"/>
      <c r="M312" s="10">
        <v>1627839.5021136473</v>
      </c>
      <c r="N312" s="10">
        <v>763045.9711518192</v>
      </c>
      <c r="O312" s="227">
        <v>215802.18137529047</v>
      </c>
      <c r="P312" s="223"/>
    </row>
    <row r="313" spans="2:16" ht="11.25" customHeight="1">
      <c r="B313" s="23">
        <v>43586</v>
      </c>
      <c r="C313" s="24">
        <v>52841</v>
      </c>
      <c r="D313" s="10">
        <v>304</v>
      </c>
      <c r="E313" s="25">
        <v>9255</v>
      </c>
      <c r="F313" s="335"/>
      <c r="G313" s="223"/>
      <c r="H313" s="223"/>
      <c r="I313" s="227">
        <v>2582535.260645</v>
      </c>
      <c r="J313" s="223"/>
      <c r="K313" s="223"/>
      <c r="L313" s="223"/>
      <c r="M313" s="10">
        <v>1555786.9886405983</v>
      </c>
      <c r="N313" s="10">
        <v>727416.8358870944</v>
      </c>
      <c r="O313" s="227">
        <v>204854.30484241553</v>
      </c>
      <c r="P313" s="223"/>
    </row>
    <row r="314" spans="2:16" ht="11.25" customHeight="1">
      <c r="B314" s="23">
        <v>43586</v>
      </c>
      <c r="C314" s="24">
        <v>52871</v>
      </c>
      <c r="D314" s="10">
        <v>305</v>
      </c>
      <c r="E314" s="25">
        <v>9285</v>
      </c>
      <c r="F314" s="335"/>
      <c r="G314" s="223"/>
      <c r="H314" s="223"/>
      <c r="I314" s="227">
        <v>2470358.247063</v>
      </c>
      <c r="J314" s="223"/>
      <c r="K314" s="223"/>
      <c r="L314" s="223"/>
      <c r="M314" s="10">
        <v>1485765.857086672</v>
      </c>
      <c r="N314" s="10">
        <v>692968.2785846915</v>
      </c>
      <c r="O314" s="227">
        <v>194352.97123689204</v>
      </c>
      <c r="P314" s="223"/>
    </row>
    <row r="315" spans="2:16" ht="11.25" customHeight="1">
      <c r="B315" s="23">
        <v>43586</v>
      </c>
      <c r="C315" s="24">
        <v>52902</v>
      </c>
      <c r="D315" s="10">
        <v>306</v>
      </c>
      <c r="E315" s="25">
        <v>9316</v>
      </c>
      <c r="F315" s="335"/>
      <c r="G315" s="223"/>
      <c r="H315" s="223"/>
      <c r="I315" s="227">
        <v>2362105.526212</v>
      </c>
      <c r="J315" s="223"/>
      <c r="K315" s="223"/>
      <c r="L315" s="223"/>
      <c r="M315" s="10">
        <v>1418249.0792647863</v>
      </c>
      <c r="N315" s="10">
        <v>659795.8565235267</v>
      </c>
      <c r="O315" s="227">
        <v>184265.50135982977</v>
      </c>
      <c r="P315" s="223"/>
    </row>
    <row r="316" spans="2:16" ht="11.25" customHeight="1">
      <c r="B316" s="23">
        <v>43586</v>
      </c>
      <c r="C316" s="24">
        <v>52932</v>
      </c>
      <c r="D316" s="10">
        <v>307</v>
      </c>
      <c r="E316" s="25">
        <v>9346</v>
      </c>
      <c r="F316" s="335"/>
      <c r="G316" s="223"/>
      <c r="H316" s="223"/>
      <c r="I316" s="227">
        <v>2255743.341277</v>
      </c>
      <c r="J316" s="223"/>
      <c r="K316" s="223"/>
      <c r="L316" s="223"/>
      <c r="M316" s="10">
        <v>1352164.280057488</v>
      </c>
      <c r="N316" s="10">
        <v>627503.7130279053</v>
      </c>
      <c r="O316" s="227">
        <v>174528.69151002998</v>
      </c>
      <c r="P316" s="223"/>
    </row>
    <row r="317" spans="2:16" ht="11.25" customHeight="1">
      <c r="B317" s="23">
        <v>43586</v>
      </c>
      <c r="C317" s="24">
        <v>52963</v>
      </c>
      <c r="D317" s="10">
        <v>308</v>
      </c>
      <c r="E317" s="25">
        <v>9377</v>
      </c>
      <c r="F317" s="335"/>
      <c r="G317" s="223"/>
      <c r="H317" s="223"/>
      <c r="I317" s="227">
        <v>2152492.982568</v>
      </c>
      <c r="J317" s="223"/>
      <c r="K317" s="223"/>
      <c r="L317" s="223"/>
      <c r="M317" s="10">
        <v>1288084.334168588</v>
      </c>
      <c r="N317" s="10">
        <v>596245.6616626261</v>
      </c>
      <c r="O317" s="227">
        <v>165132.43479233622</v>
      </c>
      <c r="P317" s="223"/>
    </row>
    <row r="318" spans="2:16" ht="11.25" customHeight="1">
      <c r="B318" s="23">
        <v>43586</v>
      </c>
      <c r="C318" s="24">
        <v>52994</v>
      </c>
      <c r="D318" s="10">
        <v>309</v>
      </c>
      <c r="E318" s="25">
        <v>9408</v>
      </c>
      <c r="F318" s="335"/>
      <c r="G318" s="223"/>
      <c r="H318" s="223"/>
      <c r="I318" s="227">
        <v>2052071.297807</v>
      </c>
      <c r="J318" s="223"/>
      <c r="K318" s="223"/>
      <c r="L318" s="223"/>
      <c r="M318" s="10">
        <v>1225907.717477214</v>
      </c>
      <c r="N318" s="10">
        <v>566021.340734423</v>
      </c>
      <c r="O318" s="227">
        <v>156097.72643270687</v>
      </c>
      <c r="P318" s="223"/>
    </row>
    <row r="319" spans="2:16" ht="11.25" customHeight="1">
      <c r="B319" s="23">
        <v>43586</v>
      </c>
      <c r="C319" s="24">
        <v>53022</v>
      </c>
      <c r="D319" s="10">
        <v>310</v>
      </c>
      <c r="E319" s="25">
        <v>9436</v>
      </c>
      <c r="F319" s="335"/>
      <c r="G319" s="223"/>
      <c r="H319" s="223"/>
      <c r="I319" s="227">
        <v>1953872.995424</v>
      </c>
      <c r="J319" s="223"/>
      <c r="K319" s="223"/>
      <c r="L319" s="223"/>
      <c r="M319" s="10">
        <v>1165455.7440100813</v>
      </c>
      <c r="N319" s="10">
        <v>536873.4526269607</v>
      </c>
      <c r="O319" s="227">
        <v>147492.76339540354</v>
      </c>
      <c r="P319" s="223"/>
    </row>
    <row r="320" spans="2:16" ht="11.25" customHeight="1">
      <c r="B320" s="23">
        <v>43586</v>
      </c>
      <c r="C320" s="24">
        <v>53053</v>
      </c>
      <c r="D320" s="10">
        <v>311</v>
      </c>
      <c r="E320" s="25">
        <v>9467</v>
      </c>
      <c r="F320" s="335"/>
      <c r="G320" s="223"/>
      <c r="H320" s="223"/>
      <c r="I320" s="227">
        <v>1860011.787157</v>
      </c>
      <c r="J320" s="223"/>
      <c r="K320" s="223"/>
      <c r="L320" s="223"/>
      <c r="M320" s="10">
        <v>1107587.208865637</v>
      </c>
      <c r="N320" s="10">
        <v>508918.4165830041</v>
      </c>
      <c r="O320" s="227">
        <v>139220.62206509945</v>
      </c>
      <c r="P320" s="223"/>
    </row>
    <row r="321" spans="2:16" ht="11.25" customHeight="1">
      <c r="B321" s="23">
        <v>43586</v>
      </c>
      <c r="C321" s="24">
        <v>53083</v>
      </c>
      <c r="D321" s="10">
        <v>312</v>
      </c>
      <c r="E321" s="25">
        <v>9497</v>
      </c>
      <c r="F321" s="335"/>
      <c r="G321" s="223"/>
      <c r="H321" s="223"/>
      <c r="I321" s="227">
        <v>1767710.632699</v>
      </c>
      <c r="J321" s="223"/>
      <c r="K321" s="223"/>
      <c r="L321" s="223"/>
      <c r="M321" s="10">
        <v>1050896.558351769</v>
      </c>
      <c r="N321" s="10">
        <v>481681.50676086574</v>
      </c>
      <c r="O321" s="227">
        <v>131229.49538805033</v>
      </c>
      <c r="P321" s="223"/>
    </row>
    <row r="322" spans="2:16" ht="11.25" customHeight="1">
      <c r="B322" s="23">
        <v>43586</v>
      </c>
      <c r="C322" s="24">
        <v>53114</v>
      </c>
      <c r="D322" s="10">
        <v>313</v>
      </c>
      <c r="E322" s="25">
        <v>9528</v>
      </c>
      <c r="F322" s="335"/>
      <c r="G322" s="223"/>
      <c r="H322" s="223"/>
      <c r="I322" s="227">
        <v>1677099.426121</v>
      </c>
      <c r="J322" s="223"/>
      <c r="K322" s="223"/>
      <c r="L322" s="223"/>
      <c r="M322" s="10">
        <v>995337.5417668254</v>
      </c>
      <c r="N322" s="10">
        <v>455055.6183971183</v>
      </c>
      <c r="O322" s="227">
        <v>123450.42417413794</v>
      </c>
      <c r="P322" s="223"/>
    </row>
    <row r="323" spans="2:16" ht="11.25" customHeight="1">
      <c r="B323" s="23">
        <v>43586</v>
      </c>
      <c r="C323" s="24">
        <v>53144</v>
      </c>
      <c r="D323" s="10">
        <v>314</v>
      </c>
      <c r="E323" s="25">
        <v>9558</v>
      </c>
      <c r="F323" s="335"/>
      <c r="G323" s="223"/>
      <c r="H323" s="223"/>
      <c r="I323" s="227">
        <v>1587285.599718</v>
      </c>
      <c r="J323" s="223"/>
      <c r="K323" s="223"/>
      <c r="L323" s="223"/>
      <c r="M323" s="10">
        <v>940487.8973431146</v>
      </c>
      <c r="N323" s="10">
        <v>428920.7674510255</v>
      </c>
      <c r="O323" s="227">
        <v>115883.40925609352</v>
      </c>
      <c r="P323" s="223"/>
    </row>
    <row r="324" spans="2:16" ht="11.25" customHeight="1">
      <c r="B324" s="23">
        <v>43586</v>
      </c>
      <c r="C324" s="24">
        <v>53175</v>
      </c>
      <c r="D324" s="10">
        <v>315</v>
      </c>
      <c r="E324" s="25">
        <v>9589</v>
      </c>
      <c r="F324" s="335"/>
      <c r="G324" s="223"/>
      <c r="H324" s="223"/>
      <c r="I324" s="227">
        <v>1500221.22733</v>
      </c>
      <c r="J324" s="223"/>
      <c r="K324" s="223"/>
      <c r="L324" s="223"/>
      <c r="M324" s="10">
        <v>887393.4529461652</v>
      </c>
      <c r="N324" s="10">
        <v>403677.15861279337</v>
      </c>
      <c r="O324" s="227">
        <v>108601.29026132707</v>
      </c>
      <c r="P324" s="223"/>
    </row>
    <row r="325" spans="2:16" ht="11.25" customHeight="1">
      <c r="B325" s="23">
        <v>43586</v>
      </c>
      <c r="C325" s="24">
        <v>53206</v>
      </c>
      <c r="D325" s="10">
        <v>316</v>
      </c>
      <c r="E325" s="25">
        <v>9620</v>
      </c>
      <c r="F325" s="335"/>
      <c r="G325" s="223"/>
      <c r="H325" s="223"/>
      <c r="I325" s="227">
        <v>1414461.529816</v>
      </c>
      <c r="J325" s="223"/>
      <c r="K325" s="223"/>
      <c r="L325" s="223"/>
      <c r="M325" s="10">
        <v>835246.8245306249</v>
      </c>
      <c r="N325" s="10">
        <v>378989.2419019024</v>
      </c>
      <c r="O325" s="227">
        <v>101527.64450292544</v>
      </c>
      <c r="P325" s="223"/>
    </row>
    <row r="326" spans="2:16" ht="11.25" customHeight="1">
      <c r="B326" s="23">
        <v>43586</v>
      </c>
      <c r="C326" s="24">
        <v>53236</v>
      </c>
      <c r="D326" s="10">
        <v>317</v>
      </c>
      <c r="E326" s="25">
        <v>9650</v>
      </c>
      <c r="F326" s="335"/>
      <c r="G326" s="223"/>
      <c r="H326" s="223"/>
      <c r="I326" s="227">
        <v>1334470.443153</v>
      </c>
      <c r="J326" s="223"/>
      <c r="K326" s="223"/>
      <c r="L326" s="223"/>
      <c r="M326" s="10">
        <v>786718.2277495933</v>
      </c>
      <c r="N326" s="10">
        <v>356091.02589606843</v>
      </c>
      <c r="O326" s="227">
        <v>95002.3920810595</v>
      </c>
      <c r="P326" s="223"/>
    </row>
    <row r="327" spans="2:16" ht="11.25" customHeight="1">
      <c r="B327" s="23">
        <v>43586</v>
      </c>
      <c r="C327" s="24">
        <v>53267</v>
      </c>
      <c r="D327" s="10">
        <v>318</v>
      </c>
      <c r="E327" s="25">
        <v>9681</v>
      </c>
      <c r="F327" s="335"/>
      <c r="G327" s="223"/>
      <c r="H327" s="223"/>
      <c r="I327" s="227">
        <v>1256466.452363</v>
      </c>
      <c r="J327" s="223"/>
      <c r="K327" s="223"/>
      <c r="L327" s="223"/>
      <c r="M327" s="10">
        <v>739475.7387699449</v>
      </c>
      <c r="N327" s="10">
        <v>333856.50225423445</v>
      </c>
      <c r="O327" s="227">
        <v>88693.12772577902</v>
      </c>
      <c r="P327" s="223"/>
    </row>
    <row r="328" spans="2:16" ht="11.25" customHeight="1">
      <c r="B328" s="23">
        <v>43586</v>
      </c>
      <c r="C328" s="24">
        <v>53297</v>
      </c>
      <c r="D328" s="10">
        <v>319</v>
      </c>
      <c r="E328" s="25">
        <v>9711</v>
      </c>
      <c r="F328" s="335"/>
      <c r="G328" s="223"/>
      <c r="H328" s="223"/>
      <c r="I328" s="227">
        <v>1181974.192494</v>
      </c>
      <c r="J328" s="223"/>
      <c r="K328" s="223"/>
      <c r="L328" s="223"/>
      <c r="M328" s="10">
        <v>694492.5431716489</v>
      </c>
      <c r="N328" s="10">
        <v>312775.88634221413</v>
      </c>
      <c r="O328" s="227">
        <v>82752.18661516896</v>
      </c>
      <c r="P328" s="223"/>
    </row>
    <row r="329" spans="2:16" ht="11.25" customHeight="1">
      <c r="B329" s="23">
        <v>43586</v>
      </c>
      <c r="C329" s="24">
        <v>53328</v>
      </c>
      <c r="D329" s="10">
        <v>320</v>
      </c>
      <c r="E329" s="25">
        <v>9742</v>
      </c>
      <c r="F329" s="335"/>
      <c r="G329" s="223"/>
      <c r="H329" s="223"/>
      <c r="I329" s="227">
        <v>1109194.917671</v>
      </c>
      <c r="J329" s="223"/>
      <c r="K329" s="223"/>
      <c r="L329" s="223"/>
      <c r="M329" s="10">
        <v>650624.2450266214</v>
      </c>
      <c r="N329" s="10">
        <v>292273.8848811726</v>
      </c>
      <c r="O329" s="227">
        <v>77000.37612198974</v>
      </c>
      <c r="P329" s="223"/>
    </row>
    <row r="330" spans="2:16" ht="11.25" customHeight="1">
      <c r="B330" s="23">
        <v>43586</v>
      </c>
      <c r="C330" s="24">
        <v>53359</v>
      </c>
      <c r="D330" s="10">
        <v>321</v>
      </c>
      <c r="E330" s="25">
        <v>9773</v>
      </c>
      <c r="F330" s="335"/>
      <c r="G330" s="223"/>
      <c r="H330" s="223"/>
      <c r="I330" s="227">
        <v>1040764.285987</v>
      </c>
      <c r="J330" s="223"/>
      <c r="K330" s="223"/>
      <c r="L330" s="223"/>
      <c r="M330" s="10">
        <v>609449.2289090612</v>
      </c>
      <c r="N330" s="10">
        <v>273080.9431305309</v>
      </c>
      <c r="O330" s="227">
        <v>71639.21989471067</v>
      </c>
      <c r="P330" s="223"/>
    </row>
    <row r="331" spans="2:16" ht="11.25" customHeight="1">
      <c r="B331" s="23">
        <v>43586</v>
      </c>
      <c r="C331" s="24">
        <v>53387</v>
      </c>
      <c r="D331" s="10">
        <v>322</v>
      </c>
      <c r="E331" s="25">
        <v>9801</v>
      </c>
      <c r="F331" s="335"/>
      <c r="G331" s="223"/>
      <c r="H331" s="223"/>
      <c r="I331" s="227">
        <v>972555.231739</v>
      </c>
      <c r="J331" s="223"/>
      <c r="K331" s="223"/>
      <c r="L331" s="223"/>
      <c r="M331" s="10">
        <v>568634.9489784362</v>
      </c>
      <c r="N331" s="10">
        <v>254207.59785195673</v>
      </c>
      <c r="O331" s="227">
        <v>66432.86646564903</v>
      </c>
      <c r="P331" s="223"/>
    </row>
    <row r="332" spans="2:16" ht="11.25" customHeight="1">
      <c r="B332" s="23">
        <v>43586</v>
      </c>
      <c r="C332" s="24">
        <v>53418</v>
      </c>
      <c r="D332" s="10">
        <v>323</v>
      </c>
      <c r="E332" s="25">
        <v>9832</v>
      </c>
      <c r="F332" s="335"/>
      <c r="G332" s="223"/>
      <c r="H332" s="223"/>
      <c r="I332" s="227">
        <v>906255.793911</v>
      </c>
      <c r="J332" s="223"/>
      <c r="K332" s="223"/>
      <c r="L332" s="223"/>
      <c r="M332" s="10">
        <v>528972.2009644038</v>
      </c>
      <c r="N332" s="10">
        <v>235875.00393107344</v>
      </c>
      <c r="O332" s="227">
        <v>61380.86510838374</v>
      </c>
      <c r="P332" s="223"/>
    </row>
    <row r="333" spans="2:16" ht="11.25" customHeight="1">
      <c r="B333" s="23">
        <v>43586</v>
      </c>
      <c r="C333" s="24">
        <v>53448</v>
      </c>
      <c r="D333" s="10">
        <v>324</v>
      </c>
      <c r="E333" s="25">
        <v>9862</v>
      </c>
      <c r="F333" s="335"/>
      <c r="G333" s="223"/>
      <c r="H333" s="223"/>
      <c r="I333" s="227">
        <v>843029.579481</v>
      </c>
      <c r="J333" s="223"/>
      <c r="K333" s="223"/>
      <c r="L333" s="223"/>
      <c r="M333" s="10">
        <v>491260.02552854974</v>
      </c>
      <c r="N333" s="10">
        <v>218519.5336430434</v>
      </c>
      <c r="O333" s="227">
        <v>56631.41761608721</v>
      </c>
      <c r="P333" s="223"/>
    </row>
    <row r="334" spans="2:16" ht="11.25" customHeight="1">
      <c r="B334" s="23">
        <v>43586</v>
      </c>
      <c r="C334" s="24">
        <v>53479</v>
      </c>
      <c r="D334" s="10">
        <v>325</v>
      </c>
      <c r="E334" s="25">
        <v>9893</v>
      </c>
      <c r="F334" s="335"/>
      <c r="G334" s="223"/>
      <c r="H334" s="223"/>
      <c r="I334" s="227">
        <v>781587.957026</v>
      </c>
      <c r="J334" s="223"/>
      <c r="K334" s="223"/>
      <c r="L334" s="223"/>
      <c r="M334" s="10">
        <v>454683.55977680034</v>
      </c>
      <c r="N334" s="10">
        <v>201735.43211233735</v>
      </c>
      <c r="O334" s="227">
        <v>52060.216594010926</v>
      </c>
      <c r="P334" s="223"/>
    </row>
    <row r="335" spans="2:16" ht="11.25" customHeight="1">
      <c r="B335" s="23">
        <v>43586</v>
      </c>
      <c r="C335" s="24">
        <v>53509</v>
      </c>
      <c r="D335" s="10">
        <v>326</v>
      </c>
      <c r="E335" s="25">
        <v>9923</v>
      </c>
      <c r="F335" s="335"/>
      <c r="G335" s="223"/>
      <c r="H335" s="223"/>
      <c r="I335" s="227">
        <v>725686.081799</v>
      </c>
      <c r="J335" s="223"/>
      <c r="K335" s="223"/>
      <c r="L335" s="223"/>
      <c r="M335" s="10">
        <v>421470.07695708214</v>
      </c>
      <c r="N335" s="10">
        <v>186538.91451122676</v>
      </c>
      <c r="O335" s="227">
        <v>47941.245913171086</v>
      </c>
      <c r="P335" s="223"/>
    </row>
    <row r="336" spans="2:16" ht="11.25" customHeight="1">
      <c r="B336" s="23">
        <v>43586</v>
      </c>
      <c r="C336" s="24">
        <v>53540</v>
      </c>
      <c r="D336" s="10">
        <v>327</v>
      </c>
      <c r="E336" s="25">
        <v>9954</v>
      </c>
      <c r="F336" s="335"/>
      <c r="G336" s="223"/>
      <c r="H336" s="223"/>
      <c r="I336" s="227">
        <v>671487.045541</v>
      </c>
      <c r="J336" s="223"/>
      <c r="K336" s="223"/>
      <c r="L336" s="223"/>
      <c r="M336" s="10">
        <v>389330.4488882171</v>
      </c>
      <c r="N336" s="10">
        <v>171875.96996885334</v>
      </c>
      <c r="O336" s="227">
        <v>43985.71468835364</v>
      </c>
      <c r="P336" s="223"/>
    </row>
    <row r="337" spans="2:16" ht="11.25" customHeight="1">
      <c r="B337" s="23">
        <v>43586</v>
      </c>
      <c r="C337" s="24">
        <v>53571</v>
      </c>
      <c r="D337" s="10">
        <v>328</v>
      </c>
      <c r="E337" s="25">
        <v>9985</v>
      </c>
      <c r="F337" s="335"/>
      <c r="G337" s="223"/>
      <c r="H337" s="223"/>
      <c r="I337" s="227">
        <v>621645.327765</v>
      </c>
      <c r="J337" s="223"/>
      <c r="K337" s="223"/>
      <c r="L337" s="223"/>
      <c r="M337" s="10">
        <v>359820.7337449884</v>
      </c>
      <c r="N337" s="10">
        <v>158444.4638645769</v>
      </c>
      <c r="O337" s="227">
        <v>40376.64037009042</v>
      </c>
      <c r="P337" s="223"/>
    </row>
    <row r="338" spans="2:16" ht="11.25" customHeight="1">
      <c r="B338" s="23">
        <v>43586</v>
      </c>
      <c r="C338" s="24">
        <v>53601</v>
      </c>
      <c r="D338" s="10">
        <v>329</v>
      </c>
      <c r="E338" s="25">
        <v>10015</v>
      </c>
      <c r="F338" s="335"/>
      <c r="G338" s="223"/>
      <c r="H338" s="223"/>
      <c r="I338" s="227">
        <v>574340.659037</v>
      </c>
      <c r="J338" s="223"/>
      <c r="K338" s="223"/>
      <c r="L338" s="223"/>
      <c r="M338" s="10">
        <v>331894.177477353</v>
      </c>
      <c r="N338" s="10">
        <v>145787.49887743627</v>
      </c>
      <c r="O338" s="227">
        <v>36998.9567962108</v>
      </c>
      <c r="P338" s="223"/>
    </row>
    <row r="339" spans="2:16" ht="11.25" customHeight="1">
      <c r="B339" s="23">
        <v>43586</v>
      </c>
      <c r="C339" s="24">
        <v>53632</v>
      </c>
      <c r="D339" s="10">
        <v>330</v>
      </c>
      <c r="E339" s="25">
        <v>10046</v>
      </c>
      <c r="F339" s="335"/>
      <c r="G339" s="223"/>
      <c r="H339" s="223"/>
      <c r="I339" s="227">
        <v>529318.785213</v>
      </c>
      <c r="J339" s="223"/>
      <c r="K339" s="223"/>
      <c r="L339" s="223"/>
      <c r="M339" s="10">
        <v>305358.6011960317</v>
      </c>
      <c r="N339" s="10">
        <v>133790.3845942613</v>
      </c>
      <c r="O339" s="227">
        <v>33810.43166550853</v>
      </c>
      <c r="P339" s="223"/>
    </row>
    <row r="340" spans="2:16" ht="11.25" customHeight="1">
      <c r="B340" s="23">
        <v>43586</v>
      </c>
      <c r="C340" s="24">
        <v>53662</v>
      </c>
      <c r="D340" s="10">
        <v>331</v>
      </c>
      <c r="E340" s="25">
        <v>10076</v>
      </c>
      <c r="F340" s="335"/>
      <c r="G340" s="223"/>
      <c r="H340" s="223"/>
      <c r="I340" s="227">
        <v>485747.365337</v>
      </c>
      <c r="J340" s="223"/>
      <c r="K340" s="223"/>
      <c r="L340" s="223"/>
      <c r="M340" s="10">
        <v>279762.7346157715</v>
      </c>
      <c r="N340" s="10">
        <v>122274.07227818202</v>
      </c>
      <c r="O340" s="227">
        <v>30773.456070746914</v>
      </c>
      <c r="P340" s="223"/>
    </row>
    <row r="341" spans="2:16" ht="11.25" customHeight="1">
      <c r="B341" s="23">
        <v>43586</v>
      </c>
      <c r="C341" s="24">
        <v>53693</v>
      </c>
      <c r="D341" s="10">
        <v>332</v>
      </c>
      <c r="E341" s="25">
        <v>10107</v>
      </c>
      <c r="F341" s="335"/>
      <c r="G341" s="223"/>
      <c r="H341" s="223"/>
      <c r="I341" s="227">
        <v>446566.226119</v>
      </c>
      <c r="J341" s="223"/>
      <c r="K341" s="223"/>
      <c r="L341" s="223"/>
      <c r="M341" s="10">
        <v>256760.41207972608</v>
      </c>
      <c r="N341" s="10">
        <v>111935.19723963193</v>
      </c>
      <c r="O341" s="227">
        <v>28052.08752504352</v>
      </c>
      <c r="P341" s="223"/>
    </row>
    <row r="342" spans="2:16" ht="11.25" customHeight="1">
      <c r="B342" s="23">
        <v>43586</v>
      </c>
      <c r="C342" s="24">
        <v>53724</v>
      </c>
      <c r="D342" s="10">
        <v>333</v>
      </c>
      <c r="E342" s="25">
        <v>10138</v>
      </c>
      <c r="F342" s="335"/>
      <c r="G342" s="223"/>
      <c r="H342" s="223"/>
      <c r="I342" s="227">
        <v>410492.462555</v>
      </c>
      <c r="J342" s="223"/>
      <c r="K342" s="223"/>
      <c r="L342" s="223"/>
      <c r="M342" s="10">
        <v>235618.91723280484</v>
      </c>
      <c r="N342" s="10">
        <v>102457.28741348983</v>
      </c>
      <c r="O342" s="227">
        <v>25568.072528635617</v>
      </c>
      <c r="P342" s="223"/>
    </row>
    <row r="343" spans="2:16" ht="11.25" customHeight="1">
      <c r="B343" s="23">
        <v>43586</v>
      </c>
      <c r="C343" s="24">
        <v>53752</v>
      </c>
      <c r="D343" s="10">
        <v>334</v>
      </c>
      <c r="E343" s="25">
        <v>10166</v>
      </c>
      <c r="F343" s="335"/>
      <c r="G343" s="223"/>
      <c r="H343" s="223"/>
      <c r="I343" s="227">
        <v>375504.788336</v>
      </c>
      <c r="J343" s="223"/>
      <c r="K343" s="223"/>
      <c r="L343" s="223"/>
      <c r="M343" s="10">
        <v>215206.0970504125</v>
      </c>
      <c r="N343" s="10">
        <v>93365.92089452712</v>
      </c>
      <c r="O343" s="227">
        <v>23210.181272903734</v>
      </c>
      <c r="P343" s="223"/>
    </row>
    <row r="344" spans="2:16" ht="11.25" customHeight="1">
      <c r="B344" s="23">
        <v>43586</v>
      </c>
      <c r="C344" s="24">
        <v>53783</v>
      </c>
      <c r="D344" s="10">
        <v>335</v>
      </c>
      <c r="E344" s="25">
        <v>10197</v>
      </c>
      <c r="F344" s="335"/>
      <c r="G344" s="223"/>
      <c r="H344" s="223"/>
      <c r="I344" s="227">
        <v>345448.026303</v>
      </c>
      <c r="J344" s="223"/>
      <c r="K344" s="223"/>
      <c r="L344" s="223"/>
      <c r="M344" s="10">
        <v>197644.43320525266</v>
      </c>
      <c r="N344" s="10">
        <v>85528.8225759479</v>
      </c>
      <c r="O344" s="227">
        <v>21171.872023460004</v>
      </c>
      <c r="P344" s="223"/>
    </row>
    <row r="345" spans="2:16" ht="11.25" customHeight="1">
      <c r="B345" s="23">
        <v>43586</v>
      </c>
      <c r="C345" s="24">
        <v>53813</v>
      </c>
      <c r="D345" s="10">
        <v>336</v>
      </c>
      <c r="E345" s="25">
        <v>10227</v>
      </c>
      <c r="F345" s="335"/>
      <c r="G345" s="223"/>
      <c r="H345" s="223"/>
      <c r="I345" s="227">
        <v>315966.095721</v>
      </c>
      <c r="J345" s="223"/>
      <c r="K345" s="223"/>
      <c r="L345" s="223"/>
      <c r="M345" s="10">
        <v>180479.93051064858</v>
      </c>
      <c r="N345" s="10">
        <v>77908.8132794527</v>
      </c>
      <c r="O345" s="227">
        <v>19206.553457807124</v>
      </c>
      <c r="P345" s="223"/>
    </row>
    <row r="346" spans="2:16" ht="11.25" customHeight="1">
      <c r="B346" s="23">
        <v>43586</v>
      </c>
      <c r="C346" s="24">
        <v>53844</v>
      </c>
      <c r="D346" s="10">
        <v>337</v>
      </c>
      <c r="E346" s="25">
        <v>10258</v>
      </c>
      <c r="F346" s="335"/>
      <c r="G346" s="223"/>
      <c r="H346" s="223"/>
      <c r="I346" s="227">
        <v>287949.741009</v>
      </c>
      <c r="J346" s="223"/>
      <c r="K346" s="223"/>
      <c r="L346" s="223"/>
      <c r="M346" s="10">
        <v>164198.0150007416</v>
      </c>
      <c r="N346" s="10">
        <v>70700.04163427562</v>
      </c>
      <c r="O346" s="227">
        <v>17355.580302187314</v>
      </c>
      <c r="P346" s="223"/>
    </row>
    <row r="347" spans="2:16" ht="11.25" customHeight="1">
      <c r="B347" s="23">
        <v>43586</v>
      </c>
      <c r="C347" s="24">
        <v>53874</v>
      </c>
      <c r="D347" s="10">
        <v>338</v>
      </c>
      <c r="E347" s="25">
        <v>10288</v>
      </c>
      <c r="F347" s="335"/>
      <c r="G347" s="223"/>
      <c r="H347" s="223"/>
      <c r="I347" s="227">
        <v>267866.047485</v>
      </c>
      <c r="J347" s="223"/>
      <c r="K347" s="223"/>
      <c r="L347" s="223"/>
      <c r="M347" s="10">
        <v>152494.9423842013</v>
      </c>
      <c r="N347" s="10">
        <v>65499.347627610834</v>
      </c>
      <c r="O347" s="227">
        <v>16012.993512628711</v>
      </c>
      <c r="P347" s="223"/>
    </row>
    <row r="348" spans="2:16" ht="11.25" customHeight="1">
      <c r="B348" s="23">
        <v>43586</v>
      </c>
      <c r="C348" s="24">
        <v>53905</v>
      </c>
      <c r="D348" s="10">
        <v>339</v>
      </c>
      <c r="E348" s="25">
        <v>10319</v>
      </c>
      <c r="F348" s="335"/>
      <c r="G348" s="223"/>
      <c r="H348" s="223"/>
      <c r="I348" s="227">
        <v>248977.195092</v>
      </c>
      <c r="J348" s="223"/>
      <c r="K348" s="223"/>
      <c r="L348" s="223"/>
      <c r="M348" s="10">
        <v>141501.1989785194</v>
      </c>
      <c r="N348" s="10">
        <v>60622.765876191</v>
      </c>
      <c r="O348" s="227">
        <v>14758.014058788525</v>
      </c>
      <c r="P348" s="223"/>
    </row>
    <row r="349" spans="2:16" ht="11.25" customHeight="1">
      <c r="B349" s="23">
        <v>43586</v>
      </c>
      <c r="C349" s="24">
        <v>53936</v>
      </c>
      <c r="D349" s="10">
        <v>340</v>
      </c>
      <c r="E349" s="25">
        <v>10350</v>
      </c>
      <c r="F349" s="335"/>
      <c r="G349" s="223"/>
      <c r="H349" s="223"/>
      <c r="I349" s="227">
        <v>230596.84849</v>
      </c>
      <c r="J349" s="223"/>
      <c r="K349" s="223"/>
      <c r="L349" s="223"/>
      <c r="M349" s="10">
        <v>130832.81821174224</v>
      </c>
      <c r="N349" s="10">
        <v>55909.60402917006</v>
      </c>
      <c r="O349" s="227">
        <v>13552.992838590108</v>
      </c>
      <c r="P349" s="223"/>
    </row>
    <row r="350" spans="2:16" ht="11.25" customHeight="1">
      <c r="B350" s="23">
        <v>43586</v>
      </c>
      <c r="C350" s="24">
        <v>53966</v>
      </c>
      <c r="D350" s="10">
        <v>341</v>
      </c>
      <c r="E350" s="25">
        <v>10380</v>
      </c>
      <c r="F350" s="335"/>
      <c r="G350" s="223"/>
      <c r="H350" s="223"/>
      <c r="I350" s="227">
        <v>213087.063457</v>
      </c>
      <c r="J350" s="223"/>
      <c r="K350" s="223"/>
      <c r="L350" s="223"/>
      <c r="M350" s="10">
        <v>120699.91761044107</v>
      </c>
      <c r="N350" s="10">
        <v>51452.497586980295</v>
      </c>
      <c r="O350" s="227">
        <v>12421.422579214848</v>
      </c>
      <c r="P350" s="223"/>
    </row>
    <row r="351" spans="2:16" ht="11.25" customHeight="1">
      <c r="B351" s="23">
        <v>43586</v>
      </c>
      <c r="C351" s="24">
        <v>53997</v>
      </c>
      <c r="D351" s="10">
        <v>342</v>
      </c>
      <c r="E351" s="25">
        <v>10411</v>
      </c>
      <c r="F351" s="335"/>
      <c r="G351" s="223"/>
      <c r="H351" s="223"/>
      <c r="I351" s="227">
        <v>195543.880133</v>
      </c>
      <c r="J351" s="223"/>
      <c r="K351" s="223"/>
      <c r="L351" s="223"/>
      <c r="M351" s="10">
        <v>110574.98695398566</v>
      </c>
      <c r="N351" s="10">
        <v>47016.519566140036</v>
      </c>
      <c r="O351" s="227">
        <v>11302.433811316967</v>
      </c>
      <c r="P351" s="223"/>
    </row>
    <row r="352" spans="2:16" ht="11.25" customHeight="1">
      <c r="B352" s="23">
        <v>43586</v>
      </c>
      <c r="C352" s="24">
        <v>54027</v>
      </c>
      <c r="D352" s="10">
        <v>343</v>
      </c>
      <c r="E352" s="25">
        <v>10441</v>
      </c>
      <c r="F352" s="335"/>
      <c r="G352" s="223"/>
      <c r="H352" s="223"/>
      <c r="I352" s="227">
        <v>178282.480907</v>
      </c>
      <c r="J352" s="223"/>
      <c r="K352" s="223"/>
      <c r="L352" s="223"/>
      <c r="M352" s="10">
        <v>100648.6369021849</v>
      </c>
      <c r="N352" s="10">
        <v>42690.50036129315</v>
      </c>
      <c r="O352" s="227">
        <v>10220.421901205234</v>
      </c>
      <c r="P352" s="223"/>
    </row>
    <row r="353" spans="2:16" ht="11.25" customHeight="1">
      <c r="B353" s="23">
        <v>43586</v>
      </c>
      <c r="C353" s="24">
        <v>54058</v>
      </c>
      <c r="D353" s="10">
        <v>344</v>
      </c>
      <c r="E353" s="25">
        <v>10472</v>
      </c>
      <c r="F353" s="335"/>
      <c r="G353" s="223"/>
      <c r="H353" s="223"/>
      <c r="I353" s="227">
        <v>162724.607546</v>
      </c>
      <c r="J353" s="223"/>
      <c r="K353" s="223"/>
      <c r="L353" s="223"/>
      <c r="M353" s="10">
        <v>91709.693178516</v>
      </c>
      <c r="N353" s="10">
        <v>38800.085344269486</v>
      </c>
      <c r="O353" s="227">
        <v>9249.683643700751</v>
      </c>
      <c r="P353" s="223"/>
    </row>
    <row r="354" spans="2:16" ht="11.25" customHeight="1">
      <c r="B354" s="23">
        <v>43586</v>
      </c>
      <c r="C354" s="24">
        <v>54089</v>
      </c>
      <c r="D354" s="10">
        <v>345</v>
      </c>
      <c r="E354" s="25">
        <v>10503</v>
      </c>
      <c r="F354" s="335"/>
      <c r="G354" s="223"/>
      <c r="H354" s="223"/>
      <c r="I354" s="227">
        <v>147827.177477</v>
      </c>
      <c r="J354" s="223"/>
      <c r="K354" s="223"/>
      <c r="L354" s="223"/>
      <c r="M354" s="10">
        <v>83172.36897846365</v>
      </c>
      <c r="N354" s="10">
        <v>35098.665542480645</v>
      </c>
      <c r="O354" s="227">
        <v>8331.849620081748</v>
      </c>
      <c r="P354" s="223"/>
    </row>
    <row r="355" spans="2:16" ht="11.25" customHeight="1">
      <c r="B355" s="23">
        <v>43586</v>
      </c>
      <c r="C355" s="24">
        <v>54118</v>
      </c>
      <c r="D355" s="10">
        <v>346</v>
      </c>
      <c r="E355" s="25">
        <v>10532</v>
      </c>
      <c r="F355" s="335"/>
      <c r="G355" s="223"/>
      <c r="H355" s="223"/>
      <c r="I355" s="227">
        <v>133265.049032</v>
      </c>
      <c r="J355" s="223"/>
      <c r="K355" s="223"/>
      <c r="L355" s="223"/>
      <c r="M355" s="10">
        <v>74860.27046452364</v>
      </c>
      <c r="N355" s="10">
        <v>31515.802254745457</v>
      </c>
      <c r="O355" s="227">
        <v>7451.689190564596</v>
      </c>
      <c r="P355" s="223"/>
    </row>
    <row r="356" spans="2:16" ht="11.25" customHeight="1">
      <c r="B356" s="23">
        <v>43586</v>
      </c>
      <c r="C356" s="24">
        <v>54149</v>
      </c>
      <c r="D356" s="10">
        <v>347</v>
      </c>
      <c r="E356" s="25">
        <v>10563</v>
      </c>
      <c r="F356" s="335"/>
      <c r="G356" s="223"/>
      <c r="H356" s="223"/>
      <c r="I356" s="227">
        <v>120382.56358</v>
      </c>
      <c r="J356" s="223"/>
      <c r="K356" s="223"/>
      <c r="L356" s="223"/>
      <c r="M356" s="10">
        <v>67508.9720342471</v>
      </c>
      <c r="N356" s="10">
        <v>28348.661802939507</v>
      </c>
      <c r="O356" s="227">
        <v>6674.450980567702</v>
      </c>
      <c r="P356" s="223"/>
    </row>
    <row r="357" spans="2:16" ht="11.25" customHeight="1">
      <c r="B357" s="23">
        <v>43586</v>
      </c>
      <c r="C357" s="24">
        <v>54179</v>
      </c>
      <c r="D357" s="10">
        <v>348</v>
      </c>
      <c r="E357" s="25">
        <v>10593</v>
      </c>
      <c r="F357" s="335"/>
      <c r="G357" s="223"/>
      <c r="H357" s="223"/>
      <c r="I357" s="227">
        <v>107473.681718</v>
      </c>
      <c r="J357" s="223"/>
      <c r="K357" s="223"/>
      <c r="L357" s="223"/>
      <c r="M357" s="10">
        <v>60170.91207180007</v>
      </c>
      <c r="N357" s="10">
        <v>25205.04224992114</v>
      </c>
      <c r="O357" s="227">
        <v>5909.986626783213</v>
      </c>
      <c r="P357" s="223"/>
    </row>
    <row r="358" spans="2:16" ht="11.25" customHeight="1">
      <c r="B358" s="23">
        <v>43586</v>
      </c>
      <c r="C358" s="24">
        <v>54210</v>
      </c>
      <c r="D358" s="10">
        <v>349</v>
      </c>
      <c r="E358" s="25">
        <v>10624</v>
      </c>
      <c r="F358" s="335"/>
      <c r="G358" s="223"/>
      <c r="H358" s="223"/>
      <c r="I358" s="227">
        <v>94907.277315</v>
      </c>
      <c r="J358" s="223"/>
      <c r="K358" s="223"/>
      <c r="L358" s="223"/>
      <c r="M358" s="10">
        <v>53045.28187318113</v>
      </c>
      <c r="N358" s="10">
        <v>22163.670732183386</v>
      </c>
      <c r="O358" s="227">
        <v>5174.845374823356</v>
      </c>
      <c r="P358" s="223"/>
    </row>
    <row r="359" spans="2:16" ht="11.25" customHeight="1">
      <c r="B359" s="23">
        <v>43586</v>
      </c>
      <c r="C359" s="24">
        <v>54240</v>
      </c>
      <c r="D359" s="10">
        <v>350</v>
      </c>
      <c r="E359" s="25">
        <v>10654</v>
      </c>
      <c r="F359" s="335"/>
      <c r="G359" s="223"/>
      <c r="H359" s="223"/>
      <c r="I359" s="227">
        <v>87231.256203</v>
      </c>
      <c r="J359" s="223"/>
      <c r="K359" s="223"/>
      <c r="L359" s="223"/>
      <c r="M359" s="10">
        <v>48674.99706553678</v>
      </c>
      <c r="N359" s="10">
        <v>20287.597937184928</v>
      </c>
      <c r="O359" s="227">
        <v>4717.3967205048675</v>
      </c>
      <c r="P359" s="223"/>
    </row>
    <row r="360" spans="2:16" ht="11.25" customHeight="1">
      <c r="B360" s="23">
        <v>43586</v>
      </c>
      <c r="C360" s="24">
        <v>54271</v>
      </c>
      <c r="D360" s="10">
        <v>351</v>
      </c>
      <c r="E360" s="25">
        <v>10685</v>
      </c>
      <c r="F360" s="335"/>
      <c r="G360" s="223"/>
      <c r="H360" s="223"/>
      <c r="I360" s="227">
        <v>81194.678384</v>
      </c>
      <c r="J360" s="223"/>
      <c r="K360" s="223"/>
      <c r="L360" s="223"/>
      <c r="M360" s="10">
        <v>45229.74635133568</v>
      </c>
      <c r="N360" s="10">
        <v>18803.6838399911</v>
      </c>
      <c r="O360" s="227">
        <v>4353.828635814096</v>
      </c>
      <c r="P360" s="223"/>
    </row>
    <row r="361" spans="2:16" ht="11.25" customHeight="1">
      <c r="B361" s="23">
        <v>43586</v>
      </c>
      <c r="C361" s="24">
        <v>54302</v>
      </c>
      <c r="D361" s="10">
        <v>352</v>
      </c>
      <c r="E361" s="25">
        <v>10716</v>
      </c>
      <c r="F361" s="335"/>
      <c r="G361" s="223"/>
      <c r="H361" s="223"/>
      <c r="I361" s="227">
        <v>75143.688022</v>
      </c>
      <c r="J361" s="223"/>
      <c r="K361" s="223"/>
      <c r="L361" s="223"/>
      <c r="M361" s="10">
        <v>41788.0274811372</v>
      </c>
      <c r="N361" s="10">
        <v>17328.650906986557</v>
      </c>
      <c r="O361" s="227">
        <v>3995.3033858696153</v>
      </c>
      <c r="P361" s="223"/>
    </row>
    <row r="362" spans="2:16" ht="11.25" customHeight="1">
      <c r="B362" s="23">
        <v>43586</v>
      </c>
      <c r="C362" s="24">
        <v>54332</v>
      </c>
      <c r="D362" s="10">
        <v>353</v>
      </c>
      <c r="E362" s="25">
        <v>10746</v>
      </c>
      <c r="F362" s="335"/>
      <c r="G362" s="223"/>
      <c r="H362" s="223"/>
      <c r="I362" s="227">
        <v>70821.507807</v>
      </c>
      <c r="J362" s="223"/>
      <c r="K362" s="223"/>
      <c r="L362" s="223"/>
      <c r="M362" s="10">
        <v>39319.78138467274</v>
      </c>
      <c r="N362" s="10">
        <v>16264.987840547376</v>
      </c>
      <c r="O362" s="227">
        <v>3734.6923921181206</v>
      </c>
      <c r="P362" s="223"/>
    </row>
    <row r="363" spans="2:16" ht="11.25" customHeight="1">
      <c r="B363" s="23">
        <v>43586</v>
      </c>
      <c r="C363" s="24">
        <v>54363</v>
      </c>
      <c r="D363" s="10">
        <v>354</v>
      </c>
      <c r="E363" s="25">
        <v>10777</v>
      </c>
      <c r="F363" s="335"/>
      <c r="G363" s="223"/>
      <c r="H363" s="223"/>
      <c r="I363" s="227">
        <v>66488.7818</v>
      </c>
      <c r="J363" s="223"/>
      <c r="K363" s="223"/>
      <c r="L363" s="223"/>
      <c r="M363" s="10">
        <v>36851.662131137855</v>
      </c>
      <c r="N363" s="10">
        <v>15205.258997249859</v>
      </c>
      <c r="O363" s="227">
        <v>3476.574462115678</v>
      </c>
      <c r="P363" s="223"/>
    </row>
    <row r="364" spans="2:16" ht="11.25" customHeight="1">
      <c r="B364" s="23">
        <v>43586</v>
      </c>
      <c r="C364" s="24">
        <v>54393</v>
      </c>
      <c r="D364" s="10">
        <v>355</v>
      </c>
      <c r="E364" s="25">
        <v>10807</v>
      </c>
      <c r="F364" s="335"/>
      <c r="G364" s="223"/>
      <c r="H364" s="223"/>
      <c r="I364" s="227">
        <v>64488.85</v>
      </c>
      <c r="J364" s="223"/>
      <c r="K364" s="223"/>
      <c r="L364" s="223"/>
      <c r="M364" s="10">
        <v>35684.52314508958</v>
      </c>
      <c r="N364" s="10">
        <v>14687.450171513106</v>
      </c>
      <c r="O364" s="227">
        <v>3344.415313177781</v>
      </c>
      <c r="P364" s="223"/>
    </row>
    <row r="365" spans="2:16" ht="11.25" customHeight="1">
      <c r="B365" s="23">
        <v>43586</v>
      </c>
      <c r="C365" s="24">
        <v>54424</v>
      </c>
      <c r="D365" s="10">
        <v>356</v>
      </c>
      <c r="E365" s="25">
        <v>10838</v>
      </c>
      <c r="F365" s="335"/>
      <c r="G365" s="223"/>
      <c r="H365" s="223"/>
      <c r="I365" s="227">
        <v>62570.4</v>
      </c>
      <c r="J365" s="223"/>
      <c r="K365" s="223"/>
      <c r="L365" s="223"/>
      <c r="M365" s="10">
        <v>34564.23709894134</v>
      </c>
      <c r="N365" s="10">
        <v>14190.16930371063</v>
      </c>
      <c r="O365" s="227">
        <v>3217.4958372984906</v>
      </c>
      <c r="P365" s="223"/>
    </row>
    <row r="366" spans="2:16" ht="11.25" customHeight="1">
      <c r="B366" s="23">
        <v>43586</v>
      </c>
      <c r="C366" s="24">
        <v>54455</v>
      </c>
      <c r="D366" s="10">
        <v>357</v>
      </c>
      <c r="E366" s="25">
        <v>10869</v>
      </c>
      <c r="F366" s="335"/>
      <c r="G366" s="223"/>
      <c r="H366" s="223"/>
      <c r="I366" s="227">
        <v>60645.32</v>
      </c>
      <c r="J366" s="223"/>
      <c r="K366" s="223"/>
      <c r="L366" s="223"/>
      <c r="M366" s="10">
        <v>33443.992339272714</v>
      </c>
      <c r="N366" s="10">
        <v>13695.339721034505</v>
      </c>
      <c r="O366" s="227">
        <v>3092.1449625873693</v>
      </c>
      <c r="P366" s="223"/>
    </row>
    <row r="367" spans="2:16" ht="11.25" customHeight="1">
      <c r="B367" s="23">
        <v>43586</v>
      </c>
      <c r="C367" s="24">
        <v>54483</v>
      </c>
      <c r="D367" s="10">
        <v>358</v>
      </c>
      <c r="E367" s="25">
        <v>10897</v>
      </c>
      <c r="F367" s="335"/>
      <c r="G367" s="223"/>
      <c r="H367" s="223"/>
      <c r="I367" s="227">
        <v>58713.58</v>
      </c>
      <c r="J367" s="223"/>
      <c r="K367" s="223"/>
      <c r="L367" s="223"/>
      <c r="M367" s="10">
        <v>32329.092076989935</v>
      </c>
      <c r="N367" s="10">
        <v>13208.372815142633</v>
      </c>
      <c r="O367" s="227">
        <v>2970.785982796836</v>
      </c>
      <c r="P367" s="223"/>
    </row>
    <row r="368" spans="2:16" ht="11.25" customHeight="1">
      <c r="B368" s="23">
        <v>43586</v>
      </c>
      <c r="C368" s="24">
        <v>54514</v>
      </c>
      <c r="D368" s="10">
        <v>359</v>
      </c>
      <c r="E368" s="25">
        <v>10928</v>
      </c>
      <c r="F368" s="335"/>
      <c r="G368" s="223"/>
      <c r="H368" s="223"/>
      <c r="I368" s="227">
        <v>56775.16</v>
      </c>
      <c r="J368" s="223"/>
      <c r="K368" s="223"/>
      <c r="L368" s="223"/>
      <c r="M368" s="10">
        <v>31208.729726845995</v>
      </c>
      <c r="N368" s="10">
        <v>12718.21011396099</v>
      </c>
      <c r="O368" s="227">
        <v>2848.4241718244175</v>
      </c>
      <c r="P368" s="223"/>
    </row>
    <row r="369" spans="2:16" ht="11.25" customHeight="1">
      <c r="B369" s="23">
        <v>43586</v>
      </c>
      <c r="C369" s="24">
        <v>54544</v>
      </c>
      <c r="D369" s="10">
        <v>360</v>
      </c>
      <c r="E369" s="25">
        <v>10958</v>
      </c>
      <c r="F369" s="335"/>
      <c r="G369" s="223"/>
      <c r="H369" s="223"/>
      <c r="I369" s="227">
        <v>54830.04</v>
      </c>
      <c r="J369" s="223"/>
      <c r="K369" s="223"/>
      <c r="L369" s="223"/>
      <c r="M369" s="10">
        <v>30090.04577713832</v>
      </c>
      <c r="N369" s="10">
        <v>12232.142143843692</v>
      </c>
      <c r="O369" s="227">
        <v>2728.3323318006755</v>
      </c>
      <c r="P369" s="223"/>
    </row>
    <row r="370" spans="2:16" ht="11.25" customHeight="1">
      <c r="B370" s="23">
        <v>43586</v>
      </c>
      <c r="C370" s="24">
        <v>54575</v>
      </c>
      <c r="D370" s="10">
        <v>361</v>
      </c>
      <c r="E370" s="25">
        <v>10989</v>
      </c>
      <c r="F370" s="335"/>
      <c r="G370" s="223"/>
      <c r="H370" s="223"/>
      <c r="I370" s="227">
        <v>52878.2</v>
      </c>
      <c r="J370" s="223"/>
      <c r="K370" s="223"/>
      <c r="L370" s="223"/>
      <c r="M370" s="10">
        <v>28969.681995815903</v>
      </c>
      <c r="N370" s="10">
        <v>11746.743657981837</v>
      </c>
      <c r="O370" s="227">
        <v>2608.968655911355</v>
      </c>
      <c r="P370" s="223"/>
    </row>
    <row r="371" spans="2:16" ht="11.25" customHeight="1">
      <c r="B371" s="23">
        <v>43586</v>
      </c>
      <c r="C371" s="24">
        <v>54605</v>
      </c>
      <c r="D371" s="10">
        <v>362</v>
      </c>
      <c r="E371" s="25">
        <v>11019</v>
      </c>
      <c r="F371" s="335"/>
      <c r="G371" s="223"/>
      <c r="H371" s="223"/>
      <c r="I371" s="227">
        <v>50919.61</v>
      </c>
      <c r="J371" s="223"/>
      <c r="K371" s="223"/>
      <c r="L371" s="223"/>
      <c r="M371" s="10">
        <v>27850.865364156445</v>
      </c>
      <c r="N371" s="10">
        <v>11265.286072259529</v>
      </c>
      <c r="O371" s="227">
        <v>2491.7798996868487</v>
      </c>
      <c r="P371" s="223"/>
    </row>
    <row r="372" spans="2:16" ht="11.25" customHeight="1">
      <c r="B372" s="23">
        <v>43586</v>
      </c>
      <c r="C372" s="24">
        <v>54636</v>
      </c>
      <c r="D372" s="10">
        <v>363</v>
      </c>
      <c r="E372" s="25">
        <v>11050</v>
      </c>
      <c r="F372" s="335"/>
      <c r="G372" s="223"/>
      <c r="H372" s="223"/>
      <c r="I372" s="227">
        <v>48954.26</v>
      </c>
      <c r="J372" s="223"/>
      <c r="K372" s="223"/>
      <c r="L372" s="223"/>
      <c r="M372" s="10">
        <v>26730.4884224977</v>
      </c>
      <c r="N372" s="10">
        <v>10784.611827641833</v>
      </c>
      <c r="O372" s="227">
        <v>2375.3553632927315</v>
      </c>
      <c r="P372" s="223"/>
    </row>
    <row r="373" spans="2:16" ht="11.25" customHeight="1">
      <c r="B373" s="23">
        <v>43586</v>
      </c>
      <c r="C373" s="24">
        <v>54667</v>
      </c>
      <c r="D373" s="10">
        <v>364</v>
      </c>
      <c r="E373" s="25">
        <v>11081</v>
      </c>
      <c r="F373" s="335"/>
      <c r="G373" s="223"/>
      <c r="H373" s="223"/>
      <c r="I373" s="227">
        <v>46982.11</v>
      </c>
      <c r="J373" s="223"/>
      <c r="K373" s="223"/>
      <c r="L373" s="223"/>
      <c r="M373" s="10">
        <v>25610.125141963756</v>
      </c>
      <c r="N373" s="10">
        <v>10306.315125049894</v>
      </c>
      <c r="O373" s="227">
        <v>2260.3938129462886</v>
      </c>
      <c r="P373" s="223"/>
    </row>
    <row r="374" spans="2:16" ht="11.25" customHeight="1">
      <c r="B374" s="23">
        <v>43586</v>
      </c>
      <c r="C374" s="24">
        <v>54697</v>
      </c>
      <c r="D374" s="10">
        <v>365</v>
      </c>
      <c r="E374" s="25">
        <v>11111</v>
      </c>
      <c r="F374" s="335"/>
      <c r="G374" s="223"/>
      <c r="H374" s="223"/>
      <c r="I374" s="227">
        <v>45003.14</v>
      </c>
      <c r="J374" s="223"/>
      <c r="K374" s="223"/>
      <c r="L374" s="223"/>
      <c r="M374" s="10">
        <v>24491.115162806404</v>
      </c>
      <c r="N374" s="10">
        <v>9831.732287044664</v>
      </c>
      <c r="O374" s="227">
        <v>2147.4685908208107</v>
      </c>
      <c r="P374" s="223"/>
    </row>
    <row r="375" spans="2:16" ht="11.25" customHeight="1">
      <c r="B375" s="23">
        <v>43586</v>
      </c>
      <c r="C375" s="24">
        <v>54728</v>
      </c>
      <c r="D375" s="10">
        <v>366</v>
      </c>
      <c r="E375" s="25">
        <v>11142</v>
      </c>
      <c r="F375" s="335"/>
      <c r="G375" s="223"/>
      <c r="H375" s="223"/>
      <c r="I375" s="227">
        <v>43017.34</v>
      </c>
      <c r="J375" s="223"/>
      <c r="K375" s="223"/>
      <c r="L375" s="223"/>
      <c r="M375" s="10">
        <v>23370.71905819109</v>
      </c>
      <c r="N375" s="10">
        <v>9358.099350752582</v>
      </c>
      <c r="O375" s="227">
        <v>2035.359118727394</v>
      </c>
      <c r="P375" s="223"/>
    </row>
    <row r="376" spans="2:16" ht="11.25" customHeight="1">
      <c r="B376" s="23">
        <v>43586</v>
      </c>
      <c r="C376" s="24">
        <v>54758</v>
      </c>
      <c r="D376" s="10">
        <v>367</v>
      </c>
      <c r="E376" s="25">
        <v>11172</v>
      </c>
      <c r="F376" s="335"/>
      <c r="G376" s="223"/>
      <c r="H376" s="223"/>
      <c r="I376" s="227">
        <v>41024.67</v>
      </c>
      <c r="J376" s="223"/>
      <c r="K376" s="223"/>
      <c r="L376" s="223"/>
      <c r="M376" s="10">
        <v>22251.545433913445</v>
      </c>
      <c r="N376" s="10">
        <v>8888.030239356214</v>
      </c>
      <c r="O376" s="227">
        <v>1925.1962302759794</v>
      </c>
      <c r="P376" s="223"/>
    </row>
    <row r="377" spans="2:16" ht="11.25" customHeight="1">
      <c r="B377" s="23">
        <v>43586</v>
      </c>
      <c r="C377" s="24">
        <v>54789</v>
      </c>
      <c r="D377" s="10">
        <v>368</v>
      </c>
      <c r="E377" s="25">
        <v>11203</v>
      </c>
      <c r="F377" s="335"/>
      <c r="G377" s="223"/>
      <c r="H377" s="223"/>
      <c r="I377" s="227">
        <v>39025.11</v>
      </c>
      <c r="J377" s="223"/>
      <c r="K377" s="223"/>
      <c r="L377" s="223"/>
      <c r="M377" s="10">
        <v>21131.094781007207</v>
      </c>
      <c r="N377" s="10">
        <v>8419.017941491735</v>
      </c>
      <c r="O377" s="227">
        <v>1815.8816237234</v>
      </c>
      <c r="P377" s="223"/>
    </row>
    <row r="378" spans="2:16" ht="11.25" customHeight="1">
      <c r="B378" s="23">
        <v>43586</v>
      </c>
      <c r="C378" s="24">
        <v>54820</v>
      </c>
      <c r="D378" s="10">
        <v>369</v>
      </c>
      <c r="E378" s="25">
        <v>11234</v>
      </c>
      <c r="F378" s="335"/>
      <c r="G378" s="223"/>
      <c r="H378" s="223"/>
      <c r="I378" s="227">
        <v>37018.64</v>
      </c>
      <c r="J378" s="223"/>
      <c r="K378" s="223"/>
      <c r="L378" s="223"/>
      <c r="M378" s="10">
        <v>20010.645610738964</v>
      </c>
      <c r="N378" s="10">
        <v>7952.334335578845</v>
      </c>
      <c r="O378" s="227">
        <v>1707.9586369705917</v>
      </c>
      <c r="P378" s="223"/>
    </row>
    <row r="379" spans="2:16" ht="11.25" customHeight="1">
      <c r="B379" s="23">
        <v>43586</v>
      </c>
      <c r="C379" s="24">
        <v>54848</v>
      </c>
      <c r="D379" s="10">
        <v>370</v>
      </c>
      <c r="E379" s="25">
        <v>11262</v>
      </c>
      <c r="F379" s="335"/>
      <c r="G379" s="223"/>
      <c r="H379" s="223"/>
      <c r="I379" s="227">
        <v>35005.25</v>
      </c>
      <c r="J379" s="223"/>
      <c r="K379" s="223"/>
      <c r="L379" s="223"/>
      <c r="M379" s="10">
        <v>18893.30553324123</v>
      </c>
      <c r="N379" s="10">
        <v>7491.048241494407</v>
      </c>
      <c r="O379" s="227">
        <v>1602.7298420438715</v>
      </c>
      <c r="P379" s="223"/>
    </row>
    <row r="380" spans="2:16" ht="11.25" customHeight="1">
      <c r="B380" s="23">
        <v>43586</v>
      </c>
      <c r="C380" s="24">
        <v>54879</v>
      </c>
      <c r="D380" s="10">
        <v>371</v>
      </c>
      <c r="E380" s="25">
        <v>11293</v>
      </c>
      <c r="F380" s="335"/>
      <c r="G380" s="223"/>
      <c r="H380" s="223"/>
      <c r="I380" s="227">
        <v>32984.9</v>
      </c>
      <c r="J380" s="223"/>
      <c r="K380" s="223"/>
      <c r="L380" s="223"/>
      <c r="M380" s="10">
        <v>17772.671553318036</v>
      </c>
      <c r="N380" s="10">
        <v>7028.804337976894</v>
      </c>
      <c r="O380" s="227">
        <v>1497.4619743697992</v>
      </c>
      <c r="P380" s="223"/>
    </row>
    <row r="381" spans="2:16" ht="11.25" customHeight="1">
      <c r="B381" s="23">
        <v>43586</v>
      </c>
      <c r="C381" s="24">
        <v>54909</v>
      </c>
      <c r="D381" s="10">
        <v>372</v>
      </c>
      <c r="E381" s="25">
        <v>11323</v>
      </c>
      <c r="F381" s="335"/>
      <c r="G381" s="223"/>
      <c r="H381" s="223"/>
      <c r="I381" s="227">
        <v>30957.57</v>
      </c>
      <c r="J381" s="223"/>
      <c r="K381" s="223"/>
      <c r="L381" s="223"/>
      <c r="M381" s="10">
        <v>16652.94191393075</v>
      </c>
      <c r="N381" s="10">
        <v>6569.759528567499</v>
      </c>
      <c r="O381" s="227">
        <v>1393.9266007851386</v>
      </c>
      <c r="P381" s="223"/>
    </row>
    <row r="382" spans="2:16" ht="11.25" customHeight="1">
      <c r="B382" s="23">
        <v>43586</v>
      </c>
      <c r="C382" s="24">
        <v>54940</v>
      </c>
      <c r="D382" s="10">
        <v>373</v>
      </c>
      <c r="E382" s="25">
        <v>11354</v>
      </c>
      <c r="F382" s="335"/>
      <c r="G382" s="223"/>
      <c r="H382" s="223"/>
      <c r="I382" s="227">
        <v>28923.22</v>
      </c>
      <c r="J382" s="223"/>
      <c r="K382" s="223"/>
      <c r="L382" s="223"/>
      <c r="M382" s="10">
        <v>15532.219654600496</v>
      </c>
      <c r="N382" s="10">
        <v>6112.039084974327</v>
      </c>
      <c r="O382" s="227">
        <v>1291.3179109234306</v>
      </c>
      <c r="P382" s="223"/>
    </row>
    <row r="383" spans="2:16" ht="11.25" customHeight="1">
      <c r="B383" s="23">
        <v>43586</v>
      </c>
      <c r="C383" s="24">
        <v>54970</v>
      </c>
      <c r="D383" s="10">
        <v>374</v>
      </c>
      <c r="E383" s="25">
        <v>11384</v>
      </c>
      <c r="F383" s="335"/>
      <c r="G383" s="223"/>
      <c r="H383" s="223"/>
      <c r="I383" s="227">
        <v>26881.83</v>
      </c>
      <c r="J383" s="223"/>
      <c r="K383" s="223"/>
      <c r="L383" s="223"/>
      <c r="M383" s="10">
        <v>14412.266141263477</v>
      </c>
      <c r="N383" s="10">
        <v>5657.370737679821</v>
      </c>
      <c r="O383" s="227">
        <v>1190.3584940537405</v>
      </c>
      <c r="P383" s="223"/>
    </row>
    <row r="384" spans="2:16" ht="11.25" customHeight="1">
      <c r="B384" s="23">
        <v>43586</v>
      </c>
      <c r="C384" s="24">
        <v>55001</v>
      </c>
      <c r="D384" s="10">
        <v>375</v>
      </c>
      <c r="E384" s="25">
        <v>11415</v>
      </c>
      <c r="F384" s="335"/>
      <c r="G384" s="223"/>
      <c r="H384" s="223"/>
      <c r="I384" s="227">
        <v>24833.39</v>
      </c>
      <c r="J384" s="223"/>
      <c r="K384" s="223"/>
      <c r="L384" s="223"/>
      <c r="M384" s="10">
        <v>13291.445998350115</v>
      </c>
      <c r="N384" s="10">
        <v>5204.136634614666</v>
      </c>
      <c r="O384" s="227">
        <v>1090.356320820568</v>
      </c>
      <c r="P384" s="223"/>
    </row>
    <row r="385" spans="2:16" ht="11.25" customHeight="1">
      <c r="B385" s="23">
        <v>43586</v>
      </c>
      <c r="C385" s="24">
        <v>55032</v>
      </c>
      <c r="D385" s="10">
        <v>376</v>
      </c>
      <c r="E385" s="25">
        <v>11446</v>
      </c>
      <c r="F385" s="335"/>
      <c r="G385" s="223"/>
      <c r="H385" s="223"/>
      <c r="I385" s="227">
        <v>22777.87</v>
      </c>
      <c r="J385" s="223"/>
      <c r="K385" s="223"/>
      <c r="L385" s="223"/>
      <c r="M385" s="10">
        <v>12170.603419517327</v>
      </c>
      <c r="N385" s="10">
        <v>4753.162513243321</v>
      </c>
      <c r="O385" s="227">
        <v>991.6514197124643</v>
      </c>
      <c r="P385" s="223"/>
    </row>
    <row r="386" spans="2:16" ht="11.25" customHeight="1">
      <c r="B386" s="23">
        <v>43586</v>
      </c>
      <c r="C386" s="24">
        <v>55062</v>
      </c>
      <c r="D386" s="10">
        <v>377</v>
      </c>
      <c r="E386" s="25">
        <v>11476</v>
      </c>
      <c r="F386" s="335"/>
      <c r="G386" s="223"/>
      <c r="H386" s="223"/>
      <c r="I386" s="227">
        <v>20715.25</v>
      </c>
      <c r="J386" s="223"/>
      <c r="K386" s="223"/>
      <c r="L386" s="223"/>
      <c r="M386" s="10">
        <v>11050.342536849901</v>
      </c>
      <c r="N386" s="10">
        <v>4305.028787712298</v>
      </c>
      <c r="O386" s="227">
        <v>894.4756409995211</v>
      </c>
      <c r="P386" s="223"/>
    </row>
    <row r="387" spans="2:16" ht="11.25" customHeight="1">
      <c r="B387" s="23">
        <v>43586</v>
      </c>
      <c r="C387" s="24">
        <v>55093</v>
      </c>
      <c r="D387" s="10">
        <v>378</v>
      </c>
      <c r="E387" s="25">
        <v>11507</v>
      </c>
      <c r="F387" s="335"/>
      <c r="G387" s="223"/>
      <c r="H387" s="223"/>
      <c r="I387" s="227">
        <v>18645.5</v>
      </c>
      <c r="J387" s="223"/>
      <c r="K387" s="223"/>
      <c r="L387" s="223"/>
      <c r="M387" s="10">
        <v>9929.385554370743</v>
      </c>
      <c r="N387" s="10">
        <v>3858.484739197482</v>
      </c>
      <c r="O387" s="227">
        <v>798.299513478943</v>
      </c>
      <c r="P387" s="223"/>
    </row>
    <row r="388" spans="2:16" ht="11.25" customHeight="1">
      <c r="B388" s="23">
        <v>43586</v>
      </c>
      <c r="C388" s="24">
        <v>55123</v>
      </c>
      <c r="D388" s="10">
        <v>379</v>
      </c>
      <c r="E388" s="25">
        <v>11537</v>
      </c>
      <c r="F388" s="335"/>
      <c r="G388" s="223"/>
      <c r="H388" s="223"/>
      <c r="I388" s="227">
        <v>16568.59</v>
      </c>
      <c r="J388" s="223"/>
      <c r="K388" s="223"/>
      <c r="L388" s="223"/>
      <c r="M388" s="10">
        <v>8808.875098270319</v>
      </c>
      <c r="N388" s="10">
        <v>3414.6377069638875</v>
      </c>
      <c r="O388" s="227">
        <v>703.5740176322723</v>
      </c>
      <c r="P388" s="223"/>
    </row>
    <row r="389" spans="2:16" ht="11.25" customHeight="1">
      <c r="B389" s="23">
        <v>43586</v>
      </c>
      <c r="C389" s="24">
        <v>55154</v>
      </c>
      <c r="D389" s="10">
        <v>380</v>
      </c>
      <c r="E389" s="25">
        <v>11568</v>
      </c>
      <c r="F389" s="335"/>
      <c r="G389" s="223"/>
      <c r="H389" s="223"/>
      <c r="I389" s="227">
        <v>15214.15</v>
      </c>
      <c r="J389" s="223"/>
      <c r="K389" s="223"/>
      <c r="L389" s="223"/>
      <c r="M389" s="10">
        <v>8075.052856447316</v>
      </c>
      <c r="N389" s="10">
        <v>3122.221042135308</v>
      </c>
      <c r="O389" s="227">
        <v>640.597776698044</v>
      </c>
      <c r="P389" s="223"/>
    </row>
    <row r="390" spans="2:16" ht="11.25" customHeight="1">
      <c r="B390" s="23">
        <v>43586</v>
      </c>
      <c r="C390" s="24">
        <v>55185</v>
      </c>
      <c r="D390" s="10">
        <v>381</v>
      </c>
      <c r="E390" s="25">
        <v>11599</v>
      </c>
      <c r="F390" s="335"/>
      <c r="G390" s="223"/>
      <c r="H390" s="223"/>
      <c r="I390" s="227">
        <v>13854.94</v>
      </c>
      <c r="J390" s="223"/>
      <c r="K390" s="223"/>
      <c r="L390" s="223"/>
      <c r="M390" s="10">
        <v>7341.167079811256</v>
      </c>
      <c r="N390" s="10">
        <v>2831.24514003036</v>
      </c>
      <c r="O390" s="227">
        <v>578.4367457831542</v>
      </c>
      <c r="P390" s="223"/>
    </row>
    <row r="391" spans="2:16" ht="11.25" customHeight="1">
      <c r="B391" s="23">
        <v>43586</v>
      </c>
      <c r="C391" s="24">
        <v>55213</v>
      </c>
      <c r="D391" s="10">
        <v>382</v>
      </c>
      <c r="E391" s="25">
        <v>11627</v>
      </c>
      <c r="F391" s="335"/>
      <c r="G391" s="223"/>
      <c r="H391" s="223"/>
      <c r="I391" s="227">
        <v>12490.93</v>
      </c>
      <c r="J391" s="223"/>
      <c r="K391" s="223"/>
      <c r="L391" s="223"/>
      <c r="M391" s="10">
        <v>6608.294004670471</v>
      </c>
      <c r="N391" s="10">
        <v>2542.7451710500254</v>
      </c>
      <c r="O391" s="227">
        <v>517.5070251742522</v>
      </c>
      <c r="P391" s="223"/>
    </row>
    <row r="392" spans="2:16" ht="11.25" customHeight="1">
      <c r="B392" s="23">
        <v>43586</v>
      </c>
      <c r="C392" s="24">
        <v>55244</v>
      </c>
      <c r="D392" s="10">
        <v>383</v>
      </c>
      <c r="E392" s="25">
        <v>11658</v>
      </c>
      <c r="F392" s="335"/>
      <c r="G392" s="223"/>
      <c r="H392" s="223"/>
      <c r="I392" s="227">
        <v>11122.1</v>
      </c>
      <c r="J392" s="223"/>
      <c r="K392" s="223"/>
      <c r="L392" s="223"/>
      <c r="M392" s="10">
        <v>5874.138156350066</v>
      </c>
      <c r="N392" s="10">
        <v>2254.507742660769</v>
      </c>
      <c r="O392" s="227">
        <v>456.9006356256181</v>
      </c>
      <c r="P392" s="223"/>
    </row>
    <row r="393" spans="2:16" ht="11.25" customHeight="1">
      <c r="B393" s="23">
        <v>43586</v>
      </c>
      <c r="C393" s="24">
        <v>55274</v>
      </c>
      <c r="D393" s="10">
        <v>384</v>
      </c>
      <c r="E393" s="25">
        <v>11688</v>
      </c>
      <c r="F393" s="335"/>
      <c r="G393" s="223"/>
      <c r="H393" s="223"/>
      <c r="I393" s="227">
        <v>9748.44</v>
      </c>
      <c r="J393" s="223"/>
      <c r="K393" s="223"/>
      <c r="L393" s="223"/>
      <c r="M393" s="10">
        <v>5140.188486518608</v>
      </c>
      <c r="N393" s="10">
        <v>1967.9605411137638</v>
      </c>
      <c r="O393" s="227">
        <v>397.19383666421436</v>
      </c>
      <c r="P393" s="223"/>
    </row>
    <row r="394" spans="2:16" ht="11.25" customHeight="1">
      <c r="B394" s="23">
        <v>43586</v>
      </c>
      <c r="C394" s="24">
        <v>55305</v>
      </c>
      <c r="D394" s="10">
        <v>385</v>
      </c>
      <c r="E394" s="25">
        <v>11719</v>
      </c>
      <c r="F394" s="335"/>
      <c r="G394" s="223"/>
      <c r="H394" s="223"/>
      <c r="I394" s="227">
        <v>8369.93</v>
      </c>
      <c r="J394" s="223"/>
      <c r="K394" s="223"/>
      <c r="L394" s="223"/>
      <c r="M394" s="10">
        <v>4405.838020951036</v>
      </c>
      <c r="N394" s="10">
        <v>1682.518937471004</v>
      </c>
      <c r="O394" s="227">
        <v>338.1447859776039</v>
      </c>
      <c r="P394" s="223"/>
    </row>
    <row r="395" spans="2:16" ht="11.25" customHeight="1">
      <c r="B395" s="23">
        <v>43586</v>
      </c>
      <c r="C395" s="24">
        <v>55335</v>
      </c>
      <c r="D395" s="10">
        <v>386</v>
      </c>
      <c r="E395" s="25">
        <v>11749</v>
      </c>
      <c r="F395" s="335"/>
      <c r="G395" s="223"/>
      <c r="H395" s="223"/>
      <c r="I395" s="227">
        <v>6986.56</v>
      </c>
      <c r="J395" s="223"/>
      <c r="K395" s="223"/>
      <c r="L395" s="223"/>
      <c r="M395" s="10">
        <v>3671.6109297538715</v>
      </c>
      <c r="N395" s="10">
        <v>1398.6783610941975</v>
      </c>
      <c r="O395" s="227">
        <v>279.94755160599084</v>
      </c>
      <c r="P395" s="223"/>
    </row>
    <row r="396" spans="2:16" ht="11.25" customHeight="1">
      <c r="B396" s="23">
        <v>43586</v>
      </c>
      <c r="C396" s="24">
        <v>55366</v>
      </c>
      <c r="D396" s="10">
        <v>387</v>
      </c>
      <c r="E396" s="25">
        <v>11780</v>
      </c>
      <c r="F396" s="335"/>
      <c r="G396" s="223"/>
      <c r="H396" s="223"/>
      <c r="I396" s="227">
        <v>5598.31</v>
      </c>
      <c r="J396" s="223"/>
      <c r="K396" s="223"/>
      <c r="L396" s="223"/>
      <c r="M396" s="10">
        <v>2937.0611137392752</v>
      </c>
      <c r="N396" s="10">
        <v>1116.0104935465013</v>
      </c>
      <c r="O396" s="227">
        <v>222.4250594502269</v>
      </c>
      <c r="P396" s="223"/>
    </row>
    <row r="397" spans="2:16" ht="11.25" customHeight="1">
      <c r="B397" s="23">
        <v>43586</v>
      </c>
      <c r="C397" s="24">
        <v>55397</v>
      </c>
      <c r="D397" s="10">
        <v>388</v>
      </c>
      <c r="E397" s="25">
        <v>11811</v>
      </c>
      <c r="F397" s="335"/>
      <c r="G397" s="223"/>
      <c r="H397" s="223"/>
      <c r="I397" s="227">
        <v>4205.16</v>
      </c>
      <c r="J397" s="223"/>
      <c r="K397" s="223"/>
      <c r="L397" s="223"/>
      <c r="M397" s="10">
        <v>2202.4260932430593</v>
      </c>
      <c r="N397" s="10">
        <v>834.7390513606698</v>
      </c>
      <c r="O397" s="227">
        <v>165.66195726767145</v>
      </c>
      <c r="P397" s="223"/>
    </row>
    <row r="398" spans="2:16" ht="11.25" customHeight="1">
      <c r="B398" s="23">
        <v>43586</v>
      </c>
      <c r="C398" s="24">
        <v>55427</v>
      </c>
      <c r="D398" s="10">
        <v>389</v>
      </c>
      <c r="E398" s="25">
        <v>11841</v>
      </c>
      <c r="F398" s="335"/>
      <c r="G398" s="223"/>
      <c r="H398" s="223"/>
      <c r="I398" s="227">
        <v>2807.09</v>
      </c>
      <c r="J398" s="223"/>
      <c r="K398" s="223"/>
      <c r="L398" s="223"/>
      <c r="M398" s="10">
        <v>1467.7825373397923</v>
      </c>
      <c r="N398" s="10">
        <v>554.9334087383761</v>
      </c>
      <c r="O398" s="227">
        <v>109.68039647182263</v>
      </c>
      <c r="P398" s="223"/>
    </row>
    <row r="399" spans="2:16" ht="11.25" customHeight="1">
      <c r="B399" s="23">
        <v>43586</v>
      </c>
      <c r="C399" s="24">
        <v>55458</v>
      </c>
      <c r="D399" s="10">
        <v>390</v>
      </c>
      <c r="E399" s="25">
        <v>11872</v>
      </c>
      <c r="F399" s="335"/>
      <c r="G399" s="223"/>
      <c r="H399" s="223"/>
      <c r="I399" s="227">
        <v>1404.08</v>
      </c>
      <c r="J399" s="223"/>
      <c r="K399" s="223"/>
      <c r="L399" s="223"/>
      <c r="M399" s="10">
        <v>732.9258032612253</v>
      </c>
      <c r="N399" s="10">
        <v>276.3969584172574</v>
      </c>
      <c r="O399" s="227">
        <v>54.397384573786674</v>
      </c>
      <c r="P399" s="223"/>
    </row>
    <row r="400" spans="2:16" ht="11.25" customHeight="1">
      <c r="B400" s="23">
        <v>43586</v>
      </c>
      <c r="C400" s="24">
        <v>55488</v>
      </c>
      <c r="D400" s="10">
        <v>391</v>
      </c>
      <c r="E400" s="25">
        <v>11902</v>
      </c>
      <c r="F400" s="335"/>
      <c r="G400" s="223"/>
      <c r="H400" s="223"/>
      <c r="I400" s="227">
        <v>0</v>
      </c>
      <c r="J400" s="223"/>
      <c r="K400" s="223"/>
      <c r="L400" s="223"/>
      <c r="M400" s="10">
        <v>0</v>
      </c>
      <c r="N400" s="10">
        <v>0</v>
      </c>
      <c r="O400" s="227">
        <v>0</v>
      </c>
      <c r="P400" s="223"/>
    </row>
    <row r="401" spans="2:16" ht="15" customHeight="1">
      <c r="B401" s="26"/>
      <c r="C401" s="27"/>
      <c r="D401" s="27"/>
      <c r="E401" s="26"/>
      <c r="F401" s="336"/>
      <c r="G401" s="337"/>
      <c r="H401" s="337"/>
      <c r="I401" s="338">
        <v>681397731830.9381</v>
      </c>
      <c r="J401" s="337"/>
      <c r="K401" s="337"/>
      <c r="L401" s="337"/>
      <c r="M401" s="28">
        <v>605945975427.6467</v>
      </c>
      <c r="N401" s="28">
        <v>515723543277.6939</v>
      </c>
      <c r="O401" s="338">
        <v>407846253430.5145</v>
      </c>
      <c r="P401" s="337"/>
    </row>
  </sheetData>
  <sheetProtection/>
  <mergeCells count="1186">
    <mergeCell ref="F401:H401"/>
    <mergeCell ref="I401:L401"/>
    <mergeCell ref="O401:P401"/>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F18" sqref="F18"/>
    </sheetView>
  </sheetViews>
  <sheetFormatPr defaultColWidth="8.8515625" defaultRowHeight="12.75" outlineLevelRow="1"/>
  <cols>
    <col min="1" max="1" width="13.28125" style="71" customWidth="1"/>
    <col min="2" max="2" width="60.57421875" style="71" bestFit="1" customWidth="1"/>
    <col min="3" max="7" width="41.00390625" style="71" customWidth="1"/>
    <col min="8" max="8" width="7.28125" style="71" customWidth="1"/>
    <col min="9" max="9" width="92.00390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2" ht="45" customHeight="1">
      <c r="A1" s="339" t="s">
        <v>1966</v>
      </c>
      <c r="B1" s="339"/>
    </row>
    <row r="2" spans="1:13" ht="31.5">
      <c r="A2" s="67" t="s">
        <v>1967</v>
      </c>
      <c r="B2" s="67"/>
      <c r="C2" s="68"/>
      <c r="D2" s="68"/>
      <c r="E2" s="68"/>
      <c r="F2" s="69" t="s">
        <v>925</v>
      </c>
      <c r="G2" s="113"/>
      <c r="H2" s="68"/>
      <c r="I2" s="29"/>
      <c r="J2" s="68"/>
      <c r="K2" s="68"/>
      <c r="L2" s="68"/>
      <c r="M2" s="68"/>
    </row>
    <row r="3" spans="1:13" ht="15.75" thickBot="1">
      <c r="A3" s="68"/>
      <c r="B3" s="70"/>
      <c r="C3" s="70"/>
      <c r="D3" s="68"/>
      <c r="E3" s="68"/>
      <c r="F3" s="68"/>
      <c r="G3" s="68"/>
      <c r="H3" s="68"/>
      <c r="L3" s="68"/>
      <c r="M3" s="68"/>
    </row>
    <row r="4" spans="1:13" ht="19.5" thickBot="1">
      <c r="A4" s="72"/>
      <c r="B4" s="73" t="s">
        <v>926</v>
      </c>
      <c r="C4" s="74" t="s">
        <v>1968</v>
      </c>
      <c r="D4" s="72"/>
      <c r="E4" s="72"/>
      <c r="F4" s="68"/>
      <c r="G4" s="68"/>
      <c r="H4" s="68"/>
      <c r="I4" s="82" t="s">
        <v>1969</v>
      </c>
      <c r="J4" s="183" t="s">
        <v>1946</v>
      </c>
      <c r="L4" s="68"/>
      <c r="M4" s="68"/>
    </row>
    <row r="5" spans="8:13" ht="15.75" thickBot="1">
      <c r="H5" s="68"/>
      <c r="I5" s="188" t="s">
        <v>1948</v>
      </c>
      <c r="J5" s="71" t="s">
        <v>989</v>
      </c>
      <c r="L5" s="68"/>
      <c r="M5" s="68"/>
    </row>
    <row r="6" spans="1:13" ht="18.75">
      <c r="A6" s="75"/>
      <c r="B6" s="76" t="s">
        <v>1970</v>
      </c>
      <c r="C6" s="75"/>
      <c r="E6" s="77"/>
      <c r="F6" s="77"/>
      <c r="G6" s="77"/>
      <c r="H6" s="68"/>
      <c r="I6" s="188" t="s">
        <v>1950</v>
      </c>
      <c r="J6" s="71" t="s">
        <v>1951</v>
      </c>
      <c r="L6" s="68"/>
      <c r="M6" s="68"/>
    </row>
    <row r="7" spans="2:13" ht="15">
      <c r="B7" s="78" t="s">
        <v>1971</v>
      </c>
      <c r="H7" s="68"/>
      <c r="I7" s="188" t="s">
        <v>1953</v>
      </c>
      <c r="J7" s="71" t="s">
        <v>1954</v>
      </c>
      <c r="L7" s="68"/>
      <c r="M7" s="68"/>
    </row>
    <row r="8" spans="2:13" ht="15">
      <c r="B8" s="78" t="s">
        <v>1972</v>
      </c>
      <c r="H8" s="68"/>
      <c r="I8" s="188" t="s">
        <v>1973</v>
      </c>
      <c r="J8" s="71" t="s">
        <v>1974</v>
      </c>
      <c r="L8" s="68"/>
      <c r="M8" s="68"/>
    </row>
    <row r="9" spans="2:13" ht="15.75" thickBot="1">
      <c r="B9" s="80" t="s">
        <v>1975</v>
      </c>
      <c r="H9" s="68"/>
      <c r="L9" s="68"/>
      <c r="M9" s="68"/>
    </row>
    <row r="10" spans="2:13" ht="15">
      <c r="B10" s="81"/>
      <c r="H10" s="68"/>
      <c r="I10" s="189" t="s">
        <v>1976</v>
      </c>
      <c r="L10" s="68"/>
      <c r="M10" s="68"/>
    </row>
    <row r="11" spans="2:13" ht="15">
      <c r="B11" s="81"/>
      <c r="H11" s="68"/>
      <c r="I11" s="189" t="s">
        <v>1977</v>
      </c>
      <c r="L11" s="68"/>
      <c r="M11" s="68"/>
    </row>
    <row r="12" spans="1:13" ht="37.5">
      <c r="A12" s="82" t="s">
        <v>935</v>
      </c>
      <c r="B12" s="82" t="s">
        <v>1978</v>
      </c>
      <c r="C12" s="83"/>
      <c r="D12" s="83"/>
      <c r="E12" s="83"/>
      <c r="F12" s="83"/>
      <c r="G12" s="83"/>
      <c r="H12" s="68"/>
      <c r="L12" s="68"/>
      <c r="M12" s="68"/>
    </row>
    <row r="13" spans="1:13" ht="15" customHeight="1">
      <c r="A13" s="92"/>
      <c r="B13" s="93" t="s">
        <v>1979</v>
      </c>
      <c r="C13" s="92" t="s">
        <v>1980</v>
      </c>
      <c r="D13" s="92" t="s">
        <v>1981</v>
      </c>
      <c r="E13" s="94"/>
      <c r="F13" s="95"/>
      <c r="G13" s="95"/>
      <c r="H13" s="68"/>
      <c r="L13" s="68"/>
      <c r="M13" s="68"/>
    </row>
    <row r="14" spans="1:13" ht="15">
      <c r="A14" s="71" t="s">
        <v>1982</v>
      </c>
      <c r="B14" s="90" t="s">
        <v>1983</v>
      </c>
      <c r="C14" s="190"/>
      <c r="D14" s="190"/>
      <c r="E14" s="77"/>
      <c r="F14" s="77"/>
      <c r="G14" s="77"/>
      <c r="H14" s="68"/>
      <c r="L14" s="68"/>
      <c r="M14" s="68"/>
    </row>
    <row r="15" spans="1:13" ht="15">
      <c r="A15" s="71" t="s">
        <v>1984</v>
      </c>
      <c r="B15" s="90" t="s">
        <v>1379</v>
      </c>
      <c r="C15" s="123" t="s">
        <v>1985</v>
      </c>
      <c r="D15" s="123" t="s">
        <v>1986</v>
      </c>
      <c r="E15" s="77"/>
      <c r="F15" s="77"/>
      <c r="G15" s="77"/>
      <c r="H15" s="68"/>
      <c r="L15" s="68"/>
      <c r="M15" s="68"/>
    </row>
    <row r="16" spans="1:13" ht="15">
      <c r="A16" s="71" t="s">
        <v>1987</v>
      </c>
      <c r="B16" s="90" t="s">
        <v>1988</v>
      </c>
      <c r="C16" s="123"/>
      <c r="D16" s="123"/>
      <c r="E16" s="77"/>
      <c r="F16" s="77"/>
      <c r="G16" s="77"/>
      <c r="H16" s="68"/>
      <c r="L16" s="68"/>
      <c r="M16" s="68"/>
    </row>
    <row r="17" spans="1:13" ht="15">
      <c r="A17" s="71" t="s">
        <v>1989</v>
      </c>
      <c r="B17" s="90" t="s">
        <v>1990</v>
      </c>
      <c r="C17" s="123"/>
      <c r="D17" s="123"/>
      <c r="E17" s="77"/>
      <c r="F17" s="77"/>
      <c r="G17" s="77"/>
      <c r="H17" s="68"/>
      <c r="L17" s="68"/>
      <c r="M17" s="68"/>
    </row>
    <row r="18" spans="1:13" ht="15">
      <c r="A18" s="71" t="s">
        <v>1991</v>
      </c>
      <c r="B18" s="90" t="s">
        <v>1992</v>
      </c>
      <c r="C18" s="123"/>
      <c r="D18" s="123"/>
      <c r="E18" s="77"/>
      <c r="F18" s="77"/>
      <c r="G18" s="77"/>
      <c r="H18" s="68"/>
      <c r="L18" s="68"/>
      <c r="M18" s="68"/>
    </row>
    <row r="19" spans="1:13" ht="15">
      <c r="A19" s="71" t="s">
        <v>1993</v>
      </c>
      <c r="B19" s="90" t="s">
        <v>1994</v>
      </c>
      <c r="C19" s="123"/>
      <c r="D19" s="123"/>
      <c r="E19" s="77"/>
      <c r="F19" s="77"/>
      <c r="G19" s="77"/>
      <c r="H19" s="68"/>
      <c r="L19" s="68"/>
      <c r="M19" s="68"/>
    </row>
    <row r="20" spans="1:13" ht="15">
      <c r="A20" s="71" t="s">
        <v>1995</v>
      </c>
      <c r="B20" s="90" t="s">
        <v>1996</v>
      </c>
      <c r="C20" s="123"/>
      <c r="D20" s="123"/>
      <c r="E20" s="77"/>
      <c r="F20" s="77"/>
      <c r="G20" s="77"/>
      <c r="H20" s="68"/>
      <c r="L20" s="68"/>
      <c r="M20" s="68"/>
    </row>
    <row r="21" spans="1:13" ht="15">
      <c r="A21" s="71" t="s">
        <v>1997</v>
      </c>
      <c r="B21" s="90" t="s">
        <v>1998</v>
      </c>
      <c r="C21" s="123"/>
      <c r="D21" s="123"/>
      <c r="E21" s="77"/>
      <c r="F21" s="77"/>
      <c r="G21" s="77"/>
      <c r="H21" s="68"/>
      <c r="L21" s="68"/>
      <c r="M21" s="68"/>
    </row>
    <row r="22" spans="1:13" ht="15">
      <c r="A22" s="71" t="s">
        <v>1999</v>
      </c>
      <c r="B22" s="90" t="s">
        <v>2000</v>
      </c>
      <c r="C22" s="123"/>
      <c r="D22" s="123"/>
      <c r="E22" s="77"/>
      <c r="F22" s="77"/>
      <c r="G22" s="77"/>
      <c r="H22" s="68"/>
      <c r="L22" s="68"/>
      <c r="M22" s="68"/>
    </row>
    <row r="23" spans="1:13" ht="30">
      <c r="A23" s="71" t="s">
        <v>2001</v>
      </c>
      <c r="B23" s="90" t="s">
        <v>2002</v>
      </c>
      <c r="C23" s="123" t="s">
        <v>2003</v>
      </c>
      <c r="D23" s="123"/>
      <c r="E23" s="77"/>
      <c r="F23" s="77"/>
      <c r="G23" s="77"/>
      <c r="H23" s="68"/>
      <c r="L23" s="68"/>
      <c r="M23" s="68"/>
    </row>
    <row r="24" spans="1:13" ht="15">
      <c r="A24" s="71" t="s">
        <v>2004</v>
      </c>
      <c r="B24" s="90" t="s">
        <v>2005</v>
      </c>
      <c r="C24" s="123" t="s">
        <v>2006</v>
      </c>
      <c r="D24" s="123"/>
      <c r="E24" s="77"/>
      <c r="F24" s="77"/>
      <c r="G24" s="77"/>
      <c r="H24" s="68"/>
      <c r="L24" s="68"/>
      <c r="M24" s="68"/>
    </row>
    <row r="25" spans="1:13" ht="15" outlineLevel="1">
      <c r="A25" s="71" t="s">
        <v>2007</v>
      </c>
      <c r="B25" s="87"/>
      <c r="E25" s="77"/>
      <c r="F25" s="77"/>
      <c r="G25" s="77"/>
      <c r="H25" s="68"/>
      <c r="L25" s="68"/>
      <c r="M25" s="68"/>
    </row>
    <row r="26" spans="1:13" ht="15" outlineLevel="1">
      <c r="A26" s="71" t="s">
        <v>2008</v>
      </c>
      <c r="B26" s="87"/>
      <c r="E26" s="77"/>
      <c r="F26" s="77"/>
      <c r="G26" s="77"/>
      <c r="H26" s="68"/>
      <c r="L26" s="68"/>
      <c r="M26" s="68"/>
    </row>
    <row r="27" spans="1:13" ht="15" outlineLevel="1">
      <c r="A27" s="71" t="s">
        <v>2009</v>
      </c>
      <c r="B27" s="87"/>
      <c r="E27" s="77"/>
      <c r="F27" s="77"/>
      <c r="G27" s="77"/>
      <c r="H27" s="68"/>
      <c r="L27" s="68"/>
      <c r="M27" s="68"/>
    </row>
    <row r="28" spans="1:13" ht="15" outlineLevel="1">
      <c r="A28" s="71" t="s">
        <v>2010</v>
      </c>
      <c r="B28" s="87"/>
      <c r="E28" s="77"/>
      <c r="F28" s="77"/>
      <c r="G28" s="77"/>
      <c r="H28" s="68"/>
      <c r="L28" s="68"/>
      <c r="M28" s="68"/>
    </row>
    <row r="29" spans="1:13" ht="15" outlineLevel="1">
      <c r="A29" s="71" t="s">
        <v>2011</v>
      </c>
      <c r="B29" s="87"/>
      <c r="E29" s="77"/>
      <c r="F29" s="77"/>
      <c r="G29" s="77"/>
      <c r="H29" s="68"/>
      <c r="L29" s="68"/>
      <c r="M29" s="68"/>
    </row>
    <row r="30" spans="1:13" ht="15" outlineLevel="1">
      <c r="A30" s="71" t="s">
        <v>2012</v>
      </c>
      <c r="B30" s="87"/>
      <c r="E30" s="77"/>
      <c r="F30" s="77"/>
      <c r="G30" s="77"/>
      <c r="H30" s="68"/>
      <c r="L30" s="68"/>
      <c r="M30" s="68"/>
    </row>
    <row r="31" spans="1:13" ht="15" outlineLevel="1">
      <c r="A31" s="71" t="s">
        <v>2013</v>
      </c>
      <c r="B31" s="87"/>
      <c r="E31" s="77"/>
      <c r="F31" s="77"/>
      <c r="G31" s="77"/>
      <c r="H31" s="68"/>
      <c r="L31" s="68"/>
      <c r="M31" s="68"/>
    </row>
    <row r="32" spans="1:13" ht="15" outlineLevel="1">
      <c r="A32" s="71" t="s">
        <v>2014</v>
      </c>
      <c r="B32" s="87"/>
      <c r="E32" s="77"/>
      <c r="F32" s="77"/>
      <c r="G32" s="77"/>
      <c r="H32" s="68"/>
      <c r="L32" s="68"/>
      <c r="M32" s="68"/>
    </row>
    <row r="33" spans="1:13" ht="18.75">
      <c r="A33" s="83"/>
      <c r="B33" s="82" t="s">
        <v>1972</v>
      </c>
      <c r="C33" s="83"/>
      <c r="D33" s="83"/>
      <c r="E33" s="83"/>
      <c r="F33" s="83"/>
      <c r="G33" s="83"/>
      <c r="H33" s="68"/>
      <c r="L33" s="68"/>
      <c r="M33" s="68"/>
    </row>
    <row r="34" spans="1:13" ht="15" customHeight="1">
      <c r="A34" s="92"/>
      <c r="B34" s="93" t="s">
        <v>2015</v>
      </c>
      <c r="C34" s="92" t="s">
        <v>2016</v>
      </c>
      <c r="D34" s="92" t="s">
        <v>1981</v>
      </c>
      <c r="E34" s="92" t="s">
        <v>2017</v>
      </c>
      <c r="F34" s="95"/>
      <c r="G34" s="95"/>
      <c r="H34" s="68"/>
      <c r="L34" s="68"/>
      <c r="M34" s="68"/>
    </row>
    <row r="35" spans="1:13" ht="15">
      <c r="A35" s="71" t="s">
        <v>2018</v>
      </c>
      <c r="B35" s="190" t="s">
        <v>2019</v>
      </c>
      <c r="C35" s="190" t="s">
        <v>2020</v>
      </c>
      <c r="D35" s="190" t="s">
        <v>2021</v>
      </c>
      <c r="E35" s="190" t="s">
        <v>2022</v>
      </c>
      <c r="F35" s="191"/>
      <c r="G35" s="191"/>
      <c r="H35" s="68"/>
      <c r="L35" s="68"/>
      <c r="M35" s="68"/>
    </row>
    <row r="36" spans="1:13" ht="15">
      <c r="A36" s="71" t="s">
        <v>2023</v>
      </c>
      <c r="B36" s="90"/>
      <c r="H36" s="68"/>
      <c r="L36" s="68"/>
      <c r="M36" s="68"/>
    </row>
    <row r="37" spans="1:13" ht="15">
      <c r="A37" s="71" t="s">
        <v>2024</v>
      </c>
      <c r="B37" s="90"/>
      <c r="H37" s="68"/>
      <c r="L37" s="68"/>
      <c r="M37" s="68"/>
    </row>
    <row r="38" spans="1:13" ht="15">
      <c r="A38" s="71" t="s">
        <v>2025</v>
      </c>
      <c r="B38" s="90"/>
      <c r="H38" s="68"/>
      <c r="L38" s="68"/>
      <c r="M38" s="68"/>
    </row>
    <row r="39" spans="1:13" ht="15">
      <c r="A39" s="71" t="s">
        <v>2026</v>
      </c>
      <c r="B39" s="90"/>
      <c r="H39" s="68"/>
      <c r="L39" s="68"/>
      <c r="M39" s="68"/>
    </row>
    <row r="40" spans="1:13" ht="15">
      <c r="A40" s="71" t="s">
        <v>2027</v>
      </c>
      <c r="B40" s="90"/>
      <c r="H40" s="68"/>
      <c r="L40" s="68"/>
      <c r="M40" s="68"/>
    </row>
    <row r="41" spans="1:13" ht="15">
      <c r="A41" s="71" t="s">
        <v>2028</v>
      </c>
      <c r="B41" s="90"/>
      <c r="H41" s="68"/>
      <c r="L41" s="68"/>
      <c r="M41" s="68"/>
    </row>
    <row r="42" spans="1:13" ht="15">
      <c r="A42" s="71" t="s">
        <v>2029</v>
      </c>
      <c r="B42" s="90"/>
      <c r="H42" s="68"/>
      <c r="L42" s="68"/>
      <c r="M42" s="68"/>
    </row>
    <row r="43" spans="1:13" ht="15">
      <c r="A43" s="71" t="s">
        <v>2030</v>
      </c>
      <c r="B43" s="90"/>
      <c r="H43" s="68"/>
      <c r="L43" s="68"/>
      <c r="M43" s="68"/>
    </row>
    <row r="44" spans="1:13" ht="15">
      <c r="A44" s="71" t="s">
        <v>2031</v>
      </c>
      <c r="B44" s="90"/>
      <c r="H44" s="68"/>
      <c r="L44" s="68"/>
      <c r="M44" s="68"/>
    </row>
    <row r="45" spans="1:13" ht="15">
      <c r="A45" s="71" t="s">
        <v>2032</v>
      </c>
      <c r="B45" s="90"/>
      <c r="H45" s="68"/>
      <c r="L45" s="68"/>
      <c r="M45" s="68"/>
    </row>
    <row r="46" spans="1:13" ht="15">
      <c r="A46" s="71" t="s">
        <v>2033</v>
      </c>
      <c r="B46" s="90"/>
      <c r="H46" s="68"/>
      <c r="L46" s="68"/>
      <c r="M46" s="68"/>
    </row>
    <row r="47" spans="1:13" ht="15">
      <c r="A47" s="71" t="s">
        <v>2034</v>
      </c>
      <c r="B47" s="90"/>
      <c r="H47" s="68"/>
      <c r="L47" s="68"/>
      <c r="M47" s="68"/>
    </row>
    <row r="48" spans="1:13" ht="15">
      <c r="A48" s="71" t="s">
        <v>2035</v>
      </c>
      <c r="B48" s="90"/>
      <c r="H48" s="68"/>
      <c r="L48" s="68"/>
      <c r="M48" s="68"/>
    </row>
    <row r="49" spans="1:13" ht="15">
      <c r="A49" s="71" t="s">
        <v>2036</v>
      </c>
      <c r="B49" s="90"/>
      <c r="H49" s="68"/>
      <c r="L49" s="68"/>
      <c r="M49" s="68"/>
    </row>
    <row r="50" spans="1:13" ht="15">
      <c r="A50" s="71" t="s">
        <v>2037</v>
      </c>
      <c r="B50" s="90"/>
      <c r="H50" s="68"/>
      <c r="L50" s="68"/>
      <c r="M50" s="68"/>
    </row>
    <row r="51" spans="1:13" ht="15">
      <c r="A51" s="71" t="s">
        <v>2038</v>
      </c>
      <c r="B51" s="90"/>
      <c r="H51" s="68"/>
      <c r="L51" s="68"/>
      <c r="M51" s="68"/>
    </row>
    <row r="52" spans="1:13" ht="15">
      <c r="A52" s="71" t="s">
        <v>2039</v>
      </c>
      <c r="B52" s="90"/>
      <c r="H52" s="68"/>
      <c r="L52" s="68"/>
      <c r="M52" s="68"/>
    </row>
    <row r="53" spans="1:13" ht="15">
      <c r="A53" s="71" t="s">
        <v>2040</v>
      </c>
      <c r="B53" s="90"/>
      <c r="H53" s="68"/>
      <c r="L53" s="68"/>
      <c r="M53" s="68"/>
    </row>
    <row r="54" spans="1:13" ht="15">
      <c r="A54" s="71" t="s">
        <v>2041</v>
      </c>
      <c r="B54" s="90"/>
      <c r="H54" s="68"/>
      <c r="L54" s="68"/>
      <c r="M54" s="68"/>
    </row>
    <row r="55" spans="1:13" ht="15">
      <c r="A55" s="71" t="s">
        <v>2042</v>
      </c>
      <c r="B55" s="90"/>
      <c r="H55" s="68"/>
      <c r="L55" s="68"/>
      <c r="M55" s="68"/>
    </row>
    <row r="56" spans="1:13" ht="15">
      <c r="A56" s="71" t="s">
        <v>2043</v>
      </c>
      <c r="B56" s="90"/>
      <c r="H56" s="68"/>
      <c r="L56" s="68"/>
      <c r="M56" s="68"/>
    </row>
    <row r="57" spans="1:13" ht="15">
      <c r="A57" s="71" t="s">
        <v>2044</v>
      </c>
      <c r="B57" s="90"/>
      <c r="H57" s="68"/>
      <c r="L57" s="68"/>
      <c r="M57" s="68"/>
    </row>
    <row r="58" spans="1:13" ht="15">
      <c r="A58" s="71" t="s">
        <v>2045</v>
      </c>
      <c r="B58" s="90"/>
      <c r="H58" s="68"/>
      <c r="L58" s="68"/>
      <c r="M58" s="68"/>
    </row>
    <row r="59" spans="1:13" ht="15">
      <c r="A59" s="71" t="s">
        <v>2046</v>
      </c>
      <c r="B59" s="90"/>
      <c r="H59" s="68"/>
      <c r="L59" s="68"/>
      <c r="M59" s="68"/>
    </row>
    <row r="60" spans="1:13" ht="15" outlineLevel="1">
      <c r="A60" s="71" t="s">
        <v>2047</v>
      </c>
      <c r="B60" s="90"/>
      <c r="E60" s="90"/>
      <c r="F60" s="90"/>
      <c r="G60" s="90"/>
      <c r="H60" s="68"/>
      <c r="L60" s="68"/>
      <c r="M60" s="68"/>
    </row>
    <row r="61" spans="1:13" ht="15" outlineLevel="1">
      <c r="A61" s="71" t="s">
        <v>2048</v>
      </c>
      <c r="B61" s="90"/>
      <c r="E61" s="90"/>
      <c r="F61" s="90"/>
      <c r="G61" s="90"/>
      <c r="H61" s="68"/>
      <c r="L61" s="68"/>
      <c r="M61" s="68"/>
    </row>
    <row r="62" spans="1:13" ht="15" outlineLevel="1">
      <c r="A62" s="71" t="s">
        <v>2049</v>
      </c>
      <c r="B62" s="90"/>
      <c r="E62" s="90"/>
      <c r="F62" s="90"/>
      <c r="G62" s="90"/>
      <c r="H62" s="68"/>
      <c r="L62" s="68"/>
      <c r="M62" s="68"/>
    </row>
    <row r="63" spans="1:13" ht="15" outlineLevel="1">
      <c r="A63" s="71" t="s">
        <v>2050</v>
      </c>
      <c r="B63" s="90"/>
      <c r="E63" s="90"/>
      <c r="F63" s="90"/>
      <c r="G63" s="90"/>
      <c r="H63" s="68"/>
      <c r="L63" s="68"/>
      <c r="M63" s="68"/>
    </row>
    <row r="64" spans="1:13" ht="15" outlineLevel="1">
      <c r="A64" s="71" t="s">
        <v>2051</v>
      </c>
      <c r="B64" s="90"/>
      <c r="E64" s="90"/>
      <c r="F64" s="90"/>
      <c r="G64" s="90"/>
      <c r="H64" s="68"/>
      <c r="L64" s="68"/>
      <c r="M64" s="68"/>
    </row>
    <row r="65" spans="1:13" ht="15" outlineLevel="1">
      <c r="A65" s="71" t="s">
        <v>2052</v>
      </c>
      <c r="B65" s="90"/>
      <c r="E65" s="90"/>
      <c r="F65" s="90"/>
      <c r="G65" s="90"/>
      <c r="H65" s="68"/>
      <c r="L65" s="68"/>
      <c r="M65" s="68"/>
    </row>
    <row r="66" spans="1:13" ht="15" outlineLevel="1">
      <c r="A66" s="71" t="s">
        <v>2053</v>
      </c>
      <c r="B66" s="90"/>
      <c r="E66" s="90"/>
      <c r="F66" s="90"/>
      <c r="G66" s="90"/>
      <c r="H66" s="68"/>
      <c r="L66" s="68"/>
      <c r="M66" s="68"/>
    </row>
    <row r="67" spans="1:13" ht="15" outlineLevel="1">
      <c r="A67" s="71" t="s">
        <v>2054</v>
      </c>
      <c r="B67" s="90"/>
      <c r="E67" s="90"/>
      <c r="F67" s="90"/>
      <c r="G67" s="90"/>
      <c r="H67" s="68"/>
      <c r="L67" s="68"/>
      <c r="M67" s="68"/>
    </row>
    <row r="68" spans="1:13" ht="15" outlineLevel="1">
      <c r="A68" s="71" t="s">
        <v>2055</v>
      </c>
      <c r="B68" s="90"/>
      <c r="E68" s="90"/>
      <c r="F68" s="90"/>
      <c r="G68" s="90"/>
      <c r="H68" s="68"/>
      <c r="L68" s="68"/>
      <c r="M68" s="68"/>
    </row>
    <row r="69" spans="1:13" ht="15" outlineLevel="1">
      <c r="A69" s="71" t="s">
        <v>2056</v>
      </c>
      <c r="B69" s="90"/>
      <c r="E69" s="90"/>
      <c r="F69" s="90"/>
      <c r="G69" s="90"/>
      <c r="H69" s="68"/>
      <c r="L69" s="68"/>
      <c r="M69" s="68"/>
    </row>
    <row r="70" spans="1:13" ht="15" outlineLevel="1">
      <c r="A70" s="71" t="s">
        <v>2057</v>
      </c>
      <c r="B70" s="90"/>
      <c r="E70" s="90"/>
      <c r="F70" s="90"/>
      <c r="G70" s="90"/>
      <c r="H70" s="68"/>
      <c r="L70" s="68"/>
      <c r="M70" s="68"/>
    </row>
    <row r="71" spans="1:13" ht="15" outlineLevel="1">
      <c r="A71" s="71" t="s">
        <v>2058</v>
      </c>
      <c r="B71" s="90"/>
      <c r="E71" s="90"/>
      <c r="F71" s="90"/>
      <c r="G71" s="90"/>
      <c r="H71" s="68"/>
      <c r="L71" s="68"/>
      <c r="M71" s="68"/>
    </row>
    <row r="72" spans="1:13" ht="15" outlineLevel="1">
      <c r="A72" s="71" t="s">
        <v>2059</v>
      </c>
      <c r="B72" s="90"/>
      <c r="E72" s="90"/>
      <c r="F72" s="90"/>
      <c r="G72" s="90"/>
      <c r="H72" s="68"/>
      <c r="L72" s="68"/>
      <c r="M72" s="68"/>
    </row>
    <row r="73" spans="1:8" ht="18.75">
      <c r="A73" s="83"/>
      <c r="B73" s="82" t="s">
        <v>1975</v>
      </c>
      <c r="C73" s="83"/>
      <c r="D73" s="83"/>
      <c r="E73" s="83"/>
      <c r="F73" s="83"/>
      <c r="G73" s="83"/>
      <c r="H73" s="68"/>
    </row>
    <row r="74" spans="1:14" ht="15" customHeight="1">
      <c r="A74" s="92"/>
      <c r="B74" s="93" t="s">
        <v>2060</v>
      </c>
      <c r="C74" s="92" t="s">
        <v>2061</v>
      </c>
      <c r="D74" s="92"/>
      <c r="E74" s="95"/>
      <c r="F74" s="95"/>
      <c r="G74" s="95"/>
      <c r="H74" s="109"/>
      <c r="I74" s="109"/>
      <c r="J74" s="109"/>
      <c r="K74" s="109"/>
      <c r="L74" s="109"/>
      <c r="M74" s="109"/>
      <c r="N74" s="109"/>
    </row>
    <row r="75" spans="1:8" ht="15">
      <c r="A75" s="71" t="s">
        <v>2062</v>
      </c>
      <c r="B75" s="71" t="s">
        <v>2063</v>
      </c>
      <c r="C75" s="121">
        <v>34.912460002544194</v>
      </c>
      <c r="H75" s="68"/>
    </row>
    <row r="76" spans="1:8" ht="15">
      <c r="A76" s="71" t="s">
        <v>2064</v>
      </c>
      <c r="B76" s="71" t="s">
        <v>2065</v>
      </c>
      <c r="C76" s="121">
        <v>184.95921706356913</v>
      </c>
      <c r="H76" s="68"/>
    </row>
    <row r="77" spans="1:8" ht="15" outlineLevel="1">
      <c r="A77" s="71" t="s">
        <v>2066</v>
      </c>
      <c r="H77" s="68"/>
    </row>
    <row r="78" spans="1:8" ht="15" outlineLevel="1">
      <c r="A78" s="71" t="s">
        <v>2067</v>
      </c>
      <c r="H78" s="68"/>
    </row>
    <row r="79" spans="1:8" ht="15" outlineLevel="1">
      <c r="A79" s="71" t="s">
        <v>2068</v>
      </c>
      <c r="H79" s="68"/>
    </row>
    <row r="80" spans="1:8" ht="15" outlineLevel="1">
      <c r="A80" s="71" t="s">
        <v>2069</v>
      </c>
      <c r="H80" s="68"/>
    </row>
    <row r="81" spans="1:8" ht="15">
      <c r="A81" s="92"/>
      <c r="B81" s="93" t="s">
        <v>2070</v>
      </c>
      <c r="C81" s="92" t="s">
        <v>1464</v>
      </c>
      <c r="D81" s="92" t="s">
        <v>1465</v>
      </c>
      <c r="E81" s="95" t="s">
        <v>2071</v>
      </c>
      <c r="F81" s="95" t="s">
        <v>2072</v>
      </c>
      <c r="G81" s="95" t="s">
        <v>2073</v>
      </c>
      <c r="H81" s="68"/>
    </row>
    <row r="82" spans="1:8" ht="15">
      <c r="A82" s="71" t="s">
        <v>2074</v>
      </c>
      <c r="B82" s="71" t="s">
        <v>2075</v>
      </c>
      <c r="C82" s="160">
        <v>0.0009001090763349976</v>
      </c>
      <c r="D82" s="192"/>
      <c r="E82" s="192"/>
      <c r="F82" s="192"/>
      <c r="G82" s="192">
        <f>C82</f>
        <v>0.0009001090763349976</v>
      </c>
      <c r="H82" s="68"/>
    </row>
    <row r="83" spans="1:8" ht="15">
      <c r="A83" s="71" t="s">
        <v>2076</v>
      </c>
      <c r="B83" s="71" t="s">
        <v>2077</v>
      </c>
      <c r="C83" s="160">
        <v>1.6345761238507753E-05</v>
      </c>
      <c r="G83" s="193">
        <f>C83</f>
        <v>1.6345761238507753E-05</v>
      </c>
      <c r="H83" s="68"/>
    </row>
    <row r="84" spans="1:8" ht="15">
      <c r="A84" s="71" t="s">
        <v>2078</v>
      </c>
      <c r="B84" s="71" t="s">
        <v>2079</v>
      </c>
      <c r="C84" s="160">
        <v>0.00020238130370102444</v>
      </c>
      <c r="G84" s="193">
        <f>C84</f>
        <v>0.00020238130370102444</v>
      </c>
      <c r="H84" s="68"/>
    </row>
    <row r="85" spans="1:8" ht="15">
      <c r="A85" s="71" t="s">
        <v>2080</v>
      </c>
      <c r="B85" s="71" t="s">
        <v>2081</v>
      </c>
      <c r="C85" s="160">
        <v>8.981916604512844E-05</v>
      </c>
      <c r="G85" s="193">
        <f>C85</f>
        <v>8.981916604512844E-05</v>
      </c>
      <c r="H85" s="68"/>
    </row>
    <row r="86" spans="1:8" ht="15">
      <c r="A86" s="71" t="s">
        <v>2082</v>
      </c>
      <c r="B86" s="71" t="s">
        <v>2083</v>
      </c>
      <c r="C86" s="160">
        <v>0</v>
      </c>
      <c r="G86" s="193">
        <f>C86</f>
        <v>0</v>
      </c>
      <c r="H86" s="68"/>
    </row>
    <row r="87" spans="1:8" ht="15" outlineLevel="1">
      <c r="A87" s="71" t="s">
        <v>2084</v>
      </c>
      <c r="H87" s="68"/>
    </row>
    <row r="88" spans="1:8" ht="15" outlineLevel="1">
      <c r="A88" s="71" t="s">
        <v>2085</v>
      </c>
      <c r="H88" s="68"/>
    </row>
    <row r="89" spans="1:8" ht="15" outlineLevel="1">
      <c r="A89" s="71" t="s">
        <v>2086</v>
      </c>
      <c r="H89" s="68"/>
    </row>
    <row r="90" spans="1:8" ht="15" outlineLevel="1">
      <c r="A90" s="71" t="s">
        <v>2087</v>
      </c>
      <c r="H90" s="68"/>
    </row>
    <row r="91" ht="15">
      <c r="H91" s="68"/>
    </row>
    <row r="92" ht="15">
      <c r="H92" s="68"/>
    </row>
    <row r="93" ht="15">
      <c r="H93" s="68"/>
    </row>
    <row r="94" ht="15">
      <c r="H94" s="68"/>
    </row>
    <row r="95" ht="15">
      <c r="H95" s="68"/>
    </row>
    <row r="96" ht="15">
      <c r="H96" s="68"/>
    </row>
    <row r="97" ht="15">
      <c r="H97" s="68"/>
    </row>
    <row r="98" ht="15">
      <c r="H98" s="68"/>
    </row>
    <row r="99" ht="15">
      <c r="H99" s="68"/>
    </row>
    <row r="100" ht="15">
      <c r="H100" s="68"/>
    </row>
    <row r="101" ht="15">
      <c r="H101" s="68"/>
    </row>
    <row r="102" ht="15">
      <c r="H102" s="68"/>
    </row>
    <row r="103" ht="15">
      <c r="H103" s="68"/>
    </row>
    <row r="104" ht="15">
      <c r="H104" s="68"/>
    </row>
    <row r="105" ht="15">
      <c r="H105" s="68"/>
    </row>
    <row r="106" ht="15">
      <c r="H106" s="68"/>
    </row>
    <row r="107" ht="15">
      <c r="H107" s="68"/>
    </row>
    <row r="108" ht="15">
      <c r="H108" s="68"/>
    </row>
    <row r="109" ht="15">
      <c r="H109" s="68"/>
    </row>
    <row r="110" ht="15">
      <c r="H110" s="68"/>
    </row>
    <row r="111" ht="15">
      <c r="H111" s="68"/>
    </row>
    <row r="112" ht="15">
      <c r="H112" s="6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92"/>
  <sheetViews>
    <sheetView showGridLines="0" zoomScalePageLayoutView="0" workbookViewId="0" topLeftCell="A1">
      <selection activeCell="A1" sqref="A1"/>
    </sheetView>
  </sheetViews>
  <sheetFormatPr defaultColWidth="9.140625" defaultRowHeight="12.75"/>
  <sheetData>
    <row r="1" spans="2:6" ht="12.75">
      <c r="B1" t="s">
        <v>735</v>
      </c>
      <c r="C1" t="s">
        <v>736</v>
      </c>
      <c r="D1" t="s">
        <v>737</v>
      </c>
      <c r="E1" t="s">
        <v>738</v>
      </c>
      <c r="F1" t="s">
        <v>739</v>
      </c>
    </row>
    <row r="2" spans="1:6" ht="12.75">
      <c r="A2" t="s">
        <v>344</v>
      </c>
      <c r="B2">
        <v>6857994944.888392</v>
      </c>
      <c r="C2">
        <v>6846363277.957087</v>
      </c>
      <c r="D2">
        <v>6828951567.128276</v>
      </c>
      <c r="E2">
        <v>6800027235.695826</v>
      </c>
      <c r="F2">
        <v>5000000000</v>
      </c>
    </row>
    <row r="3" spans="1:6" ht="12.75">
      <c r="A3" t="s">
        <v>345</v>
      </c>
      <c r="B3">
        <v>6819334749.879611</v>
      </c>
      <c r="C3">
        <v>6796594335.298715</v>
      </c>
      <c r="D3">
        <v>6762623500.67129</v>
      </c>
      <c r="E3">
        <v>6706376207.774521</v>
      </c>
      <c r="F3">
        <v>5000000000</v>
      </c>
    </row>
    <row r="4" spans="1:6" ht="12.75">
      <c r="A4" t="s">
        <v>346</v>
      </c>
      <c r="B4">
        <v>6783275263.94747</v>
      </c>
      <c r="C4">
        <v>6749188525.477566</v>
      </c>
      <c r="D4">
        <v>6698375852.035315</v>
      </c>
      <c r="E4">
        <v>6614527633.551203</v>
      </c>
      <c r="F4">
        <v>5000000000</v>
      </c>
    </row>
    <row r="5" spans="1:6" ht="12.75">
      <c r="A5" t="s">
        <v>347</v>
      </c>
      <c r="B5">
        <v>6746481224.081074</v>
      </c>
      <c r="C5">
        <v>6701194348.52181</v>
      </c>
      <c r="D5">
        <v>6633828801.024618</v>
      </c>
      <c r="E5">
        <v>6523042403.24701</v>
      </c>
      <c r="F5">
        <v>5000000000</v>
      </c>
    </row>
    <row r="6" spans="1:6" ht="12.75">
      <c r="A6" t="s">
        <v>348</v>
      </c>
      <c r="B6">
        <v>6708946546.911952</v>
      </c>
      <c r="C6">
        <v>6652973438.812439</v>
      </c>
      <c r="D6">
        <v>6569882506.145428</v>
      </c>
      <c r="E6">
        <v>6433682554.041021</v>
      </c>
      <c r="F6">
        <v>5000000000</v>
      </c>
    </row>
    <row r="7" spans="1:6" ht="12.75">
      <c r="A7" t="s">
        <v>349</v>
      </c>
      <c r="B7">
        <v>6671277271.179912</v>
      </c>
      <c r="C7">
        <v>6604397861.466251</v>
      </c>
      <c r="D7">
        <v>6505327034.870069</v>
      </c>
      <c r="E7">
        <v>6343482986.900088</v>
      </c>
      <c r="F7">
        <v>5000000000</v>
      </c>
    </row>
    <row r="8" spans="1:6" ht="12.75">
      <c r="A8" t="s">
        <v>350</v>
      </c>
      <c r="B8">
        <v>6633729672.212237</v>
      </c>
      <c r="C8">
        <v>6556447185.413798</v>
      </c>
      <c r="D8">
        <v>6442200550.370761</v>
      </c>
      <c r="E8">
        <v>6256176163.748148</v>
      </c>
      <c r="F8">
        <v>5000000000</v>
      </c>
    </row>
    <row r="9" spans="1:6" ht="12.75">
      <c r="A9" t="s">
        <v>351</v>
      </c>
      <c r="B9">
        <v>6595019006.888489</v>
      </c>
      <c r="C9">
        <v>6507132168.281452</v>
      </c>
      <c r="D9">
        <v>6377484242.475584</v>
      </c>
      <c r="E9">
        <v>6167096476.202586</v>
      </c>
      <c r="F9">
        <v>5000000000</v>
      </c>
    </row>
    <row r="10" spans="1:6" ht="12.75">
      <c r="A10" t="s">
        <v>352</v>
      </c>
      <c r="B10">
        <v>6556611169.218617</v>
      </c>
      <c r="C10">
        <v>6458263859.595524</v>
      </c>
      <c r="D10">
        <v>6313492135.681459</v>
      </c>
      <c r="E10">
        <v>6079356500.023159</v>
      </c>
      <c r="F10">
        <v>5000000000</v>
      </c>
    </row>
    <row r="11" spans="1:6" ht="12.75">
      <c r="A11" t="s">
        <v>353</v>
      </c>
      <c r="B11">
        <v>6517804793.591427</v>
      </c>
      <c r="C11">
        <v>6409852655.989498</v>
      </c>
      <c r="D11">
        <v>6251256906.680785</v>
      </c>
      <c r="E11">
        <v>5995575310.422658</v>
      </c>
      <c r="F11">
        <v>5000000000</v>
      </c>
    </row>
    <row r="12" spans="1:6" ht="12.75">
      <c r="A12" t="s">
        <v>354</v>
      </c>
      <c r="B12">
        <v>6479046347.715965</v>
      </c>
      <c r="C12">
        <v>6360929216.759045</v>
      </c>
      <c r="D12">
        <v>6187767066.419845</v>
      </c>
      <c r="E12">
        <v>5909545643.768137</v>
      </c>
      <c r="F12">
        <v>5000000000</v>
      </c>
    </row>
    <row r="13" spans="1:6" ht="12.75">
      <c r="A13" t="s">
        <v>355</v>
      </c>
      <c r="B13">
        <v>6438991107.352017</v>
      </c>
      <c r="C13">
        <v>6311227884.328943</v>
      </c>
      <c r="D13">
        <v>6124307987.629396</v>
      </c>
      <c r="E13">
        <v>5824963939.670525</v>
      </c>
      <c r="F13">
        <v>5000000000</v>
      </c>
    </row>
    <row r="14" spans="1:6" ht="12.75">
      <c r="A14" t="s">
        <v>356</v>
      </c>
      <c r="B14">
        <v>6399486921.033758</v>
      </c>
      <c r="C14">
        <v>6261868907.773875</v>
      </c>
      <c r="D14">
        <v>6060957314.5041065</v>
      </c>
      <c r="E14">
        <v>5740293034.76681</v>
      </c>
      <c r="F14">
        <v>5000000000</v>
      </c>
    </row>
    <row r="15" spans="1:6" ht="12.75">
      <c r="A15" t="s">
        <v>357</v>
      </c>
      <c r="B15">
        <v>6360050456.747112</v>
      </c>
      <c r="C15">
        <v>6213065571.1098175</v>
      </c>
      <c r="D15">
        <v>5998918453.341921</v>
      </c>
      <c r="E15">
        <v>5658246709.847334</v>
      </c>
      <c r="F15">
        <v>5000000000</v>
      </c>
    </row>
    <row r="16" spans="1:6" ht="12.75">
      <c r="A16" t="s">
        <v>358</v>
      </c>
      <c r="B16">
        <v>6319426658.119289</v>
      </c>
      <c r="C16">
        <v>6162910104.416779</v>
      </c>
      <c r="D16">
        <v>5935358381.266223</v>
      </c>
      <c r="E16">
        <v>5574584306.800127</v>
      </c>
      <c r="F16">
        <v>5000000000</v>
      </c>
    </row>
    <row r="17" spans="1:6" ht="12.75">
      <c r="A17" t="s">
        <v>359</v>
      </c>
      <c r="B17">
        <v>6280039222.099869</v>
      </c>
      <c r="C17">
        <v>6114110595.510615</v>
      </c>
      <c r="D17">
        <v>5873385372.414467</v>
      </c>
      <c r="E17">
        <v>5493013389.33542</v>
      </c>
      <c r="F17">
        <v>5000000000</v>
      </c>
    </row>
    <row r="18" spans="1:6" ht="12.75">
      <c r="A18" t="s">
        <v>360</v>
      </c>
      <c r="B18">
        <v>6239834474.606667</v>
      </c>
      <c r="C18">
        <v>6064996627.026842</v>
      </c>
      <c r="D18">
        <v>5811865270.849279</v>
      </c>
      <c r="E18">
        <v>5413196368.987846</v>
      </c>
      <c r="F18">
        <v>5000000000</v>
      </c>
    </row>
    <row r="19" spans="1:6" ht="12.75">
      <c r="A19" t="s">
        <v>361</v>
      </c>
      <c r="B19">
        <v>6199491700.317128</v>
      </c>
      <c r="C19">
        <v>6015564066.314933</v>
      </c>
      <c r="D19">
        <v>5749835549.842578</v>
      </c>
      <c r="E19">
        <v>5332738490.34352</v>
      </c>
      <c r="F19">
        <v>5000000000</v>
      </c>
    </row>
    <row r="20" spans="1:6" ht="12.75">
      <c r="A20" t="s">
        <v>362</v>
      </c>
      <c r="B20">
        <v>6158882696.679697</v>
      </c>
      <c r="C20">
        <v>5966350548.080699</v>
      </c>
      <c r="D20">
        <v>5688759855.988735</v>
      </c>
      <c r="E20">
        <v>5254465535.012546</v>
      </c>
      <c r="F20">
        <v>5000000000</v>
      </c>
    </row>
    <row r="21" spans="1:6" ht="12.75">
      <c r="A21" t="s">
        <v>363</v>
      </c>
      <c r="B21">
        <v>6119066791.213733</v>
      </c>
      <c r="C21">
        <v>5917725370.818371</v>
      </c>
      <c r="D21">
        <v>5628047239.052988</v>
      </c>
      <c r="E21">
        <v>5176369867.281686</v>
      </c>
      <c r="F21">
        <v>5000000000</v>
      </c>
    </row>
    <row r="22" spans="1:6" ht="12.75">
      <c r="A22" t="s">
        <v>364</v>
      </c>
      <c r="B22">
        <v>6079820783.584972</v>
      </c>
      <c r="C22">
        <v>5869798185.317532</v>
      </c>
      <c r="D22">
        <v>5568268773.34796</v>
      </c>
      <c r="E22">
        <v>5099697032.780385</v>
      </c>
      <c r="F22">
        <v>5000000000</v>
      </c>
    </row>
    <row r="23" spans="1:6" ht="12.75">
      <c r="A23" t="s">
        <v>365</v>
      </c>
      <c r="B23">
        <v>6038350871.521364</v>
      </c>
      <c r="C23">
        <v>5820829254.15101</v>
      </c>
      <c r="D23">
        <v>5509129694.19625</v>
      </c>
      <c r="E23">
        <v>5026228098.555185</v>
      </c>
      <c r="F23">
        <v>5000000000</v>
      </c>
    </row>
    <row r="24" spans="1:6" ht="12.75">
      <c r="A24" t="s">
        <v>366</v>
      </c>
      <c r="B24">
        <v>5997801255.855056</v>
      </c>
      <c r="C24">
        <v>5771934111.8886385</v>
      </c>
      <c r="D24">
        <v>5448959678.64395</v>
      </c>
      <c r="E24">
        <v>4950275971.580103</v>
      </c>
      <c r="F24">
        <v>5000000000</v>
      </c>
    </row>
    <row r="25" spans="1:6" ht="12.75">
      <c r="A25" t="s">
        <v>367</v>
      </c>
      <c r="B25">
        <v>5957898753.386359</v>
      </c>
      <c r="C25">
        <v>5724123208.281713</v>
      </c>
      <c r="D25">
        <v>5390523823.656786</v>
      </c>
      <c r="E25">
        <v>4877113582.95088</v>
      </c>
      <c r="F25">
        <v>5000000000</v>
      </c>
    </row>
    <row r="26" spans="1:6" ht="12.75">
      <c r="A26" t="s">
        <v>368</v>
      </c>
      <c r="B26">
        <v>5918236257.457607</v>
      </c>
      <c r="C26">
        <v>5676373080.547008</v>
      </c>
      <c r="D26">
        <v>5331961701.925839</v>
      </c>
      <c r="E26">
        <v>4803696283.959898</v>
      </c>
      <c r="F26">
        <v>5000000000</v>
      </c>
    </row>
    <row r="27" spans="1:6" ht="12.75">
      <c r="A27" t="s">
        <v>369</v>
      </c>
      <c r="B27">
        <v>5878074871.036499</v>
      </c>
      <c r="C27">
        <v>5628598976.659996</v>
      </c>
      <c r="D27">
        <v>5274073334.267339</v>
      </c>
      <c r="E27">
        <v>4732065718.788681</v>
      </c>
      <c r="F27">
        <v>5000000000</v>
      </c>
    </row>
    <row r="28" spans="1:6" ht="12.75">
      <c r="A28" t="s">
        <v>370</v>
      </c>
      <c r="B28">
        <v>5838214320.789936</v>
      </c>
      <c r="C28">
        <v>5580948395.383703</v>
      </c>
      <c r="D28">
        <v>5216124593.708211</v>
      </c>
      <c r="E28">
        <v>4660249615.942621</v>
      </c>
      <c r="F28">
        <v>5000000000</v>
      </c>
    </row>
    <row r="29" spans="1:6" ht="12.75">
      <c r="A29" t="s">
        <v>371</v>
      </c>
      <c r="B29">
        <v>5798601875.870658</v>
      </c>
      <c r="C29">
        <v>5533680030.417733</v>
      </c>
      <c r="D29">
        <v>5158792814.648741</v>
      </c>
      <c r="E29">
        <v>4589505859.358715</v>
      </c>
      <c r="F29">
        <v>5000000000</v>
      </c>
    </row>
    <row r="30" spans="1:6" ht="12.75">
      <c r="A30" t="s">
        <v>372</v>
      </c>
      <c r="B30">
        <v>5758152455.948876</v>
      </c>
      <c r="C30">
        <v>5486058971.1805105</v>
      </c>
      <c r="D30">
        <v>5101810009.772146</v>
      </c>
      <c r="E30">
        <v>4520205791.46804</v>
      </c>
      <c r="F30">
        <v>5000000000</v>
      </c>
    </row>
    <row r="31" spans="1:6" ht="12.75">
      <c r="A31" t="s">
        <v>373</v>
      </c>
      <c r="B31">
        <v>5718340366.139323</v>
      </c>
      <c r="C31">
        <v>5438887717.788608</v>
      </c>
      <c r="D31">
        <v>5045079288.146052</v>
      </c>
      <c r="E31">
        <v>4451009706.690248</v>
      </c>
      <c r="F31">
        <v>5000000000</v>
      </c>
    </row>
    <row r="32" spans="1:6" ht="12.75">
      <c r="A32" t="s">
        <v>374</v>
      </c>
      <c r="B32">
        <v>5677280393.812786</v>
      </c>
      <c r="C32">
        <v>5390971002.181866</v>
      </c>
      <c r="D32">
        <v>4988324137.7556</v>
      </c>
      <c r="E32">
        <v>4382897303.545809</v>
      </c>
      <c r="F32">
        <v>5000000000</v>
      </c>
    </row>
    <row r="33" spans="1:6" ht="12.75">
      <c r="A33" t="s">
        <v>375</v>
      </c>
      <c r="B33">
        <v>5638035155.378548</v>
      </c>
      <c r="C33">
        <v>5344624650.004564</v>
      </c>
      <c r="D33">
        <v>4932862083.632327</v>
      </c>
      <c r="E33">
        <v>4315809053.910497</v>
      </c>
      <c r="F33">
        <v>5000000000</v>
      </c>
    </row>
    <row r="34" spans="1:6" ht="12.75">
      <c r="A34" t="s">
        <v>376</v>
      </c>
      <c r="B34">
        <v>5598583567.894319</v>
      </c>
      <c r="C34">
        <v>5298224724.870956</v>
      </c>
      <c r="D34">
        <v>4877600548.566092</v>
      </c>
      <c r="E34">
        <v>4249385179.397263</v>
      </c>
      <c r="F34">
        <v>5000000000</v>
      </c>
    </row>
    <row r="35" spans="1:6" ht="12.75">
      <c r="A35" t="s">
        <v>377</v>
      </c>
      <c r="B35">
        <v>5559124396.116228</v>
      </c>
      <c r="C35">
        <v>5252822494.619077</v>
      </c>
      <c r="D35">
        <v>4824693147.051624</v>
      </c>
      <c r="E35">
        <v>4187208399.112334</v>
      </c>
      <c r="F35">
        <v>5000000000</v>
      </c>
    </row>
    <row r="36" spans="1:6" ht="12.75">
      <c r="A36" t="s">
        <v>378</v>
      </c>
      <c r="B36">
        <v>5519661801.147651</v>
      </c>
      <c r="C36">
        <v>5206688315.043869</v>
      </c>
      <c r="D36">
        <v>4770156694.920737</v>
      </c>
      <c r="E36">
        <v>4122343187.587304</v>
      </c>
      <c r="F36">
        <v>5000000000</v>
      </c>
    </row>
    <row r="37" spans="1:6" ht="12.75">
      <c r="A37" t="s">
        <v>379</v>
      </c>
      <c r="B37">
        <v>5480141040.370458</v>
      </c>
      <c r="C37">
        <v>5160923340.916926</v>
      </c>
      <c r="D37">
        <v>4716591243.7439995</v>
      </c>
      <c r="E37">
        <v>4059343686.6923003</v>
      </c>
      <c r="F37">
        <v>5000000000</v>
      </c>
    </row>
    <row r="38" spans="1:6" ht="12.75">
      <c r="A38" t="s">
        <v>380</v>
      </c>
      <c r="B38">
        <v>5439779195.728233</v>
      </c>
      <c r="C38">
        <v>5114223731.099682</v>
      </c>
      <c r="D38">
        <v>4662025537.784042</v>
      </c>
      <c r="E38">
        <v>3995386980.032618</v>
      </c>
      <c r="F38">
        <v>5000000000</v>
      </c>
    </row>
    <row r="39" spans="1:6" ht="12.75">
      <c r="A39" t="s">
        <v>381</v>
      </c>
      <c r="B39">
        <v>5399463705.024875</v>
      </c>
      <c r="C39">
        <v>5067988700.821396</v>
      </c>
      <c r="D39">
        <v>4608507836.47389</v>
      </c>
      <c r="E39">
        <v>3933332092.7760186</v>
      </c>
      <c r="F39">
        <v>5000000000</v>
      </c>
    </row>
    <row r="40" spans="1:6" ht="12.75">
      <c r="A40" t="s">
        <v>382</v>
      </c>
      <c r="B40">
        <v>5359244113.023026</v>
      </c>
      <c r="C40">
        <v>5021706547.68789</v>
      </c>
      <c r="D40">
        <v>4554808428.297787</v>
      </c>
      <c r="E40">
        <v>3871034308.8282638</v>
      </c>
      <c r="F40">
        <v>5000000000</v>
      </c>
    </row>
    <row r="41" spans="1:6" ht="12.75">
      <c r="A41" t="s">
        <v>383</v>
      </c>
      <c r="B41">
        <v>5319400321.442651</v>
      </c>
      <c r="C41">
        <v>4975918345.953913</v>
      </c>
      <c r="D41">
        <v>4501799236.425707</v>
      </c>
      <c r="E41">
        <v>3809777807.1679826</v>
      </c>
      <c r="F41">
        <v>5000000000</v>
      </c>
    </row>
    <row r="42" spans="1:6" ht="12.75">
      <c r="A42" t="s">
        <v>384</v>
      </c>
      <c r="B42">
        <v>5278964901.447295</v>
      </c>
      <c r="C42">
        <v>4929988482.862476</v>
      </c>
      <c r="D42">
        <v>4449267836.521759</v>
      </c>
      <c r="E42">
        <v>3749886803.558666</v>
      </c>
      <c r="F42">
        <v>5000000000</v>
      </c>
    </row>
    <row r="43" spans="1:6" ht="12.75">
      <c r="A43" t="s">
        <v>385</v>
      </c>
      <c r="B43">
        <v>5238902574.453923</v>
      </c>
      <c r="C43">
        <v>4884276386.74772</v>
      </c>
      <c r="D43">
        <v>4396802618.923224</v>
      </c>
      <c r="E43">
        <v>3689973074.858364</v>
      </c>
      <c r="F43">
        <v>5000000000</v>
      </c>
    </row>
    <row r="44" spans="1:6" ht="12.75">
      <c r="A44" t="s">
        <v>386</v>
      </c>
      <c r="B44">
        <v>5197680036.967603</v>
      </c>
      <c r="C44">
        <v>4837890239.160079</v>
      </c>
      <c r="D44">
        <v>4344327091.93338</v>
      </c>
      <c r="E44">
        <v>3630988116.196036</v>
      </c>
      <c r="F44">
        <v>5000000000</v>
      </c>
    </row>
    <row r="45" spans="1:6" ht="12.75">
      <c r="A45" t="s">
        <v>387</v>
      </c>
      <c r="B45">
        <v>5157510771.762336</v>
      </c>
      <c r="C45">
        <v>4792359533.984681</v>
      </c>
      <c r="D45">
        <v>4292496906.95647</v>
      </c>
      <c r="E45">
        <v>3572472722.1106944</v>
      </c>
      <c r="F45">
        <v>5000000000</v>
      </c>
    </row>
    <row r="46" spans="1:6" ht="12.75">
      <c r="A46" t="s">
        <v>388</v>
      </c>
      <c r="B46">
        <v>5117408627.339306</v>
      </c>
      <c r="C46">
        <v>4747031621.5565195</v>
      </c>
      <c r="D46">
        <v>4241083431.6671834</v>
      </c>
      <c r="E46">
        <v>3514733219.640001</v>
      </c>
      <c r="F46">
        <v>5000000000</v>
      </c>
    </row>
    <row r="47" spans="1:6" ht="12.75">
      <c r="A47" t="s">
        <v>389</v>
      </c>
      <c r="B47">
        <v>5076468211.054364</v>
      </c>
      <c r="C47">
        <v>4701839733.617725</v>
      </c>
      <c r="D47">
        <v>4191057596.5636015</v>
      </c>
      <c r="E47">
        <v>3459984797.218699</v>
      </c>
      <c r="F47">
        <v>5000000000</v>
      </c>
    </row>
    <row r="48" spans="1:6" ht="12.75">
      <c r="A48" t="s">
        <v>390</v>
      </c>
      <c r="B48">
        <v>5037166163.048443</v>
      </c>
      <c r="C48">
        <v>4657525133.376581</v>
      </c>
      <c r="D48">
        <v>4140998827.879196</v>
      </c>
      <c r="E48">
        <v>3404178217.448144</v>
      </c>
      <c r="F48">
        <v>5000000000</v>
      </c>
    </row>
    <row r="49" spans="1:6" ht="12.75">
      <c r="A49" t="s">
        <v>391</v>
      </c>
      <c r="B49">
        <v>4996682157.895392</v>
      </c>
      <c r="C49">
        <v>4612508874.582943</v>
      </c>
      <c r="D49">
        <v>4090881339.41715</v>
      </c>
      <c r="E49">
        <v>3349192783.8007307</v>
      </c>
      <c r="F49">
        <v>5000000000</v>
      </c>
    </row>
    <row r="50" spans="1:6" ht="12.75">
      <c r="A50" t="s">
        <v>392</v>
      </c>
      <c r="B50">
        <v>4956131713.965926</v>
      </c>
      <c r="C50">
        <v>4567316511.165735</v>
      </c>
      <c r="D50">
        <v>4040497752.1778703</v>
      </c>
      <c r="E50">
        <v>3293932940.7998166</v>
      </c>
      <c r="F50">
        <v>5000000000</v>
      </c>
    </row>
    <row r="51" spans="1:6" ht="12.75">
      <c r="A51" t="s">
        <v>393</v>
      </c>
      <c r="B51">
        <v>4916336876.258545</v>
      </c>
      <c r="C51">
        <v>4523207002.472209</v>
      </c>
      <c r="D51">
        <v>3991627365.7520666</v>
      </c>
      <c r="E51">
        <v>3240753201.5269704</v>
      </c>
      <c r="F51">
        <v>5000000000</v>
      </c>
    </row>
    <row r="52" spans="1:6" ht="12.75">
      <c r="A52" t="s">
        <v>394</v>
      </c>
      <c r="B52">
        <v>4875902535.583984</v>
      </c>
      <c r="C52">
        <v>4478397354.621254</v>
      </c>
      <c r="D52">
        <v>3942032907.422552</v>
      </c>
      <c r="E52">
        <v>3186932259.1858597</v>
      </c>
      <c r="F52">
        <v>5000000000</v>
      </c>
    </row>
    <row r="53" spans="1:6" ht="12.75">
      <c r="A53" t="s">
        <v>395</v>
      </c>
      <c r="B53">
        <v>4835574421.118336</v>
      </c>
      <c r="C53">
        <v>4433824096.665591</v>
      </c>
      <c r="D53">
        <v>3892872438.4807796</v>
      </c>
      <c r="E53">
        <v>3133858472.467154</v>
      </c>
      <c r="F53">
        <v>5000000000</v>
      </c>
    </row>
    <row r="54" spans="1:6" ht="12.75">
      <c r="A54" t="s">
        <v>396</v>
      </c>
      <c r="B54">
        <v>4795128236.064633</v>
      </c>
      <c r="C54">
        <v>4389521434.6331</v>
      </c>
      <c r="D54">
        <v>3844489287.1615944</v>
      </c>
      <c r="E54">
        <v>3082222205.9551992</v>
      </c>
      <c r="F54">
        <v>5000000000</v>
      </c>
    </row>
    <row r="55" spans="1:6" ht="12.75">
      <c r="A55" t="s">
        <v>397</v>
      </c>
      <c r="B55">
        <v>4754694688.262864</v>
      </c>
      <c r="C55">
        <v>4345125874.4640255</v>
      </c>
      <c r="D55">
        <v>3795927735.0155888</v>
      </c>
      <c r="E55">
        <v>3030399219.501829</v>
      </c>
      <c r="F55">
        <v>5000000000</v>
      </c>
    </row>
    <row r="56" spans="1:6" ht="12.75">
      <c r="A56" t="s">
        <v>398</v>
      </c>
      <c r="B56">
        <v>4714801252.263708</v>
      </c>
      <c r="C56">
        <v>4301596575.484728</v>
      </c>
      <c r="D56">
        <v>3748651081.7251444</v>
      </c>
      <c r="E56">
        <v>2980389411.9081354</v>
      </c>
      <c r="F56">
        <v>5000000000</v>
      </c>
    </row>
    <row r="57" spans="1:6" ht="12.75">
      <c r="A57" t="s">
        <v>399</v>
      </c>
      <c r="B57">
        <v>4675186508.362667</v>
      </c>
      <c r="C57">
        <v>4258219138.4312763</v>
      </c>
      <c r="D57">
        <v>3701412110.5124636</v>
      </c>
      <c r="E57">
        <v>2930367264.5027666</v>
      </c>
      <c r="F57">
        <v>5000000000</v>
      </c>
    </row>
    <row r="58" spans="1:6" ht="12.75">
      <c r="A58" t="s">
        <v>400</v>
      </c>
      <c r="B58">
        <v>4635865519.21824</v>
      </c>
      <c r="C58">
        <v>4215243571.5655203</v>
      </c>
      <c r="D58">
        <v>3654737603.2961483</v>
      </c>
      <c r="E58">
        <v>2881160378.652605</v>
      </c>
      <c r="F58">
        <v>5000000000</v>
      </c>
    </row>
    <row r="59" spans="1:6" ht="12.75">
      <c r="A59" t="s">
        <v>401</v>
      </c>
      <c r="B59">
        <v>4596424547.693063</v>
      </c>
      <c r="C59">
        <v>4172749585.7339706</v>
      </c>
      <c r="D59">
        <v>3609285953.513727</v>
      </c>
      <c r="E59">
        <v>2834053672.2469587</v>
      </c>
      <c r="F59">
        <v>5000000000</v>
      </c>
    </row>
    <row r="60" spans="1:6" ht="12.75">
      <c r="A60" t="s">
        <v>402</v>
      </c>
      <c r="B60">
        <v>4557035717.209826</v>
      </c>
      <c r="C60">
        <v>4129974773.0787134</v>
      </c>
      <c r="D60">
        <v>3563202139.154417</v>
      </c>
      <c r="E60">
        <v>2786017624.356464</v>
      </c>
      <c r="F60">
        <v>5000000000</v>
      </c>
    </row>
    <row r="61" spans="1:6" ht="12.75">
      <c r="A61" t="s">
        <v>403</v>
      </c>
      <c r="B61">
        <v>4517060370.327946</v>
      </c>
      <c r="C61">
        <v>4087026198.988086</v>
      </c>
      <c r="D61">
        <v>3517468772.311921</v>
      </c>
      <c r="E61">
        <v>2738985499.091151</v>
      </c>
      <c r="F61">
        <v>5000000000</v>
      </c>
    </row>
    <row r="62" spans="1:6" ht="12.75">
      <c r="A62" t="s">
        <v>404</v>
      </c>
      <c r="B62">
        <v>4477666868.371365</v>
      </c>
      <c r="C62">
        <v>4044511600.382444</v>
      </c>
      <c r="D62">
        <v>3472026307.0617876</v>
      </c>
      <c r="E62">
        <v>2692149101.8489175</v>
      </c>
      <c r="F62">
        <v>5000000000</v>
      </c>
    </row>
    <row r="63" spans="1:6" ht="12.75">
      <c r="A63" t="s">
        <v>405</v>
      </c>
      <c r="B63">
        <v>4438390498.631483</v>
      </c>
      <c r="C63">
        <v>4002454244.7956824</v>
      </c>
      <c r="D63">
        <v>3427465286.082586</v>
      </c>
      <c r="E63">
        <v>2646703248.3281026</v>
      </c>
      <c r="F63">
        <v>5000000000</v>
      </c>
    </row>
    <row r="64" spans="1:6" ht="12.75">
      <c r="A64" t="s">
        <v>406</v>
      </c>
      <c r="B64">
        <v>4399263813.647153</v>
      </c>
      <c r="C64">
        <v>3960441946.266188</v>
      </c>
      <c r="D64">
        <v>3382863183.3044305</v>
      </c>
      <c r="E64">
        <v>2601196964.9010663</v>
      </c>
      <c r="F64">
        <v>5000000000</v>
      </c>
    </row>
    <row r="65" spans="1:6" ht="12.75">
      <c r="A65" t="s">
        <v>407</v>
      </c>
      <c r="B65">
        <v>4360207015.897882</v>
      </c>
      <c r="C65">
        <v>3918623455.290868</v>
      </c>
      <c r="D65">
        <v>3338630898.9330044</v>
      </c>
      <c r="E65">
        <v>2556311849.190365</v>
      </c>
      <c r="F65">
        <v>5000000000</v>
      </c>
    </row>
    <row r="66" spans="1:6" ht="12.75">
      <c r="A66" t="s">
        <v>408</v>
      </c>
      <c r="B66">
        <v>4321021387.51892</v>
      </c>
      <c r="C66">
        <v>3877032133.83852</v>
      </c>
      <c r="D66">
        <v>3295065429.0064774</v>
      </c>
      <c r="E66">
        <v>2512612701.0536056</v>
      </c>
      <c r="F66">
        <v>5000000000</v>
      </c>
    </row>
    <row r="67" spans="1:6" ht="12.75">
      <c r="A67" t="s">
        <v>409</v>
      </c>
      <c r="B67">
        <v>4281632207.894236</v>
      </c>
      <c r="C67">
        <v>3835174440.748189</v>
      </c>
      <c r="D67">
        <v>3251201280.7048182</v>
      </c>
      <c r="E67">
        <v>2468664006.5936437</v>
      </c>
      <c r="F67">
        <v>5000000000</v>
      </c>
    </row>
    <row r="68" spans="1:6" ht="12.75">
      <c r="A68" t="s">
        <v>410</v>
      </c>
      <c r="B68">
        <v>4242499333.832115</v>
      </c>
      <c r="C68">
        <v>3793884514.4916925</v>
      </c>
      <c r="D68">
        <v>3208282549.980977</v>
      </c>
      <c r="E68">
        <v>2426089511.467058</v>
      </c>
      <c r="F68">
        <v>5000000000</v>
      </c>
    </row>
    <row r="69" spans="1:6" ht="12.75">
      <c r="A69" t="s">
        <v>411</v>
      </c>
      <c r="B69">
        <v>4203552303.799021</v>
      </c>
      <c r="C69">
        <v>3752680225.284551</v>
      </c>
      <c r="D69">
        <v>3165367608.6422205</v>
      </c>
      <c r="E69">
        <v>2383499057.8777723</v>
      </c>
      <c r="F69">
        <v>5000000000</v>
      </c>
    </row>
    <row r="70" spans="1:6" ht="12.75">
      <c r="A70" t="s">
        <v>412</v>
      </c>
      <c r="B70">
        <v>4164832493.172705</v>
      </c>
      <c r="C70">
        <v>3711807297.24138</v>
      </c>
      <c r="D70">
        <v>3122928990.230408</v>
      </c>
      <c r="E70">
        <v>2341583016.7776284</v>
      </c>
      <c r="F70">
        <v>5000000000</v>
      </c>
    </row>
    <row r="71" spans="1:6" ht="12.75">
      <c r="A71" t="s">
        <v>413</v>
      </c>
      <c r="B71">
        <v>4126211805.179818</v>
      </c>
      <c r="C71">
        <v>3671753541.623462</v>
      </c>
      <c r="D71">
        <v>3082132653.6724443</v>
      </c>
      <c r="E71">
        <v>2302150905.5182614</v>
      </c>
      <c r="F71">
        <v>5000000000</v>
      </c>
    </row>
    <row r="72" spans="1:6" ht="12.75">
      <c r="A72" t="s">
        <v>414</v>
      </c>
      <c r="B72">
        <v>4087835212.723226</v>
      </c>
      <c r="C72">
        <v>3631434076.8027935</v>
      </c>
      <c r="D72">
        <v>3040535382.8133163</v>
      </c>
      <c r="E72">
        <v>2261461209.4879093</v>
      </c>
      <c r="F72">
        <v>5000000000</v>
      </c>
    </row>
    <row r="73" spans="1:6" ht="12.75">
      <c r="A73" t="s">
        <v>415</v>
      </c>
      <c r="B73">
        <v>4049371073.159543</v>
      </c>
      <c r="C73">
        <v>3591359830.6228495</v>
      </c>
      <c r="D73">
        <v>2999580938.582475</v>
      </c>
      <c r="E73">
        <v>2221855186.899135</v>
      </c>
      <c r="F73">
        <v>5000000000</v>
      </c>
    </row>
    <row r="74" spans="1:6" ht="12.75">
      <c r="A74" t="s">
        <v>416</v>
      </c>
      <c r="B74">
        <v>4010734244.769906</v>
      </c>
      <c r="C74">
        <v>3551059995.6028237</v>
      </c>
      <c r="D74">
        <v>2958378700.8405356</v>
      </c>
      <c r="E74">
        <v>2182054287.2511263</v>
      </c>
      <c r="F74">
        <v>5000000000</v>
      </c>
    </row>
    <row r="75" spans="1:6" ht="12.75">
      <c r="A75" t="s">
        <v>417</v>
      </c>
      <c r="B75">
        <v>3972091200.442215</v>
      </c>
      <c r="C75">
        <v>3511073294.1481595</v>
      </c>
      <c r="D75">
        <v>2917866514.57799</v>
      </c>
      <c r="E75">
        <v>2143350949.3069792</v>
      </c>
      <c r="F75">
        <v>5000000000</v>
      </c>
    </row>
    <row r="76" spans="1:6" ht="12.75">
      <c r="A76" t="s">
        <v>418</v>
      </c>
      <c r="B76">
        <v>3933752768.267392</v>
      </c>
      <c r="C76">
        <v>3471287022.136231</v>
      </c>
      <c r="D76">
        <v>2877465611.4189487</v>
      </c>
      <c r="E76">
        <v>2104721460.0584207</v>
      </c>
      <c r="F76">
        <v>5000000000</v>
      </c>
    </row>
    <row r="77" spans="1:6" ht="12.75">
      <c r="A77" t="s">
        <v>419</v>
      </c>
      <c r="B77">
        <v>3895908735.895238</v>
      </c>
      <c r="C77">
        <v>3432061147.3327703</v>
      </c>
      <c r="D77">
        <v>2837714681.966367</v>
      </c>
      <c r="E77">
        <v>2066854162.7314274</v>
      </c>
      <c r="F77">
        <v>5000000000</v>
      </c>
    </row>
    <row r="78" spans="1:6" ht="12.75">
      <c r="A78" t="s">
        <v>420</v>
      </c>
      <c r="B78">
        <v>3858814568.362213</v>
      </c>
      <c r="C78">
        <v>3393803646.720358</v>
      </c>
      <c r="D78">
        <v>2799175895.2333994</v>
      </c>
      <c r="E78">
        <v>2030426999.4064906</v>
      </c>
      <c r="F78">
        <v>5000000000</v>
      </c>
    </row>
    <row r="79" spans="1:6" ht="12.75">
      <c r="A79" t="s">
        <v>421</v>
      </c>
      <c r="B79">
        <v>3821444041.895341</v>
      </c>
      <c r="C79">
        <v>3355236101.837256</v>
      </c>
      <c r="D79">
        <v>2760327782.5636168</v>
      </c>
      <c r="E79">
        <v>1993767288.6193337</v>
      </c>
      <c r="F79">
        <v>5000000000</v>
      </c>
    </row>
    <row r="80" spans="1:6" ht="12.75">
      <c r="A80" t="s">
        <v>422</v>
      </c>
      <c r="B80">
        <v>3783792990.441801</v>
      </c>
      <c r="C80">
        <v>3316725351.1167607</v>
      </c>
      <c r="D80">
        <v>2721929347.247922</v>
      </c>
      <c r="E80">
        <v>1957973192.025971</v>
      </c>
      <c r="F80">
        <v>5000000000</v>
      </c>
    </row>
    <row r="81" spans="1:6" ht="12.75">
      <c r="A81" t="s">
        <v>423</v>
      </c>
      <c r="B81">
        <v>3746882142.383504</v>
      </c>
      <c r="C81">
        <v>3278800205.5645657</v>
      </c>
      <c r="D81">
        <v>2683962133.5571313</v>
      </c>
      <c r="E81">
        <v>1922484721.77744</v>
      </c>
      <c r="F81">
        <v>5000000000</v>
      </c>
    </row>
    <row r="82" spans="1:6" ht="12.75">
      <c r="A82" t="s">
        <v>424</v>
      </c>
      <c r="B82">
        <v>3709484334.318743</v>
      </c>
      <c r="C82">
        <v>3240568763.167573</v>
      </c>
      <c r="D82">
        <v>2645920340.596984</v>
      </c>
      <c r="E82">
        <v>1887208557.9944024</v>
      </c>
      <c r="F82">
        <v>2500000000</v>
      </c>
    </row>
    <row r="83" spans="1:6" ht="12.75">
      <c r="A83" t="s">
        <v>425</v>
      </c>
      <c r="B83">
        <v>3671619435.099383</v>
      </c>
      <c r="C83">
        <v>3202576283.089956</v>
      </c>
      <c r="D83">
        <v>2608892131.051652</v>
      </c>
      <c r="E83">
        <v>1853677875.275349</v>
      </c>
      <c r="F83">
        <v>2500000000</v>
      </c>
    </row>
    <row r="84" spans="1:6" ht="12.75">
      <c r="A84" t="s">
        <v>426</v>
      </c>
      <c r="B84">
        <v>3634951673.528574</v>
      </c>
      <c r="C84">
        <v>3165215205.872967</v>
      </c>
      <c r="D84">
        <v>2571899393.553333</v>
      </c>
      <c r="E84">
        <v>1819653676.1645536</v>
      </c>
      <c r="F84">
        <v>2500000000</v>
      </c>
    </row>
    <row r="85" spans="1:6" ht="12.75">
      <c r="A85" t="s">
        <v>427</v>
      </c>
      <c r="B85">
        <v>3597903597.125039</v>
      </c>
      <c r="C85">
        <v>3127812313.9476295</v>
      </c>
      <c r="D85">
        <v>2535252297.7982874</v>
      </c>
      <c r="E85">
        <v>1786372529.400975</v>
      </c>
      <c r="F85">
        <v>2500000000</v>
      </c>
    </row>
    <row r="86" spans="1:6" ht="12.75">
      <c r="A86" t="s">
        <v>428</v>
      </c>
      <c r="B86">
        <v>3560893259.558126</v>
      </c>
      <c r="C86">
        <v>3090387205.469289</v>
      </c>
      <c r="D86">
        <v>2498546807.6518655</v>
      </c>
      <c r="E86">
        <v>1753052635.735342</v>
      </c>
      <c r="F86">
        <v>2500000000</v>
      </c>
    </row>
    <row r="87" spans="1:6" ht="12.75">
      <c r="A87" t="s">
        <v>429</v>
      </c>
      <c r="B87">
        <v>3524591581.474619</v>
      </c>
      <c r="C87">
        <v>3053861251.292569</v>
      </c>
      <c r="D87">
        <v>2462939033.2133627</v>
      </c>
      <c r="E87">
        <v>1720985499.865022</v>
      </c>
      <c r="F87">
        <v>2500000000</v>
      </c>
    </row>
    <row r="88" spans="1:6" ht="12.75">
      <c r="A88" t="s">
        <v>430</v>
      </c>
      <c r="B88">
        <v>3489164801.706892</v>
      </c>
      <c r="C88">
        <v>3018038417.1537333</v>
      </c>
      <c r="D88">
        <v>2427857633.459709</v>
      </c>
      <c r="E88">
        <v>1689286789.611106</v>
      </c>
      <c r="F88">
        <v>2500000000</v>
      </c>
    </row>
    <row r="89" spans="1:6" ht="12.75">
      <c r="A89" t="s">
        <v>431</v>
      </c>
      <c r="B89">
        <v>3453903089.904121</v>
      </c>
      <c r="C89">
        <v>2982470851.836307</v>
      </c>
      <c r="D89">
        <v>2393143570.5811906</v>
      </c>
      <c r="E89">
        <v>1658080235.7043667</v>
      </c>
      <c r="F89">
        <v>2500000000</v>
      </c>
    </row>
    <row r="90" spans="1:6" ht="12.75">
      <c r="A90" t="s">
        <v>432</v>
      </c>
      <c r="B90">
        <v>3419317011.817045</v>
      </c>
      <c r="C90">
        <v>2947759090.7576804</v>
      </c>
      <c r="D90">
        <v>2359469134.902944</v>
      </c>
      <c r="E90">
        <v>1628047878.7080226</v>
      </c>
      <c r="F90">
        <v>2500000000</v>
      </c>
    </row>
    <row r="91" spans="1:6" ht="12.75">
      <c r="A91" t="s">
        <v>433</v>
      </c>
      <c r="B91">
        <v>3384762231.1009</v>
      </c>
      <c r="C91">
        <v>2913020666.3138313</v>
      </c>
      <c r="D91">
        <v>2325733624.4826593</v>
      </c>
      <c r="E91">
        <v>1597973097.6048176</v>
      </c>
      <c r="F91">
        <v>2500000000</v>
      </c>
    </row>
    <row r="92" spans="1:6" ht="12.75">
      <c r="A92" t="s">
        <v>434</v>
      </c>
      <c r="B92">
        <v>3350380714.520423</v>
      </c>
      <c r="C92">
        <v>2878698091.972646</v>
      </c>
      <c r="D92">
        <v>2292673933.436461</v>
      </c>
      <c r="E92">
        <v>1568801039.8777509</v>
      </c>
      <c r="F92">
        <v>2500000000</v>
      </c>
    </row>
    <row r="93" spans="1:6" ht="12.75">
      <c r="A93" t="s">
        <v>435</v>
      </c>
      <c r="B93">
        <v>3315723286.560577</v>
      </c>
      <c r="C93">
        <v>2844087923.5144024</v>
      </c>
      <c r="D93">
        <v>2259348808.7034335</v>
      </c>
      <c r="E93">
        <v>1539449614.8149543</v>
      </c>
      <c r="F93">
        <v>2500000000</v>
      </c>
    </row>
    <row r="94" spans="1:6" ht="12.75">
      <c r="A94" t="s">
        <v>436</v>
      </c>
      <c r="B94">
        <v>3281596131.583823</v>
      </c>
      <c r="C94">
        <v>2810040951.2151566</v>
      </c>
      <c r="D94">
        <v>2226624626.745584</v>
      </c>
      <c r="E94">
        <v>1510726413.5823953</v>
      </c>
      <c r="F94">
        <v>2500000000</v>
      </c>
    </row>
    <row r="95" spans="1:6" ht="12.75">
      <c r="A95" t="s">
        <v>437</v>
      </c>
      <c r="B95">
        <v>3247489296.829618</v>
      </c>
      <c r="C95">
        <v>2776574746.415072</v>
      </c>
      <c r="D95">
        <v>2195052159.7785597</v>
      </c>
      <c r="E95">
        <v>1483606304.611694</v>
      </c>
      <c r="F95">
        <v>2500000000</v>
      </c>
    </row>
    <row r="96" spans="1:6" ht="12.75">
      <c r="A96" t="s">
        <v>438</v>
      </c>
      <c r="B96">
        <v>3213965945.004813</v>
      </c>
      <c r="C96">
        <v>2743251912.783481</v>
      </c>
      <c r="D96">
        <v>2163192949.8326893</v>
      </c>
      <c r="E96">
        <v>1455880415.7274182</v>
      </c>
      <c r="F96">
        <v>2500000000</v>
      </c>
    </row>
    <row r="97" spans="1:6" ht="12.75">
      <c r="A97" t="s">
        <v>439</v>
      </c>
      <c r="B97">
        <v>3179981664.22792</v>
      </c>
      <c r="C97">
        <v>2709789753.338869</v>
      </c>
      <c r="D97">
        <v>2131547090.8537421</v>
      </c>
      <c r="E97">
        <v>1428701367.1178355</v>
      </c>
      <c r="F97">
        <v>2500000000</v>
      </c>
    </row>
    <row r="98" spans="1:6" ht="12.75">
      <c r="A98" t="s">
        <v>440</v>
      </c>
      <c r="B98">
        <v>3146228372.346292</v>
      </c>
      <c r="C98">
        <v>2676480000.737197</v>
      </c>
      <c r="D98">
        <v>2099990987.6439116</v>
      </c>
      <c r="E98">
        <v>1401588673.167568</v>
      </c>
      <c r="F98">
        <v>2500000000</v>
      </c>
    </row>
    <row r="99" spans="1:6" ht="12.75">
      <c r="A99" t="s">
        <v>441</v>
      </c>
      <c r="B99">
        <v>3113115096.023589</v>
      </c>
      <c r="C99">
        <v>2643963754.5920324</v>
      </c>
      <c r="D99">
        <v>2069372592.5795672</v>
      </c>
      <c r="E99">
        <v>1375491542.9370358</v>
      </c>
      <c r="F99">
        <v>2500000000</v>
      </c>
    </row>
    <row r="100" spans="1:6" ht="12.75">
      <c r="A100" t="s">
        <v>442</v>
      </c>
      <c r="B100">
        <v>3080011888.096867</v>
      </c>
      <c r="C100">
        <v>2611412578.2566895</v>
      </c>
      <c r="D100">
        <v>2038697452.0396488</v>
      </c>
      <c r="E100">
        <v>1349362483.912424</v>
      </c>
      <c r="F100">
        <v>2500000000</v>
      </c>
    </row>
    <row r="101" spans="1:6" ht="12.75">
      <c r="A101" t="s">
        <v>443</v>
      </c>
      <c r="B101">
        <v>3047171162.538347</v>
      </c>
      <c r="C101">
        <v>2579186384.832073</v>
      </c>
      <c r="D101">
        <v>2008418018.300187</v>
      </c>
      <c r="E101">
        <v>1323690889.434638</v>
      </c>
      <c r="F101">
        <v>2500000000</v>
      </c>
    </row>
    <row r="102" spans="1:6" ht="12.75">
      <c r="A102" t="s">
        <v>444</v>
      </c>
      <c r="B102">
        <v>3014130990.432881</v>
      </c>
      <c r="C102">
        <v>2547032933.975636</v>
      </c>
      <c r="D102">
        <v>1978498426.7802887</v>
      </c>
      <c r="E102">
        <v>1298626507.8219748</v>
      </c>
      <c r="F102">
        <v>2500000000</v>
      </c>
    </row>
    <row r="103" spans="1:6" ht="12.75">
      <c r="A103" t="s">
        <v>445</v>
      </c>
      <c r="B103">
        <v>2981493501.547769</v>
      </c>
      <c r="C103">
        <v>2515180077.8336606</v>
      </c>
      <c r="D103">
        <v>1948786785.2473817</v>
      </c>
      <c r="E103">
        <v>1273706895.1248517</v>
      </c>
      <c r="F103">
        <v>2500000000</v>
      </c>
    </row>
    <row r="104" spans="1:6" ht="12.75">
      <c r="A104" t="s">
        <v>446</v>
      </c>
      <c r="B104">
        <v>2948755767.623117</v>
      </c>
      <c r="C104">
        <v>2483479509.2342134</v>
      </c>
      <c r="D104">
        <v>1919488833.319682</v>
      </c>
      <c r="E104">
        <v>1249415378.643866</v>
      </c>
      <c r="F104">
        <v>2500000000</v>
      </c>
    </row>
    <row r="105" spans="1:6" ht="12.75">
      <c r="A105" t="s">
        <v>447</v>
      </c>
      <c r="B105">
        <v>2916031713.953139</v>
      </c>
      <c r="C105">
        <v>2451753475.973923</v>
      </c>
      <c r="D105">
        <v>1890148393.319096</v>
      </c>
      <c r="E105">
        <v>1225106314.4719665</v>
      </c>
      <c r="F105">
        <v>2500000000</v>
      </c>
    </row>
    <row r="106" spans="1:6" ht="12.75">
      <c r="A106" t="s">
        <v>448</v>
      </c>
      <c r="B106">
        <v>2883530935.83362</v>
      </c>
      <c r="C106">
        <v>2420315326.1338058</v>
      </c>
      <c r="D106">
        <v>1861166151.4689016</v>
      </c>
      <c r="E106">
        <v>1201211944.288226</v>
      </c>
      <c r="F106">
        <v>2500000000</v>
      </c>
    </row>
    <row r="107" spans="1:6" ht="12.75">
      <c r="A107" t="s">
        <v>449</v>
      </c>
      <c r="B107">
        <v>2851051606.702525</v>
      </c>
      <c r="C107">
        <v>2389256389.0573545</v>
      </c>
      <c r="D107">
        <v>1832911062.4636507</v>
      </c>
      <c r="E107">
        <v>1178287949.6324701</v>
      </c>
      <c r="F107">
        <v>2500000000</v>
      </c>
    </row>
    <row r="108" spans="1:6" ht="12.75">
      <c r="A108" t="s">
        <v>450</v>
      </c>
      <c r="B108">
        <v>2818641355.751528</v>
      </c>
      <c r="C108">
        <v>2358089455.369781</v>
      </c>
      <c r="D108">
        <v>1804400777.3262637</v>
      </c>
      <c r="E108">
        <v>1155047032.993941</v>
      </c>
      <c r="F108">
        <v>2500000000</v>
      </c>
    </row>
    <row r="109" spans="1:6" ht="12.75">
      <c r="A109" t="s">
        <v>451</v>
      </c>
      <c r="B109">
        <v>2786642743.816266</v>
      </c>
      <c r="C109">
        <v>2327492613.1553316</v>
      </c>
      <c r="D109">
        <v>1776604704.8309243</v>
      </c>
      <c r="E109">
        <v>1132592169.5002909</v>
      </c>
      <c r="F109">
        <v>2500000000</v>
      </c>
    </row>
    <row r="110" spans="1:6" ht="12.75">
      <c r="A110" t="s">
        <v>452</v>
      </c>
      <c r="B110">
        <v>2755252283.689786</v>
      </c>
      <c r="C110">
        <v>2297371171.3693175</v>
      </c>
      <c r="D110">
        <v>1749152827.524903</v>
      </c>
      <c r="E110">
        <v>1110368474.4843721</v>
      </c>
      <c r="F110">
        <v>2500000000</v>
      </c>
    </row>
    <row r="111" spans="1:6" ht="12.75">
      <c r="A111" t="s">
        <v>453</v>
      </c>
      <c r="B111">
        <v>2724377679.962382</v>
      </c>
      <c r="C111">
        <v>2267898793.2850275</v>
      </c>
      <c r="D111">
        <v>1722463495.8366435</v>
      </c>
      <c r="E111">
        <v>1088943824.9592824</v>
      </c>
      <c r="F111">
        <v>2500000000</v>
      </c>
    </row>
    <row r="112" spans="1:6" ht="12.75">
      <c r="A112" t="s">
        <v>454</v>
      </c>
      <c r="B112">
        <v>2693485054.732909</v>
      </c>
      <c r="C112">
        <v>2238379426.9106665</v>
      </c>
      <c r="D112">
        <v>1695720049.677963</v>
      </c>
      <c r="E112">
        <v>1067495921.8459466</v>
      </c>
      <c r="F112">
        <v>2500000000</v>
      </c>
    </row>
    <row r="113" spans="1:6" ht="12.75">
      <c r="A113" t="s">
        <v>455</v>
      </c>
      <c r="B113">
        <v>2661745656.742793</v>
      </c>
      <c r="C113">
        <v>2208251166.6192465</v>
      </c>
      <c r="D113">
        <v>1668641386.800884</v>
      </c>
      <c r="E113">
        <v>1046000037.3218844</v>
      </c>
      <c r="F113">
        <v>2500000000</v>
      </c>
    </row>
    <row r="114" spans="1:6" ht="12.75">
      <c r="A114" t="s">
        <v>456</v>
      </c>
      <c r="B114">
        <v>2631018249.981067</v>
      </c>
      <c r="C114">
        <v>2179176141.362118</v>
      </c>
      <c r="D114">
        <v>1642618255.8506844</v>
      </c>
      <c r="E114">
        <v>1025466358.9463145</v>
      </c>
      <c r="F114">
        <v>2500000000</v>
      </c>
    </row>
    <row r="115" spans="1:6" ht="12.75">
      <c r="A115" t="s">
        <v>457</v>
      </c>
      <c r="B115">
        <v>2601105621.899463</v>
      </c>
      <c r="C115">
        <v>2150746583.237275</v>
      </c>
      <c r="D115">
        <v>1617065621.992042</v>
      </c>
      <c r="E115">
        <v>1005238321.5072525</v>
      </c>
      <c r="F115">
        <v>2500000000</v>
      </c>
    </row>
    <row r="116" spans="1:6" ht="12.75">
      <c r="A116" t="s">
        <v>458</v>
      </c>
      <c r="B116">
        <v>2571054900.77421</v>
      </c>
      <c r="C116">
        <v>2122409420.664384</v>
      </c>
      <c r="D116">
        <v>1591832380.2828367</v>
      </c>
      <c r="E116">
        <v>985495873.4840115</v>
      </c>
      <c r="F116">
        <v>2500000000</v>
      </c>
    </row>
    <row r="117" spans="1:6" ht="12.75">
      <c r="A117" t="s">
        <v>459</v>
      </c>
      <c r="B117">
        <v>2541750204.629968</v>
      </c>
      <c r="C117">
        <v>2094659619.3651092</v>
      </c>
      <c r="D117">
        <v>1567024271.9100413</v>
      </c>
      <c r="E117">
        <v>966028231.1829976</v>
      </c>
      <c r="F117">
        <v>2500000000</v>
      </c>
    </row>
    <row r="118" spans="1:6" ht="12.75">
      <c r="A118" t="s">
        <v>460</v>
      </c>
      <c r="B118">
        <v>2512626070.481087</v>
      </c>
      <c r="C118">
        <v>2067146393.0286748</v>
      </c>
      <c r="D118">
        <v>1542508584.6706588</v>
      </c>
      <c r="E118">
        <v>946887327.5984062</v>
      </c>
      <c r="F118">
        <v>0</v>
      </c>
    </row>
    <row r="119" spans="1:5" ht="12.75">
      <c r="A119" t="s">
        <v>461</v>
      </c>
      <c r="B119">
        <v>2483570210.022465</v>
      </c>
      <c r="C119">
        <v>2040111656.6583295</v>
      </c>
      <c r="D119">
        <v>1518837842.4085476</v>
      </c>
      <c r="E119">
        <v>928789153.5296279</v>
      </c>
    </row>
    <row r="120" spans="1:5" ht="12.75">
      <c r="A120" t="s">
        <v>462</v>
      </c>
      <c r="B120">
        <v>2454451448.684753</v>
      </c>
      <c r="C120">
        <v>2012772639.2988367</v>
      </c>
      <c r="D120">
        <v>1494673328.9091158</v>
      </c>
      <c r="E120">
        <v>910140898.3693917</v>
      </c>
    </row>
    <row r="121" spans="1:5" ht="12.75">
      <c r="A121" t="s">
        <v>463</v>
      </c>
      <c r="B121">
        <v>2425540539.792644</v>
      </c>
      <c r="C121">
        <v>1985799387.9392312</v>
      </c>
      <c r="D121">
        <v>1471013656.4228473</v>
      </c>
      <c r="E121">
        <v>892062192.5388443</v>
      </c>
    </row>
    <row r="122" spans="1:5" ht="12.75">
      <c r="A122" t="s">
        <v>464</v>
      </c>
      <c r="B122">
        <v>2396689488.376099</v>
      </c>
      <c r="C122">
        <v>1958850920.2978802</v>
      </c>
      <c r="D122">
        <v>1447360812.7797573</v>
      </c>
      <c r="E122">
        <v>874000856.7814822</v>
      </c>
    </row>
    <row r="123" spans="1:5" ht="12.75">
      <c r="A123" t="s">
        <v>465</v>
      </c>
      <c r="B123">
        <v>2368282945.666396</v>
      </c>
      <c r="C123">
        <v>1932456656.4876378</v>
      </c>
      <c r="D123">
        <v>1424344208.6686032</v>
      </c>
      <c r="E123">
        <v>856576362.9765449</v>
      </c>
    </row>
    <row r="124" spans="1:5" ht="12.75">
      <c r="A124" t="s">
        <v>466</v>
      </c>
      <c r="B124">
        <v>2339781970.410326</v>
      </c>
      <c r="C124">
        <v>1905962464.0300295</v>
      </c>
      <c r="D124">
        <v>1401243556.5813093</v>
      </c>
      <c r="E124">
        <v>839114797.9374423</v>
      </c>
    </row>
    <row r="125" spans="1:5" ht="12.75">
      <c r="A125" t="s">
        <v>467</v>
      </c>
      <c r="B125">
        <v>2311667179.387719</v>
      </c>
      <c r="C125">
        <v>1879866632.9333136</v>
      </c>
      <c r="D125">
        <v>1378543317.6602106</v>
      </c>
      <c r="E125">
        <v>822024550.6722658</v>
      </c>
    </row>
    <row r="126" spans="1:5" ht="12.75">
      <c r="A126" t="s">
        <v>468</v>
      </c>
      <c r="B126">
        <v>2283690216.570924</v>
      </c>
      <c r="C126">
        <v>1854067256.050229</v>
      </c>
      <c r="D126">
        <v>1356277725.9279141</v>
      </c>
      <c r="E126">
        <v>805432377.7105861</v>
      </c>
    </row>
    <row r="127" spans="1:5" ht="12.75">
      <c r="A127" t="s">
        <v>469</v>
      </c>
      <c r="B127">
        <v>2255885983.826419</v>
      </c>
      <c r="C127">
        <v>1828387391.190593</v>
      </c>
      <c r="D127">
        <v>1334091004.7538214</v>
      </c>
      <c r="E127">
        <v>788901042.484512</v>
      </c>
    </row>
    <row r="128" spans="1:5" ht="12.75">
      <c r="A128" t="s">
        <v>470</v>
      </c>
      <c r="B128">
        <v>2228226061.457653</v>
      </c>
      <c r="C128">
        <v>1803004794.5181665</v>
      </c>
      <c r="D128">
        <v>1312332508.5610995</v>
      </c>
      <c r="E128">
        <v>772853262.5892942</v>
      </c>
    </row>
    <row r="129" spans="1:5" ht="12.75">
      <c r="A129" t="s">
        <v>471</v>
      </c>
      <c r="B129">
        <v>2200583203.351155</v>
      </c>
      <c r="C129">
        <v>1777617040.9334278</v>
      </c>
      <c r="D129">
        <v>1290563277.769521</v>
      </c>
      <c r="E129">
        <v>756813866.0260782</v>
      </c>
    </row>
    <row r="130" spans="1:5" ht="12.75">
      <c r="A130" t="s">
        <v>472</v>
      </c>
      <c r="B130">
        <v>2172911159.884002</v>
      </c>
      <c r="C130">
        <v>1752286683.9603946</v>
      </c>
      <c r="D130">
        <v>1268937850.6096942</v>
      </c>
      <c r="E130">
        <v>740980448.1079367</v>
      </c>
    </row>
    <row r="131" spans="1:5" ht="12.75">
      <c r="A131" t="s">
        <v>473</v>
      </c>
      <c r="B131">
        <v>2144533841.620492</v>
      </c>
      <c r="C131">
        <v>1726752992.138164</v>
      </c>
      <c r="D131">
        <v>1247574601.4987652</v>
      </c>
      <c r="E131">
        <v>725718062.6998658</v>
      </c>
    </row>
    <row r="132" spans="1:5" ht="12.75">
      <c r="A132" t="s">
        <v>474</v>
      </c>
      <c r="B132">
        <v>2117582715.301621</v>
      </c>
      <c r="C132">
        <v>1702160372.845524</v>
      </c>
      <c r="D132">
        <v>1226678846.205928</v>
      </c>
      <c r="E132">
        <v>710540608.3372171</v>
      </c>
    </row>
    <row r="133" spans="1:5" ht="12.75">
      <c r="A133" t="s">
        <v>475</v>
      </c>
      <c r="B133">
        <v>2090785882.831831</v>
      </c>
      <c r="C133">
        <v>1677861897.2675517</v>
      </c>
      <c r="D133">
        <v>1206191821.2633088</v>
      </c>
      <c r="E133">
        <v>695809718.3982038</v>
      </c>
    </row>
    <row r="134" spans="1:5" ht="12.75">
      <c r="A134" t="s">
        <v>476</v>
      </c>
      <c r="B134">
        <v>2064065973.612957</v>
      </c>
      <c r="C134">
        <v>1653609681.1925924</v>
      </c>
      <c r="D134">
        <v>1185733982.6666641</v>
      </c>
      <c r="E134">
        <v>681111161.53109</v>
      </c>
    </row>
    <row r="135" spans="1:5" ht="12.75">
      <c r="A135" t="s">
        <v>477</v>
      </c>
      <c r="B135">
        <v>2037449647.145487</v>
      </c>
      <c r="C135">
        <v>1629606981.7208557</v>
      </c>
      <c r="D135">
        <v>1165646608.6133504</v>
      </c>
      <c r="E135">
        <v>666827832.4825171</v>
      </c>
    </row>
    <row r="136" spans="1:5" ht="12.75">
      <c r="A136" t="s">
        <v>478</v>
      </c>
      <c r="B136">
        <v>2011140082.190209</v>
      </c>
      <c r="C136">
        <v>1605835641.2475276</v>
      </c>
      <c r="D136">
        <v>1145721897.2196517</v>
      </c>
      <c r="E136">
        <v>652653463.3693215</v>
      </c>
    </row>
    <row r="137" spans="1:5" ht="12.75">
      <c r="A137" t="s">
        <v>479</v>
      </c>
      <c r="B137">
        <v>1984260536.18935</v>
      </c>
      <c r="C137">
        <v>1581685907.8067725</v>
      </c>
      <c r="D137">
        <v>1125621704.9018326</v>
      </c>
      <c r="E137">
        <v>638487665.5842748</v>
      </c>
    </row>
    <row r="138" spans="1:5" ht="12.75">
      <c r="A138" t="s">
        <v>480</v>
      </c>
      <c r="B138">
        <v>1958165281.570085</v>
      </c>
      <c r="C138">
        <v>1558322914.4003553</v>
      </c>
      <c r="D138">
        <v>1106265675.7650418</v>
      </c>
      <c r="E138">
        <v>624936044.4829909</v>
      </c>
    </row>
    <row r="139" spans="1:5" ht="12.75">
      <c r="A139" t="s">
        <v>481</v>
      </c>
      <c r="B139">
        <v>1932017104.926561</v>
      </c>
      <c r="C139">
        <v>1534906257.8338919</v>
      </c>
      <c r="D139">
        <v>1086870823.4796002</v>
      </c>
      <c r="E139">
        <v>611379238.388717</v>
      </c>
    </row>
    <row r="140" spans="1:5" ht="12.75">
      <c r="A140" t="s">
        <v>482</v>
      </c>
      <c r="B140">
        <v>1906207995.567964</v>
      </c>
      <c r="C140">
        <v>1511916257.0831897</v>
      </c>
      <c r="D140">
        <v>1067956535.8266338</v>
      </c>
      <c r="E140">
        <v>598277151.8597578</v>
      </c>
    </row>
    <row r="141" spans="1:5" ht="12.75">
      <c r="A141" t="s">
        <v>483</v>
      </c>
      <c r="B141">
        <v>1880331495.791242</v>
      </c>
      <c r="C141">
        <v>1488862699.47377</v>
      </c>
      <c r="D141">
        <v>1048997815.0631508</v>
      </c>
      <c r="E141">
        <v>585167291.3993089</v>
      </c>
    </row>
    <row r="142" spans="1:5" ht="12.75">
      <c r="A142" t="s">
        <v>484</v>
      </c>
      <c r="B142">
        <v>1854783703.102993</v>
      </c>
      <c r="C142">
        <v>1466142825.3300095</v>
      </c>
      <c r="D142">
        <v>1030363121.8935821</v>
      </c>
      <c r="E142">
        <v>572337740.9656818</v>
      </c>
    </row>
    <row r="143" spans="1:5" ht="12.75">
      <c r="A143" t="s">
        <v>485</v>
      </c>
      <c r="B143">
        <v>1829195066.99176</v>
      </c>
      <c r="C143">
        <v>1443700652.066871</v>
      </c>
      <c r="D143">
        <v>1012260512.3274789</v>
      </c>
      <c r="E143">
        <v>560130711.7757791</v>
      </c>
    </row>
    <row r="144" spans="1:5" ht="12.75">
      <c r="A144" t="s">
        <v>486</v>
      </c>
      <c r="B144">
        <v>1803931415.979104</v>
      </c>
      <c r="C144">
        <v>1421346394.5078363</v>
      </c>
      <c r="D144">
        <v>994052147.8834794</v>
      </c>
      <c r="E144">
        <v>547725395.3916342</v>
      </c>
    </row>
    <row r="145" spans="1:5" ht="12.75">
      <c r="A145" t="s">
        <v>487</v>
      </c>
      <c r="B145">
        <v>1778887251.911864</v>
      </c>
      <c r="C145">
        <v>1399313079.0190976</v>
      </c>
      <c r="D145">
        <v>976233926.9237585</v>
      </c>
      <c r="E145">
        <v>535702520.2097872</v>
      </c>
    </row>
    <row r="146" spans="1:5" ht="12.75">
      <c r="A146" t="s">
        <v>488</v>
      </c>
      <c r="B146">
        <v>1753919509.127728</v>
      </c>
      <c r="C146">
        <v>1377332858.661839</v>
      </c>
      <c r="D146">
        <v>958455611.7241687</v>
      </c>
      <c r="E146">
        <v>523719105.00751865</v>
      </c>
    </row>
    <row r="147" spans="1:5" ht="12.75">
      <c r="A147" t="s">
        <v>489</v>
      </c>
      <c r="B147">
        <v>1729485006.106029</v>
      </c>
      <c r="C147">
        <v>1355915455.830159</v>
      </c>
      <c r="D147">
        <v>941229379.0474966</v>
      </c>
      <c r="E147">
        <v>512198108.7536379</v>
      </c>
    </row>
    <row r="148" spans="1:5" ht="12.75">
      <c r="A148" t="s">
        <v>490</v>
      </c>
      <c r="B148">
        <v>1705338425.859031</v>
      </c>
      <c r="C148">
        <v>1334716923.1989944</v>
      </c>
      <c r="D148">
        <v>924157778.5134264</v>
      </c>
      <c r="E148">
        <v>500777997.0775492</v>
      </c>
    </row>
    <row r="149" spans="1:5" ht="12.75">
      <c r="A149" t="s">
        <v>491</v>
      </c>
      <c r="B149">
        <v>1681420343.172498</v>
      </c>
      <c r="C149">
        <v>1313764933.433085</v>
      </c>
      <c r="D149">
        <v>907337195.4913167</v>
      </c>
      <c r="E149">
        <v>489580881.43699884</v>
      </c>
    </row>
    <row r="150" spans="1:5" ht="12.75">
      <c r="A150" t="s">
        <v>492</v>
      </c>
      <c r="B150">
        <v>1657624255.202171</v>
      </c>
      <c r="C150">
        <v>1293046137.6988962</v>
      </c>
      <c r="D150">
        <v>890830007.6013745</v>
      </c>
      <c r="E150">
        <v>478703559.0752538</v>
      </c>
    </row>
    <row r="151" spans="1:5" ht="12.75">
      <c r="A151" t="s">
        <v>493</v>
      </c>
      <c r="B151">
        <v>1634143138.364593</v>
      </c>
      <c r="C151">
        <v>1272567425.5830839</v>
      </c>
      <c r="D151">
        <v>874491739.6466063</v>
      </c>
      <c r="E151">
        <v>467933512.54886585</v>
      </c>
    </row>
    <row r="152" spans="1:5" ht="12.75">
      <c r="A152" t="s">
        <v>494</v>
      </c>
      <c r="B152">
        <v>1610950300.2204</v>
      </c>
      <c r="C152">
        <v>1252447153.3698819</v>
      </c>
      <c r="D152">
        <v>858547022.919242</v>
      </c>
      <c r="E152">
        <v>457518445.78290856</v>
      </c>
    </row>
    <row r="153" spans="1:5" ht="12.75">
      <c r="A153" t="s">
        <v>495</v>
      </c>
      <c r="B153">
        <v>1587965483.194484</v>
      </c>
      <c r="C153">
        <v>1232483475.222484</v>
      </c>
      <c r="D153">
        <v>842713351.263217</v>
      </c>
      <c r="E153">
        <v>447178603.92397827</v>
      </c>
    </row>
    <row r="154" spans="1:5" ht="12.75">
      <c r="A154" t="s">
        <v>496</v>
      </c>
      <c r="B154">
        <v>1564850779.89189</v>
      </c>
      <c r="C154">
        <v>1212483275.0034547</v>
      </c>
      <c r="D154">
        <v>826929754.6462137</v>
      </c>
      <c r="E154">
        <v>436944603.3301278</v>
      </c>
    </row>
    <row r="155" spans="1:5" ht="12.75">
      <c r="A155" t="s">
        <v>497</v>
      </c>
      <c r="B155">
        <v>1542178134.793529</v>
      </c>
      <c r="C155">
        <v>1193019958.0108938</v>
      </c>
      <c r="D155">
        <v>811719563.4564908</v>
      </c>
      <c r="E155">
        <v>427207945.33312386</v>
      </c>
    </row>
    <row r="156" spans="1:5" ht="12.75">
      <c r="A156" t="s">
        <v>498</v>
      </c>
      <c r="B156">
        <v>1519639579.106678</v>
      </c>
      <c r="C156">
        <v>1173590385.6457164</v>
      </c>
      <c r="D156">
        <v>796469115.5912013</v>
      </c>
      <c r="E156">
        <v>417406173.0989022</v>
      </c>
    </row>
    <row r="157" spans="1:5" ht="12.75">
      <c r="A157" t="s">
        <v>499</v>
      </c>
      <c r="B157">
        <v>1497190339.88862</v>
      </c>
      <c r="C157">
        <v>1154355358.9146628</v>
      </c>
      <c r="D157">
        <v>781486873.6153977</v>
      </c>
      <c r="E157">
        <v>407875574.8041255</v>
      </c>
    </row>
    <row r="158" spans="1:5" ht="12.75">
      <c r="A158" t="s">
        <v>500</v>
      </c>
      <c r="B158">
        <v>1474837122.278821</v>
      </c>
      <c r="C158">
        <v>1135192064.6789706</v>
      </c>
      <c r="D158">
        <v>766559029.6812944</v>
      </c>
      <c r="E158">
        <v>398389821.87601376</v>
      </c>
    </row>
    <row r="159" spans="1:5" ht="12.75">
      <c r="A159" t="s">
        <v>501</v>
      </c>
      <c r="B159">
        <v>1452541090.841845</v>
      </c>
      <c r="C159">
        <v>1116195515.9399514</v>
      </c>
      <c r="D159">
        <v>751876131.0127597</v>
      </c>
      <c r="E159">
        <v>389157148.16636544</v>
      </c>
    </row>
    <row r="160" spans="1:5" ht="12.75">
      <c r="A160" t="s">
        <v>502</v>
      </c>
      <c r="B160">
        <v>1430248111.439502</v>
      </c>
      <c r="C160">
        <v>1097200529.6281803</v>
      </c>
      <c r="D160">
        <v>737201356.9088666</v>
      </c>
      <c r="E160">
        <v>379945635.13146687</v>
      </c>
    </row>
    <row r="161" spans="1:5" ht="12.75">
      <c r="A161" t="s">
        <v>503</v>
      </c>
      <c r="B161">
        <v>1408073546.403838</v>
      </c>
      <c r="C161">
        <v>1078357452.5231552</v>
      </c>
      <c r="D161">
        <v>722698168.8460366</v>
      </c>
      <c r="E161">
        <v>370893231.2665171</v>
      </c>
    </row>
    <row r="162" spans="1:5" ht="12.75">
      <c r="A162" t="s">
        <v>504</v>
      </c>
      <c r="B162">
        <v>1385925710.692066</v>
      </c>
      <c r="C162">
        <v>1059653596.7485654</v>
      </c>
      <c r="D162">
        <v>708415237.7188462</v>
      </c>
      <c r="E162">
        <v>362072825.2849405</v>
      </c>
    </row>
    <row r="163" spans="1:5" ht="12.75">
      <c r="A163" t="s">
        <v>505</v>
      </c>
      <c r="B163">
        <v>1364075392.986085</v>
      </c>
      <c r="C163">
        <v>1041178325.4552346</v>
      </c>
      <c r="D163">
        <v>694293643.4067501</v>
      </c>
      <c r="E163">
        <v>353352237.2683642</v>
      </c>
    </row>
    <row r="164" spans="1:5" ht="12.75">
      <c r="A164" t="s">
        <v>506</v>
      </c>
      <c r="B164">
        <v>1342390720.999417</v>
      </c>
      <c r="C164">
        <v>1022944910.6112351</v>
      </c>
      <c r="D164">
        <v>680456056.1192688</v>
      </c>
      <c r="E164">
        <v>344890175.6434397</v>
      </c>
    </row>
    <row r="165" spans="1:5" ht="12.75">
      <c r="A165" t="s">
        <v>507</v>
      </c>
      <c r="B165">
        <v>1320781336.741653</v>
      </c>
      <c r="C165">
        <v>1004770803.7494617</v>
      </c>
      <c r="D165">
        <v>666666968.564554</v>
      </c>
      <c r="E165">
        <v>336469960.33389556</v>
      </c>
    </row>
    <row r="166" spans="1:5" ht="12.75">
      <c r="A166" t="s">
        <v>508</v>
      </c>
      <c r="B166">
        <v>1299383833.277536</v>
      </c>
      <c r="C166">
        <v>986816316.2248411</v>
      </c>
      <c r="D166">
        <v>653088964.0426131</v>
      </c>
      <c r="E166">
        <v>328220969.5196743</v>
      </c>
    </row>
    <row r="167" spans="1:5" ht="12.75">
      <c r="A167" t="s">
        <v>509</v>
      </c>
      <c r="B167">
        <v>1278257824.895756</v>
      </c>
      <c r="C167">
        <v>969284896.393106</v>
      </c>
      <c r="D167">
        <v>640012690.0137858</v>
      </c>
      <c r="E167">
        <v>320418494.32201445</v>
      </c>
    </row>
    <row r="168" spans="1:5" ht="12.75">
      <c r="A168" t="s">
        <v>510</v>
      </c>
      <c r="B168">
        <v>1257376378.435139</v>
      </c>
      <c r="C168">
        <v>951833666.6906247</v>
      </c>
      <c r="D168">
        <v>626891374.5656523</v>
      </c>
      <c r="E168">
        <v>312520063.66685253</v>
      </c>
    </row>
    <row r="169" spans="1:5" ht="12.75">
      <c r="A169" t="s">
        <v>511</v>
      </c>
      <c r="B169">
        <v>1236449269.447824</v>
      </c>
      <c r="C169">
        <v>934455505.9309131</v>
      </c>
      <c r="D169">
        <v>613931090.1754119</v>
      </c>
      <c r="E169">
        <v>304804461.982459</v>
      </c>
    </row>
    <row r="170" spans="1:5" ht="12.75">
      <c r="A170" t="s">
        <v>512</v>
      </c>
      <c r="B170">
        <v>1215910841.846332</v>
      </c>
      <c r="C170">
        <v>917374861.1455055</v>
      </c>
      <c r="D170">
        <v>601176405.8776412</v>
      </c>
      <c r="E170">
        <v>297207825.62085956</v>
      </c>
    </row>
    <row r="171" spans="1:5" ht="12.75">
      <c r="A171" t="s">
        <v>513</v>
      </c>
      <c r="B171">
        <v>1195583079.907355</v>
      </c>
      <c r="C171">
        <v>900557452.6463138</v>
      </c>
      <c r="D171">
        <v>588703048.3444141</v>
      </c>
      <c r="E171">
        <v>289848248.8141395</v>
      </c>
    </row>
    <row r="172" spans="1:5" ht="12.75">
      <c r="A172" t="s">
        <v>514</v>
      </c>
      <c r="B172">
        <v>1175365563.355748</v>
      </c>
      <c r="C172">
        <v>883827287.1699677</v>
      </c>
      <c r="D172">
        <v>576296999.8257345</v>
      </c>
      <c r="E172">
        <v>282538330.38579625</v>
      </c>
    </row>
    <row r="173" spans="1:5" ht="12.75">
      <c r="A173" t="s">
        <v>515</v>
      </c>
      <c r="B173">
        <v>1155601443.254121</v>
      </c>
      <c r="C173">
        <v>867491639.7972032</v>
      </c>
      <c r="D173">
        <v>564206836.0574753</v>
      </c>
      <c r="E173">
        <v>275439346.4369565</v>
      </c>
    </row>
    <row r="174" spans="1:5" ht="12.75">
      <c r="A174" t="s">
        <v>516</v>
      </c>
      <c r="B174">
        <v>1136026622.014832</v>
      </c>
      <c r="C174">
        <v>851397345.488615</v>
      </c>
      <c r="D174">
        <v>552376386.7292142</v>
      </c>
      <c r="E174">
        <v>268558451.2146752</v>
      </c>
    </row>
    <row r="175" spans="1:5" ht="12.75">
      <c r="A175" t="s">
        <v>517</v>
      </c>
      <c r="B175">
        <v>1116579204.55172</v>
      </c>
      <c r="C175">
        <v>835403128.1324778</v>
      </c>
      <c r="D175">
        <v>540621113.9796263</v>
      </c>
      <c r="E175">
        <v>261729901.33536893</v>
      </c>
    </row>
    <row r="176" spans="1:5" ht="12.75">
      <c r="A176" t="s">
        <v>518</v>
      </c>
      <c r="B176">
        <v>1097540092.124034</v>
      </c>
      <c r="C176">
        <v>819810574.5859458</v>
      </c>
      <c r="D176">
        <v>529224802.0656721</v>
      </c>
      <c r="E176">
        <v>255162360.4064041</v>
      </c>
    </row>
    <row r="177" spans="1:5" ht="12.75">
      <c r="A177" t="s">
        <v>519</v>
      </c>
      <c r="B177">
        <v>1078700681.643776</v>
      </c>
      <c r="C177">
        <v>804371833.3890935</v>
      </c>
      <c r="D177">
        <v>517937815.43375725</v>
      </c>
      <c r="E177">
        <v>248662709.81057438</v>
      </c>
    </row>
    <row r="178" spans="1:5" ht="12.75">
      <c r="A178" t="s">
        <v>520</v>
      </c>
      <c r="B178">
        <v>1059703786.108568</v>
      </c>
      <c r="C178">
        <v>788865869.1658516</v>
      </c>
      <c r="D178">
        <v>506661641.03382474</v>
      </c>
      <c r="E178">
        <v>242218709.74920788</v>
      </c>
    </row>
    <row r="179" spans="1:5" ht="12.75">
      <c r="A179" t="s">
        <v>521</v>
      </c>
      <c r="B179">
        <v>1040924890.308066</v>
      </c>
      <c r="C179">
        <v>773699287.3507302</v>
      </c>
      <c r="D179">
        <v>495779051.19420636</v>
      </c>
      <c r="E179">
        <v>236109164.3871283</v>
      </c>
    </row>
    <row r="180" spans="1:5" ht="12.75">
      <c r="A180" t="s">
        <v>522</v>
      </c>
      <c r="B180">
        <v>1022196071.623074</v>
      </c>
      <c r="C180">
        <v>758489878.9811716</v>
      </c>
      <c r="D180">
        <v>484796926.8362168</v>
      </c>
      <c r="E180">
        <v>229901153.2962995</v>
      </c>
    </row>
    <row r="181" spans="1:5" ht="12.75">
      <c r="A181" t="s">
        <v>523</v>
      </c>
      <c r="B181">
        <v>1003579786.781812</v>
      </c>
      <c r="C181">
        <v>743453907.5489831</v>
      </c>
      <c r="D181">
        <v>474016963.3499976</v>
      </c>
      <c r="E181">
        <v>223867608.05157375</v>
      </c>
    </row>
    <row r="182" spans="1:5" ht="12.75">
      <c r="A182" t="s">
        <v>524</v>
      </c>
      <c r="B182">
        <v>985088094.284343</v>
      </c>
      <c r="C182">
        <v>728517506.0030746</v>
      </c>
      <c r="D182">
        <v>463312396.451029</v>
      </c>
      <c r="E182">
        <v>217885292.1595653</v>
      </c>
    </row>
    <row r="183" spans="1:5" ht="12.75">
      <c r="A183" t="s">
        <v>525</v>
      </c>
      <c r="B183">
        <v>966733842.109613</v>
      </c>
      <c r="C183">
        <v>713770187.1808134</v>
      </c>
      <c r="D183">
        <v>452816350.2085795</v>
      </c>
      <c r="E183">
        <v>212076319.67313528</v>
      </c>
    </row>
    <row r="184" spans="1:5" ht="12.75">
      <c r="A184" t="s">
        <v>526</v>
      </c>
      <c r="B184">
        <v>948484218.53844</v>
      </c>
      <c r="C184">
        <v>699108158.9118549</v>
      </c>
      <c r="D184">
        <v>442386799.02883196</v>
      </c>
      <c r="E184">
        <v>206314074.87159002</v>
      </c>
    </row>
    <row r="185" spans="1:5" ht="12.75">
      <c r="A185" t="s">
        <v>527</v>
      </c>
      <c r="B185">
        <v>930355897.194664</v>
      </c>
      <c r="C185">
        <v>684583070.8592114</v>
      </c>
      <c r="D185">
        <v>432093801.7278301</v>
      </c>
      <c r="E185">
        <v>200660252.27112898</v>
      </c>
    </row>
    <row r="186" spans="1:5" ht="12.75">
      <c r="A186" t="s">
        <v>528</v>
      </c>
      <c r="B186">
        <v>912379023.54123</v>
      </c>
      <c r="C186">
        <v>670253194.6470587</v>
      </c>
      <c r="D186">
        <v>422007861.34083635</v>
      </c>
      <c r="E186">
        <v>195173091.85856208</v>
      </c>
    </row>
    <row r="187" spans="1:5" ht="12.75">
      <c r="A187" t="s">
        <v>529</v>
      </c>
      <c r="B187">
        <v>894554214.647812</v>
      </c>
      <c r="C187">
        <v>656044118.0208158</v>
      </c>
      <c r="D187">
        <v>412010977.6158781</v>
      </c>
      <c r="E187">
        <v>189742582.79497895</v>
      </c>
    </row>
    <row r="188" spans="1:5" ht="12.75">
      <c r="A188" t="s">
        <v>530</v>
      </c>
      <c r="B188">
        <v>876890665.998307</v>
      </c>
      <c r="C188">
        <v>642034532.2074441</v>
      </c>
      <c r="D188">
        <v>402220217.2797746</v>
      </c>
      <c r="E188">
        <v>184474354.83417758</v>
      </c>
    </row>
    <row r="189" spans="1:5" ht="12.75">
      <c r="A189" t="s">
        <v>531</v>
      </c>
      <c r="B189">
        <v>859511446.439631</v>
      </c>
      <c r="C189">
        <v>628242603.1662403</v>
      </c>
      <c r="D189">
        <v>392578928.7947414</v>
      </c>
      <c r="E189">
        <v>179289852.15698165</v>
      </c>
    </row>
    <row r="190" spans="1:5" ht="12.75">
      <c r="A190" t="s">
        <v>532</v>
      </c>
      <c r="B190">
        <v>842106790.793065</v>
      </c>
      <c r="C190">
        <v>614477051.0066307</v>
      </c>
      <c r="D190">
        <v>383000518.9333092</v>
      </c>
      <c r="E190">
        <v>174174553.31359714</v>
      </c>
    </row>
    <row r="191" spans="1:5" ht="12.75">
      <c r="A191" t="s">
        <v>533</v>
      </c>
      <c r="B191">
        <v>825023976.38946</v>
      </c>
      <c r="C191">
        <v>601089568.6779758</v>
      </c>
      <c r="D191">
        <v>373795442.53770316</v>
      </c>
      <c r="E191">
        <v>169337972.73894656</v>
      </c>
    </row>
    <row r="192" spans="1:5" ht="12.75">
      <c r="A192" t="s">
        <v>534</v>
      </c>
      <c r="B192">
        <v>808153991.309089</v>
      </c>
      <c r="C192">
        <v>587799919.8754724</v>
      </c>
      <c r="D192">
        <v>364601479.0786742</v>
      </c>
      <c r="E192">
        <v>164473297.62435883</v>
      </c>
    </row>
    <row r="193" spans="1:5" ht="12.75">
      <c r="A193" t="s">
        <v>535</v>
      </c>
      <c r="B193">
        <v>791441419.472547</v>
      </c>
      <c r="C193">
        <v>574699389.4325833</v>
      </c>
      <c r="D193">
        <v>355598079.3711377</v>
      </c>
      <c r="E193">
        <v>159754265.89925084</v>
      </c>
    </row>
    <row r="194" spans="1:5" ht="12.75">
      <c r="A194" t="s">
        <v>536</v>
      </c>
      <c r="B194">
        <v>774752991.179112</v>
      </c>
      <c r="C194">
        <v>561627030.1068829</v>
      </c>
      <c r="D194">
        <v>346625704.458066</v>
      </c>
      <c r="E194">
        <v>155063806.94751528</v>
      </c>
    </row>
    <row r="195" spans="1:5" ht="12.75">
      <c r="A195" t="s">
        <v>537</v>
      </c>
      <c r="B195">
        <v>758333333.007087</v>
      </c>
      <c r="C195">
        <v>548821916.7765671</v>
      </c>
      <c r="D195">
        <v>337888940.7287037</v>
      </c>
      <c r="E195">
        <v>150535780.1497465</v>
      </c>
    </row>
    <row r="196" spans="1:5" ht="12.75">
      <c r="A196" t="s">
        <v>538</v>
      </c>
      <c r="B196">
        <v>742245093.947248</v>
      </c>
      <c r="C196">
        <v>536267422.4325311</v>
      </c>
      <c r="D196">
        <v>329319948.54542494</v>
      </c>
      <c r="E196">
        <v>146096704.19078273</v>
      </c>
    </row>
    <row r="197" spans="1:5" ht="12.75">
      <c r="A197" t="s">
        <v>539</v>
      </c>
      <c r="B197">
        <v>726332230.840257</v>
      </c>
      <c r="C197">
        <v>523880429.13269246</v>
      </c>
      <c r="D197">
        <v>320894956.55969125</v>
      </c>
      <c r="E197">
        <v>141756143.90034086</v>
      </c>
    </row>
    <row r="198" spans="1:5" ht="12.75">
      <c r="A198" t="s">
        <v>540</v>
      </c>
      <c r="B198">
        <v>710620675.590961</v>
      </c>
      <c r="C198">
        <v>511706881.94227135</v>
      </c>
      <c r="D198">
        <v>312666780.64792675</v>
      </c>
      <c r="E198">
        <v>137555140.51959983</v>
      </c>
    </row>
    <row r="199" spans="1:5" ht="12.75">
      <c r="A199" t="s">
        <v>541</v>
      </c>
      <c r="B199">
        <v>695028330.856107</v>
      </c>
      <c r="C199">
        <v>499630227.7679492</v>
      </c>
      <c r="D199">
        <v>304511208.22808325</v>
      </c>
      <c r="E199">
        <v>133399740.55354936</v>
      </c>
    </row>
    <row r="200" spans="1:5" ht="12.75">
      <c r="A200" t="s">
        <v>542</v>
      </c>
      <c r="B200">
        <v>679522888.260361</v>
      </c>
      <c r="C200">
        <v>487682136.1870971</v>
      </c>
      <c r="D200">
        <v>296497606.60471535</v>
      </c>
      <c r="E200">
        <v>129356714.9233463</v>
      </c>
    </row>
    <row r="201" spans="1:5" ht="12.75">
      <c r="A201" t="s">
        <v>543</v>
      </c>
      <c r="B201">
        <v>664149694.95978</v>
      </c>
      <c r="C201">
        <v>475840622.1156206</v>
      </c>
      <c r="D201">
        <v>288562539.837485</v>
      </c>
      <c r="E201">
        <v>125361551.19397421</v>
      </c>
    </row>
    <row r="202" spans="1:5" ht="12.75">
      <c r="A202" t="s">
        <v>544</v>
      </c>
      <c r="B202">
        <v>648868733.140052</v>
      </c>
      <c r="C202">
        <v>464103841.9483358</v>
      </c>
      <c r="D202">
        <v>280729268.29644734</v>
      </c>
      <c r="E202">
        <v>121441946.27510317</v>
      </c>
    </row>
    <row r="203" spans="1:5" ht="12.75">
      <c r="A203" t="s">
        <v>545</v>
      </c>
      <c r="B203">
        <v>633594589.429487</v>
      </c>
      <c r="C203">
        <v>452459923.58159125</v>
      </c>
      <c r="D203">
        <v>273034853.7613539</v>
      </c>
      <c r="E203">
        <v>117645321.81139226</v>
      </c>
    </row>
    <row r="204" spans="1:5" ht="12.75">
      <c r="A204" t="s">
        <v>546</v>
      </c>
      <c r="B204">
        <v>618445385.263185</v>
      </c>
      <c r="C204">
        <v>440892580.23617256</v>
      </c>
      <c r="D204">
        <v>265377962.19059965</v>
      </c>
      <c r="E204">
        <v>113861800.44905268</v>
      </c>
    </row>
    <row r="205" spans="1:5" ht="12.75">
      <c r="A205" t="s">
        <v>547</v>
      </c>
      <c r="B205">
        <v>603547175.450239</v>
      </c>
      <c r="C205">
        <v>429565326.7204386</v>
      </c>
      <c r="D205">
        <v>257923581.72195148</v>
      </c>
      <c r="E205">
        <v>110209828.49282506</v>
      </c>
    </row>
    <row r="206" spans="1:5" ht="12.75">
      <c r="A206" t="s">
        <v>548</v>
      </c>
      <c r="B206">
        <v>588927581.642308</v>
      </c>
      <c r="C206">
        <v>418449131.44920886</v>
      </c>
      <c r="D206">
        <v>250610114.9157647</v>
      </c>
      <c r="E206">
        <v>106631247.62735447</v>
      </c>
    </row>
    <row r="207" spans="1:5" ht="12.75">
      <c r="A207" t="s">
        <v>549</v>
      </c>
      <c r="B207">
        <v>574774258.081921</v>
      </c>
      <c r="C207">
        <v>407722469.74694717</v>
      </c>
      <c r="D207">
        <v>243584886.4663621</v>
      </c>
      <c r="E207">
        <v>103217257.80921023</v>
      </c>
    </row>
    <row r="208" spans="1:5" ht="12.75">
      <c r="A208" t="s">
        <v>550</v>
      </c>
      <c r="B208">
        <v>560944802.567917</v>
      </c>
      <c r="C208">
        <v>397237503.83389497</v>
      </c>
      <c r="D208">
        <v>236717316.71219254</v>
      </c>
      <c r="E208">
        <v>99882321.38287784</v>
      </c>
    </row>
    <row r="209" spans="1:5" ht="12.75">
      <c r="A209" t="s">
        <v>551</v>
      </c>
      <c r="B209">
        <v>547424773.509556</v>
      </c>
      <c r="C209">
        <v>387005682.7415644</v>
      </c>
      <c r="D209">
        <v>230033570.33874458</v>
      </c>
      <c r="E209">
        <v>96651019.12463169</v>
      </c>
    </row>
    <row r="210" spans="1:5" ht="12.75">
      <c r="A210" t="s">
        <v>552</v>
      </c>
      <c r="B210">
        <v>534166981.367406</v>
      </c>
      <c r="C210">
        <v>377013146.63913226</v>
      </c>
      <c r="D210">
        <v>223542518.64196217</v>
      </c>
      <c r="E210">
        <v>93538723.92189468</v>
      </c>
    </row>
    <row r="211" spans="1:5" ht="12.75">
      <c r="A211" t="s">
        <v>553</v>
      </c>
      <c r="B211">
        <v>520994685.434861</v>
      </c>
      <c r="C211">
        <v>367092513.3749982</v>
      </c>
      <c r="D211">
        <v>217106719.69756103</v>
      </c>
      <c r="E211">
        <v>90460958.72930674</v>
      </c>
    </row>
    <row r="212" spans="1:5" ht="12.75">
      <c r="A212" t="s">
        <v>554</v>
      </c>
      <c r="B212">
        <v>508243427.27039</v>
      </c>
      <c r="C212">
        <v>357520184.33698803</v>
      </c>
      <c r="D212">
        <v>210925006.42956334</v>
      </c>
      <c r="E212">
        <v>87524991.0667528</v>
      </c>
    </row>
    <row r="213" spans="1:5" ht="12.75">
      <c r="A213" t="s">
        <v>555</v>
      </c>
      <c r="B213">
        <v>495781092.204244</v>
      </c>
      <c r="C213">
        <v>348162132.35715324</v>
      </c>
      <c r="D213">
        <v>204881682.48738363</v>
      </c>
      <c r="E213">
        <v>84657171.79140979</v>
      </c>
    </row>
    <row r="214" spans="1:5" ht="12.75">
      <c r="A214" t="s">
        <v>556</v>
      </c>
      <c r="B214">
        <v>483621272.070295</v>
      </c>
      <c r="C214">
        <v>339046876.5183653</v>
      </c>
      <c r="D214">
        <v>199010247.11804262</v>
      </c>
      <c r="E214">
        <v>81882799.46866849</v>
      </c>
    </row>
    <row r="215" spans="1:5" ht="12.75">
      <c r="A215" t="s">
        <v>557</v>
      </c>
      <c r="B215">
        <v>471627623.753914</v>
      </c>
      <c r="C215">
        <v>330132066.2047829</v>
      </c>
      <c r="D215">
        <v>193332344.41790363</v>
      </c>
      <c r="E215">
        <v>79242245.15994936</v>
      </c>
    </row>
    <row r="216" spans="1:5" ht="12.75">
      <c r="A216" t="s">
        <v>558</v>
      </c>
      <c r="B216">
        <v>459823192.166022</v>
      </c>
      <c r="C216">
        <v>321323232.1749968</v>
      </c>
      <c r="D216">
        <v>187695139.80175295</v>
      </c>
      <c r="E216">
        <v>76605843.8910765</v>
      </c>
    </row>
    <row r="217" spans="1:5" ht="12.75">
      <c r="A217" t="s">
        <v>559</v>
      </c>
      <c r="B217">
        <v>448111116.513086</v>
      </c>
      <c r="C217">
        <v>312624876.36127657</v>
      </c>
      <c r="D217">
        <v>182164690.61058706</v>
      </c>
      <c r="E217">
        <v>74043878.24638109</v>
      </c>
    </row>
    <row r="218" spans="1:5" ht="12.75">
      <c r="A218" t="s">
        <v>560</v>
      </c>
      <c r="B218">
        <v>436444472.27117</v>
      </c>
      <c r="C218">
        <v>303969207.77186966</v>
      </c>
      <c r="D218">
        <v>176670627.6816419</v>
      </c>
      <c r="E218">
        <v>71506567.13706349</v>
      </c>
    </row>
    <row r="219" spans="1:5" ht="12.75">
      <c r="A219" t="s">
        <v>561</v>
      </c>
      <c r="B219">
        <v>424897584.246498</v>
      </c>
      <c r="C219">
        <v>295441443.465392</v>
      </c>
      <c r="D219">
        <v>171291551.96320257</v>
      </c>
      <c r="E219">
        <v>69045217.93536556</v>
      </c>
    </row>
    <row r="220" spans="1:5" ht="12.75">
      <c r="A220" t="s">
        <v>562</v>
      </c>
      <c r="B220">
        <v>413517001.802893</v>
      </c>
      <c r="C220">
        <v>287040583.3537209</v>
      </c>
      <c r="D220">
        <v>165997644.16749772</v>
      </c>
      <c r="E220">
        <v>66627912.18630916</v>
      </c>
    </row>
    <row r="221" spans="1:5" ht="12.75">
      <c r="A221" t="s">
        <v>563</v>
      </c>
      <c r="B221">
        <v>402240976.490647</v>
      </c>
      <c r="C221">
        <v>278739824.98447084</v>
      </c>
      <c r="D221">
        <v>160787297.8060983</v>
      </c>
      <c r="E221">
        <v>64263242.70880458</v>
      </c>
    </row>
    <row r="222" spans="1:5" ht="12.75">
      <c r="A222" t="s">
        <v>564</v>
      </c>
      <c r="B222">
        <v>391071734.231496</v>
      </c>
      <c r="C222">
        <v>270555084.73944306</v>
      </c>
      <c r="D222">
        <v>155681920.75725418</v>
      </c>
      <c r="E222">
        <v>61967669.628289714</v>
      </c>
    </row>
    <row r="223" spans="1:5" ht="12.75">
      <c r="A223" t="s">
        <v>565</v>
      </c>
      <c r="B223">
        <v>380026606.249998</v>
      </c>
      <c r="C223">
        <v>262467814.76187566</v>
      </c>
      <c r="D223">
        <v>150644274.12549537</v>
      </c>
      <c r="E223">
        <v>59708509.741628334</v>
      </c>
    </row>
    <row r="224" spans="1:5" ht="12.75">
      <c r="A224" t="s">
        <v>566</v>
      </c>
      <c r="B224">
        <v>369104718.427173</v>
      </c>
      <c r="C224">
        <v>254506107.94161505</v>
      </c>
      <c r="D224">
        <v>145715097.25382522</v>
      </c>
      <c r="E224">
        <v>57518060.944982834</v>
      </c>
    </row>
    <row r="225" spans="1:5" ht="12.75">
      <c r="A225" t="s">
        <v>567</v>
      </c>
      <c r="B225">
        <v>358109593.793349</v>
      </c>
      <c r="C225">
        <v>246505916.54889807</v>
      </c>
      <c r="D225">
        <v>140775727.83088553</v>
      </c>
      <c r="E225">
        <v>55332983.43922306</v>
      </c>
    </row>
    <row r="226" spans="1:5" ht="12.75">
      <c r="A226" t="s">
        <v>568</v>
      </c>
      <c r="B226">
        <v>347579337.027462</v>
      </c>
      <c r="C226">
        <v>238851581.45339224</v>
      </c>
      <c r="D226">
        <v>136057550.48539677</v>
      </c>
      <c r="E226">
        <v>53251957.06173619</v>
      </c>
    </row>
    <row r="227" spans="1:5" ht="12.75">
      <c r="A227" t="s">
        <v>569</v>
      </c>
      <c r="B227">
        <v>337267034.714763</v>
      </c>
      <c r="C227">
        <v>231410034.94061032</v>
      </c>
      <c r="D227">
        <v>131515769.63387549</v>
      </c>
      <c r="E227">
        <v>51277372.95908653</v>
      </c>
    </row>
    <row r="228" spans="1:5" ht="12.75">
      <c r="A228" t="s">
        <v>570</v>
      </c>
      <c r="B228">
        <v>327221764.710531</v>
      </c>
      <c r="C228">
        <v>224136845.37806377</v>
      </c>
      <c r="D228">
        <v>127058285.54951826</v>
      </c>
      <c r="E228">
        <v>49329594.673136234</v>
      </c>
    </row>
    <row r="229" spans="1:5" ht="12.75">
      <c r="A229" t="s">
        <v>571</v>
      </c>
      <c r="B229">
        <v>317408523.359091</v>
      </c>
      <c r="C229">
        <v>217058210.2512303</v>
      </c>
      <c r="D229">
        <v>122742713.6992095</v>
      </c>
      <c r="E229">
        <v>47458757.10807493</v>
      </c>
    </row>
    <row r="230" spans="1:5" ht="12.75">
      <c r="A230" t="s">
        <v>572</v>
      </c>
      <c r="B230">
        <v>307857985.070606</v>
      </c>
      <c r="C230">
        <v>210170053.45932105</v>
      </c>
      <c r="D230">
        <v>118545324.73122488</v>
      </c>
      <c r="E230">
        <v>45641687.14839239</v>
      </c>
    </row>
    <row r="231" spans="1:5" ht="12.75">
      <c r="A231" t="s">
        <v>573</v>
      </c>
      <c r="B231">
        <v>298647364.262246</v>
      </c>
      <c r="C231">
        <v>203547446.56854722</v>
      </c>
      <c r="D231">
        <v>114527299.91200957</v>
      </c>
      <c r="E231">
        <v>43913935.99053608</v>
      </c>
    </row>
    <row r="232" spans="1:5" ht="12.75">
      <c r="A232" t="s">
        <v>574</v>
      </c>
      <c r="B232">
        <v>289734497.498515</v>
      </c>
      <c r="C232">
        <v>197137824.43570808</v>
      </c>
      <c r="D232">
        <v>110638789.52970831</v>
      </c>
      <c r="E232">
        <v>42243255.286177225</v>
      </c>
    </row>
    <row r="233" spans="1:5" ht="12.75">
      <c r="A233" t="s">
        <v>575</v>
      </c>
      <c r="B233">
        <v>281119350.214766</v>
      </c>
      <c r="C233">
        <v>190951586.45102587</v>
      </c>
      <c r="D233">
        <v>106894367.01995073</v>
      </c>
      <c r="E233">
        <v>40640720.77076019</v>
      </c>
    </row>
    <row r="234" spans="1:5" ht="12.75">
      <c r="A234" t="s">
        <v>576</v>
      </c>
      <c r="B234">
        <v>272780095.609684</v>
      </c>
      <c r="C234">
        <v>184982978.61684814</v>
      </c>
      <c r="D234">
        <v>103298278.65172261</v>
      </c>
      <c r="E234">
        <v>39112515.631617084</v>
      </c>
    </row>
    <row r="235" spans="1:5" ht="12.75">
      <c r="A235" t="s">
        <v>577</v>
      </c>
      <c r="B235">
        <v>264713310.732074</v>
      </c>
      <c r="C235">
        <v>179208105.92590806</v>
      </c>
      <c r="D235">
        <v>99818964.19571933</v>
      </c>
      <c r="E235">
        <v>37635036.68417628</v>
      </c>
    </row>
    <row r="236" spans="1:5" ht="12.75">
      <c r="A236" t="s">
        <v>578</v>
      </c>
      <c r="B236">
        <v>256802868.823544</v>
      </c>
      <c r="C236">
        <v>173567457.37577185</v>
      </c>
      <c r="D236">
        <v>96439173.10427186</v>
      </c>
      <c r="E236">
        <v>36211694.36398421</v>
      </c>
    </row>
    <row r="237" spans="1:5" ht="12.75">
      <c r="A237" t="s">
        <v>579</v>
      </c>
      <c r="B237">
        <v>249057604.857882</v>
      </c>
      <c r="C237">
        <v>168047097.8588379</v>
      </c>
      <c r="D237">
        <v>93134435.39101894</v>
      </c>
      <c r="E237">
        <v>34822686.566948794</v>
      </c>
    </row>
    <row r="238" spans="1:5" ht="12.75">
      <c r="A238" t="s">
        <v>580</v>
      </c>
      <c r="B238">
        <v>241353392.562682</v>
      </c>
      <c r="C238">
        <v>162572616.81276074</v>
      </c>
      <c r="D238">
        <v>89871245.10534391</v>
      </c>
      <c r="E238">
        <v>33460264.209721066</v>
      </c>
    </row>
    <row r="239" spans="1:5" ht="12.75">
      <c r="A239" t="s">
        <v>581</v>
      </c>
      <c r="B239">
        <v>233582324.367678</v>
      </c>
      <c r="C239">
        <v>157097070.77294052</v>
      </c>
      <c r="D239">
        <v>86644812.39280906</v>
      </c>
      <c r="E239">
        <v>32135583.076179437</v>
      </c>
    </row>
    <row r="240" spans="1:5" ht="12.75">
      <c r="A240" t="s">
        <v>582</v>
      </c>
      <c r="B240">
        <v>225950670.513122</v>
      </c>
      <c r="C240">
        <v>151706617.4004308</v>
      </c>
      <c r="D240">
        <v>83458984.54849023</v>
      </c>
      <c r="E240">
        <v>30822888.443018664</v>
      </c>
    </row>
    <row r="241" spans="1:5" ht="12.75">
      <c r="A241" t="s">
        <v>583</v>
      </c>
      <c r="B241">
        <v>218349227.982972</v>
      </c>
      <c r="C241">
        <v>146362261.61396313</v>
      </c>
      <c r="D241">
        <v>80320693.62879972</v>
      </c>
      <c r="E241">
        <v>29542263.798229378</v>
      </c>
    </row>
    <row r="242" spans="1:5" ht="12.75">
      <c r="A242" t="s">
        <v>584</v>
      </c>
      <c r="B242">
        <v>210776047.14158</v>
      </c>
      <c r="C242">
        <v>141046231.00190362</v>
      </c>
      <c r="D242">
        <v>77206509.24520588</v>
      </c>
      <c r="E242">
        <v>28276578.503894724</v>
      </c>
    </row>
    <row r="243" spans="1:5" ht="12.75">
      <c r="A243" t="s">
        <v>585</v>
      </c>
      <c r="B243">
        <v>203043727.087978</v>
      </c>
      <c r="C243">
        <v>135648928.355564</v>
      </c>
      <c r="D243">
        <v>74069355.53221068</v>
      </c>
      <c r="E243">
        <v>27016407.01610482</v>
      </c>
    </row>
    <row r="244" spans="1:5" ht="12.75">
      <c r="A244" t="s">
        <v>586</v>
      </c>
      <c r="B244">
        <v>195568975.911419</v>
      </c>
      <c r="C244">
        <v>130433614.99571057</v>
      </c>
      <c r="D244">
        <v>71040469.45099345</v>
      </c>
      <c r="E244">
        <v>25801886.8802882</v>
      </c>
    </row>
    <row r="245" spans="1:5" ht="12.75">
      <c r="A245" t="s">
        <v>587</v>
      </c>
      <c r="B245">
        <v>188056094.765987</v>
      </c>
      <c r="C245">
        <v>125210215.1003392</v>
      </c>
      <c r="D245">
        <v>68022117.34008682</v>
      </c>
      <c r="E245">
        <v>24600980.115083452</v>
      </c>
    </row>
    <row r="246" spans="1:5" ht="12.75">
      <c r="A246" t="s">
        <v>588</v>
      </c>
      <c r="B246">
        <v>180704731.31551</v>
      </c>
      <c r="C246">
        <v>120118094.0483032</v>
      </c>
      <c r="D246">
        <v>65095142.84609663</v>
      </c>
      <c r="E246">
        <v>23445901.25525139</v>
      </c>
    </row>
    <row r="247" spans="1:5" ht="12.75">
      <c r="A247" t="s">
        <v>589</v>
      </c>
      <c r="B247">
        <v>173446725.449328</v>
      </c>
      <c r="C247">
        <v>115098004.1858446</v>
      </c>
      <c r="D247">
        <v>62215993.09139429</v>
      </c>
      <c r="E247">
        <v>22313978.20304314</v>
      </c>
    </row>
    <row r="248" spans="1:5" ht="12.75">
      <c r="A248" t="s">
        <v>590</v>
      </c>
      <c r="B248">
        <v>166327004.810476</v>
      </c>
      <c r="C248">
        <v>110192240.91530779</v>
      </c>
      <c r="D248">
        <v>59417589.25103904</v>
      </c>
      <c r="E248">
        <v>21222965.9576881</v>
      </c>
    </row>
    <row r="249" spans="1:5" ht="12.75">
      <c r="A249" t="s">
        <v>591</v>
      </c>
      <c r="B249">
        <v>159485285.770358</v>
      </c>
      <c r="C249">
        <v>105480370.89913309</v>
      </c>
      <c r="D249">
        <v>56732216.70804182</v>
      </c>
      <c r="E249">
        <v>20177967.72227561</v>
      </c>
    </row>
    <row r="250" spans="1:5" ht="12.75">
      <c r="A250" t="s">
        <v>592</v>
      </c>
      <c r="B250">
        <v>152743692.505299</v>
      </c>
      <c r="C250">
        <v>100850276.1214807</v>
      </c>
      <c r="D250">
        <v>54103989.413124196</v>
      </c>
      <c r="E250">
        <v>19161679.808089048</v>
      </c>
    </row>
    <row r="251" spans="1:5" ht="12.75">
      <c r="A251" t="s">
        <v>593</v>
      </c>
      <c r="B251">
        <v>146110144.483704</v>
      </c>
      <c r="C251">
        <v>96317348.45532976</v>
      </c>
      <c r="D251">
        <v>51549227.06637316</v>
      </c>
      <c r="E251">
        <v>18184526.392793085</v>
      </c>
    </row>
    <row r="252" spans="1:5" ht="12.75">
      <c r="A252" t="s">
        <v>594</v>
      </c>
      <c r="B252">
        <v>139626059.132985</v>
      </c>
      <c r="C252">
        <v>91886859.30597971</v>
      </c>
      <c r="D252">
        <v>49052951.0656898</v>
      </c>
      <c r="E252">
        <v>17230647.439366598</v>
      </c>
    </row>
    <row r="253" spans="1:5" ht="12.75">
      <c r="A253" t="s">
        <v>595</v>
      </c>
      <c r="B253">
        <v>133281720.690034</v>
      </c>
      <c r="C253">
        <v>87567727.31311938</v>
      </c>
      <c r="D253">
        <v>46632164.90766834</v>
      </c>
      <c r="E253">
        <v>16313160.830375046</v>
      </c>
    </row>
    <row r="254" spans="1:5" ht="12.75">
      <c r="A254" t="s">
        <v>596</v>
      </c>
      <c r="B254">
        <v>126913257.813197</v>
      </c>
      <c r="C254">
        <v>83242144.28901282</v>
      </c>
      <c r="D254">
        <v>44215938.91302474</v>
      </c>
      <c r="E254">
        <v>15402386.277704244</v>
      </c>
    </row>
    <row r="255" spans="1:5" ht="12.75">
      <c r="A255" t="s">
        <v>597</v>
      </c>
      <c r="B255">
        <v>120900886.53107</v>
      </c>
      <c r="C255">
        <v>79168481.01791377</v>
      </c>
      <c r="D255">
        <v>41948619.4213403</v>
      </c>
      <c r="E255">
        <v>14552677.832772305</v>
      </c>
    </row>
    <row r="256" spans="1:5" ht="12.75">
      <c r="A256" t="s">
        <v>598</v>
      </c>
      <c r="B256">
        <v>115049352.671708</v>
      </c>
      <c r="C256">
        <v>75208995.01128101</v>
      </c>
      <c r="D256">
        <v>39749277.4141912</v>
      </c>
      <c r="E256">
        <v>13731282.448767547</v>
      </c>
    </row>
    <row r="257" spans="1:5" ht="12.75">
      <c r="A257" t="s">
        <v>599</v>
      </c>
      <c r="B257">
        <v>109372676.6379</v>
      </c>
      <c r="C257">
        <v>71376824.98846963</v>
      </c>
      <c r="D257">
        <v>37627968.45534781</v>
      </c>
      <c r="E257">
        <v>12943426.241096752</v>
      </c>
    </row>
    <row r="258" spans="1:5" ht="12.75">
      <c r="A258" t="s">
        <v>600</v>
      </c>
      <c r="B258">
        <v>103901285.718975</v>
      </c>
      <c r="C258">
        <v>67694886.92195943</v>
      </c>
      <c r="D258">
        <v>35599113.24877846</v>
      </c>
      <c r="E258">
        <v>12195335.30377306</v>
      </c>
    </row>
    <row r="259" spans="1:5" ht="12.75">
      <c r="A259" t="s">
        <v>601</v>
      </c>
      <c r="B259">
        <v>98574742.6886</v>
      </c>
      <c r="C259">
        <v>64115550.65441308</v>
      </c>
      <c r="D259">
        <v>33631077.54543828</v>
      </c>
      <c r="E259">
        <v>11472338.887325857</v>
      </c>
    </row>
    <row r="260" spans="1:5" ht="12.75">
      <c r="A260" t="s">
        <v>602</v>
      </c>
      <c r="B260">
        <v>93332067.112035</v>
      </c>
      <c r="C260">
        <v>60605936.92105776</v>
      </c>
      <c r="D260">
        <v>31711905.793013606</v>
      </c>
      <c r="E260">
        <v>10773321.269210575</v>
      </c>
    </row>
    <row r="261" spans="1:5" ht="12.75">
      <c r="A261" t="s">
        <v>603</v>
      </c>
      <c r="B261">
        <v>88195978.148759</v>
      </c>
      <c r="C261">
        <v>57173640.303107224</v>
      </c>
      <c r="D261">
        <v>29839882.666169323</v>
      </c>
      <c r="E261">
        <v>10094411.366616625</v>
      </c>
    </row>
    <row r="262" spans="1:5" ht="12.75">
      <c r="A262" t="s">
        <v>604</v>
      </c>
      <c r="B262">
        <v>83128505.973279</v>
      </c>
      <c r="C262">
        <v>53797218.05412674</v>
      </c>
      <c r="D262">
        <v>28006263.916949414</v>
      </c>
      <c r="E262">
        <v>9433995.931629166</v>
      </c>
    </row>
    <row r="263" spans="1:5" ht="12.75">
      <c r="A263" t="s">
        <v>605</v>
      </c>
      <c r="B263">
        <v>78152199.391063</v>
      </c>
      <c r="C263">
        <v>50499278.18653566</v>
      </c>
      <c r="D263">
        <v>26228994.71724279</v>
      </c>
      <c r="E263">
        <v>8801509.547552833</v>
      </c>
    </row>
    <row r="264" spans="1:5" ht="12.75">
      <c r="A264" t="s">
        <v>606</v>
      </c>
      <c r="B264">
        <v>73294085.025011</v>
      </c>
      <c r="C264">
        <v>47279804.55988379</v>
      </c>
      <c r="D264">
        <v>24494368.12761335</v>
      </c>
      <c r="E264">
        <v>8184617.3313418655</v>
      </c>
    </row>
    <row r="265" spans="1:5" ht="12.75">
      <c r="A265" t="s">
        <v>607</v>
      </c>
      <c r="B265">
        <v>68558889.929978</v>
      </c>
      <c r="C265">
        <v>44152681.29537707</v>
      </c>
      <c r="D265">
        <v>22817991.695194703</v>
      </c>
      <c r="E265">
        <v>7593213.99545544</v>
      </c>
    </row>
    <row r="266" spans="1:5" ht="12.75">
      <c r="A266" t="s">
        <v>608</v>
      </c>
      <c r="B266">
        <v>63992145.580414</v>
      </c>
      <c r="C266">
        <v>41141749.56066135</v>
      </c>
      <c r="D266">
        <v>21207876.434122596</v>
      </c>
      <c r="E266">
        <v>7027518.955783135</v>
      </c>
    </row>
    <row r="267" spans="1:5" ht="12.75">
      <c r="A267" t="s">
        <v>609</v>
      </c>
      <c r="B267">
        <v>59717923.554412</v>
      </c>
      <c r="C267">
        <v>38330752.32315554</v>
      </c>
      <c r="D267">
        <v>19710223.0393068</v>
      </c>
      <c r="E267">
        <v>6504478.216636207</v>
      </c>
    </row>
    <row r="268" spans="1:5" ht="12.75">
      <c r="A268" t="s">
        <v>610</v>
      </c>
      <c r="B268">
        <v>55717490.856305</v>
      </c>
      <c r="C268">
        <v>35702364.06804236</v>
      </c>
      <c r="D268">
        <v>18311978.19977453</v>
      </c>
      <c r="E268">
        <v>6017454.388289716</v>
      </c>
    </row>
    <row r="269" spans="1:5" ht="12.75">
      <c r="A269" t="s">
        <v>611</v>
      </c>
      <c r="B269">
        <v>51812568.037565</v>
      </c>
      <c r="C269">
        <v>33143877.953676075</v>
      </c>
      <c r="D269">
        <v>16956480.012524676</v>
      </c>
      <c r="E269">
        <v>5548426.870026514</v>
      </c>
    </row>
    <row r="270" spans="1:5" ht="12.75">
      <c r="A270" t="s">
        <v>612</v>
      </c>
      <c r="B270">
        <v>48233279.20943</v>
      </c>
      <c r="C270">
        <v>30803605.469056383</v>
      </c>
      <c r="D270">
        <v>15720403.928838989</v>
      </c>
      <c r="E270">
        <v>5122877.232043175</v>
      </c>
    </row>
    <row r="271" spans="1:5" ht="12.75">
      <c r="A271" t="s">
        <v>613</v>
      </c>
      <c r="B271">
        <v>44802559.551662</v>
      </c>
      <c r="C271">
        <v>28564088.375946134</v>
      </c>
      <c r="D271">
        <v>14540408.556051798</v>
      </c>
      <c r="E271">
        <v>4718277.463831999</v>
      </c>
    </row>
    <row r="272" spans="1:5" ht="12.75">
      <c r="A272" t="s">
        <v>614</v>
      </c>
      <c r="B272">
        <v>41535288.633546</v>
      </c>
      <c r="C272">
        <v>26437557.87656452</v>
      </c>
      <c r="D272">
        <v>13424785.155728465</v>
      </c>
      <c r="E272">
        <v>4338407.024713406</v>
      </c>
    </row>
    <row r="273" spans="1:5" ht="12.75">
      <c r="A273" t="s">
        <v>615</v>
      </c>
      <c r="B273">
        <v>38521652.138839</v>
      </c>
      <c r="C273">
        <v>24477766.457979076</v>
      </c>
      <c r="D273">
        <v>12398007.320708487</v>
      </c>
      <c r="E273">
        <v>3989619.3215914797</v>
      </c>
    </row>
    <row r="274" spans="1:5" ht="12.75">
      <c r="A274" t="s">
        <v>616</v>
      </c>
      <c r="B274">
        <v>35695837.437028</v>
      </c>
      <c r="C274">
        <v>22643691.840806864</v>
      </c>
      <c r="D274">
        <v>11439878.985475551</v>
      </c>
      <c r="E274">
        <v>3665705.912310408</v>
      </c>
    </row>
    <row r="275" spans="1:5" ht="12.75">
      <c r="A275" t="s">
        <v>617</v>
      </c>
      <c r="B275">
        <v>33063796.494418</v>
      </c>
      <c r="C275">
        <v>20941920.329176314</v>
      </c>
      <c r="D275">
        <v>10555816.05579323</v>
      </c>
      <c r="E275">
        <v>3369481.020912553</v>
      </c>
    </row>
    <row r="276" spans="1:5" ht="12.75">
      <c r="A276" t="s">
        <v>618</v>
      </c>
      <c r="B276">
        <v>30614384.651476</v>
      </c>
      <c r="C276">
        <v>19357626.116841357</v>
      </c>
      <c r="D276">
        <v>9732434.754294641</v>
      </c>
      <c r="E276">
        <v>3093494.3084042016</v>
      </c>
    </row>
    <row r="277" spans="1:5" ht="12.75">
      <c r="A277" t="s">
        <v>619</v>
      </c>
      <c r="B277">
        <v>28001764.242328</v>
      </c>
      <c r="C277">
        <v>17676591.190319955</v>
      </c>
      <c r="D277">
        <v>8865386.801217379</v>
      </c>
      <c r="E277">
        <v>2806348.4404156283</v>
      </c>
    </row>
    <row r="278" spans="1:5" ht="12.75">
      <c r="A278" t="s">
        <v>620</v>
      </c>
      <c r="B278">
        <v>25766815.030997</v>
      </c>
      <c r="C278">
        <v>16238153.487126391</v>
      </c>
      <c r="D278">
        <v>8123251.619940636</v>
      </c>
      <c r="E278">
        <v>2560533.3059610142</v>
      </c>
    </row>
    <row r="279" spans="1:5" ht="12.75">
      <c r="A279" t="s">
        <v>621</v>
      </c>
      <c r="B279">
        <v>23671564.070994</v>
      </c>
      <c r="C279">
        <v>14893247.851728924</v>
      </c>
      <c r="D279">
        <v>7432115.461848329</v>
      </c>
      <c r="E279">
        <v>2333076.90650301</v>
      </c>
    </row>
    <row r="280" spans="1:5" ht="12.75">
      <c r="A280" t="s">
        <v>622</v>
      </c>
      <c r="B280">
        <v>21638268.744526</v>
      </c>
      <c r="C280">
        <v>13590885.450947374</v>
      </c>
      <c r="D280">
        <v>6764954.437882501</v>
      </c>
      <c r="E280">
        <v>2114648.080175017</v>
      </c>
    </row>
    <row r="281" spans="1:5" ht="12.75">
      <c r="A281" t="s">
        <v>623</v>
      </c>
      <c r="B281">
        <v>19701463.229494</v>
      </c>
      <c r="C281">
        <v>12353399.978051549</v>
      </c>
      <c r="D281">
        <v>6133349.5980148595</v>
      </c>
      <c r="E281">
        <v>1909095.1133926762</v>
      </c>
    </row>
    <row r="282" spans="1:5" ht="12.75">
      <c r="A282" t="s">
        <v>624</v>
      </c>
      <c r="B282">
        <v>17864251.168732</v>
      </c>
      <c r="C282">
        <v>11183027.61590953</v>
      </c>
      <c r="D282">
        <v>5538604.847086563</v>
      </c>
      <c r="E282">
        <v>1716905.1799443383</v>
      </c>
    </row>
    <row r="283" spans="1:5" ht="12.75">
      <c r="A283" t="s">
        <v>625</v>
      </c>
      <c r="B283">
        <v>16134037.203697</v>
      </c>
      <c r="C283">
        <v>10082782.85550291</v>
      </c>
      <c r="D283">
        <v>4980987.951121676</v>
      </c>
      <c r="E283">
        <v>1537510.3226066057</v>
      </c>
    </row>
    <row r="284" spans="1:5" ht="12.75">
      <c r="A284" t="s">
        <v>626</v>
      </c>
      <c r="B284">
        <v>14487324.736361</v>
      </c>
      <c r="C284">
        <v>9038827.861077098</v>
      </c>
      <c r="D284">
        <v>4454274.319486508</v>
      </c>
      <c r="E284">
        <v>1369290.49141504</v>
      </c>
    </row>
    <row r="285" spans="1:5" ht="12.75">
      <c r="A285" t="s">
        <v>627</v>
      </c>
      <c r="B285">
        <v>12944880.972907</v>
      </c>
      <c r="C285">
        <v>8062779.09503943</v>
      </c>
      <c r="D285">
        <v>3963179.093209997</v>
      </c>
      <c r="E285">
        <v>1213162.4243648911</v>
      </c>
    </row>
    <row r="286" spans="1:5" ht="12.75">
      <c r="A286" t="s">
        <v>628</v>
      </c>
      <c r="B286">
        <v>11430421.977011</v>
      </c>
      <c r="C286">
        <v>7107416.108000347</v>
      </c>
      <c r="D286">
        <v>3484695.0000701738</v>
      </c>
      <c r="E286">
        <v>1062176.3903995005</v>
      </c>
    </row>
    <row r="287" spans="1:5" ht="12.75">
      <c r="A287" t="s">
        <v>629</v>
      </c>
      <c r="B287">
        <v>10063635.687508</v>
      </c>
      <c r="C287">
        <v>6247963.851942586</v>
      </c>
      <c r="D287">
        <v>3056276.5863726307</v>
      </c>
      <c r="E287">
        <v>928024.7039666603</v>
      </c>
    </row>
    <row r="288" spans="1:5" ht="12.75">
      <c r="A288" t="s">
        <v>630</v>
      </c>
      <c r="B288">
        <v>8836896.129041</v>
      </c>
      <c r="C288">
        <v>5477042.7528242385</v>
      </c>
      <c r="D288">
        <v>2672356.3535978245</v>
      </c>
      <c r="E288">
        <v>808012.1149984432</v>
      </c>
    </row>
    <row r="289" spans="1:5" ht="12.75">
      <c r="A289" t="s">
        <v>631</v>
      </c>
      <c r="B289">
        <v>7721225.274958</v>
      </c>
      <c r="C289">
        <v>4777703.174768635</v>
      </c>
      <c r="D289">
        <v>2325397.338682405</v>
      </c>
      <c r="E289">
        <v>700223.6210878533</v>
      </c>
    </row>
    <row r="290" spans="1:5" ht="12.75">
      <c r="A290" t="s">
        <v>632</v>
      </c>
      <c r="B290">
        <v>6716084.433519</v>
      </c>
      <c r="C290">
        <v>4148698.435307134</v>
      </c>
      <c r="D290">
        <v>2014113.6222200585</v>
      </c>
      <c r="E290">
        <v>603921.0566816659</v>
      </c>
    </row>
    <row r="291" spans="1:5" ht="12.75">
      <c r="A291" t="s">
        <v>633</v>
      </c>
      <c r="B291">
        <v>5864939.778904</v>
      </c>
      <c r="C291">
        <v>3616977.7541798116</v>
      </c>
      <c r="D291">
        <v>1751651.4955225554</v>
      </c>
      <c r="E291">
        <v>523070.217763344</v>
      </c>
    </row>
    <row r="292" spans="1:5" ht="12.75">
      <c r="A292" t="s">
        <v>634</v>
      </c>
      <c r="B292">
        <v>5159873.972589</v>
      </c>
      <c r="C292">
        <v>3176758.158335553</v>
      </c>
      <c r="D292">
        <v>1534546.713133375</v>
      </c>
      <c r="E292">
        <v>456298.4797487711</v>
      </c>
    </row>
    <row r="293" spans="1:5" ht="12.75">
      <c r="A293" t="s">
        <v>635</v>
      </c>
      <c r="B293">
        <v>4631749.897313</v>
      </c>
      <c r="C293">
        <v>2846773.6624699095</v>
      </c>
      <c r="D293">
        <v>1371649.0009037915</v>
      </c>
      <c r="E293">
        <v>406133.2248212647</v>
      </c>
    </row>
    <row r="294" spans="1:5" ht="12.75">
      <c r="A294" t="s">
        <v>636</v>
      </c>
      <c r="B294">
        <v>4283803.337929</v>
      </c>
      <c r="C294">
        <v>2628596.4916995727</v>
      </c>
      <c r="D294">
        <v>1263408.3518863982</v>
      </c>
      <c r="E294">
        <v>372550.67538309656</v>
      </c>
    </row>
    <row r="295" spans="1:5" ht="12.75">
      <c r="A295" t="s">
        <v>637</v>
      </c>
      <c r="B295">
        <v>4058387.851596</v>
      </c>
      <c r="C295">
        <v>2486054.970699749</v>
      </c>
      <c r="D295">
        <v>1191858.3401317322</v>
      </c>
      <c r="E295">
        <v>349963.5964300156</v>
      </c>
    </row>
    <row r="296" spans="1:5" ht="12.75">
      <c r="A296" t="s">
        <v>638</v>
      </c>
      <c r="B296">
        <v>3636645.351663</v>
      </c>
      <c r="C296">
        <v>2224050.728390974</v>
      </c>
      <c r="D296">
        <v>1063624.5884577245</v>
      </c>
      <c r="E296">
        <v>311030.2884921313</v>
      </c>
    </row>
    <row r="297" spans="1:5" ht="12.75">
      <c r="A297" t="s">
        <v>639</v>
      </c>
      <c r="B297">
        <v>3512134.866492</v>
      </c>
      <c r="C297">
        <v>2144261.2732920125</v>
      </c>
      <c r="D297">
        <v>1022858.3025429029</v>
      </c>
      <c r="E297">
        <v>297842.3218658394</v>
      </c>
    </row>
    <row r="298" spans="1:5" ht="12.75">
      <c r="A298" t="s">
        <v>640</v>
      </c>
      <c r="B298">
        <v>3393351.69768</v>
      </c>
      <c r="C298">
        <v>2068226.8418271877</v>
      </c>
      <c r="D298">
        <v>984079.1621277494</v>
      </c>
      <c r="E298">
        <v>285336.67058585974</v>
      </c>
    </row>
    <row r="299" spans="1:5" ht="12.75">
      <c r="A299" t="s">
        <v>641</v>
      </c>
      <c r="B299">
        <v>3276402.566789</v>
      </c>
      <c r="C299">
        <v>1993778.441641249</v>
      </c>
      <c r="D299">
        <v>946398.8480672515</v>
      </c>
      <c r="E299">
        <v>273323.70811440767</v>
      </c>
    </row>
    <row r="300" spans="1:5" ht="12.75">
      <c r="A300" t="s">
        <v>642</v>
      </c>
      <c r="B300">
        <v>3160305.470312</v>
      </c>
      <c r="C300">
        <v>1919868.4874155526</v>
      </c>
      <c r="D300">
        <v>908997.9009154746</v>
      </c>
      <c r="E300">
        <v>261410.243089009</v>
      </c>
    </row>
    <row r="301" spans="1:5" ht="12.75">
      <c r="A301" t="s">
        <v>643</v>
      </c>
      <c r="B301">
        <v>3043970.989424</v>
      </c>
      <c r="C301">
        <v>1846160.6363479944</v>
      </c>
      <c r="D301">
        <v>871948.1371941239</v>
      </c>
      <c r="E301">
        <v>249727.55104260676</v>
      </c>
    </row>
    <row r="302" spans="1:5" ht="12.75">
      <c r="A302" t="s">
        <v>644</v>
      </c>
      <c r="B302">
        <v>2927875.993277</v>
      </c>
      <c r="C302">
        <v>1772737.5152279437</v>
      </c>
      <c r="D302">
        <v>835140.789546821</v>
      </c>
      <c r="E302">
        <v>238172.7764831458</v>
      </c>
    </row>
    <row r="303" spans="1:5" ht="12.75">
      <c r="A303" t="s">
        <v>645</v>
      </c>
      <c r="B303">
        <v>2812343.901499</v>
      </c>
      <c r="C303">
        <v>1699991.4748378906</v>
      </c>
      <c r="D303">
        <v>798898.8042132152</v>
      </c>
      <c r="E303">
        <v>226903.02103503718</v>
      </c>
    </row>
    <row r="304" spans="1:5" ht="12.75">
      <c r="A304" t="s">
        <v>646</v>
      </c>
      <c r="B304">
        <v>2697556.110368</v>
      </c>
      <c r="C304">
        <v>1627839.5021136473</v>
      </c>
      <c r="D304">
        <v>763045.9711518192</v>
      </c>
      <c r="E304">
        <v>215802.18137529047</v>
      </c>
    </row>
    <row r="305" spans="1:5" ht="12.75">
      <c r="A305" t="s">
        <v>647</v>
      </c>
      <c r="B305">
        <v>2582535.260645</v>
      </c>
      <c r="C305">
        <v>1555786.9886405983</v>
      </c>
      <c r="D305">
        <v>727416.8358870944</v>
      </c>
      <c r="E305">
        <v>204854.30484241553</v>
      </c>
    </row>
    <row r="306" spans="1:5" ht="12.75">
      <c r="A306" t="s">
        <v>648</v>
      </c>
      <c r="B306">
        <v>2470358.247063</v>
      </c>
      <c r="C306">
        <v>1485765.857086672</v>
      </c>
      <c r="D306">
        <v>692968.2785846915</v>
      </c>
      <c r="E306">
        <v>194352.97123689204</v>
      </c>
    </row>
    <row r="307" spans="1:5" ht="12.75">
      <c r="A307" t="s">
        <v>649</v>
      </c>
      <c r="B307">
        <v>2362105.526212</v>
      </c>
      <c r="C307">
        <v>1418249.0792647863</v>
      </c>
      <c r="D307">
        <v>659795.8565235267</v>
      </c>
      <c r="E307">
        <v>184265.50135982977</v>
      </c>
    </row>
    <row r="308" spans="1:5" ht="12.75">
      <c r="A308" t="s">
        <v>650</v>
      </c>
      <c r="B308">
        <v>2255743.341277</v>
      </c>
      <c r="C308">
        <v>1352164.280057488</v>
      </c>
      <c r="D308">
        <v>627503.7130279053</v>
      </c>
      <c r="E308">
        <v>174528.69151002998</v>
      </c>
    </row>
    <row r="309" spans="1:5" ht="12.75">
      <c r="A309" t="s">
        <v>651</v>
      </c>
      <c r="B309">
        <v>2152492.982568</v>
      </c>
      <c r="C309">
        <v>1288084.334168588</v>
      </c>
      <c r="D309">
        <v>596245.6616626261</v>
      </c>
      <c r="E309">
        <v>165132.43479233622</v>
      </c>
    </row>
    <row r="310" spans="1:5" ht="12.75">
      <c r="A310" t="s">
        <v>652</v>
      </c>
      <c r="B310">
        <v>2052071.297807</v>
      </c>
      <c r="C310">
        <v>1225907.717477214</v>
      </c>
      <c r="D310">
        <v>566021.340734423</v>
      </c>
      <c r="E310">
        <v>156097.72643270687</v>
      </c>
    </row>
    <row r="311" spans="1:5" ht="12.75">
      <c r="A311" t="s">
        <v>653</v>
      </c>
      <c r="B311">
        <v>1953872.995424</v>
      </c>
      <c r="C311">
        <v>1165455.7440100813</v>
      </c>
      <c r="D311">
        <v>536873.4526269607</v>
      </c>
      <c r="E311">
        <v>147492.76339540354</v>
      </c>
    </row>
    <row r="312" spans="1:5" ht="12.75">
      <c r="A312" t="s">
        <v>654</v>
      </c>
      <c r="B312">
        <v>1860011.787157</v>
      </c>
      <c r="C312">
        <v>1107587.208865637</v>
      </c>
      <c r="D312">
        <v>508918.4165830041</v>
      </c>
      <c r="E312">
        <v>139220.62206509945</v>
      </c>
    </row>
    <row r="313" spans="1:5" ht="12.75">
      <c r="A313" t="s">
        <v>655</v>
      </c>
      <c r="B313">
        <v>1767710.632699</v>
      </c>
      <c r="C313">
        <v>1050896.558351769</v>
      </c>
      <c r="D313">
        <v>481681.50676086574</v>
      </c>
      <c r="E313">
        <v>131229.49538805033</v>
      </c>
    </row>
    <row r="314" spans="1:5" ht="12.75">
      <c r="A314" t="s">
        <v>656</v>
      </c>
      <c r="B314">
        <v>1677099.426121</v>
      </c>
      <c r="C314">
        <v>995337.5417668254</v>
      </c>
      <c r="D314">
        <v>455055.6183971183</v>
      </c>
      <c r="E314">
        <v>123450.42417413794</v>
      </c>
    </row>
    <row r="315" spans="1:5" ht="12.75">
      <c r="A315" t="s">
        <v>657</v>
      </c>
      <c r="B315">
        <v>1587285.599718</v>
      </c>
      <c r="C315">
        <v>940487.8973431146</v>
      </c>
      <c r="D315">
        <v>428920.7674510255</v>
      </c>
      <c r="E315">
        <v>115883.40925609352</v>
      </c>
    </row>
    <row r="316" spans="1:5" ht="12.75">
      <c r="A316" t="s">
        <v>658</v>
      </c>
      <c r="B316">
        <v>1500221.22733</v>
      </c>
      <c r="C316">
        <v>887393.4529461652</v>
      </c>
      <c r="D316">
        <v>403677.15861279337</v>
      </c>
      <c r="E316">
        <v>108601.29026132707</v>
      </c>
    </row>
    <row r="317" spans="1:5" ht="12.75">
      <c r="A317" t="s">
        <v>659</v>
      </c>
      <c r="B317">
        <v>1414461.529816</v>
      </c>
      <c r="C317">
        <v>835246.8245306249</v>
      </c>
      <c r="D317">
        <v>378989.2419019024</v>
      </c>
      <c r="E317">
        <v>101527.64450292544</v>
      </c>
    </row>
    <row r="318" spans="1:5" ht="12.75">
      <c r="A318" t="s">
        <v>660</v>
      </c>
      <c r="B318">
        <v>1334470.443153</v>
      </c>
      <c r="C318">
        <v>786718.2277495933</v>
      </c>
      <c r="D318">
        <v>356091.02589606843</v>
      </c>
      <c r="E318">
        <v>95002.3920810595</v>
      </c>
    </row>
    <row r="319" spans="1:5" ht="12.75">
      <c r="A319" t="s">
        <v>661</v>
      </c>
      <c r="B319">
        <v>1256466.452363</v>
      </c>
      <c r="C319">
        <v>739475.7387699449</v>
      </c>
      <c r="D319">
        <v>333856.50225423445</v>
      </c>
      <c r="E319">
        <v>88693.12772577902</v>
      </c>
    </row>
    <row r="320" spans="1:5" ht="12.75">
      <c r="A320" t="s">
        <v>662</v>
      </c>
      <c r="B320">
        <v>1181974.192494</v>
      </c>
      <c r="C320">
        <v>694492.5431716489</v>
      </c>
      <c r="D320">
        <v>312775.88634221413</v>
      </c>
      <c r="E320">
        <v>82752.18661516896</v>
      </c>
    </row>
    <row r="321" spans="1:5" ht="12.75">
      <c r="A321" t="s">
        <v>663</v>
      </c>
      <c r="B321">
        <v>1109194.917671</v>
      </c>
      <c r="C321">
        <v>650624.2450266214</v>
      </c>
      <c r="D321">
        <v>292273.8848811726</v>
      </c>
      <c r="E321">
        <v>77000.37612198974</v>
      </c>
    </row>
    <row r="322" spans="1:5" ht="12.75">
      <c r="A322" t="s">
        <v>664</v>
      </c>
      <c r="B322">
        <v>1040764.285987</v>
      </c>
      <c r="C322">
        <v>609449.2289090612</v>
      </c>
      <c r="D322">
        <v>273080.9431305309</v>
      </c>
      <c r="E322">
        <v>71639.21989471067</v>
      </c>
    </row>
    <row r="323" spans="1:5" ht="12.75">
      <c r="A323" t="s">
        <v>665</v>
      </c>
      <c r="B323">
        <v>972555.231739</v>
      </c>
      <c r="C323">
        <v>568634.9489784362</v>
      </c>
      <c r="D323">
        <v>254207.59785195673</v>
      </c>
      <c r="E323">
        <v>66432.86646564903</v>
      </c>
    </row>
    <row r="324" spans="1:5" ht="12.75">
      <c r="A324" t="s">
        <v>666</v>
      </c>
      <c r="B324">
        <v>906255.793911</v>
      </c>
      <c r="C324">
        <v>528972.2009644038</v>
      </c>
      <c r="D324">
        <v>235875.00393107344</v>
      </c>
      <c r="E324">
        <v>61380.86510838374</v>
      </c>
    </row>
    <row r="325" spans="1:5" ht="12.75">
      <c r="A325" t="s">
        <v>667</v>
      </c>
      <c r="B325">
        <v>843029.579481</v>
      </c>
      <c r="C325">
        <v>491260.02552854974</v>
      </c>
      <c r="D325">
        <v>218519.5336430434</v>
      </c>
      <c r="E325">
        <v>56631.41761608721</v>
      </c>
    </row>
    <row r="326" spans="1:5" ht="12.75">
      <c r="A326" t="s">
        <v>668</v>
      </c>
      <c r="B326">
        <v>781587.957026</v>
      </c>
      <c r="C326">
        <v>454683.55977680034</v>
      </c>
      <c r="D326">
        <v>201735.43211233735</v>
      </c>
      <c r="E326">
        <v>52060.216594010926</v>
      </c>
    </row>
    <row r="327" spans="1:5" ht="12.75">
      <c r="A327" t="s">
        <v>669</v>
      </c>
      <c r="B327">
        <v>725686.081799</v>
      </c>
      <c r="C327">
        <v>421470.07695708214</v>
      </c>
      <c r="D327">
        <v>186538.91451122676</v>
      </c>
      <c r="E327">
        <v>47941.245913171086</v>
      </c>
    </row>
    <row r="328" spans="1:5" ht="12.75">
      <c r="A328" t="s">
        <v>670</v>
      </c>
      <c r="B328">
        <v>671487.045541</v>
      </c>
      <c r="C328">
        <v>389330.4488882171</v>
      </c>
      <c r="D328">
        <v>171875.96996885334</v>
      </c>
      <c r="E328">
        <v>43985.71468835364</v>
      </c>
    </row>
    <row r="329" spans="1:5" ht="12.75">
      <c r="A329" t="s">
        <v>671</v>
      </c>
      <c r="B329">
        <v>621645.327765</v>
      </c>
      <c r="C329">
        <v>359820.7337449884</v>
      </c>
      <c r="D329">
        <v>158444.4638645769</v>
      </c>
      <c r="E329">
        <v>40376.64037009042</v>
      </c>
    </row>
    <row r="330" spans="1:5" ht="12.75">
      <c r="A330" t="s">
        <v>672</v>
      </c>
      <c r="B330">
        <v>574340.659037</v>
      </c>
      <c r="C330">
        <v>331894.177477353</v>
      </c>
      <c r="D330">
        <v>145787.49887743627</v>
      </c>
      <c r="E330">
        <v>36998.9567962108</v>
      </c>
    </row>
    <row r="331" spans="1:5" ht="12.75">
      <c r="A331" t="s">
        <v>673</v>
      </c>
      <c r="B331">
        <v>529318.785213</v>
      </c>
      <c r="C331">
        <v>305358.6011960317</v>
      </c>
      <c r="D331">
        <v>133790.3845942613</v>
      </c>
      <c r="E331">
        <v>33810.43166550853</v>
      </c>
    </row>
    <row r="332" spans="1:5" ht="12.75">
      <c r="A332" t="s">
        <v>674</v>
      </c>
      <c r="B332">
        <v>485747.365337</v>
      </c>
      <c r="C332">
        <v>279762.7346157715</v>
      </c>
      <c r="D332">
        <v>122274.07227818202</v>
      </c>
      <c r="E332">
        <v>30773.456070746914</v>
      </c>
    </row>
    <row r="333" spans="1:5" ht="12.75">
      <c r="A333" t="s">
        <v>675</v>
      </c>
      <c r="B333">
        <v>446566.226119</v>
      </c>
      <c r="C333">
        <v>256760.41207972608</v>
      </c>
      <c r="D333">
        <v>111935.19723963193</v>
      </c>
      <c r="E333">
        <v>28052.08752504352</v>
      </c>
    </row>
    <row r="334" spans="1:5" ht="12.75">
      <c r="A334" t="s">
        <v>676</v>
      </c>
      <c r="B334">
        <v>410492.462555</v>
      </c>
      <c r="C334">
        <v>235618.91723280484</v>
      </c>
      <c r="D334">
        <v>102457.28741348983</v>
      </c>
      <c r="E334">
        <v>25568.072528635617</v>
      </c>
    </row>
    <row r="335" spans="1:5" ht="12.75">
      <c r="A335" t="s">
        <v>677</v>
      </c>
      <c r="B335">
        <v>375504.788336</v>
      </c>
      <c r="C335">
        <v>215206.0970504125</v>
      </c>
      <c r="D335">
        <v>93365.92089452712</v>
      </c>
      <c r="E335">
        <v>23210.181272903734</v>
      </c>
    </row>
    <row r="336" spans="1:5" ht="12.75">
      <c r="A336" t="s">
        <v>678</v>
      </c>
      <c r="B336">
        <v>345448.026303</v>
      </c>
      <c r="C336">
        <v>197644.43320525266</v>
      </c>
      <c r="D336">
        <v>85528.8225759479</v>
      </c>
      <c r="E336">
        <v>21171.872023460004</v>
      </c>
    </row>
    <row r="337" spans="1:5" ht="12.75">
      <c r="A337" t="s">
        <v>679</v>
      </c>
      <c r="B337">
        <v>315966.095721</v>
      </c>
      <c r="C337">
        <v>180479.93051064858</v>
      </c>
      <c r="D337">
        <v>77908.8132794527</v>
      </c>
      <c r="E337">
        <v>19206.553457807124</v>
      </c>
    </row>
    <row r="338" spans="1:5" ht="12.75">
      <c r="A338" t="s">
        <v>680</v>
      </c>
      <c r="B338">
        <v>287949.741009</v>
      </c>
      <c r="C338">
        <v>164198.0150007416</v>
      </c>
      <c r="D338">
        <v>70700.04163427562</v>
      </c>
      <c r="E338">
        <v>17355.580302187314</v>
      </c>
    </row>
    <row r="339" spans="1:5" ht="12.75">
      <c r="A339" t="s">
        <v>681</v>
      </c>
      <c r="B339">
        <v>267866.047485</v>
      </c>
      <c r="C339">
        <v>152494.9423842013</v>
      </c>
      <c r="D339">
        <v>65499.347627610834</v>
      </c>
      <c r="E339">
        <v>16012.993512628711</v>
      </c>
    </row>
    <row r="340" spans="1:5" ht="12.75">
      <c r="A340" t="s">
        <v>682</v>
      </c>
      <c r="B340">
        <v>248977.195092</v>
      </c>
      <c r="C340">
        <v>141501.1989785194</v>
      </c>
      <c r="D340">
        <v>60622.765876191</v>
      </c>
      <c r="E340">
        <v>14758.014058788525</v>
      </c>
    </row>
    <row r="341" spans="1:5" ht="12.75">
      <c r="A341" t="s">
        <v>683</v>
      </c>
      <c r="B341">
        <v>230596.84849</v>
      </c>
      <c r="C341">
        <v>130832.81821174224</v>
      </c>
      <c r="D341">
        <v>55909.60402917006</v>
      </c>
      <c r="E341">
        <v>13552.992838590108</v>
      </c>
    </row>
    <row r="342" spans="1:5" ht="12.75">
      <c r="A342" t="s">
        <v>684</v>
      </c>
      <c r="B342">
        <v>213087.063457</v>
      </c>
      <c r="C342">
        <v>120699.91761044107</v>
      </c>
      <c r="D342">
        <v>51452.497586980295</v>
      </c>
      <c r="E342">
        <v>12421.422579214848</v>
      </c>
    </row>
    <row r="343" spans="1:5" ht="12.75">
      <c r="A343" t="s">
        <v>685</v>
      </c>
      <c r="B343">
        <v>195543.880133</v>
      </c>
      <c r="C343">
        <v>110574.98695398566</v>
      </c>
      <c r="D343">
        <v>47016.519566140036</v>
      </c>
      <c r="E343">
        <v>11302.433811316967</v>
      </c>
    </row>
    <row r="344" spans="1:5" ht="12.75">
      <c r="A344" t="s">
        <v>686</v>
      </c>
      <c r="B344">
        <v>178282.480907</v>
      </c>
      <c r="C344">
        <v>100648.6369021849</v>
      </c>
      <c r="D344">
        <v>42690.50036129315</v>
      </c>
      <c r="E344">
        <v>10220.421901205234</v>
      </c>
    </row>
    <row r="345" spans="1:5" ht="12.75">
      <c r="A345" t="s">
        <v>687</v>
      </c>
      <c r="B345">
        <v>162724.607546</v>
      </c>
      <c r="C345">
        <v>91709.693178516</v>
      </c>
      <c r="D345">
        <v>38800.085344269486</v>
      </c>
      <c r="E345">
        <v>9249.683643700751</v>
      </c>
    </row>
    <row r="346" spans="1:5" ht="12.75">
      <c r="A346" t="s">
        <v>688</v>
      </c>
      <c r="B346">
        <v>147827.177477</v>
      </c>
      <c r="C346">
        <v>83172.36897846365</v>
      </c>
      <c r="D346">
        <v>35098.665542480645</v>
      </c>
      <c r="E346">
        <v>8331.849620081748</v>
      </c>
    </row>
    <row r="347" spans="1:5" ht="12.75">
      <c r="A347" t="s">
        <v>689</v>
      </c>
      <c r="B347">
        <v>133265.049032</v>
      </c>
      <c r="C347">
        <v>74860.27046452364</v>
      </c>
      <c r="D347">
        <v>31515.802254745457</v>
      </c>
      <c r="E347">
        <v>7451.689190564596</v>
      </c>
    </row>
    <row r="348" spans="1:5" ht="12.75">
      <c r="A348" t="s">
        <v>690</v>
      </c>
      <c r="B348">
        <v>120382.56358</v>
      </c>
      <c r="C348">
        <v>67508.9720342471</v>
      </c>
      <c r="D348">
        <v>28348.661802939507</v>
      </c>
      <c r="E348">
        <v>6674.450980567702</v>
      </c>
    </row>
    <row r="349" spans="1:5" ht="12.75">
      <c r="A349" t="s">
        <v>691</v>
      </c>
      <c r="B349">
        <v>107473.681718</v>
      </c>
      <c r="C349">
        <v>60170.91207180007</v>
      </c>
      <c r="D349">
        <v>25205.04224992114</v>
      </c>
      <c r="E349">
        <v>5909.986626783213</v>
      </c>
    </row>
    <row r="350" spans="1:5" ht="12.75">
      <c r="A350" t="s">
        <v>692</v>
      </c>
      <c r="B350">
        <v>94907.277315</v>
      </c>
      <c r="C350">
        <v>53045.28187318113</v>
      </c>
      <c r="D350">
        <v>22163.670732183386</v>
      </c>
      <c r="E350">
        <v>5174.845374823356</v>
      </c>
    </row>
    <row r="351" spans="1:5" ht="12.75">
      <c r="A351" t="s">
        <v>693</v>
      </c>
      <c r="B351">
        <v>87231.256203</v>
      </c>
      <c r="C351">
        <v>48674.99706553678</v>
      </c>
      <c r="D351">
        <v>20287.597937184928</v>
      </c>
      <c r="E351">
        <v>4717.3967205048675</v>
      </c>
    </row>
    <row r="352" spans="1:5" ht="12.75">
      <c r="A352" t="s">
        <v>694</v>
      </c>
      <c r="B352">
        <v>81194.678384</v>
      </c>
      <c r="C352">
        <v>45229.74635133568</v>
      </c>
      <c r="D352">
        <v>18803.6838399911</v>
      </c>
      <c r="E352">
        <v>4353.828635814096</v>
      </c>
    </row>
    <row r="353" spans="1:5" ht="12.75">
      <c r="A353" t="s">
        <v>695</v>
      </c>
      <c r="B353">
        <v>75143.688022</v>
      </c>
      <c r="C353">
        <v>41788.0274811372</v>
      </c>
      <c r="D353">
        <v>17328.650906986557</v>
      </c>
      <c r="E353">
        <v>3995.3033858696153</v>
      </c>
    </row>
    <row r="354" spans="1:5" ht="12.75">
      <c r="A354" t="s">
        <v>696</v>
      </c>
      <c r="B354">
        <v>70821.507807</v>
      </c>
      <c r="C354">
        <v>39319.78138467274</v>
      </c>
      <c r="D354">
        <v>16264.987840547376</v>
      </c>
      <c r="E354">
        <v>3734.6923921181206</v>
      </c>
    </row>
    <row r="355" spans="1:5" ht="12.75">
      <c r="A355" t="s">
        <v>697</v>
      </c>
      <c r="B355">
        <v>66488.7818</v>
      </c>
      <c r="C355">
        <v>36851.662131137855</v>
      </c>
      <c r="D355">
        <v>15205.258997249859</v>
      </c>
      <c r="E355">
        <v>3476.574462115678</v>
      </c>
    </row>
    <row r="356" spans="1:5" ht="12.75">
      <c r="A356" t="s">
        <v>698</v>
      </c>
      <c r="B356">
        <v>64488.85</v>
      </c>
      <c r="C356">
        <v>35684.52314508958</v>
      </c>
      <c r="D356">
        <v>14687.450171513106</v>
      </c>
      <c r="E356">
        <v>3344.415313177781</v>
      </c>
    </row>
    <row r="357" spans="1:5" ht="12.75">
      <c r="A357" t="s">
        <v>699</v>
      </c>
      <c r="B357">
        <v>62570.4</v>
      </c>
      <c r="C357">
        <v>34564.23709894134</v>
      </c>
      <c r="D357">
        <v>14190.16930371063</v>
      </c>
      <c r="E357">
        <v>3217.4958372984906</v>
      </c>
    </row>
    <row r="358" spans="1:5" ht="12.75">
      <c r="A358" t="s">
        <v>700</v>
      </c>
      <c r="B358">
        <v>60645.32</v>
      </c>
      <c r="C358">
        <v>33443.992339272714</v>
      </c>
      <c r="D358">
        <v>13695.339721034505</v>
      </c>
      <c r="E358">
        <v>3092.1449625873693</v>
      </c>
    </row>
    <row r="359" spans="1:5" ht="12.75">
      <c r="A359" t="s">
        <v>701</v>
      </c>
      <c r="B359">
        <v>58713.58</v>
      </c>
      <c r="C359">
        <v>32329.092076989935</v>
      </c>
      <c r="D359">
        <v>13208.372815142633</v>
      </c>
      <c r="E359">
        <v>2970.785982796836</v>
      </c>
    </row>
    <row r="360" spans="1:5" ht="12.75">
      <c r="A360" t="s">
        <v>702</v>
      </c>
      <c r="B360">
        <v>56775.16</v>
      </c>
      <c r="C360">
        <v>31208.729726845995</v>
      </c>
      <c r="D360">
        <v>12718.21011396099</v>
      </c>
      <c r="E360">
        <v>2848.4241718244175</v>
      </c>
    </row>
    <row r="361" spans="1:5" ht="12.75">
      <c r="A361" t="s">
        <v>703</v>
      </c>
      <c r="B361">
        <v>54830.04</v>
      </c>
      <c r="C361">
        <v>30090.04577713832</v>
      </c>
      <c r="D361">
        <v>12232.142143843692</v>
      </c>
      <c r="E361">
        <v>2728.3323318006755</v>
      </c>
    </row>
    <row r="362" spans="1:5" ht="12.75">
      <c r="A362" t="s">
        <v>704</v>
      </c>
      <c r="B362">
        <v>52878.2</v>
      </c>
      <c r="C362">
        <v>28969.681995815903</v>
      </c>
      <c r="D362">
        <v>11746.743657981837</v>
      </c>
      <c r="E362">
        <v>2608.968655911355</v>
      </c>
    </row>
    <row r="363" spans="1:5" ht="12.75">
      <c r="A363" t="s">
        <v>705</v>
      </c>
      <c r="B363">
        <v>50919.61</v>
      </c>
      <c r="C363">
        <v>27850.865364156445</v>
      </c>
      <c r="D363">
        <v>11265.286072259529</v>
      </c>
      <c r="E363">
        <v>2491.7798996868487</v>
      </c>
    </row>
    <row r="364" spans="1:5" ht="12.75">
      <c r="A364" t="s">
        <v>706</v>
      </c>
      <c r="B364">
        <v>48954.26</v>
      </c>
      <c r="C364">
        <v>26730.4884224977</v>
      </c>
      <c r="D364">
        <v>10784.611827641833</v>
      </c>
      <c r="E364">
        <v>2375.3553632927315</v>
      </c>
    </row>
    <row r="365" spans="1:5" ht="12.75">
      <c r="A365" t="s">
        <v>707</v>
      </c>
      <c r="B365">
        <v>46982.11</v>
      </c>
      <c r="C365">
        <v>25610.125141963756</v>
      </c>
      <c r="D365">
        <v>10306.315125049894</v>
      </c>
      <c r="E365">
        <v>2260.3938129462886</v>
      </c>
    </row>
    <row r="366" spans="1:5" ht="12.75">
      <c r="A366" t="s">
        <v>708</v>
      </c>
      <c r="B366">
        <v>45003.14</v>
      </c>
      <c r="C366">
        <v>24491.115162806404</v>
      </c>
      <c r="D366">
        <v>9831.732287044664</v>
      </c>
      <c r="E366">
        <v>2147.4685908208107</v>
      </c>
    </row>
    <row r="367" spans="1:5" ht="12.75">
      <c r="A367" t="s">
        <v>709</v>
      </c>
      <c r="B367">
        <v>43017.34</v>
      </c>
      <c r="C367">
        <v>23370.71905819109</v>
      </c>
      <c r="D367">
        <v>9358.099350752582</v>
      </c>
      <c r="E367">
        <v>2035.359118727394</v>
      </c>
    </row>
    <row r="368" spans="1:5" ht="12.75">
      <c r="A368" t="s">
        <v>710</v>
      </c>
      <c r="B368">
        <v>41024.67</v>
      </c>
      <c r="C368">
        <v>22251.545433913445</v>
      </c>
      <c r="D368">
        <v>8888.030239356214</v>
      </c>
      <c r="E368">
        <v>1925.1962302759794</v>
      </c>
    </row>
    <row r="369" spans="1:5" ht="12.75">
      <c r="A369" t="s">
        <v>711</v>
      </c>
      <c r="B369">
        <v>39025.11</v>
      </c>
      <c r="C369">
        <v>21131.094781007207</v>
      </c>
      <c r="D369">
        <v>8419.017941491735</v>
      </c>
      <c r="E369">
        <v>1815.8816237234</v>
      </c>
    </row>
    <row r="370" spans="1:5" ht="12.75">
      <c r="A370" t="s">
        <v>712</v>
      </c>
      <c r="B370">
        <v>37018.64</v>
      </c>
      <c r="C370">
        <v>20010.645610738964</v>
      </c>
      <c r="D370">
        <v>7952.334335578845</v>
      </c>
      <c r="E370">
        <v>1707.9586369705917</v>
      </c>
    </row>
    <row r="371" spans="1:5" ht="12.75">
      <c r="A371" t="s">
        <v>713</v>
      </c>
      <c r="B371">
        <v>35005.25</v>
      </c>
      <c r="C371">
        <v>18893.30553324123</v>
      </c>
      <c r="D371">
        <v>7491.048241494407</v>
      </c>
      <c r="E371">
        <v>1602.7298420438715</v>
      </c>
    </row>
    <row r="372" spans="1:5" ht="12.75">
      <c r="A372" t="s">
        <v>714</v>
      </c>
      <c r="B372">
        <v>32984.9</v>
      </c>
      <c r="C372">
        <v>17772.671553318036</v>
      </c>
      <c r="D372">
        <v>7028.804337976894</v>
      </c>
      <c r="E372">
        <v>1497.4619743697992</v>
      </c>
    </row>
    <row r="373" spans="1:5" ht="12.75">
      <c r="A373" t="s">
        <v>715</v>
      </c>
      <c r="B373">
        <v>30957.57</v>
      </c>
      <c r="C373">
        <v>16652.94191393075</v>
      </c>
      <c r="D373">
        <v>6569.759528567499</v>
      </c>
      <c r="E373">
        <v>1393.9266007851386</v>
      </c>
    </row>
    <row r="374" spans="1:5" ht="12.75">
      <c r="A374" t="s">
        <v>716</v>
      </c>
      <c r="B374">
        <v>28923.22</v>
      </c>
      <c r="C374">
        <v>15532.219654600496</v>
      </c>
      <c r="D374">
        <v>6112.039084974327</v>
      </c>
      <c r="E374">
        <v>1291.3179109234306</v>
      </c>
    </row>
    <row r="375" spans="1:5" ht="12.75">
      <c r="A375" t="s">
        <v>717</v>
      </c>
      <c r="B375">
        <v>26881.83</v>
      </c>
      <c r="C375">
        <v>14412.266141263477</v>
      </c>
      <c r="D375">
        <v>5657.370737679821</v>
      </c>
      <c r="E375">
        <v>1190.3584940537405</v>
      </c>
    </row>
    <row r="376" spans="1:5" ht="12.75">
      <c r="A376" t="s">
        <v>718</v>
      </c>
      <c r="B376">
        <v>24833.39</v>
      </c>
      <c r="C376">
        <v>13291.445998350115</v>
      </c>
      <c r="D376">
        <v>5204.136634614666</v>
      </c>
      <c r="E376">
        <v>1090.356320820568</v>
      </c>
    </row>
    <row r="377" spans="1:5" ht="12.75">
      <c r="A377" t="s">
        <v>719</v>
      </c>
      <c r="B377">
        <v>22777.87</v>
      </c>
      <c r="C377">
        <v>12170.603419517327</v>
      </c>
      <c r="D377">
        <v>4753.162513243321</v>
      </c>
      <c r="E377">
        <v>991.6514197124643</v>
      </c>
    </row>
    <row r="378" spans="1:5" ht="12.75">
      <c r="A378" t="s">
        <v>720</v>
      </c>
      <c r="B378">
        <v>20715.25</v>
      </c>
      <c r="C378">
        <v>11050.342536849901</v>
      </c>
      <c r="D378">
        <v>4305.028787712298</v>
      </c>
      <c r="E378">
        <v>894.4756409995211</v>
      </c>
    </row>
    <row r="379" spans="1:5" ht="12.75">
      <c r="A379" t="s">
        <v>721</v>
      </c>
      <c r="B379">
        <v>18645.5</v>
      </c>
      <c r="C379">
        <v>9929.385554370743</v>
      </c>
      <c r="D379">
        <v>3858.484739197482</v>
      </c>
      <c r="E379">
        <v>798.299513478943</v>
      </c>
    </row>
    <row r="380" spans="1:5" ht="12.75">
      <c r="A380" t="s">
        <v>722</v>
      </c>
      <c r="B380">
        <v>16568.59</v>
      </c>
      <c r="C380">
        <v>8808.875098270319</v>
      </c>
      <c r="D380">
        <v>3414.6377069638875</v>
      </c>
      <c r="E380">
        <v>703.5740176322723</v>
      </c>
    </row>
    <row r="381" spans="1:5" ht="12.75">
      <c r="A381" t="s">
        <v>723</v>
      </c>
      <c r="B381">
        <v>15214.15</v>
      </c>
      <c r="C381">
        <v>8075.052856447316</v>
      </c>
      <c r="D381">
        <v>3122.221042135308</v>
      </c>
      <c r="E381">
        <v>640.597776698044</v>
      </c>
    </row>
    <row r="382" spans="1:5" ht="12.75">
      <c r="A382" t="s">
        <v>724</v>
      </c>
      <c r="B382">
        <v>13854.94</v>
      </c>
      <c r="C382">
        <v>7341.167079811256</v>
      </c>
      <c r="D382">
        <v>2831.24514003036</v>
      </c>
      <c r="E382">
        <v>578.4367457831542</v>
      </c>
    </row>
    <row r="383" spans="1:5" ht="12.75">
      <c r="A383" t="s">
        <v>725</v>
      </c>
      <c r="B383">
        <v>12490.93</v>
      </c>
      <c r="C383">
        <v>6608.294004670471</v>
      </c>
      <c r="D383">
        <v>2542.7451710500254</v>
      </c>
      <c r="E383">
        <v>517.5070251742522</v>
      </c>
    </row>
    <row r="384" spans="1:5" ht="12.75">
      <c r="A384" t="s">
        <v>726</v>
      </c>
      <c r="B384">
        <v>11122.1</v>
      </c>
      <c r="C384">
        <v>5874.138156350066</v>
      </c>
      <c r="D384">
        <v>2254.507742660769</v>
      </c>
      <c r="E384">
        <v>456.9006356256181</v>
      </c>
    </row>
    <row r="385" spans="1:5" ht="12.75">
      <c r="A385" t="s">
        <v>727</v>
      </c>
      <c r="B385">
        <v>9748.44</v>
      </c>
      <c r="C385">
        <v>5140.188486518608</v>
      </c>
      <c r="D385">
        <v>1967.9605411137638</v>
      </c>
      <c r="E385">
        <v>397.19383666421436</v>
      </c>
    </row>
    <row r="386" spans="1:5" ht="12.75">
      <c r="A386" t="s">
        <v>728</v>
      </c>
      <c r="B386">
        <v>8369.93</v>
      </c>
      <c r="C386">
        <v>4405.838020951036</v>
      </c>
      <c r="D386">
        <v>1682.518937471004</v>
      </c>
      <c r="E386">
        <v>338.1447859776039</v>
      </c>
    </row>
    <row r="387" spans="1:5" ht="12.75">
      <c r="A387" t="s">
        <v>729</v>
      </c>
      <c r="B387">
        <v>6986.56</v>
      </c>
      <c r="C387">
        <v>3671.6109297538715</v>
      </c>
      <c r="D387">
        <v>1398.6783610941975</v>
      </c>
      <c r="E387">
        <v>279.94755160599084</v>
      </c>
    </row>
    <row r="388" spans="1:5" ht="12.75">
      <c r="A388" t="s">
        <v>730</v>
      </c>
      <c r="B388">
        <v>5598.31</v>
      </c>
      <c r="C388">
        <v>2937.0611137392752</v>
      </c>
      <c r="D388">
        <v>1116.0104935465013</v>
      </c>
      <c r="E388">
        <v>222.4250594502269</v>
      </c>
    </row>
    <row r="389" spans="1:5" ht="12.75">
      <c r="A389" t="s">
        <v>731</v>
      </c>
      <c r="B389">
        <v>4205.16</v>
      </c>
      <c r="C389">
        <v>2202.4260932430593</v>
      </c>
      <c r="D389">
        <v>834.7390513606698</v>
      </c>
      <c r="E389">
        <v>165.66195726767145</v>
      </c>
    </row>
    <row r="390" spans="1:5" ht="12.75">
      <c r="A390" t="s">
        <v>732</v>
      </c>
      <c r="B390">
        <v>2807.09</v>
      </c>
      <c r="C390">
        <v>1467.7825373397923</v>
      </c>
      <c r="D390">
        <v>554.9334087383761</v>
      </c>
      <c r="E390">
        <v>109.68039647182263</v>
      </c>
    </row>
    <row r="391" spans="1:5" ht="12.75">
      <c r="A391" t="s">
        <v>733</v>
      </c>
      <c r="B391">
        <v>1404.08</v>
      </c>
      <c r="C391">
        <v>732.9258032612253</v>
      </c>
      <c r="D391">
        <v>276.3969584172574</v>
      </c>
      <c r="E391">
        <v>54.397384573786674</v>
      </c>
    </row>
    <row r="392" spans="1:5" ht="12.75">
      <c r="A392" t="s">
        <v>734</v>
      </c>
      <c r="B392">
        <v>0</v>
      </c>
      <c r="C392">
        <v>0</v>
      </c>
      <c r="D392">
        <v>0</v>
      </c>
      <c r="E39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tabSelected="1" view="pageBreakPreview" zoomScale="60" zoomScaleNormal="80" zoomScalePageLayoutView="0" workbookViewId="0" topLeftCell="A1">
      <selection activeCell="C47" sqref="C47"/>
    </sheetView>
  </sheetViews>
  <sheetFormatPr defaultColWidth="8.8515625" defaultRowHeight="12.75" outlineLevelRow="1"/>
  <cols>
    <col min="1" max="1" width="13.8515625" style="123" customWidth="1"/>
    <col min="2" max="2" width="60.8515625" style="123" customWidth="1"/>
    <col min="3" max="3" width="41.00390625" style="123" customWidth="1"/>
    <col min="4" max="4" width="40.8515625" style="123" customWidth="1"/>
    <col min="5" max="5" width="6.7109375" style="123" customWidth="1"/>
    <col min="6" max="6" width="41.57421875" style="123" customWidth="1"/>
    <col min="7" max="7" width="41.57421875" style="135" customWidth="1"/>
    <col min="8" max="16384" width="8.8515625" style="137" customWidth="1"/>
  </cols>
  <sheetData>
    <row r="1" spans="1:6" ht="31.5">
      <c r="A1" s="134" t="s">
        <v>1423</v>
      </c>
      <c r="B1" s="134"/>
      <c r="C1" s="135"/>
      <c r="D1" s="135"/>
      <c r="E1" s="135"/>
      <c r="F1" s="136" t="s">
        <v>925</v>
      </c>
    </row>
    <row r="2" spans="1:6" ht="15.75" thickBot="1">
      <c r="A2" s="135"/>
      <c r="B2" s="135"/>
      <c r="C2" s="135"/>
      <c r="D2" s="135"/>
      <c r="E2" s="135"/>
      <c r="F2" s="135"/>
    </row>
    <row r="3" spans="1:7" ht="19.5" thickBot="1">
      <c r="A3" s="138"/>
      <c r="B3" s="139" t="s">
        <v>926</v>
      </c>
      <c r="C3" s="140" t="s">
        <v>0</v>
      </c>
      <c r="D3" s="138"/>
      <c r="E3" s="138"/>
      <c r="F3" s="135"/>
      <c r="G3" s="138"/>
    </row>
    <row r="4" ht="15.75" thickBot="1"/>
    <row r="5" spans="1:6" ht="18.75">
      <c r="A5" s="141"/>
      <c r="B5" s="142" t="s">
        <v>1424</v>
      </c>
      <c r="C5" s="141"/>
      <c r="E5" s="143"/>
      <c r="F5" s="143"/>
    </row>
    <row r="6" ht="15">
      <c r="B6" s="144" t="s">
        <v>1425</v>
      </c>
    </row>
    <row r="7" ht="15">
      <c r="B7" s="145" t="s">
        <v>1426</v>
      </c>
    </row>
    <row r="8" ht="15.75" thickBot="1">
      <c r="B8" s="146" t="s">
        <v>1427</v>
      </c>
    </row>
    <row r="9" ht="15">
      <c r="B9" s="147"/>
    </row>
    <row r="10" spans="1:7" ht="37.5">
      <c r="A10" s="148" t="s">
        <v>935</v>
      </c>
      <c r="B10" s="148" t="s">
        <v>1425</v>
      </c>
      <c r="C10" s="149"/>
      <c r="D10" s="149"/>
      <c r="E10" s="149"/>
      <c r="F10" s="149"/>
      <c r="G10" s="150"/>
    </row>
    <row r="11" spans="1:7" ht="15" customHeight="1">
      <c r="A11" s="151"/>
      <c r="B11" s="152" t="s">
        <v>1428</v>
      </c>
      <c r="C11" s="151" t="s">
        <v>971</v>
      </c>
      <c r="D11" s="151"/>
      <c r="E11" s="151"/>
      <c r="F11" s="153" t="s">
        <v>1429</v>
      </c>
      <c r="G11" s="153"/>
    </row>
    <row r="12" spans="1:6" ht="15">
      <c r="A12" s="123" t="s">
        <v>1430</v>
      </c>
      <c r="B12" s="123" t="s">
        <v>1431</v>
      </c>
      <c r="C12" s="121">
        <v>6999.086694749911</v>
      </c>
      <c r="F12" s="103">
        <f>IF($C$15=0,"",IF(C12="[for completion]","",C12/$C$15))</f>
        <v>1</v>
      </c>
    </row>
    <row r="13" spans="1:6" ht="15">
      <c r="A13" s="123" t="s">
        <v>1432</v>
      </c>
      <c r="B13" s="123" t="s">
        <v>1433</v>
      </c>
      <c r="C13" s="121">
        <v>0</v>
      </c>
      <c r="F13" s="103">
        <f>IF($C$15=0,"",IF(C13="[for completion]","",C13/$C$15))</f>
        <v>0</v>
      </c>
    </row>
    <row r="14" spans="1:6" ht="15">
      <c r="A14" s="123" t="s">
        <v>1434</v>
      </c>
      <c r="B14" s="123" t="s">
        <v>1</v>
      </c>
      <c r="C14" s="121">
        <v>0</v>
      </c>
      <c r="F14" s="103">
        <f>IF($C$15=0,"",IF(C14="[for completion]","",C14/$C$15))</f>
        <v>0</v>
      </c>
    </row>
    <row r="15" spans="1:6" ht="15">
      <c r="A15" s="123" t="s">
        <v>1435</v>
      </c>
      <c r="B15" s="154" t="s">
        <v>2</v>
      </c>
      <c r="C15" s="121">
        <f>SUM(C12:C14)</f>
        <v>6999.086694749911</v>
      </c>
      <c r="F15" s="155">
        <f>SUM(F12:F14)</f>
        <v>1</v>
      </c>
    </row>
    <row r="16" spans="1:6" ht="15" outlineLevel="1">
      <c r="A16" s="123" t="s">
        <v>1436</v>
      </c>
      <c r="B16" s="156" t="s">
        <v>1437</v>
      </c>
      <c r="F16" s="103">
        <f aca="true" t="shared" si="0" ref="F16:F26">IF($C$15=0,"",IF(C16="[for completion]","",C16/$C$15))</f>
        <v>0</v>
      </c>
    </row>
    <row r="17" spans="1:6" ht="15" outlineLevel="1">
      <c r="A17" s="123" t="s">
        <v>1438</v>
      </c>
      <c r="B17" s="156" t="s">
        <v>1439</v>
      </c>
      <c r="F17" s="103">
        <f t="shared" si="0"/>
        <v>0</v>
      </c>
    </row>
    <row r="18" spans="1:6" ht="15" outlineLevel="1">
      <c r="A18" s="123" t="s">
        <v>1440</v>
      </c>
      <c r="B18" s="156" t="s">
        <v>1012</v>
      </c>
      <c r="F18" s="103">
        <f t="shared" si="0"/>
        <v>0</v>
      </c>
    </row>
    <row r="19" spans="1:6" ht="15" outlineLevel="1">
      <c r="A19" s="123" t="s">
        <v>1441</v>
      </c>
      <c r="B19" s="156" t="s">
        <v>1012</v>
      </c>
      <c r="F19" s="103">
        <f t="shared" si="0"/>
        <v>0</v>
      </c>
    </row>
    <row r="20" spans="1:6" ht="15" outlineLevel="1">
      <c r="A20" s="123" t="s">
        <v>1442</v>
      </c>
      <c r="B20" s="156" t="s">
        <v>1012</v>
      </c>
      <c r="F20" s="103">
        <f t="shared" si="0"/>
        <v>0</v>
      </c>
    </row>
    <row r="21" spans="1:6" ht="15" outlineLevel="1">
      <c r="A21" s="123" t="s">
        <v>1443</v>
      </c>
      <c r="B21" s="156" t="s">
        <v>1012</v>
      </c>
      <c r="F21" s="103">
        <f t="shared" si="0"/>
        <v>0</v>
      </c>
    </row>
    <row r="22" spans="1:6" ht="15" outlineLevel="1">
      <c r="A22" s="123" t="s">
        <v>1444</v>
      </c>
      <c r="B22" s="156" t="s">
        <v>1012</v>
      </c>
      <c r="F22" s="103">
        <f t="shared" si="0"/>
        <v>0</v>
      </c>
    </row>
    <row r="23" spans="1:6" ht="15" outlineLevel="1">
      <c r="A23" s="123" t="s">
        <v>1445</v>
      </c>
      <c r="B23" s="156" t="s">
        <v>1012</v>
      </c>
      <c r="F23" s="103">
        <f t="shared" si="0"/>
        <v>0</v>
      </c>
    </row>
    <row r="24" spans="1:6" ht="15" outlineLevel="1">
      <c r="A24" s="123" t="s">
        <v>1446</v>
      </c>
      <c r="B24" s="156" t="s">
        <v>1012</v>
      </c>
      <c r="F24" s="103">
        <f t="shared" si="0"/>
        <v>0</v>
      </c>
    </row>
    <row r="25" spans="1:6" ht="15" outlineLevel="1">
      <c r="A25" s="123" t="s">
        <v>1447</v>
      </c>
      <c r="B25" s="156" t="s">
        <v>1012</v>
      </c>
      <c r="F25" s="103">
        <f t="shared" si="0"/>
        <v>0</v>
      </c>
    </row>
    <row r="26" spans="1:6" ht="15" outlineLevel="1">
      <c r="A26" s="123" t="s">
        <v>1448</v>
      </c>
      <c r="B26" s="156" t="s">
        <v>1012</v>
      </c>
      <c r="C26" s="137"/>
      <c r="D26" s="137"/>
      <c r="E26" s="137"/>
      <c r="F26" s="103">
        <f t="shared" si="0"/>
        <v>0</v>
      </c>
    </row>
    <row r="27" spans="1:7" ht="15" customHeight="1">
      <c r="A27" s="151"/>
      <c r="B27" s="152" t="s">
        <v>1449</v>
      </c>
      <c r="C27" s="151" t="s">
        <v>1450</v>
      </c>
      <c r="D27" s="151" t="s">
        <v>1451</v>
      </c>
      <c r="E27" s="157"/>
      <c r="F27" s="151" t="s">
        <v>1452</v>
      </c>
      <c r="G27" s="153"/>
    </row>
    <row r="28" spans="1:6" ht="15">
      <c r="A28" s="123" t="s">
        <v>1453</v>
      </c>
      <c r="B28" s="123" t="s">
        <v>1454</v>
      </c>
      <c r="C28" s="158">
        <v>115786</v>
      </c>
      <c r="D28" s="123" t="s">
        <v>3</v>
      </c>
      <c r="F28" s="123">
        <v>115786</v>
      </c>
    </row>
    <row r="29" spans="1:2" ht="15" outlineLevel="1">
      <c r="A29" s="123" t="s">
        <v>1455</v>
      </c>
      <c r="B29" s="159" t="s">
        <v>1456</v>
      </c>
    </row>
    <row r="30" spans="1:2" ht="15" outlineLevel="1">
      <c r="A30" s="123" t="s">
        <v>1457</v>
      </c>
      <c r="B30" s="159" t="s">
        <v>1458</v>
      </c>
    </row>
    <row r="31" spans="1:2" ht="15" outlineLevel="1">
      <c r="A31" s="123" t="s">
        <v>1459</v>
      </c>
      <c r="B31" s="159"/>
    </row>
    <row r="32" spans="1:2" ht="15" outlineLevel="1">
      <c r="A32" s="123" t="s">
        <v>1460</v>
      </c>
      <c r="B32" s="159"/>
    </row>
    <row r="33" spans="1:2" ht="15" outlineLevel="1">
      <c r="A33" s="123" t="s">
        <v>1461</v>
      </c>
      <c r="B33" s="159"/>
    </row>
    <row r="34" spans="1:2" ht="15" outlineLevel="1">
      <c r="A34" s="123" t="s">
        <v>1462</v>
      </c>
      <c r="B34" s="159"/>
    </row>
    <row r="35" spans="1:7" ht="15" customHeight="1">
      <c r="A35" s="151"/>
      <c r="B35" s="152" t="s">
        <v>1463</v>
      </c>
      <c r="C35" s="151" t="s">
        <v>1464</v>
      </c>
      <c r="D35" s="151" t="s">
        <v>1465</v>
      </c>
      <c r="E35" s="157"/>
      <c r="F35" s="153" t="s">
        <v>1429</v>
      </c>
      <c r="G35" s="153"/>
    </row>
    <row r="36" spans="1:6" ht="15">
      <c r="A36" s="123" t="s">
        <v>1466</v>
      </c>
      <c r="B36" s="123" t="s">
        <v>1467</v>
      </c>
      <c r="C36" s="160">
        <v>0.002454117279742259</v>
      </c>
      <c r="D36" s="123" t="s">
        <v>1468</v>
      </c>
      <c r="F36" s="160">
        <v>0.002454117279742259</v>
      </c>
    </row>
    <row r="37" spans="1:6" ht="15" outlineLevel="1">
      <c r="A37" s="123" t="s">
        <v>1469</v>
      </c>
      <c r="C37" s="161"/>
      <c r="D37" s="161"/>
      <c r="F37" s="161"/>
    </row>
    <row r="38" spans="1:6" ht="15" outlineLevel="1">
      <c r="A38" s="123" t="s">
        <v>1470</v>
      </c>
      <c r="C38" s="161"/>
      <c r="D38" s="161"/>
      <c r="F38" s="161"/>
    </row>
    <row r="39" spans="1:6" ht="15" outlineLevel="1">
      <c r="A39" s="123" t="s">
        <v>1471</v>
      </c>
      <c r="C39" s="161"/>
      <c r="D39" s="161"/>
      <c r="F39" s="161"/>
    </row>
    <row r="40" spans="1:6" ht="15" outlineLevel="1">
      <c r="A40" s="123" t="s">
        <v>1472</v>
      </c>
      <c r="C40" s="161"/>
      <c r="D40" s="161"/>
      <c r="F40" s="161"/>
    </row>
    <row r="41" spans="1:6" ht="15" outlineLevel="1">
      <c r="A41" s="123" t="s">
        <v>1473</v>
      </c>
      <c r="C41" s="161"/>
      <c r="D41" s="161"/>
      <c r="F41" s="161"/>
    </row>
    <row r="42" spans="1:6" ht="15" outlineLevel="1">
      <c r="A42" s="123" t="s">
        <v>1474</v>
      </c>
      <c r="C42" s="161"/>
      <c r="D42" s="161"/>
      <c r="F42" s="161"/>
    </row>
    <row r="43" spans="1:7" ht="15" customHeight="1">
      <c r="A43" s="151"/>
      <c r="B43" s="152" t="s">
        <v>1475</v>
      </c>
      <c r="C43" s="151" t="s">
        <v>1464</v>
      </c>
      <c r="D43" s="151" t="s">
        <v>1465</v>
      </c>
      <c r="E43" s="157"/>
      <c r="F43" s="153" t="s">
        <v>1429</v>
      </c>
      <c r="G43" s="153"/>
    </row>
    <row r="44" spans="1:7" ht="15">
      <c r="A44" s="123" t="s">
        <v>1476</v>
      </c>
      <c r="B44" s="162" t="s">
        <v>1477</v>
      </c>
      <c r="C44" s="163">
        <f>SUM(C45:C72)</f>
        <v>1</v>
      </c>
      <c r="D44" s="163">
        <f>SUM(D45:D72)</f>
        <v>0</v>
      </c>
      <c r="E44" s="161"/>
      <c r="F44" s="163">
        <f>SUM(F45:F72)</f>
        <v>1</v>
      </c>
      <c r="G44" s="123"/>
    </row>
    <row r="45" spans="1:7" ht="15">
      <c r="A45" s="123" t="s">
        <v>1478</v>
      </c>
      <c r="B45" s="123" t="s">
        <v>1479</v>
      </c>
      <c r="C45" s="123">
        <v>0</v>
      </c>
      <c r="D45" s="161">
        <v>0</v>
      </c>
      <c r="E45" s="161"/>
      <c r="F45" s="161">
        <f>SUM(C45:D45)</f>
        <v>0</v>
      </c>
      <c r="G45" s="123"/>
    </row>
    <row r="46" spans="1:7" ht="15">
      <c r="A46" s="123" t="s">
        <v>1480</v>
      </c>
      <c r="B46" s="123" t="s">
        <v>903</v>
      </c>
      <c r="C46" s="340">
        <v>1</v>
      </c>
      <c r="D46" s="161" t="s">
        <v>1468</v>
      </c>
      <c r="E46" s="161"/>
      <c r="F46" s="161">
        <f aca="true" t="shared" si="1" ref="F46:F87">SUM(C46:D46)</f>
        <v>1</v>
      </c>
      <c r="G46" s="123"/>
    </row>
    <row r="47" spans="1:7" ht="15">
      <c r="A47" s="123" t="s">
        <v>1481</v>
      </c>
      <c r="B47" s="123" t="s">
        <v>1482</v>
      </c>
      <c r="C47" s="123">
        <v>0</v>
      </c>
      <c r="D47" s="161">
        <v>0</v>
      </c>
      <c r="E47" s="161"/>
      <c r="F47" s="161">
        <f t="shared" si="1"/>
        <v>0</v>
      </c>
      <c r="G47" s="123"/>
    </row>
    <row r="48" spans="1:7" ht="15">
      <c r="A48" s="123" t="s">
        <v>1483</v>
      </c>
      <c r="B48" s="123" t="s">
        <v>1484</v>
      </c>
      <c r="C48" s="123">
        <v>0</v>
      </c>
      <c r="D48" s="161">
        <v>0</v>
      </c>
      <c r="E48" s="161"/>
      <c r="F48" s="161">
        <f t="shared" si="1"/>
        <v>0</v>
      </c>
      <c r="G48" s="123"/>
    </row>
    <row r="49" spans="1:7" ht="15">
      <c r="A49" s="123" t="s">
        <v>1485</v>
      </c>
      <c r="B49" s="123" t="s">
        <v>1486</v>
      </c>
      <c r="C49" s="123">
        <v>0</v>
      </c>
      <c r="D49" s="161">
        <v>0</v>
      </c>
      <c r="E49" s="161"/>
      <c r="F49" s="161">
        <f t="shared" si="1"/>
        <v>0</v>
      </c>
      <c r="G49" s="123"/>
    </row>
    <row r="50" spans="1:7" ht="15">
      <c r="A50" s="123" t="s">
        <v>1487</v>
      </c>
      <c r="B50" s="123" t="s">
        <v>1488</v>
      </c>
      <c r="C50" s="123">
        <v>0</v>
      </c>
      <c r="D50" s="161">
        <v>0</v>
      </c>
      <c r="E50" s="161"/>
      <c r="F50" s="161">
        <f t="shared" si="1"/>
        <v>0</v>
      </c>
      <c r="G50" s="123"/>
    </row>
    <row r="51" spans="1:7" ht="15">
      <c r="A51" s="123" t="s">
        <v>1489</v>
      </c>
      <c r="B51" s="123" t="s">
        <v>1490</v>
      </c>
      <c r="C51" s="123">
        <v>0</v>
      </c>
      <c r="D51" s="161">
        <v>0</v>
      </c>
      <c r="E51" s="161"/>
      <c r="F51" s="161">
        <f t="shared" si="1"/>
        <v>0</v>
      </c>
      <c r="G51" s="123"/>
    </row>
    <row r="52" spans="1:7" ht="15">
      <c r="A52" s="123" t="s">
        <v>1491</v>
      </c>
      <c r="B52" s="123" t="s">
        <v>1492</v>
      </c>
      <c r="C52" s="123">
        <v>0</v>
      </c>
      <c r="D52" s="161">
        <v>0</v>
      </c>
      <c r="E52" s="161"/>
      <c r="F52" s="161">
        <f t="shared" si="1"/>
        <v>0</v>
      </c>
      <c r="G52" s="123"/>
    </row>
    <row r="53" spans="1:7" ht="15">
      <c r="A53" s="123" t="s">
        <v>1493</v>
      </c>
      <c r="B53" s="123" t="s">
        <v>1494</v>
      </c>
      <c r="C53" s="123">
        <v>0</v>
      </c>
      <c r="D53" s="161">
        <v>0</v>
      </c>
      <c r="E53" s="161"/>
      <c r="F53" s="161">
        <f t="shared" si="1"/>
        <v>0</v>
      </c>
      <c r="G53" s="123"/>
    </row>
    <row r="54" spans="1:7" ht="15">
      <c r="A54" s="123" t="s">
        <v>1495</v>
      </c>
      <c r="B54" s="123" t="s">
        <v>1496</v>
      </c>
      <c r="C54" s="123">
        <v>0</v>
      </c>
      <c r="D54" s="161">
        <v>0</v>
      </c>
      <c r="E54" s="161"/>
      <c r="F54" s="161">
        <f t="shared" si="1"/>
        <v>0</v>
      </c>
      <c r="G54" s="123"/>
    </row>
    <row r="55" spans="1:7" ht="15">
      <c r="A55" s="123" t="s">
        <v>1497</v>
      </c>
      <c r="B55" s="123" t="s">
        <v>1498</v>
      </c>
      <c r="C55" s="123">
        <v>0</v>
      </c>
      <c r="D55" s="161">
        <v>0</v>
      </c>
      <c r="E55" s="161"/>
      <c r="F55" s="161">
        <f t="shared" si="1"/>
        <v>0</v>
      </c>
      <c r="G55" s="123"/>
    </row>
    <row r="56" spans="1:7" ht="15">
      <c r="A56" s="123" t="s">
        <v>1499</v>
      </c>
      <c r="B56" s="123" t="s">
        <v>1500</v>
      </c>
      <c r="C56" s="123">
        <v>0</v>
      </c>
      <c r="D56" s="161">
        <v>0</v>
      </c>
      <c r="E56" s="161"/>
      <c r="F56" s="161">
        <f t="shared" si="1"/>
        <v>0</v>
      </c>
      <c r="G56" s="123"/>
    </row>
    <row r="57" spans="1:7" ht="15">
      <c r="A57" s="123" t="s">
        <v>1501</v>
      </c>
      <c r="B57" s="123" t="s">
        <v>1502</v>
      </c>
      <c r="C57" s="123">
        <v>0</v>
      </c>
      <c r="D57" s="161">
        <v>0</v>
      </c>
      <c r="E57" s="161"/>
      <c r="F57" s="161">
        <f t="shared" si="1"/>
        <v>0</v>
      </c>
      <c r="G57" s="123"/>
    </row>
    <row r="58" spans="1:7" ht="15">
      <c r="A58" s="123" t="s">
        <v>1503</v>
      </c>
      <c r="B58" s="123" t="s">
        <v>1504</v>
      </c>
      <c r="C58" s="123">
        <v>0</v>
      </c>
      <c r="D58" s="161">
        <v>0</v>
      </c>
      <c r="E58" s="161"/>
      <c r="F58" s="161">
        <f t="shared" si="1"/>
        <v>0</v>
      </c>
      <c r="G58" s="123"/>
    </row>
    <row r="59" spans="1:7" ht="15">
      <c r="A59" s="123" t="s">
        <v>1505</v>
      </c>
      <c r="B59" s="123" t="s">
        <v>1506</v>
      </c>
      <c r="C59" s="123">
        <v>0</v>
      </c>
      <c r="D59" s="161">
        <v>0</v>
      </c>
      <c r="E59" s="161"/>
      <c r="F59" s="161">
        <f t="shared" si="1"/>
        <v>0</v>
      </c>
      <c r="G59" s="123"/>
    </row>
    <row r="60" spans="1:7" ht="15">
      <c r="A60" s="123" t="s">
        <v>1507</v>
      </c>
      <c r="B60" s="123" t="s">
        <v>1508</v>
      </c>
      <c r="C60" s="123">
        <v>0</v>
      </c>
      <c r="D60" s="161">
        <v>0</v>
      </c>
      <c r="E60" s="161"/>
      <c r="F60" s="161">
        <f t="shared" si="1"/>
        <v>0</v>
      </c>
      <c r="G60" s="123"/>
    </row>
    <row r="61" spans="1:7" ht="15">
      <c r="A61" s="123" t="s">
        <v>1509</v>
      </c>
      <c r="B61" s="123" t="s">
        <v>1510</v>
      </c>
      <c r="C61" s="123">
        <v>0</v>
      </c>
      <c r="D61" s="161">
        <v>0</v>
      </c>
      <c r="E61" s="161"/>
      <c r="F61" s="161">
        <f t="shared" si="1"/>
        <v>0</v>
      </c>
      <c r="G61" s="123"/>
    </row>
    <row r="62" spans="1:7" ht="15">
      <c r="A62" s="123" t="s">
        <v>1511</v>
      </c>
      <c r="B62" s="123" t="s">
        <v>1512</v>
      </c>
      <c r="C62" s="123">
        <v>0</v>
      </c>
      <c r="D62" s="161">
        <v>0</v>
      </c>
      <c r="E62" s="161"/>
      <c r="F62" s="161">
        <f t="shared" si="1"/>
        <v>0</v>
      </c>
      <c r="G62" s="123"/>
    </row>
    <row r="63" spans="1:7" ht="15">
      <c r="A63" s="123" t="s">
        <v>1513</v>
      </c>
      <c r="B63" s="123" t="s">
        <v>5</v>
      </c>
      <c r="C63" s="123">
        <v>0</v>
      </c>
      <c r="D63" s="161">
        <v>0</v>
      </c>
      <c r="E63" s="161"/>
      <c r="F63" s="161">
        <f t="shared" si="1"/>
        <v>0</v>
      </c>
      <c r="G63" s="123"/>
    </row>
    <row r="64" spans="1:7" ht="15">
      <c r="A64" s="123" t="s">
        <v>1514</v>
      </c>
      <c r="B64" s="123" t="s">
        <v>1515</v>
      </c>
      <c r="C64" s="123">
        <v>0</v>
      </c>
      <c r="D64" s="161">
        <v>0</v>
      </c>
      <c r="E64" s="161"/>
      <c r="F64" s="161">
        <f t="shared" si="1"/>
        <v>0</v>
      </c>
      <c r="G64" s="123"/>
    </row>
    <row r="65" spans="1:7" ht="15">
      <c r="A65" s="123" t="s">
        <v>1516</v>
      </c>
      <c r="B65" s="123" t="s">
        <v>1517</v>
      </c>
      <c r="C65" s="123">
        <v>0</v>
      </c>
      <c r="D65" s="161">
        <v>0</v>
      </c>
      <c r="E65" s="161"/>
      <c r="F65" s="161">
        <f t="shared" si="1"/>
        <v>0</v>
      </c>
      <c r="G65" s="123"/>
    </row>
    <row r="66" spans="1:7" ht="15">
      <c r="A66" s="123" t="s">
        <v>1518</v>
      </c>
      <c r="B66" s="123" t="s">
        <v>1519</v>
      </c>
      <c r="C66" s="123">
        <v>0</v>
      </c>
      <c r="D66" s="161">
        <v>0</v>
      </c>
      <c r="E66" s="161"/>
      <c r="F66" s="161">
        <f t="shared" si="1"/>
        <v>0</v>
      </c>
      <c r="G66" s="123"/>
    </row>
    <row r="67" spans="1:7" ht="15">
      <c r="A67" s="123" t="s">
        <v>1520</v>
      </c>
      <c r="B67" s="123" t="s">
        <v>1521</v>
      </c>
      <c r="C67" s="123">
        <v>0</v>
      </c>
      <c r="D67" s="161">
        <v>0</v>
      </c>
      <c r="E67" s="161"/>
      <c r="F67" s="161">
        <f t="shared" si="1"/>
        <v>0</v>
      </c>
      <c r="G67" s="123"/>
    </row>
    <row r="68" spans="1:7" ht="15">
      <c r="A68" s="123" t="s">
        <v>1522</v>
      </c>
      <c r="B68" s="123" t="s">
        <v>1523</v>
      </c>
      <c r="C68" s="123">
        <v>0</v>
      </c>
      <c r="D68" s="161">
        <v>0</v>
      </c>
      <c r="E68" s="161"/>
      <c r="F68" s="161">
        <f t="shared" si="1"/>
        <v>0</v>
      </c>
      <c r="G68" s="123"/>
    </row>
    <row r="69" spans="1:7" ht="15">
      <c r="A69" s="123" t="s">
        <v>1524</v>
      </c>
      <c r="B69" s="123" t="s">
        <v>1525</v>
      </c>
      <c r="C69" s="123">
        <v>0</v>
      </c>
      <c r="D69" s="161">
        <v>0</v>
      </c>
      <c r="E69" s="161"/>
      <c r="F69" s="161">
        <f t="shared" si="1"/>
        <v>0</v>
      </c>
      <c r="G69" s="123"/>
    </row>
    <row r="70" spans="1:7" ht="15">
      <c r="A70" s="123" t="s">
        <v>1526</v>
      </c>
      <c r="B70" s="123" t="s">
        <v>1527</v>
      </c>
      <c r="C70" s="123">
        <v>0</v>
      </c>
      <c r="D70" s="161">
        <v>0</v>
      </c>
      <c r="E70" s="161"/>
      <c r="F70" s="161">
        <f t="shared" si="1"/>
        <v>0</v>
      </c>
      <c r="G70" s="123"/>
    </row>
    <row r="71" spans="1:7" ht="15">
      <c r="A71" s="123" t="s">
        <v>1528</v>
      </c>
      <c r="B71" s="123" t="s">
        <v>1529</v>
      </c>
      <c r="C71" s="123">
        <v>0</v>
      </c>
      <c r="D71" s="161">
        <v>0</v>
      </c>
      <c r="E71" s="161"/>
      <c r="F71" s="161">
        <f t="shared" si="1"/>
        <v>0</v>
      </c>
      <c r="G71" s="123"/>
    </row>
    <row r="72" spans="1:7" ht="15">
      <c r="A72" s="123" t="s">
        <v>1530</v>
      </c>
      <c r="B72" s="123" t="s">
        <v>1531</v>
      </c>
      <c r="C72" s="123">
        <v>0</v>
      </c>
      <c r="D72" s="161">
        <v>0</v>
      </c>
      <c r="E72" s="161"/>
      <c r="F72" s="161">
        <f t="shared" si="1"/>
        <v>0</v>
      </c>
      <c r="G72" s="123"/>
    </row>
    <row r="73" spans="1:7" ht="15">
      <c r="A73" s="123" t="s">
        <v>1532</v>
      </c>
      <c r="B73" s="162" t="s">
        <v>1209</v>
      </c>
      <c r="C73" s="163">
        <f>SUM(C74:C76)</f>
        <v>0</v>
      </c>
      <c r="D73" s="163">
        <f>SUM(D74:D76)</f>
        <v>0</v>
      </c>
      <c r="E73" s="161"/>
      <c r="F73" s="163">
        <f>SUM(F74:F76)</f>
        <v>0</v>
      </c>
      <c r="G73" s="123"/>
    </row>
    <row r="74" spans="1:7" ht="15">
      <c r="A74" s="123" t="s">
        <v>1533</v>
      </c>
      <c r="B74" s="123" t="s">
        <v>1534</v>
      </c>
      <c r="C74" s="123">
        <v>0</v>
      </c>
      <c r="D74" s="161">
        <v>0</v>
      </c>
      <c r="E74" s="161"/>
      <c r="F74" s="161">
        <f t="shared" si="1"/>
        <v>0</v>
      </c>
      <c r="G74" s="123"/>
    </row>
    <row r="75" spans="1:7" ht="15">
      <c r="A75" s="123" t="s">
        <v>1535</v>
      </c>
      <c r="B75" s="123" t="s">
        <v>1536</v>
      </c>
      <c r="C75" s="123">
        <v>0</v>
      </c>
      <c r="D75" s="161">
        <v>0</v>
      </c>
      <c r="E75" s="161"/>
      <c r="F75" s="161">
        <f t="shared" si="1"/>
        <v>0</v>
      </c>
      <c r="G75" s="123"/>
    </row>
    <row r="76" spans="1:7" ht="15">
      <c r="A76" s="123" t="s">
        <v>1537</v>
      </c>
      <c r="B76" s="123" t="s">
        <v>1538</v>
      </c>
      <c r="C76" s="123">
        <v>0</v>
      </c>
      <c r="D76" s="161">
        <v>0</v>
      </c>
      <c r="E76" s="161"/>
      <c r="F76" s="161">
        <f t="shared" si="1"/>
        <v>0</v>
      </c>
      <c r="G76" s="123"/>
    </row>
    <row r="77" spans="1:7" ht="15">
      <c r="A77" s="123" t="s">
        <v>1539</v>
      </c>
      <c r="B77" s="162" t="s">
        <v>1</v>
      </c>
      <c r="C77" s="163">
        <f>SUM(C78:C87)</f>
        <v>0</v>
      </c>
      <c r="D77" s="163">
        <f>SUM(D78:D87)</f>
        <v>0</v>
      </c>
      <c r="E77" s="161"/>
      <c r="F77" s="163">
        <f>SUM(F78:F87)</f>
        <v>0</v>
      </c>
      <c r="G77" s="123"/>
    </row>
    <row r="78" spans="1:7" ht="15">
      <c r="A78" s="123" t="s">
        <v>1540</v>
      </c>
      <c r="B78" s="164" t="s">
        <v>1211</v>
      </c>
      <c r="C78" s="123">
        <v>0</v>
      </c>
      <c r="D78" s="161">
        <v>0</v>
      </c>
      <c r="E78" s="161"/>
      <c r="F78" s="161">
        <f t="shared" si="1"/>
        <v>0</v>
      </c>
      <c r="G78" s="123"/>
    </row>
    <row r="79" spans="1:7" ht="15">
      <c r="A79" s="123" t="s">
        <v>1541</v>
      </c>
      <c r="B79" s="164" t="s">
        <v>1213</v>
      </c>
      <c r="C79" s="123">
        <v>0</v>
      </c>
      <c r="D79" s="161">
        <v>0</v>
      </c>
      <c r="E79" s="161"/>
      <c r="F79" s="161">
        <f t="shared" si="1"/>
        <v>0</v>
      </c>
      <c r="G79" s="123"/>
    </row>
    <row r="80" spans="1:7" ht="15">
      <c r="A80" s="123" t="s">
        <v>1542</v>
      </c>
      <c r="B80" s="164" t="s">
        <v>1215</v>
      </c>
      <c r="C80" s="123">
        <v>0</v>
      </c>
      <c r="D80" s="161">
        <v>0</v>
      </c>
      <c r="E80" s="161"/>
      <c r="F80" s="161">
        <f t="shared" si="1"/>
        <v>0</v>
      </c>
      <c r="G80" s="123"/>
    </row>
    <row r="81" spans="1:7" ht="15">
      <c r="A81" s="123" t="s">
        <v>1543</v>
      </c>
      <c r="B81" s="164" t="s">
        <v>1217</v>
      </c>
      <c r="C81" s="123">
        <v>0</v>
      </c>
      <c r="D81" s="161">
        <v>0</v>
      </c>
      <c r="E81" s="161"/>
      <c r="F81" s="161">
        <f t="shared" si="1"/>
        <v>0</v>
      </c>
      <c r="G81" s="123"/>
    </row>
    <row r="82" spans="1:7" ht="15">
      <c r="A82" s="123" t="s">
        <v>1544</v>
      </c>
      <c r="B82" s="164" t="s">
        <v>1219</v>
      </c>
      <c r="C82" s="123">
        <v>0</v>
      </c>
      <c r="D82" s="161">
        <v>0</v>
      </c>
      <c r="E82" s="161"/>
      <c r="F82" s="161">
        <f t="shared" si="1"/>
        <v>0</v>
      </c>
      <c r="G82" s="123"/>
    </row>
    <row r="83" spans="1:7" ht="15">
      <c r="A83" s="123" t="s">
        <v>1545</v>
      </c>
      <c r="B83" s="164" t="s">
        <v>1221</v>
      </c>
      <c r="C83" s="123">
        <v>0</v>
      </c>
      <c r="D83" s="161">
        <v>0</v>
      </c>
      <c r="E83" s="161"/>
      <c r="F83" s="161">
        <f t="shared" si="1"/>
        <v>0</v>
      </c>
      <c r="G83" s="123"/>
    </row>
    <row r="84" spans="1:7" ht="15">
      <c r="A84" s="123" t="s">
        <v>1546</v>
      </c>
      <c r="B84" s="164" t="s">
        <v>1223</v>
      </c>
      <c r="C84" s="123">
        <v>0</v>
      </c>
      <c r="D84" s="161">
        <v>0</v>
      </c>
      <c r="E84" s="161"/>
      <c r="F84" s="161">
        <f t="shared" si="1"/>
        <v>0</v>
      </c>
      <c r="G84" s="123"/>
    </row>
    <row r="85" spans="1:7" ht="15">
      <c r="A85" s="123" t="s">
        <v>1547</v>
      </c>
      <c r="B85" s="164" t="s">
        <v>1225</v>
      </c>
      <c r="C85" s="123">
        <v>0</v>
      </c>
      <c r="D85" s="161">
        <v>0</v>
      </c>
      <c r="E85" s="161"/>
      <c r="F85" s="161">
        <f t="shared" si="1"/>
        <v>0</v>
      </c>
      <c r="G85" s="123"/>
    </row>
    <row r="86" spans="1:7" ht="15">
      <c r="A86" s="123" t="s">
        <v>1548</v>
      </c>
      <c r="B86" s="164" t="s">
        <v>1227</v>
      </c>
      <c r="C86" s="123">
        <v>0</v>
      </c>
      <c r="D86" s="161">
        <v>0</v>
      </c>
      <c r="E86" s="161"/>
      <c r="F86" s="161">
        <f t="shared" si="1"/>
        <v>0</v>
      </c>
      <c r="G86" s="123"/>
    </row>
    <row r="87" spans="1:7" ht="15">
      <c r="A87" s="123" t="s">
        <v>1549</v>
      </c>
      <c r="B87" s="164" t="s">
        <v>1</v>
      </c>
      <c r="C87" s="123">
        <v>0</v>
      </c>
      <c r="D87" s="161">
        <v>0</v>
      </c>
      <c r="E87" s="161"/>
      <c r="F87" s="161">
        <f t="shared" si="1"/>
        <v>0</v>
      </c>
      <c r="G87" s="123"/>
    </row>
    <row r="88" spans="1:7" ht="15" outlineLevel="1">
      <c r="A88" s="123" t="s">
        <v>1550</v>
      </c>
      <c r="B88" s="156" t="s">
        <v>1012</v>
      </c>
      <c r="C88" s="161"/>
      <c r="D88" s="161"/>
      <c r="E88" s="161"/>
      <c r="F88" s="161"/>
      <c r="G88" s="123"/>
    </row>
    <row r="89" spans="1:7" ht="15" outlineLevel="1">
      <c r="A89" s="123" t="s">
        <v>1551</v>
      </c>
      <c r="B89" s="156" t="s">
        <v>1012</v>
      </c>
      <c r="C89" s="161"/>
      <c r="D89" s="161"/>
      <c r="E89" s="161"/>
      <c r="F89" s="161"/>
      <c r="G89" s="123"/>
    </row>
    <row r="90" spans="1:7" ht="15" outlineLevel="1">
      <c r="A90" s="123" t="s">
        <v>1552</v>
      </c>
      <c r="B90" s="156" t="s">
        <v>1012</v>
      </c>
      <c r="C90" s="161"/>
      <c r="D90" s="161"/>
      <c r="E90" s="161"/>
      <c r="F90" s="161"/>
      <c r="G90" s="123"/>
    </row>
    <row r="91" spans="1:7" ht="15" outlineLevel="1">
      <c r="A91" s="123" t="s">
        <v>1553</v>
      </c>
      <c r="B91" s="156" t="s">
        <v>1012</v>
      </c>
      <c r="C91" s="161"/>
      <c r="D91" s="161"/>
      <c r="E91" s="161"/>
      <c r="F91" s="161"/>
      <c r="G91" s="123"/>
    </row>
    <row r="92" spans="1:7" ht="15" outlineLevel="1">
      <c r="A92" s="123" t="s">
        <v>1554</v>
      </c>
      <c r="B92" s="156" t="s">
        <v>1012</v>
      </c>
      <c r="C92" s="161"/>
      <c r="D92" s="161"/>
      <c r="E92" s="161"/>
      <c r="F92" s="161"/>
      <c r="G92" s="123"/>
    </row>
    <row r="93" spans="1:7" ht="15" outlineLevel="1">
      <c r="A93" s="123" t="s">
        <v>1555</v>
      </c>
      <c r="B93" s="156" t="s">
        <v>1012</v>
      </c>
      <c r="C93" s="161"/>
      <c r="D93" s="161"/>
      <c r="E93" s="161"/>
      <c r="F93" s="161"/>
      <c r="G93" s="123"/>
    </row>
    <row r="94" spans="1:7" ht="15" outlineLevel="1">
      <c r="A94" s="123" t="s">
        <v>1556</v>
      </c>
      <c r="B94" s="156" t="s">
        <v>1012</v>
      </c>
      <c r="C94" s="161"/>
      <c r="D94" s="161"/>
      <c r="E94" s="161"/>
      <c r="F94" s="161"/>
      <c r="G94" s="123"/>
    </row>
    <row r="95" spans="1:7" ht="15" outlineLevel="1">
      <c r="A95" s="123" t="s">
        <v>1557</v>
      </c>
      <c r="B95" s="156" t="s">
        <v>1012</v>
      </c>
      <c r="C95" s="161"/>
      <c r="D95" s="161"/>
      <c r="E95" s="161"/>
      <c r="F95" s="161"/>
      <c r="G95" s="123"/>
    </row>
    <row r="96" spans="1:7" ht="15" outlineLevel="1">
      <c r="A96" s="123" t="s">
        <v>1558</v>
      </c>
      <c r="B96" s="156" t="s">
        <v>1012</v>
      </c>
      <c r="C96" s="161"/>
      <c r="D96" s="161"/>
      <c r="E96" s="161"/>
      <c r="F96" s="161"/>
      <c r="G96" s="123"/>
    </row>
    <row r="97" spans="1:7" ht="15" outlineLevel="1">
      <c r="A97" s="123" t="s">
        <v>1559</v>
      </c>
      <c r="B97" s="156" t="s">
        <v>1012</v>
      </c>
      <c r="C97" s="161"/>
      <c r="D97" s="161"/>
      <c r="E97" s="161"/>
      <c r="F97" s="161"/>
      <c r="G97" s="123"/>
    </row>
    <row r="98" spans="1:7" ht="15" customHeight="1">
      <c r="A98" s="151"/>
      <c r="B98" s="165" t="s">
        <v>1560</v>
      </c>
      <c r="C98" s="151" t="s">
        <v>1464</v>
      </c>
      <c r="D98" s="151" t="s">
        <v>1465</v>
      </c>
      <c r="E98" s="157"/>
      <c r="F98" s="153" t="s">
        <v>1429</v>
      </c>
      <c r="G98" s="153"/>
    </row>
    <row r="99" spans="1:7" ht="15">
      <c r="A99" s="123" t="s">
        <v>1561</v>
      </c>
      <c r="B99" s="123" t="s">
        <v>6</v>
      </c>
      <c r="C99" s="161">
        <v>0.14953910408697793</v>
      </c>
      <c r="D99" s="161">
        <v>0</v>
      </c>
      <c r="E99" s="161"/>
      <c r="F99" s="161">
        <f>SUM(C99:D99)</f>
        <v>0.14953910408697793</v>
      </c>
      <c r="G99" s="123"/>
    </row>
    <row r="100" spans="1:7" ht="15">
      <c r="A100" s="123" t="s">
        <v>1562</v>
      </c>
      <c r="B100" s="123" t="s">
        <v>7</v>
      </c>
      <c r="C100" s="161">
        <v>0.13350313895681448</v>
      </c>
      <c r="D100" s="161">
        <v>0</v>
      </c>
      <c r="E100" s="161"/>
      <c r="F100" s="161">
        <f aca="true" t="shared" si="2" ref="F100:F110">SUM(C100:D100)</f>
        <v>0.13350313895681448</v>
      </c>
      <c r="G100" s="123"/>
    </row>
    <row r="101" spans="1:7" ht="15">
      <c r="A101" s="123" t="s">
        <v>1563</v>
      </c>
      <c r="B101" s="123" t="s">
        <v>8</v>
      </c>
      <c r="C101" s="161">
        <v>0.16319228500437843</v>
      </c>
      <c r="D101" s="161">
        <v>0</v>
      </c>
      <c r="E101" s="161"/>
      <c r="F101" s="161">
        <f t="shared" si="2"/>
        <v>0.16319228500437843</v>
      </c>
      <c r="G101" s="123"/>
    </row>
    <row r="102" spans="1:7" ht="15">
      <c r="A102" s="123" t="s">
        <v>1564</v>
      </c>
      <c r="B102" s="123" t="s">
        <v>9</v>
      </c>
      <c r="C102" s="161">
        <v>0.0761397265059932</v>
      </c>
      <c r="D102" s="161">
        <v>0</v>
      </c>
      <c r="E102" s="161"/>
      <c r="F102" s="161">
        <f t="shared" si="2"/>
        <v>0.0761397265059932</v>
      </c>
      <c r="G102" s="123"/>
    </row>
    <row r="103" spans="1:7" ht="15">
      <c r="A103" s="123" t="s">
        <v>1565</v>
      </c>
      <c r="B103" s="123" t="s">
        <v>10</v>
      </c>
      <c r="C103" s="161">
        <v>0.11491987407490292</v>
      </c>
      <c r="D103" s="161">
        <v>0</v>
      </c>
      <c r="E103" s="161"/>
      <c r="F103" s="161">
        <f t="shared" si="2"/>
        <v>0.11491987407490292</v>
      </c>
      <c r="G103" s="123"/>
    </row>
    <row r="104" spans="1:7" ht="15">
      <c r="A104" s="123" t="s">
        <v>1566</v>
      </c>
      <c r="B104" s="123" t="s">
        <v>11</v>
      </c>
      <c r="C104" s="161">
        <v>0.0829707036541777</v>
      </c>
      <c r="D104" s="161">
        <v>0</v>
      </c>
      <c r="E104" s="161"/>
      <c r="F104" s="161">
        <f t="shared" si="2"/>
        <v>0.0829707036541777</v>
      </c>
      <c r="G104" s="123"/>
    </row>
    <row r="105" spans="1:7" ht="15">
      <c r="A105" s="123" t="s">
        <v>1567</v>
      </c>
      <c r="B105" s="123" t="s">
        <v>12</v>
      </c>
      <c r="C105" s="161">
        <v>0.07980715061137744</v>
      </c>
      <c r="D105" s="161">
        <v>0</v>
      </c>
      <c r="E105" s="161"/>
      <c r="F105" s="161">
        <f t="shared" si="2"/>
        <v>0.07980715061137744</v>
      </c>
      <c r="G105" s="123"/>
    </row>
    <row r="106" spans="1:7" ht="15">
      <c r="A106" s="123" t="s">
        <v>1568</v>
      </c>
      <c r="B106" s="123" t="s">
        <v>13</v>
      </c>
      <c r="C106" s="161">
        <v>0.07166916327186851</v>
      </c>
      <c r="D106" s="161">
        <v>0</v>
      </c>
      <c r="E106" s="161"/>
      <c r="F106" s="161">
        <f t="shared" si="2"/>
        <v>0.07166916327186851</v>
      </c>
      <c r="G106" s="123"/>
    </row>
    <row r="107" spans="1:7" ht="15">
      <c r="A107" s="123" t="s">
        <v>1569</v>
      </c>
      <c r="B107" s="123" t="s">
        <v>14</v>
      </c>
      <c r="C107" s="161">
        <v>0.04625496005397949</v>
      </c>
      <c r="D107" s="161">
        <v>0</v>
      </c>
      <c r="E107" s="161"/>
      <c r="F107" s="161">
        <f t="shared" si="2"/>
        <v>0.04625496005397949</v>
      </c>
      <c r="G107" s="123"/>
    </row>
    <row r="108" spans="1:7" ht="15">
      <c r="A108" s="123" t="s">
        <v>1570</v>
      </c>
      <c r="B108" s="123" t="s">
        <v>15</v>
      </c>
      <c r="C108" s="161">
        <v>0.04475047353034498</v>
      </c>
      <c r="D108" s="161">
        <v>0</v>
      </c>
      <c r="E108" s="161"/>
      <c r="F108" s="161">
        <f t="shared" si="2"/>
        <v>0.04475047353034498</v>
      </c>
      <c r="G108" s="123"/>
    </row>
    <row r="109" spans="1:7" ht="15">
      <c r="A109" s="123" t="s">
        <v>1571</v>
      </c>
      <c r="B109" s="123" t="s">
        <v>5</v>
      </c>
      <c r="C109" s="161">
        <v>0.028049167455985062</v>
      </c>
      <c r="D109" s="161">
        <v>0</v>
      </c>
      <c r="E109" s="161"/>
      <c r="F109" s="161">
        <f t="shared" si="2"/>
        <v>0.028049167455985062</v>
      </c>
      <c r="G109" s="123"/>
    </row>
    <row r="110" spans="1:7" ht="15">
      <c r="A110" s="123" t="s">
        <v>1572</v>
      </c>
      <c r="B110" s="123" t="s">
        <v>1</v>
      </c>
      <c r="C110" s="161">
        <v>0.009204252793199766</v>
      </c>
      <c r="D110" s="161">
        <v>0</v>
      </c>
      <c r="E110" s="161"/>
      <c r="F110" s="161">
        <f t="shared" si="2"/>
        <v>0.009204252793199766</v>
      </c>
      <c r="G110" s="123"/>
    </row>
    <row r="111" spans="1:7" ht="15">
      <c r="A111" s="123" t="s">
        <v>1573</v>
      </c>
      <c r="B111" s="164" t="s">
        <v>1574</v>
      </c>
      <c r="C111" s="161"/>
      <c r="D111" s="161"/>
      <c r="E111" s="161"/>
      <c r="F111" s="161"/>
      <c r="G111" s="123"/>
    </row>
    <row r="112" spans="1:7" ht="15">
      <c r="A112" s="123" t="s">
        <v>1575</v>
      </c>
      <c r="B112" s="164" t="s">
        <v>1574</v>
      </c>
      <c r="C112" s="161"/>
      <c r="D112" s="161"/>
      <c r="E112" s="161"/>
      <c r="F112" s="161"/>
      <c r="G112" s="123"/>
    </row>
    <row r="113" spans="1:7" ht="15">
      <c r="A113" s="123" t="s">
        <v>1576</v>
      </c>
      <c r="B113" s="164" t="s">
        <v>1574</v>
      </c>
      <c r="C113" s="161"/>
      <c r="D113" s="161"/>
      <c r="E113" s="161"/>
      <c r="F113" s="161"/>
      <c r="G113" s="123"/>
    </row>
    <row r="114" spans="1:7" ht="15">
      <c r="A114" s="123" t="s">
        <v>1577</v>
      </c>
      <c r="B114" s="164" t="s">
        <v>1574</v>
      </c>
      <c r="C114" s="161"/>
      <c r="D114" s="161"/>
      <c r="E114" s="161"/>
      <c r="F114" s="161"/>
      <c r="G114" s="123"/>
    </row>
    <row r="115" spans="1:7" ht="15">
      <c r="A115" s="123" t="s">
        <v>1578</v>
      </c>
      <c r="B115" s="164" t="s">
        <v>1574</v>
      </c>
      <c r="C115" s="161"/>
      <c r="D115" s="161"/>
      <c r="E115" s="161"/>
      <c r="F115" s="161"/>
      <c r="G115" s="123"/>
    </row>
    <row r="116" spans="1:7" ht="15">
      <c r="A116" s="123" t="s">
        <v>1579</v>
      </c>
      <c r="B116" s="164" t="s">
        <v>1574</v>
      </c>
      <c r="C116" s="161"/>
      <c r="D116" s="161"/>
      <c r="E116" s="161"/>
      <c r="F116" s="161"/>
      <c r="G116" s="123"/>
    </row>
    <row r="117" spans="1:7" ht="15">
      <c r="A117" s="123" t="s">
        <v>1580</v>
      </c>
      <c r="B117" s="164" t="s">
        <v>1574</v>
      </c>
      <c r="C117" s="161"/>
      <c r="D117" s="161"/>
      <c r="E117" s="161"/>
      <c r="F117" s="161"/>
      <c r="G117" s="123"/>
    </row>
    <row r="118" spans="1:7" ht="15">
      <c r="A118" s="123" t="s">
        <v>1581</v>
      </c>
      <c r="B118" s="164" t="s">
        <v>1574</v>
      </c>
      <c r="C118" s="161"/>
      <c r="D118" s="161"/>
      <c r="E118" s="161"/>
      <c r="F118" s="161"/>
      <c r="G118" s="123"/>
    </row>
    <row r="119" spans="1:7" ht="15">
      <c r="A119" s="123" t="s">
        <v>1582</v>
      </c>
      <c r="B119" s="164" t="s">
        <v>1574</v>
      </c>
      <c r="C119" s="161"/>
      <c r="D119" s="161"/>
      <c r="E119" s="161"/>
      <c r="F119" s="161"/>
      <c r="G119" s="123"/>
    </row>
    <row r="120" spans="1:7" ht="15">
      <c r="A120" s="123" t="s">
        <v>1583</v>
      </c>
      <c r="B120" s="164" t="s">
        <v>1574</v>
      </c>
      <c r="C120" s="161"/>
      <c r="D120" s="161"/>
      <c r="E120" s="161"/>
      <c r="F120" s="161"/>
      <c r="G120" s="123"/>
    </row>
    <row r="121" spans="1:7" ht="15">
      <c r="A121" s="123" t="s">
        <v>1584</v>
      </c>
      <c r="B121" s="164" t="s">
        <v>1574</v>
      </c>
      <c r="C121" s="161"/>
      <c r="D121" s="161"/>
      <c r="E121" s="161"/>
      <c r="F121" s="161"/>
      <c r="G121" s="123"/>
    </row>
    <row r="122" spans="1:7" ht="15">
      <c r="A122" s="123" t="s">
        <v>1585</v>
      </c>
      <c r="B122" s="164" t="s">
        <v>1574</v>
      </c>
      <c r="C122" s="161"/>
      <c r="D122" s="161"/>
      <c r="E122" s="161"/>
      <c r="F122" s="161"/>
      <c r="G122" s="123"/>
    </row>
    <row r="123" spans="1:7" ht="15">
      <c r="A123" s="123" t="s">
        <v>1586</v>
      </c>
      <c r="B123" s="164" t="s">
        <v>1574</v>
      </c>
      <c r="C123" s="161"/>
      <c r="D123" s="161"/>
      <c r="E123" s="161"/>
      <c r="F123" s="161"/>
      <c r="G123" s="123"/>
    </row>
    <row r="124" spans="1:7" ht="15">
      <c r="A124" s="123" t="s">
        <v>1587</v>
      </c>
      <c r="B124" s="164" t="s">
        <v>1574</v>
      </c>
      <c r="C124" s="161"/>
      <c r="D124" s="161"/>
      <c r="E124" s="161"/>
      <c r="F124" s="161"/>
      <c r="G124" s="123"/>
    </row>
    <row r="125" spans="1:7" ht="15">
      <c r="A125" s="123" t="s">
        <v>1588</v>
      </c>
      <c r="B125" s="164" t="s">
        <v>1574</v>
      </c>
      <c r="C125" s="161"/>
      <c r="D125" s="161"/>
      <c r="E125" s="161"/>
      <c r="F125" s="161"/>
      <c r="G125" s="123"/>
    </row>
    <row r="126" spans="1:7" ht="15">
      <c r="A126" s="123" t="s">
        <v>1589</v>
      </c>
      <c r="B126" s="164" t="s">
        <v>1574</v>
      </c>
      <c r="C126" s="161"/>
      <c r="D126" s="161"/>
      <c r="E126" s="161"/>
      <c r="F126" s="161"/>
      <c r="G126" s="123"/>
    </row>
    <row r="127" spans="1:7" ht="15">
      <c r="A127" s="123" t="s">
        <v>1590</v>
      </c>
      <c r="B127" s="164" t="s">
        <v>1574</v>
      </c>
      <c r="C127" s="161"/>
      <c r="D127" s="161"/>
      <c r="E127" s="161"/>
      <c r="F127" s="161"/>
      <c r="G127" s="123"/>
    </row>
    <row r="128" spans="1:7" ht="15">
      <c r="A128" s="123" t="s">
        <v>1591</v>
      </c>
      <c r="B128" s="164" t="s">
        <v>1574</v>
      </c>
      <c r="C128" s="161"/>
      <c r="D128" s="161"/>
      <c r="E128" s="161"/>
      <c r="F128" s="161"/>
      <c r="G128" s="123"/>
    </row>
    <row r="129" spans="1:7" ht="15">
      <c r="A129" s="123" t="s">
        <v>1592</v>
      </c>
      <c r="B129" s="164" t="s">
        <v>1574</v>
      </c>
      <c r="C129" s="161"/>
      <c r="D129" s="161"/>
      <c r="E129" s="161"/>
      <c r="F129" s="161"/>
      <c r="G129" s="123"/>
    </row>
    <row r="130" spans="1:7" ht="15">
      <c r="A130" s="123" t="s">
        <v>1593</v>
      </c>
      <c r="B130" s="164" t="s">
        <v>1574</v>
      </c>
      <c r="C130" s="161"/>
      <c r="D130" s="161"/>
      <c r="E130" s="161"/>
      <c r="F130" s="161"/>
      <c r="G130" s="123"/>
    </row>
    <row r="131" spans="1:7" ht="15">
      <c r="A131" s="123" t="s">
        <v>1594</v>
      </c>
      <c r="B131" s="164" t="s">
        <v>1574</v>
      </c>
      <c r="C131" s="161"/>
      <c r="D131" s="161"/>
      <c r="E131" s="161"/>
      <c r="F131" s="161"/>
      <c r="G131" s="123"/>
    </row>
    <row r="132" spans="1:7" ht="15">
      <c r="A132" s="123" t="s">
        <v>1595</v>
      </c>
      <c r="B132" s="164" t="s">
        <v>1574</v>
      </c>
      <c r="C132" s="161"/>
      <c r="D132" s="161"/>
      <c r="E132" s="161"/>
      <c r="F132" s="161"/>
      <c r="G132" s="123"/>
    </row>
    <row r="133" spans="1:7" ht="15">
      <c r="A133" s="123" t="s">
        <v>1596</v>
      </c>
      <c r="B133" s="164" t="s">
        <v>1574</v>
      </c>
      <c r="C133" s="161"/>
      <c r="D133" s="161"/>
      <c r="E133" s="161"/>
      <c r="F133" s="161"/>
      <c r="G133" s="123"/>
    </row>
    <row r="134" spans="1:7" ht="15">
      <c r="A134" s="123" t="s">
        <v>1597</v>
      </c>
      <c r="B134" s="164" t="s">
        <v>1574</v>
      </c>
      <c r="C134" s="161"/>
      <c r="D134" s="161"/>
      <c r="E134" s="161"/>
      <c r="F134" s="161"/>
      <c r="G134" s="123"/>
    </row>
    <row r="135" spans="1:7" ht="15">
      <c r="A135" s="123" t="s">
        <v>1598</v>
      </c>
      <c r="B135" s="164" t="s">
        <v>1574</v>
      </c>
      <c r="C135" s="161"/>
      <c r="D135" s="161"/>
      <c r="E135" s="161"/>
      <c r="F135" s="161"/>
      <c r="G135" s="123"/>
    </row>
    <row r="136" spans="1:7" ht="15">
      <c r="A136" s="123" t="s">
        <v>1599</v>
      </c>
      <c r="B136" s="164" t="s">
        <v>1574</v>
      </c>
      <c r="C136" s="161"/>
      <c r="D136" s="161"/>
      <c r="E136" s="161"/>
      <c r="F136" s="161"/>
      <c r="G136" s="123"/>
    </row>
    <row r="137" spans="1:7" ht="15">
      <c r="A137" s="123" t="s">
        <v>1600</v>
      </c>
      <c r="B137" s="164" t="s">
        <v>1574</v>
      </c>
      <c r="C137" s="161"/>
      <c r="D137" s="161"/>
      <c r="E137" s="161"/>
      <c r="F137" s="161"/>
      <c r="G137" s="123"/>
    </row>
    <row r="138" spans="1:7" ht="15">
      <c r="A138" s="123" t="s">
        <v>1601</v>
      </c>
      <c r="B138" s="164" t="s">
        <v>1574</v>
      </c>
      <c r="C138" s="161"/>
      <c r="D138" s="161"/>
      <c r="E138" s="161"/>
      <c r="F138" s="161"/>
      <c r="G138" s="123"/>
    </row>
    <row r="139" spans="1:7" ht="15">
      <c r="A139" s="123" t="s">
        <v>1602</v>
      </c>
      <c r="B139" s="164" t="s">
        <v>1574</v>
      </c>
      <c r="C139" s="161"/>
      <c r="D139" s="161"/>
      <c r="E139" s="161"/>
      <c r="F139" s="161"/>
      <c r="G139" s="123"/>
    </row>
    <row r="140" spans="1:7" ht="15">
      <c r="A140" s="123" t="s">
        <v>1603</v>
      </c>
      <c r="B140" s="164" t="s">
        <v>1574</v>
      </c>
      <c r="C140" s="161"/>
      <c r="D140" s="161"/>
      <c r="E140" s="161"/>
      <c r="F140" s="161"/>
      <c r="G140" s="123"/>
    </row>
    <row r="141" spans="1:7" ht="15">
      <c r="A141" s="123" t="s">
        <v>1604</v>
      </c>
      <c r="B141" s="164" t="s">
        <v>1574</v>
      </c>
      <c r="C141" s="161"/>
      <c r="D141" s="161"/>
      <c r="E141" s="161"/>
      <c r="F141" s="161"/>
      <c r="G141" s="123"/>
    </row>
    <row r="142" spans="1:7" ht="15">
      <c r="A142" s="123" t="s">
        <v>1605</v>
      </c>
      <c r="B142" s="164" t="s">
        <v>1574</v>
      </c>
      <c r="C142" s="161"/>
      <c r="D142" s="161"/>
      <c r="E142" s="161"/>
      <c r="F142" s="161"/>
      <c r="G142" s="123"/>
    </row>
    <row r="143" spans="1:7" ht="15">
      <c r="A143" s="123" t="s">
        <v>1606</v>
      </c>
      <c r="B143" s="164" t="s">
        <v>1574</v>
      </c>
      <c r="C143" s="161"/>
      <c r="D143" s="161"/>
      <c r="E143" s="161"/>
      <c r="F143" s="161"/>
      <c r="G143" s="123"/>
    </row>
    <row r="144" spans="1:7" ht="15">
      <c r="A144" s="123" t="s">
        <v>1607</v>
      </c>
      <c r="B144" s="164" t="s">
        <v>1574</v>
      </c>
      <c r="C144" s="161"/>
      <c r="D144" s="161"/>
      <c r="E144" s="161"/>
      <c r="F144" s="161"/>
      <c r="G144" s="123"/>
    </row>
    <row r="145" spans="1:7" ht="15">
      <c r="A145" s="123" t="s">
        <v>1608</v>
      </c>
      <c r="B145" s="164" t="s">
        <v>1574</v>
      </c>
      <c r="C145" s="161"/>
      <c r="D145" s="161"/>
      <c r="E145" s="161"/>
      <c r="F145" s="161"/>
      <c r="G145" s="123"/>
    </row>
    <row r="146" spans="1:7" ht="15">
      <c r="A146" s="123" t="s">
        <v>1609</v>
      </c>
      <c r="B146" s="164" t="s">
        <v>1574</v>
      </c>
      <c r="C146" s="161"/>
      <c r="D146" s="161"/>
      <c r="E146" s="161"/>
      <c r="F146" s="161"/>
      <c r="G146" s="123"/>
    </row>
    <row r="147" spans="1:7" ht="15">
      <c r="A147" s="123" t="s">
        <v>1610</v>
      </c>
      <c r="B147" s="164" t="s">
        <v>1574</v>
      </c>
      <c r="C147" s="161"/>
      <c r="D147" s="161"/>
      <c r="E147" s="161"/>
      <c r="F147" s="161"/>
      <c r="G147" s="123"/>
    </row>
    <row r="148" spans="1:7" ht="15">
      <c r="A148" s="123" t="s">
        <v>1611</v>
      </c>
      <c r="B148" s="164" t="s">
        <v>1574</v>
      </c>
      <c r="C148" s="161"/>
      <c r="D148" s="161"/>
      <c r="E148" s="161"/>
      <c r="F148" s="161"/>
      <c r="G148" s="123"/>
    </row>
    <row r="149" spans="1:7" ht="15" customHeight="1">
      <c r="A149" s="151"/>
      <c r="B149" s="152" t="s">
        <v>1612</v>
      </c>
      <c r="C149" s="151" t="s">
        <v>1464</v>
      </c>
      <c r="D149" s="151" t="s">
        <v>1465</v>
      </c>
      <c r="E149" s="157"/>
      <c r="F149" s="153" t="s">
        <v>1429</v>
      </c>
      <c r="G149" s="153"/>
    </row>
    <row r="150" spans="1:6" ht="15">
      <c r="A150" s="123" t="s">
        <v>1613</v>
      </c>
      <c r="B150" s="123" t="s">
        <v>1614</v>
      </c>
      <c r="C150" s="161">
        <v>0.8906248070488698</v>
      </c>
      <c r="D150" s="161">
        <v>0</v>
      </c>
      <c r="E150" s="166"/>
      <c r="F150" s="161">
        <f>D150+C150</f>
        <v>0.8906248070488698</v>
      </c>
    </row>
    <row r="151" spans="1:6" ht="15">
      <c r="A151" s="123" t="s">
        <v>1615</v>
      </c>
      <c r="B151" s="123" t="s">
        <v>1616</v>
      </c>
      <c r="C151" s="161">
        <v>0</v>
      </c>
      <c r="D151" s="161">
        <v>0</v>
      </c>
      <c r="E151" s="166"/>
      <c r="F151" s="161">
        <f>D151+C151</f>
        <v>0</v>
      </c>
    </row>
    <row r="152" spans="1:6" ht="15">
      <c r="A152" s="123" t="s">
        <v>1617</v>
      </c>
      <c r="B152" s="123" t="s">
        <v>1</v>
      </c>
      <c r="C152" s="161">
        <v>0.10937519295113607</v>
      </c>
      <c r="D152" s="161">
        <v>0</v>
      </c>
      <c r="E152" s="166"/>
      <c r="F152" s="161">
        <f>D152+C152</f>
        <v>0.10937519295113607</v>
      </c>
    </row>
    <row r="153" spans="1:6" ht="15" outlineLevel="1">
      <c r="A153" s="123" t="s">
        <v>1618</v>
      </c>
      <c r="C153" s="161"/>
      <c r="D153" s="161"/>
      <c r="E153" s="166"/>
      <c r="F153" s="161"/>
    </row>
    <row r="154" spans="1:6" ht="15" outlineLevel="1">
      <c r="A154" s="123" t="s">
        <v>1619</v>
      </c>
      <c r="C154" s="161"/>
      <c r="D154" s="161"/>
      <c r="E154" s="166"/>
      <c r="F154" s="161"/>
    </row>
    <row r="155" spans="1:6" ht="15" outlineLevel="1">
      <c r="A155" s="123" t="s">
        <v>1620</v>
      </c>
      <c r="C155" s="161"/>
      <c r="D155" s="161"/>
      <c r="E155" s="166"/>
      <c r="F155" s="161"/>
    </row>
    <row r="156" spans="1:6" ht="15" outlineLevel="1">
      <c r="A156" s="123" t="s">
        <v>1621</v>
      </c>
      <c r="C156" s="161"/>
      <c r="D156" s="161"/>
      <c r="E156" s="166"/>
      <c r="F156" s="161"/>
    </row>
    <row r="157" spans="1:6" ht="15" outlineLevel="1">
      <c r="A157" s="123" t="s">
        <v>1622</v>
      </c>
      <c r="C157" s="161"/>
      <c r="D157" s="161"/>
      <c r="E157" s="166"/>
      <c r="F157" s="161"/>
    </row>
    <row r="158" spans="1:6" ht="15" outlineLevel="1">
      <c r="A158" s="123" t="s">
        <v>1623</v>
      </c>
      <c r="C158" s="161"/>
      <c r="D158" s="161"/>
      <c r="E158" s="166"/>
      <c r="F158" s="161"/>
    </row>
    <row r="159" spans="1:7" ht="15" customHeight="1">
      <c r="A159" s="151"/>
      <c r="B159" s="152" t="s">
        <v>1624</v>
      </c>
      <c r="C159" s="151" t="s">
        <v>1464</v>
      </c>
      <c r="D159" s="151" t="s">
        <v>1465</v>
      </c>
      <c r="E159" s="157"/>
      <c r="F159" s="153" t="s">
        <v>1429</v>
      </c>
      <c r="G159" s="153"/>
    </row>
    <row r="160" spans="1:6" ht="15">
      <c r="A160" s="123" t="s">
        <v>1625</v>
      </c>
      <c r="B160" s="123" t="s">
        <v>1626</v>
      </c>
      <c r="C160" s="161">
        <v>0.01680000468606856</v>
      </c>
      <c r="D160" s="161">
        <v>0</v>
      </c>
      <c r="E160" s="166"/>
      <c r="F160" s="161">
        <f>D160+C160</f>
        <v>0.01680000468606856</v>
      </c>
    </row>
    <row r="161" spans="1:6" ht="15">
      <c r="A161" s="123" t="s">
        <v>1627</v>
      </c>
      <c r="B161" s="123" t="s">
        <v>1628</v>
      </c>
      <c r="C161" s="161">
        <v>0.9831999953139314</v>
      </c>
      <c r="D161" s="161">
        <v>0</v>
      </c>
      <c r="E161" s="166"/>
      <c r="F161" s="161">
        <f>D161+C161</f>
        <v>0.9831999953139314</v>
      </c>
    </row>
    <row r="162" spans="1:6" ht="15">
      <c r="A162" s="123" t="s">
        <v>1629</v>
      </c>
      <c r="B162" s="123" t="s">
        <v>1</v>
      </c>
      <c r="C162" s="161">
        <v>0</v>
      </c>
      <c r="D162" s="161">
        <v>0</v>
      </c>
      <c r="E162" s="166"/>
      <c r="F162" s="161">
        <f>D162+C162</f>
        <v>0</v>
      </c>
    </row>
    <row r="163" spans="1:5" ht="15" outlineLevel="1">
      <c r="A163" s="123" t="s">
        <v>1630</v>
      </c>
      <c r="E163" s="135"/>
    </row>
    <row r="164" spans="1:5" ht="15" outlineLevel="1">
      <c r="A164" s="123" t="s">
        <v>1631</v>
      </c>
      <c r="E164" s="135"/>
    </row>
    <row r="165" spans="1:5" ht="15" outlineLevel="1">
      <c r="A165" s="123" t="s">
        <v>1632</v>
      </c>
      <c r="E165" s="135"/>
    </row>
    <row r="166" spans="1:5" ht="15" outlineLevel="1">
      <c r="A166" s="123" t="s">
        <v>1633</v>
      </c>
      <c r="E166" s="135"/>
    </row>
    <row r="167" spans="1:5" ht="15" outlineLevel="1">
      <c r="A167" s="123" t="s">
        <v>1634</v>
      </c>
      <c r="E167" s="135"/>
    </row>
    <row r="168" spans="1:5" ht="15" outlineLevel="1">
      <c r="A168" s="123" t="s">
        <v>1635</v>
      </c>
      <c r="E168" s="135"/>
    </row>
    <row r="169" spans="1:7" ht="15" customHeight="1">
      <c r="A169" s="151"/>
      <c r="B169" s="152" t="s">
        <v>1636</v>
      </c>
      <c r="C169" s="151" t="s">
        <v>1464</v>
      </c>
      <c r="D169" s="151" t="s">
        <v>1465</v>
      </c>
      <c r="E169" s="157"/>
      <c r="F169" s="153" t="s">
        <v>1429</v>
      </c>
      <c r="G169" s="153"/>
    </row>
    <row r="170" spans="1:6" ht="15">
      <c r="A170" s="123" t="s">
        <v>1637</v>
      </c>
      <c r="B170" s="167" t="s">
        <v>1638</v>
      </c>
      <c r="C170" s="161">
        <v>0.16076132634904947</v>
      </c>
      <c r="D170" s="161">
        <v>0</v>
      </c>
      <c r="E170" s="166"/>
      <c r="F170" s="161">
        <f>D170+C170</f>
        <v>0.16076132634904947</v>
      </c>
    </row>
    <row r="171" spans="1:6" ht="15">
      <c r="A171" s="123" t="s">
        <v>1639</v>
      </c>
      <c r="B171" s="167" t="s">
        <v>1640</v>
      </c>
      <c r="C171" s="161">
        <v>0.17544378030080462</v>
      </c>
      <c r="D171" s="161">
        <v>0</v>
      </c>
      <c r="E171" s="166"/>
      <c r="F171" s="161">
        <f>D171+C171</f>
        <v>0.17544378030080462</v>
      </c>
    </row>
    <row r="172" spans="1:6" ht="15">
      <c r="A172" s="123" t="s">
        <v>1641</v>
      </c>
      <c r="B172" s="167" t="s">
        <v>1642</v>
      </c>
      <c r="C172" s="161">
        <v>0.3194631622304635</v>
      </c>
      <c r="D172" s="161">
        <v>0</v>
      </c>
      <c r="E172" s="161"/>
      <c r="F172" s="161">
        <f>D172+C172</f>
        <v>0.3194631622304635</v>
      </c>
    </row>
    <row r="173" spans="1:6" ht="15">
      <c r="A173" s="123" t="s">
        <v>1643</v>
      </c>
      <c r="B173" s="167" t="s">
        <v>1644</v>
      </c>
      <c r="C173" s="161">
        <v>0.1709185292585854</v>
      </c>
      <c r="D173" s="161">
        <v>0</v>
      </c>
      <c r="E173" s="161"/>
      <c r="F173" s="161">
        <f>D173+C173</f>
        <v>0.1709185292585854</v>
      </c>
    </row>
    <row r="174" spans="1:6" ht="15">
      <c r="A174" s="123" t="s">
        <v>1645</v>
      </c>
      <c r="B174" s="167" t="s">
        <v>1646</v>
      </c>
      <c r="C174" s="161">
        <v>0.17341320186109715</v>
      </c>
      <c r="D174" s="161">
        <v>0</v>
      </c>
      <c r="E174" s="161"/>
      <c r="F174" s="161">
        <f>D174+C174</f>
        <v>0.17341320186109715</v>
      </c>
    </row>
    <row r="175" spans="1:6" ht="15" outlineLevel="1">
      <c r="A175" s="123" t="s">
        <v>1647</v>
      </c>
      <c r="B175" s="159"/>
      <c r="C175" s="161"/>
      <c r="D175" s="161"/>
      <c r="E175" s="161"/>
      <c r="F175" s="161"/>
    </row>
    <row r="176" spans="1:6" ht="15" outlineLevel="1">
      <c r="A176" s="123" t="s">
        <v>1648</v>
      </c>
      <c r="B176" s="159"/>
      <c r="C176" s="161"/>
      <c r="D176" s="161"/>
      <c r="E176" s="161"/>
      <c r="F176" s="161"/>
    </row>
    <row r="177" spans="1:6" ht="15" outlineLevel="1">
      <c r="A177" s="123" t="s">
        <v>1649</v>
      </c>
      <c r="B177" s="167"/>
      <c r="C177" s="161"/>
      <c r="D177" s="161"/>
      <c r="E177" s="161"/>
      <c r="F177" s="161"/>
    </row>
    <row r="178" spans="1:6" ht="15" outlineLevel="1">
      <c r="A178" s="123" t="s">
        <v>1650</v>
      </c>
      <c r="B178" s="167"/>
      <c r="C178" s="161"/>
      <c r="D178" s="161"/>
      <c r="E178" s="161"/>
      <c r="F178" s="161"/>
    </row>
    <row r="179" spans="1:7" ht="15" customHeight="1">
      <c r="A179" s="151"/>
      <c r="B179" s="152" t="s">
        <v>1651</v>
      </c>
      <c r="C179" s="151" t="s">
        <v>1464</v>
      </c>
      <c r="D179" s="151" t="s">
        <v>1465</v>
      </c>
      <c r="E179" s="157"/>
      <c r="F179" s="153" t="s">
        <v>1429</v>
      </c>
      <c r="G179" s="153"/>
    </row>
    <row r="180" spans="1:6" ht="15">
      <c r="A180" s="123" t="s">
        <v>1652</v>
      </c>
      <c r="B180" s="123" t="s">
        <v>1653</v>
      </c>
      <c r="C180" s="161">
        <v>0</v>
      </c>
      <c r="D180" s="161">
        <v>0</v>
      </c>
      <c r="E180" s="166"/>
      <c r="F180" s="161">
        <v>0</v>
      </c>
    </row>
    <row r="181" spans="1:6" ht="15" outlineLevel="1">
      <c r="A181" s="123" t="s">
        <v>1654</v>
      </c>
      <c r="B181" s="168"/>
      <c r="C181" s="161"/>
      <c r="D181" s="161"/>
      <c r="E181" s="166"/>
      <c r="F181" s="161"/>
    </row>
    <row r="182" spans="1:6" ht="15" outlineLevel="1">
      <c r="A182" s="123" t="s">
        <v>1655</v>
      </c>
      <c r="B182" s="168"/>
      <c r="C182" s="161"/>
      <c r="D182" s="161"/>
      <c r="E182" s="166"/>
      <c r="F182" s="161"/>
    </row>
    <row r="183" spans="1:6" ht="15" outlineLevel="1">
      <c r="A183" s="123" t="s">
        <v>1656</v>
      </c>
      <c r="B183" s="168"/>
      <c r="C183" s="161"/>
      <c r="D183" s="161"/>
      <c r="E183" s="166"/>
      <c r="F183" s="161"/>
    </row>
    <row r="184" spans="1:6" ht="15" outlineLevel="1">
      <c r="A184" s="123" t="s">
        <v>1657</v>
      </c>
      <c r="B184" s="168"/>
      <c r="C184" s="161"/>
      <c r="D184" s="161"/>
      <c r="E184" s="166"/>
      <c r="F184" s="161"/>
    </row>
    <row r="185" spans="1:7" ht="18.75">
      <c r="A185" s="169"/>
      <c r="B185" s="170" t="s">
        <v>1426</v>
      </c>
      <c r="C185" s="169"/>
      <c r="D185" s="169"/>
      <c r="E185" s="169"/>
      <c r="F185" s="171"/>
      <c r="G185" s="171"/>
    </row>
    <row r="186" spans="1:7" ht="15" customHeight="1">
      <c r="A186" s="151"/>
      <c r="B186" s="152" t="s">
        <v>1658</v>
      </c>
      <c r="C186" s="151" t="s">
        <v>1659</v>
      </c>
      <c r="D186" s="151" t="s">
        <v>1660</v>
      </c>
      <c r="E186" s="157"/>
      <c r="F186" s="151" t="s">
        <v>1464</v>
      </c>
      <c r="G186" s="151" t="s">
        <v>1661</v>
      </c>
    </row>
    <row r="187" spans="1:7" ht="15">
      <c r="A187" s="123" t="s">
        <v>1662</v>
      </c>
      <c r="B187" s="164" t="s">
        <v>1663</v>
      </c>
      <c r="C187" s="121">
        <v>60.44847127243328</v>
      </c>
      <c r="E187" s="172"/>
      <c r="F187" s="173"/>
      <c r="G187" s="173"/>
    </row>
    <row r="188" spans="1:7" ht="15">
      <c r="A188" s="172"/>
      <c r="B188" s="174"/>
      <c r="C188" s="172"/>
      <c r="D188" s="172"/>
      <c r="E188" s="172"/>
      <c r="F188" s="173"/>
      <c r="G188" s="173"/>
    </row>
    <row r="189" spans="2:7" ht="15">
      <c r="B189" s="164" t="s">
        <v>1664</v>
      </c>
      <c r="C189" s="172"/>
      <c r="D189" s="172"/>
      <c r="E189" s="172"/>
      <c r="F189" s="173"/>
      <c r="G189" s="173"/>
    </row>
    <row r="190" spans="1:7" ht="15">
      <c r="A190" s="123" t="s">
        <v>1665</v>
      </c>
      <c r="B190" s="164" t="s">
        <v>1666</v>
      </c>
      <c r="C190" s="121">
        <v>3761.8840052000137</v>
      </c>
      <c r="D190" s="123">
        <v>93365</v>
      </c>
      <c r="E190" s="172"/>
      <c r="F190" s="103">
        <f>IF($C$214=0,"",IF(C190="[for completion]","",IF(C190="","",C190/$C$214)))</f>
        <v>0.537482127206938</v>
      </c>
      <c r="G190" s="103">
        <f>IF($D$214=0,"",IF(D190="[for completion]","",IF(D190="","",D190/$D$214)))</f>
        <v>0.8063582816575406</v>
      </c>
    </row>
    <row r="191" spans="1:7" ht="15">
      <c r="A191" s="123" t="s">
        <v>1667</v>
      </c>
      <c r="B191" s="164" t="s">
        <v>1668</v>
      </c>
      <c r="C191" s="121">
        <v>2666.2622698799983</v>
      </c>
      <c r="D191" s="123">
        <v>20230</v>
      </c>
      <c r="E191" s="172"/>
      <c r="F191" s="103">
        <f aca="true" t="shared" si="3" ref="F191:F213">IF($C$214=0,"",IF(C191="[for completion]","",IF(C191="","",C191/$C$214)))</f>
        <v>0.38094431261723777</v>
      </c>
      <c r="G191" s="103">
        <f aca="true" t="shared" si="4" ref="G191:G213">IF($D$214=0,"",IF(D191="[for completion]","",IF(D191="","",D191/$D$214)))</f>
        <v>0.17471887792997426</v>
      </c>
    </row>
    <row r="192" spans="1:7" ht="15">
      <c r="A192" s="123" t="s">
        <v>1669</v>
      </c>
      <c r="B192" s="164" t="s">
        <v>1670</v>
      </c>
      <c r="C192" s="121">
        <v>427.01427652000035</v>
      </c>
      <c r="D192" s="123">
        <v>1833</v>
      </c>
      <c r="E192" s="172"/>
      <c r="F192" s="103">
        <f t="shared" si="3"/>
        <v>0.0610099996104209</v>
      </c>
      <c r="G192" s="103">
        <f t="shared" si="4"/>
        <v>0.015830929473338747</v>
      </c>
    </row>
    <row r="193" spans="1:7" ht="15">
      <c r="A193" s="123" t="s">
        <v>1671</v>
      </c>
      <c r="B193" s="164" t="s">
        <v>1672</v>
      </c>
      <c r="C193" s="121">
        <v>80.35541907999995</v>
      </c>
      <c r="D193" s="123">
        <v>237</v>
      </c>
      <c r="E193" s="172"/>
      <c r="F193" s="103">
        <f t="shared" si="3"/>
        <v>0.011480843513522162</v>
      </c>
      <c r="G193" s="103">
        <f t="shared" si="4"/>
        <v>0.002046879588205828</v>
      </c>
    </row>
    <row r="194" spans="1:7" ht="15">
      <c r="A194" s="123" t="s">
        <v>1673</v>
      </c>
      <c r="B194" s="164" t="s">
        <v>1674</v>
      </c>
      <c r="C194" s="121">
        <v>63.570724070000004</v>
      </c>
      <c r="D194" s="123">
        <v>121</v>
      </c>
      <c r="E194" s="172"/>
      <c r="F194" s="103">
        <f t="shared" si="3"/>
        <v>0.00908271705188109</v>
      </c>
      <c r="G194" s="103">
        <f t="shared" si="4"/>
        <v>0.0010450313509405282</v>
      </c>
    </row>
    <row r="195" spans="1:7" ht="15">
      <c r="A195" s="123" t="s">
        <v>1675</v>
      </c>
      <c r="B195" s="164" t="s">
        <v>1574</v>
      </c>
      <c r="C195" s="121"/>
      <c r="E195" s="172"/>
      <c r="F195" s="103">
        <f t="shared" si="3"/>
      </c>
      <c r="G195" s="103">
        <f t="shared" si="4"/>
      </c>
    </row>
    <row r="196" spans="1:7" ht="15">
      <c r="A196" s="123" t="s">
        <v>1676</v>
      </c>
      <c r="B196" s="164" t="s">
        <v>1574</v>
      </c>
      <c r="C196" s="121"/>
      <c r="E196" s="172"/>
      <c r="F196" s="103">
        <f t="shared" si="3"/>
      </c>
      <c r="G196" s="103">
        <f t="shared" si="4"/>
      </c>
    </row>
    <row r="197" spans="1:7" ht="15">
      <c r="A197" s="123" t="s">
        <v>1677</v>
      </c>
      <c r="B197" s="164" t="s">
        <v>1574</v>
      </c>
      <c r="C197" s="121"/>
      <c r="E197" s="172"/>
      <c r="F197" s="103">
        <f t="shared" si="3"/>
      </c>
      <c r="G197" s="103">
        <f t="shared" si="4"/>
      </c>
    </row>
    <row r="198" spans="1:7" ht="15">
      <c r="A198" s="123" t="s">
        <v>1678</v>
      </c>
      <c r="B198" s="164" t="s">
        <v>1574</v>
      </c>
      <c r="C198" s="121"/>
      <c r="E198" s="172"/>
      <c r="F198" s="103">
        <f t="shared" si="3"/>
      </c>
      <c r="G198" s="103">
        <f t="shared" si="4"/>
      </c>
    </row>
    <row r="199" spans="1:7" ht="15">
      <c r="A199" s="123" t="s">
        <v>1679</v>
      </c>
      <c r="B199" s="164" t="s">
        <v>1574</v>
      </c>
      <c r="C199" s="121"/>
      <c r="E199" s="164"/>
      <c r="F199" s="103">
        <f t="shared" si="3"/>
      </c>
      <c r="G199" s="103">
        <f t="shared" si="4"/>
      </c>
    </row>
    <row r="200" spans="1:7" ht="15">
      <c r="A200" s="123" t="s">
        <v>1680</v>
      </c>
      <c r="B200" s="164" t="s">
        <v>1574</v>
      </c>
      <c r="C200" s="121"/>
      <c r="E200" s="164"/>
      <c r="F200" s="103">
        <f t="shared" si="3"/>
      </c>
      <c r="G200" s="103">
        <f t="shared" si="4"/>
      </c>
    </row>
    <row r="201" spans="1:7" ht="15">
      <c r="A201" s="123" t="s">
        <v>1681</v>
      </c>
      <c r="B201" s="164" t="s">
        <v>1574</v>
      </c>
      <c r="E201" s="164"/>
      <c r="F201" s="103">
        <f t="shared" si="3"/>
      </c>
      <c r="G201" s="103">
        <f t="shared" si="4"/>
      </c>
    </row>
    <row r="202" spans="1:7" ht="15">
      <c r="A202" s="123" t="s">
        <v>1682</v>
      </c>
      <c r="B202" s="164" t="s">
        <v>1574</v>
      </c>
      <c r="E202" s="164"/>
      <c r="F202" s="103">
        <f t="shared" si="3"/>
      </c>
      <c r="G202" s="103">
        <f t="shared" si="4"/>
      </c>
    </row>
    <row r="203" spans="1:7" ht="15">
      <c r="A203" s="123" t="s">
        <v>1683</v>
      </c>
      <c r="B203" s="164" t="s">
        <v>1574</v>
      </c>
      <c r="E203" s="164"/>
      <c r="F203" s="103">
        <f t="shared" si="3"/>
      </c>
      <c r="G203" s="103">
        <f t="shared" si="4"/>
      </c>
    </row>
    <row r="204" spans="1:7" ht="15">
      <c r="A204" s="123" t="s">
        <v>1684</v>
      </c>
      <c r="B204" s="164" t="s">
        <v>1574</v>
      </c>
      <c r="E204" s="164"/>
      <c r="F204" s="103">
        <f t="shared" si="3"/>
      </c>
      <c r="G204" s="103">
        <f t="shared" si="4"/>
      </c>
    </row>
    <row r="205" spans="1:7" ht="15">
      <c r="A205" s="123" t="s">
        <v>1685</v>
      </c>
      <c r="B205" s="164" t="s">
        <v>1574</v>
      </c>
      <c r="F205" s="103">
        <f t="shared" si="3"/>
      </c>
      <c r="G205" s="103">
        <f t="shared" si="4"/>
      </c>
    </row>
    <row r="206" spans="1:7" ht="15">
      <c r="A206" s="123" t="s">
        <v>1686</v>
      </c>
      <c r="B206" s="164" t="s">
        <v>1574</v>
      </c>
      <c r="E206" s="155"/>
      <c r="F206" s="103">
        <f t="shared" si="3"/>
      </c>
      <c r="G206" s="103">
        <f t="shared" si="4"/>
      </c>
    </row>
    <row r="207" spans="1:7" ht="15">
      <c r="A207" s="123" t="s">
        <v>1687</v>
      </c>
      <c r="B207" s="164" t="s">
        <v>1574</v>
      </c>
      <c r="E207" s="155"/>
      <c r="F207" s="103">
        <f t="shared" si="3"/>
      </c>
      <c r="G207" s="103">
        <f t="shared" si="4"/>
      </c>
    </row>
    <row r="208" spans="1:7" ht="15">
      <c r="A208" s="123" t="s">
        <v>1688</v>
      </c>
      <c r="B208" s="164" t="s">
        <v>1574</v>
      </c>
      <c r="E208" s="155"/>
      <c r="F208" s="103">
        <f t="shared" si="3"/>
      </c>
      <c r="G208" s="103">
        <f t="shared" si="4"/>
      </c>
    </row>
    <row r="209" spans="1:7" ht="15">
      <c r="A209" s="123" t="s">
        <v>1689</v>
      </c>
      <c r="B209" s="164" t="s">
        <v>1574</v>
      </c>
      <c r="E209" s="155"/>
      <c r="F209" s="103">
        <f t="shared" si="3"/>
      </c>
      <c r="G209" s="103">
        <f t="shared" si="4"/>
      </c>
    </row>
    <row r="210" spans="1:7" ht="15">
      <c r="A210" s="123" t="s">
        <v>1690</v>
      </c>
      <c r="B210" s="164" t="s">
        <v>1574</v>
      </c>
      <c r="E210" s="155"/>
      <c r="F210" s="103">
        <f t="shared" si="3"/>
      </c>
      <c r="G210" s="103">
        <f t="shared" si="4"/>
      </c>
    </row>
    <row r="211" spans="1:7" ht="15">
      <c r="A211" s="123" t="s">
        <v>1691</v>
      </c>
      <c r="B211" s="164" t="s">
        <v>1574</v>
      </c>
      <c r="E211" s="155"/>
      <c r="F211" s="103">
        <f t="shared" si="3"/>
      </c>
      <c r="G211" s="103">
        <f t="shared" si="4"/>
      </c>
    </row>
    <row r="212" spans="1:7" ht="15">
      <c r="A212" s="123" t="s">
        <v>1692</v>
      </c>
      <c r="B212" s="164" t="s">
        <v>1574</v>
      </c>
      <c r="E212" s="155"/>
      <c r="F212" s="103">
        <f t="shared" si="3"/>
      </c>
      <c r="G212" s="103">
        <f t="shared" si="4"/>
      </c>
    </row>
    <row r="213" spans="1:7" ht="15">
      <c r="A213" s="123" t="s">
        <v>1693</v>
      </c>
      <c r="B213" s="164" t="s">
        <v>1574</v>
      </c>
      <c r="E213" s="155"/>
      <c r="F213" s="103">
        <f t="shared" si="3"/>
      </c>
      <c r="G213" s="103">
        <f t="shared" si="4"/>
      </c>
    </row>
    <row r="214" spans="1:7" ht="15">
      <c r="A214" s="123" t="s">
        <v>1694</v>
      </c>
      <c r="B214" s="175" t="s">
        <v>2</v>
      </c>
      <c r="C214" s="176">
        <f>SUM(C190:C213)</f>
        <v>6999.086694750013</v>
      </c>
      <c r="D214" s="164">
        <f>SUM(D190:D213)</f>
        <v>115786</v>
      </c>
      <c r="E214" s="155"/>
      <c r="F214" s="177">
        <f>SUM(F190:F213)</f>
        <v>0.9999999999999999</v>
      </c>
      <c r="G214" s="177">
        <f>SUM(G190:G213)</f>
        <v>1</v>
      </c>
    </row>
    <row r="215" spans="1:7" ht="15" customHeight="1">
      <c r="A215" s="151"/>
      <c r="B215" s="152" t="s">
        <v>1695</v>
      </c>
      <c r="C215" s="151" t="s">
        <v>1659</v>
      </c>
      <c r="D215" s="151" t="s">
        <v>1660</v>
      </c>
      <c r="E215" s="157"/>
      <c r="F215" s="151" t="s">
        <v>1464</v>
      </c>
      <c r="G215" s="151" t="s">
        <v>1661</v>
      </c>
    </row>
    <row r="216" spans="1:7" ht="15">
      <c r="A216" s="123" t="s">
        <v>1696</v>
      </c>
      <c r="B216" s="123" t="s">
        <v>1697</v>
      </c>
      <c r="C216" s="121">
        <v>0.609027342375019</v>
      </c>
      <c r="G216" s="123"/>
    </row>
    <row r="217" ht="15">
      <c r="G217" s="123"/>
    </row>
    <row r="218" spans="2:7" ht="15">
      <c r="B218" s="164" t="s">
        <v>1698</v>
      </c>
      <c r="G218" s="123"/>
    </row>
    <row r="219" spans="1:7" ht="15">
      <c r="A219" s="123" t="s">
        <v>1699</v>
      </c>
      <c r="B219" s="123" t="s">
        <v>1700</v>
      </c>
      <c r="C219" s="121">
        <v>1949.3323077400012</v>
      </c>
      <c r="D219" s="123">
        <v>44073</v>
      </c>
      <c r="F219" s="103">
        <f aca="true" t="shared" si="5" ref="F219:F233">IF($C$227=0,"",IF(C219="[for completion]","",C219/$C$227))</f>
        <v>0.27851238208010626</v>
      </c>
      <c r="G219" s="103">
        <f aca="true" t="shared" si="6" ref="G219:G233">IF($D$227=0,"",IF(D219="[for completion]","",D219/$D$227))</f>
        <v>0.3806418738016686</v>
      </c>
    </row>
    <row r="220" spans="1:7" ht="15">
      <c r="A220" s="123" t="s">
        <v>1701</v>
      </c>
      <c r="B220" s="123" t="s">
        <v>1702</v>
      </c>
      <c r="C220" s="121">
        <v>667.3937429799979</v>
      </c>
      <c r="D220" s="123">
        <v>11282</v>
      </c>
      <c r="F220" s="103">
        <f t="shared" si="5"/>
        <v>0.09535440437973258</v>
      </c>
      <c r="G220" s="103">
        <f t="shared" si="6"/>
        <v>0.09743837769678546</v>
      </c>
    </row>
    <row r="221" spans="1:7" ht="15">
      <c r="A221" s="123" t="s">
        <v>1703</v>
      </c>
      <c r="B221" s="123" t="s">
        <v>1704</v>
      </c>
      <c r="C221" s="121">
        <v>735.7978617900021</v>
      </c>
      <c r="D221" s="123">
        <v>11571</v>
      </c>
      <c r="F221" s="103">
        <f t="shared" si="5"/>
        <v>0.10512769649530446</v>
      </c>
      <c r="G221" s="103">
        <f t="shared" si="6"/>
        <v>0.09993436166721366</v>
      </c>
    </row>
    <row r="222" spans="1:7" ht="15">
      <c r="A222" s="123" t="s">
        <v>1705</v>
      </c>
      <c r="B222" s="123" t="s">
        <v>1706</v>
      </c>
      <c r="C222" s="121">
        <v>796.7196029999972</v>
      </c>
      <c r="D222" s="123">
        <v>11561</v>
      </c>
      <c r="F222" s="103">
        <f t="shared" si="5"/>
        <v>0.11383193804380425</v>
      </c>
      <c r="G222" s="103">
        <f t="shared" si="6"/>
        <v>0.0998479954398632</v>
      </c>
    </row>
    <row r="223" spans="1:7" ht="15">
      <c r="A223" s="123" t="s">
        <v>1707</v>
      </c>
      <c r="B223" s="123" t="s">
        <v>1708</v>
      </c>
      <c r="C223" s="121">
        <v>847.624526690006</v>
      </c>
      <c r="D223" s="123">
        <v>11455</v>
      </c>
      <c r="F223" s="103">
        <f t="shared" si="5"/>
        <v>0.12110501893422848</v>
      </c>
      <c r="G223" s="103">
        <f t="shared" si="6"/>
        <v>0.09893251342994835</v>
      </c>
    </row>
    <row r="224" spans="1:7" ht="15">
      <c r="A224" s="123" t="s">
        <v>1709</v>
      </c>
      <c r="B224" s="123" t="s">
        <v>1710</v>
      </c>
      <c r="C224" s="121">
        <v>859.0197373800015</v>
      </c>
      <c r="D224" s="123">
        <v>10594</v>
      </c>
      <c r="F224" s="103">
        <f t="shared" si="5"/>
        <v>0.12273311859736641</v>
      </c>
      <c r="G224" s="103">
        <f t="shared" si="6"/>
        <v>0.09149638125507402</v>
      </c>
    </row>
    <row r="225" spans="1:7" ht="15">
      <c r="A225" s="123" t="s">
        <v>1711</v>
      </c>
      <c r="B225" s="123" t="s">
        <v>1712</v>
      </c>
      <c r="C225" s="121">
        <v>664.166493810001</v>
      </c>
      <c r="D225" s="123">
        <v>7324</v>
      </c>
      <c r="F225" s="103">
        <f t="shared" si="5"/>
        <v>0.09489330862385095</v>
      </c>
      <c r="G225" s="103">
        <f t="shared" si="6"/>
        <v>0.06325462491147461</v>
      </c>
    </row>
    <row r="226" spans="1:7" ht="15">
      <c r="A226" s="123" t="s">
        <v>1713</v>
      </c>
      <c r="B226" s="123" t="s">
        <v>1714</v>
      </c>
      <c r="C226" s="121">
        <v>479.0324213599981</v>
      </c>
      <c r="D226" s="123">
        <v>7926</v>
      </c>
      <c r="F226" s="103">
        <f t="shared" si="5"/>
        <v>0.0684421328456067</v>
      </c>
      <c r="G226" s="103">
        <f t="shared" si="6"/>
        <v>0.06845387179797212</v>
      </c>
    </row>
    <row r="227" spans="1:7" ht="15">
      <c r="A227" s="123" t="s">
        <v>1715</v>
      </c>
      <c r="B227" s="175" t="s">
        <v>2</v>
      </c>
      <c r="C227" s="121">
        <f>SUM(C219:C226)</f>
        <v>6999.086694750004</v>
      </c>
      <c r="D227" s="123">
        <f>SUM(D219:D226)</f>
        <v>115786</v>
      </c>
      <c r="F227" s="155">
        <f>SUM(F219:F226)</f>
        <v>1</v>
      </c>
      <c r="G227" s="155">
        <f>SUM(G219:G226)</f>
        <v>1</v>
      </c>
    </row>
    <row r="228" spans="1:7" ht="15" outlineLevel="1">
      <c r="A228" s="123" t="s">
        <v>1716</v>
      </c>
      <c r="B228" s="156" t="s">
        <v>1717</v>
      </c>
      <c r="F228" s="103">
        <f t="shared" si="5"/>
        <v>0</v>
      </c>
      <c r="G228" s="103">
        <f t="shared" si="6"/>
        <v>0</v>
      </c>
    </row>
    <row r="229" spans="1:7" ht="15" outlineLevel="1">
      <c r="A229" s="123" t="s">
        <v>1718</v>
      </c>
      <c r="B229" s="156" t="s">
        <v>1719</v>
      </c>
      <c r="F229" s="103">
        <f t="shared" si="5"/>
        <v>0</v>
      </c>
      <c r="G229" s="103">
        <f t="shared" si="6"/>
        <v>0</v>
      </c>
    </row>
    <row r="230" spans="1:7" ht="15" outlineLevel="1">
      <c r="A230" s="123" t="s">
        <v>1720</v>
      </c>
      <c r="B230" s="156" t="s">
        <v>1721</v>
      </c>
      <c r="F230" s="103">
        <f t="shared" si="5"/>
        <v>0</v>
      </c>
      <c r="G230" s="103">
        <f t="shared" si="6"/>
        <v>0</v>
      </c>
    </row>
    <row r="231" spans="1:7" ht="15" outlineLevel="1">
      <c r="A231" s="123" t="s">
        <v>1722</v>
      </c>
      <c r="B231" s="156" t="s">
        <v>1723</v>
      </c>
      <c r="F231" s="103">
        <f t="shared" si="5"/>
        <v>0</v>
      </c>
      <c r="G231" s="103">
        <f t="shared" si="6"/>
        <v>0</v>
      </c>
    </row>
    <row r="232" spans="1:7" ht="15" outlineLevel="1">
      <c r="A232" s="123" t="s">
        <v>1724</v>
      </c>
      <c r="B232" s="156" t="s">
        <v>1725</v>
      </c>
      <c r="F232" s="103">
        <f t="shared" si="5"/>
        <v>0</v>
      </c>
      <c r="G232" s="103">
        <f t="shared" si="6"/>
        <v>0</v>
      </c>
    </row>
    <row r="233" spans="1:7" ht="15" outlineLevel="1">
      <c r="A233" s="123" t="s">
        <v>1726</v>
      </c>
      <c r="B233" s="156" t="s">
        <v>1727</v>
      </c>
      <c r="F233" s="103">
        <f t="shared" si="5"/>
        <v>0</v>
      </c>
      <c r="G233" s="103">
        <f t="shared" si="6"/>
        <v>0</v>
      </c>
    </row>
    <row r="234" spans="1:7" ht="15" outlineLevel="1">
      <c r="A234" s="123" t="s">
        <v>1728</v>
      </c>
      <c r="B234" s="156"/>
      <c r="F234" s="103"/>
      <c r="G234" s="103"/>
    </row>
    <row r="235" spans="1:7" ht="15" outlineLevel="1">
      <c r="A235" s="123" t="s">
        <v>1729</v>
      </c>
      <c r="B235" s="156"/>
      <c r="F235" s="103"/>
      <c r="G235" s="103"/>
    </row>
    <row r="236" spans="1:7" ht="15" outlineLevel="1">
      <c r="A236" s="123" t="s">
        <v>1730</v>
      </c>
      <c r="B236" s="156"/>
      <c r="F236" s="103"/>
      <c r="G236" s="103"/>
    </row>
    <row r="237" spans="1:7" ht="15" customHeight="1">
      <c r="A237" s="151"/>
      <c r="B237" s="152" t="s">
        <v>1731</v>
      </c>
      <c r="C237" s="151" t="s">
        <v>1659</v>
      </c>
      <c r="D237" s="151" t="s">
        <v>1660</v>
      </c>
      <c r="E237" s="157"/>
      <c r="F237" s="151" t="s">
        <v>1464</v>
      </c>
      <c r="G237" s="151" t="s">
        <v>1661</v>
      </c>
    </row>
    <row r="238" spans="1:7" ht="15">
      <c r="A238" s="123" t="s">
        <v>1732</v>
      </c>
      <c r="B238" s="123" t="s">
        <v>1697</v>
      </c>
      <c r="C238" s="155">
        <v>0.53654042418162</v>
      </c>
      <c r="G238" s="123"/>
    </row>
    <row r="239" ht="15">
      <c r="G239" s="123"/>
    </row>
    <row r="240" spans="2:7" ht="15">
      <c r="B240" s="164" t="s">
        <v>1698</v>
      </c>
      <c r="G240" s="123"/>
    </row>
    <row r="241" spans="1:7" ht="15">
      <c r="A241" s="123" t="s">
        <v>1733</v>
      </c>
      <c r="B241" s="123" t="s">
        <v>1700</v>
      </c>
      <c r="C241" s="121">
        <v>2448.7727475599913</v>
      </c>
      <c r="D241" s="123">
        <v>55466</v>
      </c>
      <c r="F241" s="103">
        <f>IF($C$249=0,"",IF(C241="[Mark as ND1 if not relevant]","",C241/$C$249))</f>
        <v>0.3498703265665808</v>
      </c>
      <c r="G241" s="103">
        <f>IF($D$249=0,"",IF(D241="[Mark as ND1 if not relevant]","",D241/$D$249))</f>
        <v>0.4790389166220441</v>
      </c>
    </row>
    <row r="242" spans="1:7" ht="15">
      <c r="A242" s="123" t="s">
        <v>1734</v>
      </c>
      <c r="B242" s="123" t="s">
        <v>1702</v>
      </c>
      <c r="C242" s="121">
        <v>732.8556461699962</v>
      </c>
      <c r="D242" s="123">
        <v>11767</v>
      </c>
      <c r="F242" s="103">
        <f aca="true" t="shared" si="7" ref="F242:F248">IF($C$249=0,"",IF(C242="[Mark as ND1 if not relevant]","",C242/$C$249))</f>
        <v>0.10470732513139325</v>
      </c>
      <c r="G242" s="103">
        <f aca="true" t="shared" si="8" ref="G242:G248">IF($D$249=0,"",IF(D242="[Mark as ND1 if not relevant]","",D242/$D$249))</f>
        <v>0.1016271397232826</v>
      </c>
    </row>
    <row r="243" spans="1:7" ht="15">
      <c r="A243" s="123" t="s">
        <v>1735</v>
      </c>
      <c r="B243" s="123" t="s">
        <v>1704</v>
      </c>
      <c r="C243" s="121">
        <v>788.6026001800027</v>
      </c>
      <c r="D243" s="123">
        <v>11489</v>
      </c>
      <c r="F243" s="103">
        <f t="shared" si="7"/>
        <v>0.1126722149007716</v>
      </c>
      <c r="G243" s="103">
        <f t="shared" si="8"/>
        <v>0.0992261586029399</v>
      </c>
    </row>
    <row r="244" spans="1:7" ht="15">
      <c r="A244" s="123" t="s">
        <v>1736</v>
      </c>
      <c r="B244" s="123" t="s">
        <v>1706</v>
      </c>
      <c r="C244" s="121">
        <v>792.5978933999983</v>
      </c>
      <c r="D244" s="123">
        <v>10849</v>
      </c>
      <c r="F244" s="103">
        <f t="shared" si="7"/>
        <v>0.11324304555257542</v>
      </c>
      <c r="G244" s="103">
        <f t="shared" si="8"/>
        <v>0.09369872005251066</v>
      </c>
    </row>
    <row r="245" spans="1:7" ht="15">
      <c r="A245" s="123" t="s">
        <v>1737</v>
      </c>
      <c r="B245" s="123" t="s">
        <v>1708</v>
      </c>
      <c r="C245" s="121">
        <v>790.4962985600039</v>
      </c>
      <c r="D245" s="123">
        <v>9836</v>
      </c>
      <c r="F245" s="103">
        <f t="shared" si="7"/>
        <v>0.11294277854179946</v>
      </c>
      <c r="G245" s="103">
        <f t="shared" si="8"/>
        <v>0.08494982122190939</v>
      </c>
    </row>
    <row r="246" spans="1:7" ht="15">
      <c r="A246" s="123" t="s">
        <v>1738</v>
      </c>
      <c r="B246" s="123" t="s">
        <v>1710</v>
      </c>
      <c r="C246" s="121">
        <v>711.7001370400014</v>
      </c>
      <c r="D246" s="123">
        <v>8037</v>
      </c>
      <c r="F246" s="103">
        <f t="shared" si="7"/>
        <v>0.10168471517488799</v>
      </c>
      <c r="G246" s="103">
        <f t="shared" si="8"/>
        <v>0.0694125369215622</v>
      </c>
    </row>
    <row r="247" spans="1:7" ht="15">
      <c r="A247" s="123" t="s">
        <v>1739</v>
      </c>
      <c r="B247" s="123" t="s">
        <v>1712</v>
      </c>
      <c r="C247" s="121">
        <v>494.75811260000035</v>
      </c>
      <c r="D247" s="123">
        <v>5067</v>
      </c>
      <c r="F247" s="103">
        <f t="shared" si="7"/>
        <v>0.07068895331316837</v>
      </c>
      <c r="G247" s="103">
        <f t="shared" si="8"/>
        <v>0.0437617673984765</v>
      </c>
    </row>
    <row r="248" spans="1:7" ht="15">
      <c r="A248" s="123" t="s">
        <v>1740</v>
      </c>
      <c r="B248" s="123" t="s">
        <v>1714</v>
      </c>
      <c r="C248" s="121">
        <v>239.30325924000033</v>
      </c>
      <c r="D248" s="123">
        <v>3275</v>
      </c>
      <c r="F248" s="103">
        <f t="shared" si="7"/>
        <v>0.034190640818823025</v>
      </c>
      <c r="G248" s="103">
        <f t="shared" si="8"/>
        <v>0.028284939457274626</v>
      </c>
    </row>
    <row r="249" spans="1:7" ht="15">
      <c r="A249" s="123" t="s">
        <v>1741</v>
      </c>
      <c r="B249" s="175" t="s">
        <v>2</v>
      </c>
      <c r="C249" s="121">
        <f>SUM(C241:C248)</f>
        <v>6999.086694749995</v>
      </c>
      <c r="D249" s="123">
        <f>SUM(D241:D248)</f>
        <v>115786</v>
      </c>
      <c r="F249" s="155">
        <f>SUM(F241:F248)</f>
        <v>0.9999999999999999</v>
      </c>
      <c r="G249" s="155">
        <f>SUM(G241:G248)</f>
        <v>1.0000000000000002</v>
      </c>
    </row>
    <row r="250" spans="1:7" ht="15" outlineLevel="1">
      <c r="A250" s="123" t="s">
        <v>1742</v>
      </c>
      <c r="B250" s="156" t="s">
        <v>1717</v>
      </c>
      <c r="F250" s="103">
        <f aca="true" t="shared" si="9" ref="F250:F255">IF($C$249=0,"",IF(C250="[for completion]","",C250/$C$249))</f>
        <v>0</v>
      </c>
      <c r="G250" s="103">
        <f aca="true" t="shared" si="10" ref="G250:G255">IF($D$249=0,"",IF(D250="[for completion]","",D250/$D$249))</f>
        <v>0</v>
      </c>
    </row>
    <row r="251" spans="1:7" ht="15" outlineLevel="1">
      <c r="A251" s="123" t="s">
        <v>1743</v>
      </c>
      <c r="B251" s="156" t="s">
        <v>1719</v>
      </c>
      <c r="F251" s="103">
        <f t="shared" si="9"/>
        <v>0</v>
      </c>
      <c r="G251" s="103">
        <f t="shared" si="10"/>
        <v>0</v>
      </c>
    </row>
    <row r="252" spans="1:7" ht="15" outlineLevel="1">
      <c r="A252" s="123" t="s">
        <v>1744</v>
      </c>
      <c r="B252" s="156" t="s">
        <v>1721</v>
      </c>
      <c r="F252" s="103">
        <f t="shared" si="9"/>
        <v>0</v>
      </c>
      <c r="G252" s="103">
        <f t="shared" si="10"/>
        <v>0</v>
      </c>
    </row>
    <row r="253" spans="1:7" ht="15" outlineLevel="1">
      <c r="A253" s="123" t="s">
        <v>1745</v>
      </c>
      <c r="B253" s="156" t="s">
        <v>1723</v>
      </c>
      <c r="F253" s="103">
        <f t="shared" si="9"/>
        <v>0</v>
      </c>
      <c r="G253" s="103">
        <f t="shared" si="10"/>
        <v>0</v>
      </c>
    </row>
    <row r="254" spans="1:7" ht="15" outlineLevel="1">
      <c r="A254" s="123" t="s">
        <v>1746</v>
      </c>
      <c r="B254" s="156" t="s">
        <v>1725</v>
      </c>
      <c r="F254" s="103">
        <f t="shared" si="9"/>
        <v>0</v>
      </c>
      <c r="G254" s="103">
        <f t="shared" si="10"/>
        <v>0</v>
      </c>
    </row>
    <row r="255" spans="1:7" ht="15" outlineLevel="1">
      <c r="A255" s="123" t="s">
        <v>1747</v>
      </c>
      <c r="B255" s="156" t="s">
        <v>1727</v>
      </c>
      <c r="F255" s="103">
        <f t="shared" si="9"/>
        <v>0</v>
      </c>
      <c r="G255" s="103">
        <f t="shared" si="10"/>
        <v>0</v>
      </c>
    </row>
    <row r="256" spans="1:7" ht="15" outlineLevel="1">
      <c r="A256" s="123" t="s">
        <v>1748</v>
      </c>
      <c r="B256" s="156"/>
      <c r="F256" s="103"/>
      <c r="G256" s="103"/>
    </row>
    <row r="257" spans="1:7" ht="15" outlineLevel="1">
      <c r="A257" s="123" t="s">
        <v>1749</v>
      </c>
      <c r="B257" s="156"/>
      <c r="F257" s="103"/>
      <c r="G257" s="103"/>
    </row>
    <row r="258" spans="1:7" ht="15" outlineLevel="1">
      <c r="A258" s="123" t="s">
        <v>1750</v>
      </c>
      <c r="B258" s="156"/>
      <c r="F258" s="103"/>
      <c r="G258" s="103"/>
    </row>
    <row r="259" spans="1:7" ht="15" customHeight="1">
      <c r="A259" s="151"/>
      <c r="B259" s="152" t="s">
        <v>1751</v>
      </c>
      <c r="C259" s="151" t="s">
        <v>1464</v>
      </c>
      <c r="D259" s="151"/>
      <c r="E259" s="157"/>
      <c r="F259" s="151"/>
      <c r="G259" s="151"/>
    </row>
    <row r="260" spans="1:7" ht="15">
      <c r="A260" s="123" t="s">
        <v>1752</v>
      </c>
      <c r="B260" s="123" t="s">
        <v>1753</v>
      </c>
      <c r="C260" s="155">
        <v>0</v>
      </c>
      <c r="E260" s="155"/>
      <c r="F260" s="155"/>
      <c r="G260" s="155"/>
    </row>
    <row r="261" spans="1:6" ht="15">
      <c r="A261" s="123" t="s">
        <v>1754</v>
      </c>
      <c r="B261" s="123" t="s">
        <v>1755</v>
      </c>
      <c r="C261" s="155">
        <v>0</v>
      </c>
      <c r="E261" s="155"/>
      <c r="F261" s="155"/>
    </row>
    <row r="262" spans="1:6" ht="15">
      <c r="A262" s="123" t="s">
        <v>1756</v>
      </c>
      <c r="B262" s="123" t="s">
        <v>1757</v>
      </c>
      <c r="C262" s="155">
        <v>0</v>
      </c>
      <c r="E262" s="155"/>
      <c r="F262" s="155"/>
    </row>
    <row r="263" spans="1:14" ht="15">
      <c r="A263" s="123" t="s">
        <v>1758</v>
      </c>
      <c r="B263" s="164" t="s">
        <v>1759</v>
      </c>
      <c r="C263" s="155">
        <v>0</v>
      </c>
      <c r="D263" s="172"/>
      <c r="E263" s="172"/>
      <c r="F263" s="173"/>
      <c r="G263" s="173"/>
      <c r="H263" s="135"/>
      <c r="I263" s="123"/>
      <c r="J263" s="123"/>
      <c r="K263" s="123"/>
      <c r="L263" s="135"/>
      <c r="M263" s="135"/>
      <c r="N263" s="135"/>
    </row>
    <row r="264" spans="1:6" ht="15">
      <c r="A264" s="123" t="s">
        <v>1760</v>
      </c>
      <c r="B264" s="123" t="s">
        <v>1</v>
      </c>
      <c r="C264" s="155">
        <v>1</v>
      </c>
      <c r="E264" s="155"/>
      <c r="F264" s="155"/>
    </row>
    <row r="265" spans="1:6" ht="15" outlineLevel="1">
      <c r="A265" s="123" t="s">
        <v>1761</v>
      </c>
      <c r="B265" s="156" t="s">
        <v>1762</v>
      </c>
      <c r="C265" s="155"/>
      <c r="E265" s="155"/>
      <c r="F265" s="155"/>
    </row>
    <row r="266" spans="1:6" ht="15" outlineLevel="1">
      <c r="A266" s="123" t="s">
        <v>1763</v>
      </c>
      <c r="B266" s="156" t="s">
        <v>1764</v>
      </c>
      <c r="C266" s="178"/>
      <c r="E266" s="155"/>
      <c r="F266" s="155"/>
    </row>
    <row r="267" spans="1:6" ht="15" outlineLevel="1">
      <c r="A267" s="123" t="s">
        <v>1765</v>
      </c>
      <c r="B267" s="156" t="s">
        <v>1766</v>
      </c>
      <c r="C267" s="155"/>
      <c r="E267" s="155"/>
      <c r="F267" s="155"/>
    </row>
    <row r="268" spans="1:6" ht="15" outlineLevel="1">
      <c r="A268" s="123" t="s">
        <v>1767</v>
      </c>
      <c r="B268" s="156" t="s">
        <v>1768</v>
      </c>
      <c r="C268" s="155"/>
      <c r="E268" s="155"/>
      <c r="F268" s="155"/>
    </row>
    <row r="269" spans="1:6" ht="15" outlineLevel="1">
      <c r="A269" s="123" t="s">
        <v>1769</v>
      </c>
      <c r="B269" s="156" t="s">
        <v>1770</v>
      </c>
      <c r="C269" s="155"/>
      <c r="E269" s="155"/>
      <c r="F269" s="155"/>
    </row>
    <row r="270" spans="1:6" ht="15" outlineLevel="1">
      <c r="A270" s="123" t="s">
        <v>1771</v>
      </c>
      <c r="B270" s="156" t="s">
        <v>1012</v>
      </c>
      <c r="C270" s="155"/>
      <c r="E270" s="155"/>
      <c r="F270" s="155"/>
    </row>
    <row r="271" spans="1:6" ht="15" outlineLevel="1">
      <c r="A271" s="123" t="s">
        <v>1772</v>
      </c>
      <c r="B271" s="156" t="s">
        <v>1012</v>
      </c>
      <c r="C271" s="155"/>
      <c r="E271" s="155"/>
      <c r="F271" s="155"/>
    </row>
    <row r="272" spans="1:6" ht="15" outlineLevel="1">
      <c r="A272" s="123" t="s">
        <v>1773</v>
      </c>
      <c r="B272" s="156" t="s">
        <v>1012</v>
      </c>
      <c r="C272" s="155"/>
      <c r="E272" s="155"/>
      <c r="F272" s="155"/>
    </row>
    <row r="273" spans="1:6" ht="15" outlineLevel="1">
      <c r="A273" s="123" t="s">
        <v>1774</v>
      </c>
      <c r="B273" s="156" t="s">
        <v>1012</v>
      </c>
      <c r="C273" s="155"/>
      <c r="E273" s="155"/>
      <c r="F273" s="155"/>
    </row>
    <row r="274" spans="1:6" ht="15" outlineLevel="1">
      <c r="A274" s="123" t="s">
        <v>1775</v>
      </c>
      <c r="B274" s="156" t="s">
        <v>1012</v>
      </c>
      <c r="C274" s="155"/>
      <c r="E274" s="155"/>
      <c r="F274" s="155"/>
    </row>
    <row r="275" spans="1:6" ht="15" outlineLevel="1">
      <c r="A275" s="123" t="s">
        <v>1776</v>
      </c>
      <c r="B275" s="156" t="s">
        <v>1012</v>
      </c>
      <c r="C275" s="155"/>
      <c r="E275" s="155"/>
      <c r="F275" s="155"/>
    </row>
    <row r="276" spans="1:7" ht="15" customHeight="1">
      <c r="A276" s="151"/>
      <c r="B276" s="152" t="s">
        <v>1777</v>
      </c>
      <c r="C276" s="151" t="s">
        <v>1464</v>
      </c>
      <c r="D276" s="151"/>
      <c r="E276" s="157"/>
      <c r="F276" s="151"/>
      <c r="G276" s="153"/>
    </row>
    <row r="277" spans="1:6" ht="15">
      <c r="A277" s="123" t="s">
        <v>1778</v>
      </c>
      <c r="B277" s="123" t="s">
        <v>1779</v>
      </c>
      <c r="C277" s="155">
        <v>1</v>
      </c>
      <c r="E277" s="135"/>
      <c r="F277" s="135"/>
    </row>
    <row r="278" spans="1:6" ht="15">
      <c r="A278" s="123" t="s">
        <v>1780</v>
      </c>
      <c r="B278" s="123" t="s">
        <v>1781</v>
      </c>
      <c r="C278" s="155">
        <v>0</v>
      </c>
      <c r="E278" s="135"/>
      <c r="F278" s="135"/>
    </row>
    <row r="279" spans="1:6" ht="15">
      <c r="A279" s="123" t="s">
        <v>1782</v>
      </c>
      <c r="B279" s="123" t="s">
        <v>1</v>
      </c>
      <c r="C279" s="155">
        <v>0</v>
      </c>
      <c r="E279" s="135"/>
      <c r="F279" s="135"/>
    </row>
    <row r="280" spans="1:6" ht="15" outlineLevel="1">
      <c r="A280" s="123" t="s">
        <v>1783</v>
      </c>
      <c r="C280" s="161"/>
      <c r="E280" s="135"/>
      <c r="F280" s="135"/>
    </row>
    <row r="281" spans="1:6" ht="15" outlineLevel="1">
      <c r="A281" s="123" t="s">
        <v>1784</v>
      </c>
      <c r="C281" s="161"/>
      <c r="E281" s="135"/>
      <c r="F281" s="135"/>
    </row>
    <row r="282" spans="1:6" ht="15" outlineLevel="1">
      <c r="A282" s="123" t="s">
        <v>1785</v>
      </c>
      <c r="C282" s="161"/>
      <c r="E282" s="135"/>
      <c r="F282" s="135"/>
    </row>
    <row r="283" spans="1:6" ht="15" outlineLevel="1">
      <c r="A283" s="123" t="s">
        <v>1786</v>
      </c>
      <c r="C283" s="161"/>
      <c r="E283" s="135"/>
      <c r="F283" s="135"/>
    </row>
    <row r="284" spans="1:6" ht="15" outlineLevel="1">
      <c r="A284" s="123" t="s">
        <v>1787</v>
      </c>
      <c r="C284" s="161"/>
      <c r="E284" s="135"/>
      <c r="F284" s="135"/>
    </row>
    <row r="285" spans="1:6" ht="15" outlineLevel="1">
      <c r="A285" s="123" t="s">
        <v>1788</v>
      </c>
      <c r="C285" s="161"/>
      <c r="E285" s="135"/>
      <c r="F285" s="135"/>
    </row>
    <row r="286" spans="1:7" ht="18.75">
      <c r="A286" s="169"/>
      <c r="B286" s="170" t="s">
        <v>1789</v>
      </c>
      <c r="C286" s="169"/>
      <c r="D286" s="169"/>
      <c r="E286" s="169"/>
      <c r="F286" s="171"/>
      <c r="G286" s="171"/>
    </row>
    <row r="287" spans="1:7" ht="15" customHeight="1">
      <c r="A287" s="151"/>
      <c r="B287" s="152" t="s">
        <v>1790</v>
      </c>
      <c r="C287" s="151" t="s">
        <v>1659</v>
      </c>
      <c r="D287" s="151" t="s">
        <v>1660</v>
      </c>
      <c r="E287" s="151"/>
      <c r="F287" s="151" t="s">
        <v>1465</v>
      </c>
      <c r="G287" s="151" t="s">
        <v>1661</v>
      </c>
    </row>
    <row r="288" spans="1:7" ht="15">
      <c r="A288" s="123" t="s">
        <v>1791</v>
      </c>
      <c r="B288" s="123" t="s">
        <v>1663</v>
      </c>
      <c r="D288" s="172"/>
      <c r="E288" s="172"/>
      <c r="F288" s="173"/>
      <c r="G288" s="173"/>
    </row>
    <row r="289" spans="1:7" ht="15">
      <c r="A289" s="172"/>
      <c r="D289" s="172"/>
      <c r="E289" s="172"/>
      <c r="F289" s="173"/>
      <c r="G289" s="173"/>
    </row>
    <row r="290" spans="2:7" ht="15">
      <c r="B290" s="123" t="s">
        <v>1664</v>
      </c>
      <c r="D290" s="172"/>
      <c r="E290" s="172"/>
      <c r="F290" s="173"/>
      <c r="G290" s="173"/>
    </row>
    <row r="291" spans="1:7" ht="15">
      <c r="A291" s="123" t="s">
        <v>1792</v>
      </c>
      <c r="B291" s="164" t="s">
        <v>1574</v>
      </c>
      <c r="E291" s="172"/>
      <c r="F291" s="103">
        <f aca="true" t="shared" si="11" ref="F291:F314">IF($C$315=0,"",IF(C291="[for completion]","",C291/$C$315))</f>
      </c>
      <c r="G291" s="103">
        <f aca="true" t="shared" si="12" ref="G291:G314">IF($D$315=0,"",IF(D291="[for completion]","",D291/$D$315))</f>
      </c>
    </row>
    <row r="292" spans="1:7" ht="15">
      <c r="A292" s="123" t="s">
        <v>1793</v>
      </c>
      <c r="B292" s="164" t="s">
        <v>1574</v>
      </c>
      <c r="E292" s="172"/>
      <c r="F292" s="103">
        <f t="shared" si="11"/>
      </c>
      <c r="G292" s="103">
        <f t="shared" si="12"/>
      </c>
    </row>
    <row r="293" spans="1:7" ht="15">
      <c r="A293" s="123" t="s">
        <v>1794</v>
      </c>
      <c r="B293" s="164" t="s">
        <v>1574</v>
      </c>
      <c r="E293" s="172"/>
      <c r="F293" s="103">
        <f t="shared" si="11"/>
      </c>
      <c r="G293" s="103">
        <f t="shared" si="12"/>
      </c>
    </row>
    <row r="294" spans="1:7" ht="15">
      <c r="A294" s="123" t="s">
        <v>1795</v>
      </c>
      <c r="B294" s="164" t="s">
        <v>1574</v>
      </c>
      <c r="E294" s="172"/>
      <c r="F294" s="103">
        <f t="shared" si="11"/>
      </c>
      <c r="G294" s="103">
        <f t="shared" si="12"/>
      </c>
    </row>
    <row r="295" spans="1:7" ht="15">
      <c r="A295" s="123" t="s">
        <v>1796</v>
      </c>
      <c r="B295" s="164" t="s">
        <v>1574</v>
      </c>
      <c r="E295" s="172"/>
      <c r="F295" s="103">
        <f t="shared" si="11"/>
      </c>
      <c r="G295" s="103">
        <f t="shared" si="12"/>
      </c>
    </row>
    <row r="296" spans="1:7" ht="15">
      <c r="A296" s="123" t="s">
        <v>1797</v>
      </c>
      <c r="B296" s="164" t="s">
        <v>1574</v>
      </c>
      <c r="E296" s="172"/>
      <c r="F296" s="103">
        <f t="shared" si="11"/>
      </c>
      <c r="G296" s="103">
        <f t="shared" si="12"/>
      </c>
    </row>
    <row r="297" spans="1:7" ht="15">
      <c r="A297" s="123" t="s">
        <v>1798</v>
      </c>
      <c r="B297" s="164" t="s">
        <v>1574</v>
      </c>
      <c r="E297" s="172"/>
      <c r="F297" s="103">
        <f t="shared" si="11"/>
      </c>
      <c r="G297" s="103">
        <f t="shared" si="12"/>
      </c>
    </row>
    <row r="298" spans="1:7" ht="15">
      <c r="A298" s="123" t="s">
        <v>1799</v>
      </c>
      <c r="B298" s="164" t="s">
        <v>1574</v>
      </c>
      <c r="E298" s="172"/>
      <c r="F298" s="103">
        <f t="shared" si="11"/>
      </c>
      <c r="G298" s="103">
        <f t="shared" si="12"/>
      </c>
    </row>
    <row r="299" spans="1:7" ht="15">
      <c r="A299" s="123" t="s">
        <v>1800</v>
      </c>
      <c r="B299" s="164" t="s">
        <v>1574</v>
      </c>
      <c r="E299" s="172"/>
      <c r="F299" s="103">
        <f t="shared" si="11"/>
      </c>
      <c r="G299" s="103">
        <f t="shared" si="12"/>
      </c>
    </row>
    <row r="300" spans="1:7" ht="15">
      <c r="A300" s="123" t="s">
        <v>1801</v>
      </c>
      <c r="B300" s="164" t="s">
        <v>1574</v>
      </c>
      <c r="E300" s="164"/>
      <c r="F300" s="103">
        <f t="shared" si="11"/>
      </c>
      <c r="G300" s="103">
        <f t="shared" si="12"/>
      </c>
    </row>
    <row r="301" spans="1:7" ht="15">
      <c r="A301" s="123" t="s">
        <v>1802</v>
      </c>
      <c r="B301" s="164" t="s">
        <v>1574</v>
      </c>
      <c r="E301" s="164"/>
      <c r="F301" s="103">
        <f t="shared" si="11"/>
      </c>
      <c r="G301" s="103">
        <f t="shared" si="12"/>
      </c>
    </row>
    <row r="302" spans="1:7" ht="15">
      <c r="A302" s="123" t="s">
        <v>1803</v>
      </c>
      <c r="B302" s="164" t="s">
        <v>1574</v>
      </c>
      <c r="E302" s="164"/>
      <c r="F302" s="103">
        <f t="shared" si="11"/>
      </c>
      <c r="G302" s="103">
        <f t="shared" si="12"/>
      </c>
    </row>
    <row r="303" spans="1:7" ht="15">
      <c r="A303" s="123" t="s">
        <v>1804</v>
      </c>
      <c r="B303" s="164" t="s">
        <v>1574</v>
      </c>
      <c r="E303" s="164"/>
      <c r="F303" s="103">
        <f t="shared" si="11"/>
      </c>
      <c r="G303" s="103">
        <f t="shared" si="12"/>
      </c>
    </row>
    <row r="304" spans="1:7" ht="15">
      <c r="A304" s="123" t="s">
        <v>1805</v>
      </c>
      <c r="B304" s="164" t="s">
        <v>1574</v>
      </c>
      <c r="E304" s="164"/>
      <c r="F304" s="103">
        <f t="shared" si="11"/>
      </c>
      <c r="G304" s="103">
        <f t="shared" si="12"/>
      </c>
    </row>
    <row r="305" spans="1:7" ht="15">
      <c r="A305" s="123" t="s">
        <v>1806</v>
      </c>
      <c r="B305" s="164" t="s">
        <v>1574</v>
      </c>
      <c r="E305" s="164"/>
      <c r="F305" s="103">
        <f t="shared" si="11"/>
      </c>
      <c r="G305" s="103">
        <f t="shared" si="12"/>
      </c>
    </row>
    <row r="306" spans="1:7" ht="15">
      <c r="A306" s="123" t="s">
        <v>1807</v>
      </c>
      <c r="B306" s="164" t="s">
        <v>1574</v>
      </c>
      <c r="F306" s="103">
        <f t="shared" si="11"/>
      </c>
      <c r="G306" s="103">
        <f t="shared" si="12"/>
      </c>
    </row>
    <row r="307" spans="1:7" ht="15">
      <c r="A307" s="123" t="s">
        <v>1808</v>
      </c>
      <c r="B307" s="164" t="s">
        <v>1574</v>
      </c>
      <c r="E307" s="155"/>
      <c r="F307" s="103">
        <f t="shared" si="11"/>
      </c>
      <c r="G307" s="103">
        <f t="shared" si="12"/>
      </c>
    </row>
    <row r="308" spans="1:7" ht="15">
      <c r="A308" s="123" t="s">
        <v>1809</v>
      </c>
      <c r="B308" s="164" t="s">
        <v>1574</v>
      </c>
      <c r="E308" s="155"/>
      <c r="F308" s="103">
        <f t="shared" si="11"/>
      </c>
      <c r="G308" s="103">
        <f t="shared" si="12"/>
      </c>
    </row>
    <row r="309" spans="1:7" ht="15">
      <c r="A309" s="123" t="s">
        <v>1810</v>
      </c>
      <c r="B309" s="164" t="s">
        <v>1574</v>
      </c>
      <c r="E309" s="155"/>
      <c r="F309" s="103">
        <f t="shared" si="11"/>
      </c>
      <c r="G309" s="103">
        <f t="shared" si="12"/>
      </c>
    </row>
    <row r="310" spans="1:7" ht="15">
      <c r="A310" s="123" t="s">
        <v>1811</v>
      </c>
      <c r="B310" s="164" t="s">
        <v>1574</v>
      </c>
      <c r="E310" s="155"/>
      <c r="F310" s="103">
        <f t="shared" si="11"/>
      </c>
      <c r="G310" s="103">
        <f t="shared" si="12"/>
      </c>
    </row>
    <row r="311" spans="1:7" ht="15">
      <c r="A311" s="123" t="s">
        <v>1812</v>
      </c>
      <c r="B311" s="164" t="s">
        <v>1574</v>
      </c>
      <c r="E311" s="155"/>
      <c r="F311" s="103">
        <f t="shared" si="11"/>
      </c>
      <c r="G311" s="103">
        <f t="shared" si="12"/>
      </c>
    </row>
    <row r="312" spans="1:7" ht="15">
      <c r="A312" s="123" t="s">
        <v>1813</v>
      </c>
      <c r="B312" s="164" t="s">
        <v>1574</v>
      </c>
      <c r="E312" s="155"/>
      <c r="F312" s="103">
        <f t="shared" si="11"/>
      </c>
      <c r="G312" s="103">
        <f t="shared" si="12"/>
      </c>
    </row>
    <row r="313" spans="1:7" ht="15">
      <c r="A313" s="123" t="s">
        <v>1814</v>
      </c>
      <c r="B313" s="164" t="s">
        <v>1574</v>
      </c>
      <c r="E313" s="155"/>
      <c r="F313" s="103">
        <f t="shared" si="11"/>
      </c>
      <c r="G313" s="103">
        <f t="shared" si="12"/>
      </c>
    </row>
    <row r="314" spans="1:7" ht="15">
      <c r="A314" s="123" t="s">
        <v>1815</v>
      </c>
      <c r="B314" s="164" t="s">
        <v>1574</v>
      </c>
      <c r="E314" s="155"/>
      <c r="F314" s="103">
        <f t="shared" si="11"/>
      </c>
      <c r="G314" s="103">
        <f t="shared" si="12"/>
      </c>
    </row>
    <row r="315" spans="1:7" ht="15">
      <c r="A315" s="123" t="s">
        <v>1816</v>
      </c>
      <c r="B315" s="175" t="s">
        <v>2</v>
      </c>
      <c r="C315" s="164">
        <f>SUM(C291:C314)</f>
        <v>0</v>
      </c>
      <c r="D315" s="164">
        <f>SUM(D291:D314)</f>
        <v>0</v>
      </c>
      <c r="E315" s="155"/>
      <c r="F315" s="177">
        <f>SUM(F291:F314)</f>
        <v>0</v>
      </c>
      <c r="G315" s="177">
        <f>SUM(G291:G314)</f>
        <v>0</v>
      </c>
    </row>
    <row r="316" spans="1:7" ht="15" customHeight="1">
      <c r="A316" s="151"/>
      <c r="B316" s="152" t="s">
        <v>1817</v>
      </c>
      <c r="C316" s="151" t="s">
        <v>1659</v>
      </c>
      <c r="D316" s="151" t="s">
        <v>1660</v>
      </c>
      <c r="E316" s="151"/>
      <c r="F316" s="151" t="s">
        <v>1465</v>
      </c>
      <c r="G316" s="151" t="s">
        <v>1661</v>
      </c>
    </row>
    <row r="317" spans="1:7" ht="15">
      <c r="A317" s="123" t="s">
        <v>1818</v>
      </c>
      <c r="B317" s="123" t="s">
        <v>1697</v>
      </c>
      <c r="C317" s="161"/>
      <c r="G317" s="123"/>
    </row>
    <row r="318" ht="15">
      <c r="G318" s="123"/>
    </row>
    <row r="319" spans="2:7" ht="15">
      <c r="B319" s="164" t="s">
        <v>1698</v>
      </c>
      <c r="G319" s="123"/>
    </row>
    <row r="320" spans="1:7" ht="15">
      <c r="A320" s="123" t="s">
        <v>1819</v>
      </c>
      <c r="B320" s="123" t="s">
        <v>1700</v>
      </c>
      <c r="F320" s="103">
        <f>IF($C$328=0,"",IF(C320="[for completion]","",C320/$C$328))</f>
      </c>
      <c r="G320" s="103">
        <f>IF($D$328=0,"",IF(D320="[for completion]","",D320/$D$328))</f>
      </c>
    </row>
    <row r="321" spans="1:7" ht="15">
      <c r="A321" s="123" t="s">
        <v>1820</v>
      </c>
      <c r="B321" s="123" t="s">
        <v>1702</v>
      </c>
      <c r="F321" s="103">
        <f aca="true" t="shared" si="13" ref="F321:F334">IF($C$328=0,"",IF(C321="[for completion]","",C321/$C$328))</f>
      </c>
      <c r="G321" s="103">
        <f aca="true" t="shared" si="14" ref="G321:G334">IF($D$328=0,"",IF(D321="[for completion]","",D321/$D$328))</f>
      </c>
    </row>
    <row r="322" spans="1:7" ht="15">
      <c r="A322" s="123" t="s">
        <v>1821</v>
      </c>
      <c r="B322" s="123" t="s">
        <v>1704</v>
      </c>
      <c r="F322" s="103">
        <f t="shared" si="13"/>
      </c>
      <c r="G322" s="103">
        <f t="shared" si="14"/>
      </c>
    </row>
    <row r="323" spans="1:7" ht="15">
      <c r="A323" s="123" t="s">
        <v>1822</v>
      </c>
      <c r="B323" s="123" t="s">
        <v>1706</v>
      </c>
      <c r="F323" s="103">
        <f t="shared" si="13"/>
      </c>
      <c r="G323" s="103">
        <f t="shared" si="14"/>
      </c>
    </row>
    <row r="324" spans="1:7" ht="15">
      <c r="A324" s="123" t="s">
        <v>1823</v>
      </c>
      <c r="B324" s="123" t="s">
        <v>1708</v>
      </c>
      <c r="F324" s="103">
        <f t="shared" si="13"/>
      </c>
      <c r="G324" s="103">
        <f t="shared" si="14"/>
      </c>
    </row>
    <row r="325" spans="1:7" ht="15">
      <c r="A325" s="123" t="s">
        <v>1824</v>
      </c>
      <c r="B325" s="123" t="s">
        <v>1710</v>
      </c>
      <c r="F325" s="103">
        <f t="shared" si="13"/>
      </c>
      <c r="G325" s="103">
        <f t="shared" si="14"/>
      </c>
    </row>
    <row r="326" spans="1:7" ht="15">
      <c r="A326" s="123" t="s">
        <v>1825</v>
      </c>
      <c r="B326" s="123" t="s">
        <v>1712</v>
      </c>
      <c r="F326" s="103">
        <f t="shared" si="13"/>
      </c>
      <c r="G326" s="103">
        <f t="shared" si="14"/>
      </c>
    </row>
    <row r="327" spans="1:7" ht="15">
      <c r="A327" s="123" t="s">
        <v>1826</v>
      </c>
      <c r="B327" s="123" t="s">
        <v>1714</v>
      </c>
      <c r="F327" s="103">
        <f t="shared" si="13"/>
      </c>
      <c r="G327" s="103">
        <f t="shared" si="14"/>
      </c>
    </row>
    <row r="328" spans="1:7" ht="15">
      <c r="A328" s="123" t="s">
        <v>1827</v>
      </c>
      <c r="B328" s="175" t="s">
        <v>2</v>
      </c>
      <c r="C328" s="123">
        <f>SUM(C320:C327)</f>
        <v>0</v>
      </c>
      <c r="D328" s="123">
        <f>SUM(D320:D327)</f>
        <v>0</v>
      </c>
      <c r="F328" s="155">
        <f>SUM(F320:F327)</f>
        <v>0</v>
      </c>
      <c r="G328" s="155">
        <f>SUM(G320:G327)</f>
        <v>0</v>
      </c>
    </row>
    <row r="329" spans="1:7" ht="15" outlineLevel="1">
      <c r="A329" s="123" t="s">
        <v>1828</v>
      </c>
      <c r="B329" s="156" t="s">
        <v>1717</v>
      </c>
      <c r="F329" s="103">
        <f t="shared" si="13"/>
      </c>
      <c r="G329" s="103">
        <f t="shared" si="14"/>
      </c>
    </row>
    <row r="330" spans="1:7" ht="15" outlineLevel="1">
      <c r="A330" s="123" t="s">
        <v>1829</v>
      </c>
      <c r="B330" s="156" t="s">
        <v>1719</v>
      </c>
      <c r="F330" s="103">
        <f t="shared" si="13"/>
      </c>
      <c r="G330" s="103">
        <f t="shared" si="14"/>
      </c>
    </row>
    <row r="331" spans="1:7" ht="15" outlineLevel="1">
      <c r="A331" s="123" t="s">
        <v>1830</v>
      </c>
      <c r="B331" s="156" t="s">
        <v>1721</v>
      </c>
      <c r="F331" s="103">
        <f t="shared" si="13"/>
      </c>
      <c r="G331" s="103">
        <f t="shared" si="14"/>
      </c>
    </row>
    <row r="332" spans="1:7" ht="15" outlineLevel="1">
      <c r="A332" s="123" t="s">
        <v>1831</v>
      </c>
      <c r="B332" s="156" t="s">
        <v>1723</v>
      </c>
      <c r="F332" s="103">
        <f t="shared" si="13"/>
      </c>
      <c r="G332" s="103">
        <f t="shared" si="14"/>
      </c>
    </row>
    <row r="333" spans="1:7" ht="15" outlineLevel="1">
      <c r="A333" s="123" t="s">
        <v>1832</v>
      </c>
      <c r="B333" s="156" t="s">
        <v>1725</v>
      </c>
      <c r="F333" s="103">
        <f t="shared" si="13"/>
      </c>
      <c r="G333" s="103">
        <f t="shared" si="14"/>
      </c>
    </row>
    <row r="334" spans="1:7" ht="15" outlineLevel="1">
      <c r="A334" s="123" t="s">
        <v>1833</v>
      </c>
      <c r="B334" s="156" t="s">
        <v>1727</v>
      </c>
      <c r="F334" s="103">
        <f t="shared" si="13"/>
      </c>
      <c r="G334" s="103">
        <f t="shared" si="14"/>
      </c>
    </row>
    <row r="335" spans="1:7" ht="15" outlineLevel="1">
      <c r="A335" s="123" t="s">
        <v>1834</v>
      </c>
      <c r="B335" s="156"/>
      <c r="F335" s="103"/>
      <c r="G335" s="103"/>
    </row>
    <row r="336" spans="1:7" ht="15" outlineLevel="1">
      <c r="A336" s="123" t="s">
        <v>1835</v>
      </c>
      <c r="B336" s="156"/>
      <c r="F336" s="103"/>
      <c r="G336" s="103"/>
    </row>
    <row r="337" spans="1:7" ht="15" outlineLevel="1">
      <c r="A337" s="123" t="s">
        <v>1836</v>
      </c>
      <c r="B337" s="156"/>
      <c r="F337" s="155"/>
      <c r="G337" s="155"/>
    </row>
    <row r="338" spans="1:7" ht="15" customHeight="1">
      <c r="A338" s="151"/>
      <c r="B338" s="152" t="s">
        <v>1837</v>
      </c>
      <c r="C338" s="151" t="s">
        <v>1659</v>
      </c>
      <c r="D338" s="151" t="s">
        <v>1660</v>
      </c>
      <c r="E338" s="151"/>
      <c r="F338" s="151" t="s">
        <v>1465</v>
      </c>
      <c r="G338" s="151" t="s">
        <v>1661</v>
      </c>
    </row>
    <row r="339" spans="1:7" ht="15">
      <c r="A339" s="123" t="s">
        <v>1838</v>
      </c>
      <c r="B339" s="123" t="s">
        <v>1697</v>
      </c>
      <c r="C339" s="161" t="s">
        <v>1025</v>
      </c>
      <c r="G339" s="123"/>
    </row>
    <row r="340" ht="15">
      <c r="G340" s="123"/>
    </row>
    <row r="341" spans="2:7" ht="15">
      <c r="B341" s="164" t="s">
        <v>1698</v>
      </c>
      <c r="G341" s="123"/>
    </row>
    <row r="342" spans="1:7" ht="15">
      <c r="A342" s="123" t="s">
        <v>1839</v>
      </c>
      <c r="B342" s="123" t="s">
        <v>1700</v>
      </c>
      <c r="F342" s="103">
        <f>IF($C$350=0,"",IF(C342="[Mark as ND1 if not relevant]","",C342/$C$350))</f>
      </c>
      <c r="G342" s="103">
        <f>IF($D$350=0,"",IF(D342="[Mark as ND1 if not relevant]","",D342/$D$350))</f>
      </c>
    </row>
    <row r="343" spans="1:7" ht="15">
      <c r="A343" s="123" t="s">
        <v>1840</v>
      </c>
      <c r="B343" s="123" t="s">
        <v>1702</v>
      </c>
      <c r="F343" s="103">
        <f aca="true" t="shared" si="15" ref="F343:F349">IF($C$350=0,"",IF(C343="[Mark as ND1 if not relevant]","",C343/$C$350))</f>
      </c>
      <c r="G343" s="103">
        <f aca="true" t="shared" si="16" ref="G343:G349">IF($D$350=0,"",IF(D343="[Mark as ND1 if not relevant]","",D343/$D$350))</f>
      </c>
    </row>
    <row r="344" spans="1:7" ht="15">
      <c r="A344" s="123" t="s">
        <v>1841</v>
      </c>
      <c r="B344" s="123" t="s">
        <v>1704</v>
      </c>
      <c r="F344" s="103">
        <f t="shared" si="15"/>
      </c>
      <c r="G344" s="103">
        <f t="shared" si="16"/>
      </c>
    </row>
    <row r="345" spans="1:7" ht="15">
      <c r="A345" s="123" t="s">
        <v>1842</v>
      </c>
      <c r="B345" s="123" t="s">
        <v>1706</v>
      </c>
      <c r="F345" s="103">
        <f t="shared" si="15"/>
      </c>
      <c r="G345" s="103">
        <f t="shared" si="16"/>
      </c>
    </row>
    <row r="346" spans="1:7" ht="15">
      <c r="A346" s="123" t="s">
        <v>1843</v>
      </c>
      <c r="B346" s="123" t="s">
        <v>1708</v>
      </c>
      <c r="F346" s="103">
        <f t="shared" si="15"/>
      </c>
      <c r="G346" s="103">
        <f t="shared" si="16"/>
      </c>
    </row>
    <row r="347" spans="1:7" ht="15">
      <c r="A347" s="123" t="s">
        <v>1844</v>
      </c>
      <c r="B347" s="123" t="s">
        <v>1710</v>
      </c>
      <c r="F347" s="103">
        <f t="shared" si="15"/>
      </c>
      <c r="G347" s="103">
        <f t="shared" si="16"/>
      </c>
    </row>
    <row r="348" spans="1:7" ht="15">
      <c r="A348" s="123" t="s">
        <v>1845</v>
      </c>
      <c r="B348" s="123" t="s">
        <v>1712</v>
      </c>
      <c r="F348" s="103">
        <f t="shared" si="15"/>
      </c>
      <c r="G348" s="103">
        <f t="shared" si="16"/>
      </c>
    </row>
    <row r="349" spans="1:7" ht="15">
      <c r="A349" s="123" t="s">
        <v>1846</v>
      </c>
      <c r="B349" s="123" t="s">
        <v>1714</v>
      </c>
      <c r="F349" s="103">
        <f t="shared" si="15"/>
      </c>
      <c r="G349" s="103">
        <f t="shared" si="16"/>
      </c>
    </row>
    <row r="350" spans="1:7" ht="15">
      <c r="A350" s="123" t="s">
        <v>1847</v>
      </c>
      <c r="B350" s="175" t="s">
        <v>2</v>
      </c>
      <c r="C350" s="123">
        <f>SUM(C342:C349)</f>
        <v>0</v>
      </c>
      <c r="D350" s="123">
        <f>SUM(D342:D349)</f>
        <v>0</v>
      </c>
      <c r="F350" s="155">
        <f>SUM(F342:F349)</f>
        <v>0</v>
      </c>
      <c r="G350" s="155">
        <f>SUM(G342:G349)</f>
        <v>0</v>
      </c>
    </row>
    <row r="351" spans="1:7" ht="15" outlineLevel="1">
      <c r="A351" s="123" t="s">
        <v>1848</v>
      </c>
      <c r="B351" s="156" t="s">
        <v>1717</v>
      </c>
      <c r="F351" s="103">
        <f aca="true" t="shared" si="17" ref="F351:F356">IF($C$350=0,"",IF(C351="[for completion]","",C351/$C$350))</f>
      </c>
      <c r="G351" s="103">
        <f aca="true" t="shared" si="18" ref="G351:G356">IF($D$350=0,"",IF(D351="[for completion]","",D351/$D$350))</f>
      </c>
    </row>
    <row r="352" spans="1:7" ht="15" outlineLevel="1">
      <c r="A352" s="123" t="s">
        <v>1849</v>
      </c>
      <c r="B352" s="156" t="s">
        <v>1719</v>
      </c>
      <c r="F352" s="103">
        <f t="shared" si="17"/>
      </c>
      <c r="G352" s="103">
        <f t="shared" si="18"/>
      </c>
    </row>
    <row r="353" spans="1:7" ht="15" outlineLevel="1">
      <c r="A353" s="123" t="s">
        <v>1850</v>
      </c>
      <c r="B353" s="156" t="s">
        <v>1721</v>
      </c>
      <c r="F353" s="103">
        <f t="shared" si="17"/>
      </c>
      <c r="G353" s="103">
        <f t="shared" si="18"/>
      </c>
    </row>
    <row r="354" spans="1:7" ht="15" outlineLevel="1">
      <c r="A354" s="123" t="s">
        <v>1851</v>
      </c>
      <c r="B354" s="156" t="s">
        <v>1723</v>
      </c>
      <c r="F354" s="103">
        <f t="shared" si="17"/>
      </c>
      <c r="G354" s="103">
        <f t="shared" si="18"/>
      </c>
    </row>
    <row r="355" spans="1:7" ht="15" outlineLevel="1">
      <c r="A355" s="123" t="s">
        <v>1852</v>
      </c>
      <c r="B355" s="156" t="s">
        <v>1725</v>
      </c>
      <c r="F355" s="103">
        <f t="shared" si="17"/>
      </c>
      <c r="G355" s="103">
        <f t="shared" si="18"/>
      </c>
    </row>
    <row r="356" spans="1:7" ht="15" outlineLevel="1">
      <c r="A356" s="123" t="s">
        <v>1853</v>
      </c>
      <c r="B356" s="156" t="s">
        <v>1727</v>
      </c>
      <c r="F356" s="103">
        <f t="shared" si="17"/>
      </c>
      <c r="G356" s="103">
        <f t="shared" si="18"/>
      </c>
    </row>
    <row r="357" spans="1:7" ht="15" outlineLevel="1">
      <c r="A357" s="123" t="s">
        <v>1854</v>
      </c>
      <c r="B357" s="156"/>
      <c r="F357" s="103"/>
      <c r="G357" s="103"/>
    </row>
    <row r="358" spans="1:7" ht="15" outlineLevel="1">
      <c r="A358" s="123" t="s">
        <v>1855</v>
      </c>
      <c r="B358" s="156"/>
      <c r="F358" s="103"/>
      <c r="G358" s="103"/>
    </row>
    <row r="359" spans="1:7" ht="15" outlineLevel="1">
      <c r="A359" s="123" t="s">
        <v>1856</v>
      </c>
      <c r="B359" s="156"/>
      <c r="F359" s="103"/>
      <c r="G359" s="155"/>
    </row>
    <row r="360" spans="1:7" ht="15" customHeight="1">
      <c r="A360" s="151"/>
      <c r="B360" s="152" t="s">
        <v>1857</v>
      </c>
      <c r="C360" s="151" t="s">
        <v>1858</v>
      </c>
      <c r="D360" s="151"/>
      <c r="E360" s="151"/>
      <c r="F360" s="151"/>
      <c r="G360" s="153"/>
    </row>
    <row r="361" spans="1:7" ht="15">
      <c r="A361" s="123" t="s">
        <v>1859</v>
      </c>
      <c r="B361" s="164" t="s">
        <v>1860</v>
      </c>
      <c r="C361" s="161"/>
      <c r="G361" s="123"/>
    </row>
    <row r="362" spans="1:7" ht="15">
      <c r="A362" s="123" t="s">
        <v>1861</v>
      </c>
      <c r="B362" s="164" t="s">
        <v>1862</v>
      </c>
      <c r="C362" s="161"/>
      <c r="G362" s="123"/>
    </row>
    <row r="363" spans="1:7" ht="15">
      <c r="A363" s="123" t="s">
        <v>1863</v>
      </c>
      <c r="B363" s="164" t="s">
        <v>1864</v>
      </c>
      <c r="C363" s="161"/>
      <c r="G363" s="123"/>
    </row>
    <row r="364" spans="1:7" ht="15">
      <c r="A364" s="123" t="s">
        <v>1865</v>
      </c>
      <c r="B364" s="164" t="s">
        <v>1866</v>
      </c>
      <c r="C364" s="161"/>
      <c r="G364" s="123"/>
    </row>
    <row r="365" spans="1:7" ht="15">
      <c r="A365" s="123" t="s">
        <v>1867</v>
      </c>
      <c r="B365" s="164" t="s">
        <v>1868</v>
      </c>
      <c r="C365" s="161"/>
      <c r="G365" s="123"/>
    </row>
    <row r="366" spans="1:7" ht="15">
      <c r="A366" s="123" t="s">
        <v>1869</v>
      </c>
      <c r="B366" s="164" t="s">
        <v>1870</v>
      </c>
      <c r="C366" s="161"/>
      <c r="G366" s="123"/>
    </row>
    <row r="367" spans="1:7" ht="15">
      <c r="A367" s="123" t="s">
        <v>1871</v>
      </c>
      <c r="B367" s="164" t="s">
        <v>1872</v>
      </c>
      <c r="C367" s="161"/>
      <c r="G367" s="123"/>
    </row>
    <row r="368" spans="1:7" ht="15">
      <c r="A368" s="123" t="s">
        <v>1873</v>
      </c>
      <c r="B368" s="164" t="s">
        <v>1874</v>
      </c>
      <c r="C368" s="161"/>
      <c r="G368" s="123"/>
    </row>
    <row r="369" spans="1:7" ht="15">
      <c r="A369" s="123" t="s">
        <v>1875</v>
      </c>
      <c r="B369" s="164" t="s">
        <v>1876</v>
      </c>
      <c r="C369" s="161"/>
      <c r="G369" s="123"/>
    </row>
    <row r="370" spans="1:7" ht="15">
      <c r="A370" s="123" t="s">
        <v>1877</v>
      </c>
      <c r="B370" s="164" t="s">
        <v>1</v>
      </c>
      <c r="C370" s="161"/>
      <c r="G370" s="123"/>
    </row>
    <row r="371" spans="1:7" ht="15" outlineLevel="1">
      <c r="A371" s="123" t="s">
        <v>1878</v>
      </c>
      <c r="B371" s="156" t="s">
        <v>1879</v>
      </c>
      <c r="C371" s="161"/>
      <c r="G371" s="123"/>
    </row>
    <row r="372" spans="1:7" ht="15" outlineLevel="1">
      <c r="A372" s="123" t="s">
        <v>1880</v>
      </c>
      <c r="B372" s="156" t="s">
        <v>1012</v>
      </c>
      <c r="C372" s="161"/>
      <c r="G372" s="123"/>
    </row>
    <row r="373" spans="1:7" ht="15" outlineLevel="1">
      <c r="A373" s="123" t="s">
        <v>1881</v>
      </c>
      <c r="B373" s="156" t="s">
        <v>1012</v>
      </c>
      <c r="C373" s="161"/>
      <c r="G373" s="123"/>
    </row>
    <row r="374" spans="1:7" ht="15" outlineLevel="1">
      <c r="A374" s="123" t="s">
        <v>1882</v>
      </c>
      <c r="B374" s="156" t="s">
        <v>1012</v>
      </c>
      <c r="C374" s="161"/>
      <c r="G374" s="123"/>
    </row>
    <row r="375" spans="1:7" ht="15" outlineLevel="1">
      <c r="A375" s="123" t="s">
        <v>1883</v>
      </c>
      <c r="B375" s="156" t="s">
        <v>1012</v>
      </c>
      <c r="C375" s="161"/>
      <c r="G375" s="123"/>
    </row>
    <row r="376" spans="1:7" ht="15" outlineLevel="1">
      <c r="A376" s="123" t="s">
        <v>1884</v>
      </c>
      <c r="B376" s="156" t="s">
        <v>1012</v>
      </c>
      <c r="C376" s="161"/>
      <c r="G376" s="123"/>
    </row>
    <row r="377" spans="1:7" ht="15" outlineLevel="1">
      <c r="A377" s="123" t="s">
        <v>1885</v>
      </c>
      <c r="B377" s="156" t="s">
        <v>1012</v>
      </c>
      <c r="C377" s="161"/>
      <c r="G377" s="123"/>
    </row>
    <row r="378" spans="1:7" ht="15" outlineLevel="1">
      <c r="A378" s="123" t="s">
        <v>1886</v>
      </c>
      <c r="B378" s="156" t="s">
        <v>1012</v>
      </c>
      <c r="C378" s="161"/>
      <c r="G378" s="123"/>
    </row>
    <row r="379" spans="1:7" ht="15" outlineLevel="1">
      <c r="A379" s="123" t="s">
        <v>1887</v>
      </c>
      <c r="B379" s="156" t="s">
        <v>1012</v>
      </c>
      <c r="C379" s="161"/>
      <c r="G379" s="123"/>
    </row>
    <row r="380" spans="1:7" ht="15" outlineLevel="1">
      <c r="A380" s="123" t="s">
        <v>1888</v>
      </c>
      <c r="B380" s="156" t="s">
        <v>1012</v>
      </c>
      <c r="C380" s="161"/>
      <c r="G380" s="123"/>
    </row>
    <row r="381" spans="1:7" ht="15" outlineLevel="1">
      <c r="A381" s="123" t="s">
        <v>1889</v>
      </c>
      <c r="B381" s="156" t="s">
        <v>1012</v>
      </c>
      <c r="C381" s="161"/>
      <c r="G381" s="123"/>
    </row>
    <row r="382" spans="1:3" ht="15" outlineLevel="1">
      <c r="A382" s="123" t="s">
        <v>1890</v>
      </c>
      <c r="B382" s="156" t="s">
        <v>1012</v>
      </c>
      <c r="C382" s="161"/>
    </row>
    <row r="383" spans="1:3" ht="15" outlineLevel="1">
      <c r="A383" s="123" t="s">
        <v>1891</v>
      </c>
      <c r="B383" s="156" t="s">
        <v>1012</v>
      </c>
      <c r="C383" s="161"/>
    </row>
    <row r="384" spans="1:3" ht="15" outlineLevel="1">
      <c r="A384" s="123" t="s">
        <v>1892</v>
      </c>
      <c r="B384" s="156" t="s">
        <v>1012</v>
      </c>
      <c r="C384" s="161"/>
    </row>
    <row r="385" spans="1:3" ht="15" outlineLevel="1">
      <c r="A385" s="123" t="s">
        <v>1893</v>
      </c>
      <c r="B385" s="156" t="s">
        <v>1012</v>
      </c>
      <c r="C385" s="161"/>
    </row>
    <row r="386" spans="1:3" ht="15" outlineLevel="1">
      <c r="A386" s="123" t="s">
        <v>1894</v>
      </c>
      <c r="B386" s="156" t="s">
        <v>1012</v>
      </c>
      <c r="C386" s="161"/>
    </row>
    <row r="387" spans="1:3" ht="15" outlineLevel="1">
      <c r="A387" s="123" t="s">
        <v>1895</v>
      </c>
      <c r="B387" s="156" t="s">
        <v>1012</v>
      </c>
      <c r="C387" s="161"/>
    </row>
    <row r="388" ht="15">
      <c r="C388" s="161"/>
    </row>
    <row r="389" ht="15">
      <c r="C389" s="161"/>
    </row>
    <row r="390" ht="15">
      <c r="C390" s="161"/>
    </row>
    <row r="391" ht="15">
      <c r="C391" s="161"/>
    </row>
    <row r="392" ht="15">
      <c r="C392" s="161"/>
    </row>
    <row r="393" ht="15">
      <c r="C393" s="16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68" max="6" man="1"/>
    <brk id="236" max="6" man="1"/>
    <brk id="28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6" customWidth="1"/>
    <col min="2" max="2" width="89.8515625" style="71" bestFit="1" customWidth="1"/>
    <col min="3" max="3" width="134.7109375" style="30" customWidth="1"/>
    <col min="4" max="13" width="11.421875" style="30" customWidth="1"/>
    <col min="14" max="16384" width="11.421875" style="66" customWidth="1"/>
  </cols>
  <sheetData>
    <row r="1" spans="1:13" s="180" customFormat="1" ht="31.5">
      <c r="A1" s="67" t="s">
        <v>1896</v>
      </c>
      <c r="B1" s="67"/>
      <c r="C1" s="69" t="s">
        <v>925</v>
      </c>
      <c r="D1" s="179"/>
      <c r="E1" s="179"/>
      <c r="F1" s="179"/>
      <c r="G1" s="179"/>
      <c r="H1" s="179"/>
      <c r="I1" s="179"/>
      <c r="J1" s="179"/>
      <c r="K1" s="179"/>
      <c r="L1" s="179"/>
      <c r="M1" s="179"/>
    </row>
    <row r="2" spans="2:3" ht="15">
      <c r="B2" s="68"/>
      <c r="C2" s="68"/>
    </row>
    <row r="3" spans="1:3" ht="15">
      <c r="A3" s="181" t="s">
        <v>1897</v>
      </c>
      <c r="B3" s="182"/>
      <c r="C3" s="68"/>
    </row>
    <row r="4" ht="15">
      <c r="C4" s="68"/>
    </row>
    <row r="5" spans="1:3" ht="37.5">
      <c r="A5" s="82" t="s">
        <v>935</v>
      </c>
      <c r="B5" s="82" t="s">
        <v>1898</v>
      </c>
      <c r="C5" s="183" t="s">
        <v>1899</v>
      </c>
    </row>
    <row r="6" spans="1:3" ht="15">
      <c r="A6" s="184" t="s">
        <v>1900</v>
      </c>
      <c r="B6" s="85" t="s">
        <v>1901</v>
      </c>
      <c r="C6" s="123" t="s">
        <v>1902</v>
      </c>
    </row>
    <row r="7" spans="1:3" ht="30">
      <c r="A7" s="184" t="s">
        <v>1903</v>
      </c>
      <c r="B7" s="85" t="s">
        <v>1904</v>
      </c>
      <c r="C7" s="123" t="s">
        <v>1905</v>
      </c>
    </row>
    <row r="8" spans="1:3" ht="15">
      <c r="A8" s="184" t="s">
        <v>1906</v>
      </c>
      <c r="B8" s="85" t="s">
        <v>1907</v>
      </c>
      <c r="C8" s="123" t="s">
        <v>1908</v>
      </c>
    </row>
    <row r="9" spans="1:3" ht="15">
      <c r="A9" s="184" t="s">
        <v>1909</v>
      </c>
      <c r="B9" s="85" t="s">
        <v>1910</v>
      </c>
      <c r="C9" s="123" t="s">
        <v>1911</v>
      </c>
    </row>
    <row r="10" spans="1:3" ht="44.25" customHeight="1">
      <c r="A10" s="184" t="s">
        <v>1912</v>
      </c>
      <c r="B10" s="85" t="s">
        <v>1913</v>
      </c>
      <c r="C10" s="123" t="s">
        <v>1914</v>
      </c>
    </row>
    <row r="11" spans="1:3" ht="54.75" customHeight="1">
      <c r="A11" s="184" t="s">
        <v>1915</v>
      </c>
      <c r="B11" s="85" t="s">
        <v>1916</v>
      </c>
      <c r="C11" s="123" t="s">
        <v>1917</v>
      </c>
    </row>
    <row r="12" spans="1:3" ht="30">
      <c r="A12" s="184" t="s">
        <v>1918</v>
      </c>
      <c r="B12" s="85" t="s">
        <v>1919</v>
      </c>
      <c r="C12" s="123" t="s">
        <v>1920</v>
      </c>
    </row>
    <row r="13" spans="1:3" ht="15">
      <c r="A13" s="184" t="s">
        <v>1921</v>
      </c>
      <c r="B13" s="85" t="s">
        <v>1922</v>
      </c>
      <c r="C13" s="123" t="s">
        <v>1923</v>
      </c>
    </row>
    <row r="14" spans="1:3" ht="30">
      <c r="A14" s="184" t="s">
        <v>1924</v>
      </c>
      <c r="B14" s="85" t="s">
        <v>1925</v>
      </c>
      <c r="C14" s="123" t="s">
        <v>1926</v>
      </c>
    </row>
    <row r="15" spans="1:3" ht="15">
      <c r="A15" s="184" t="s">
        <v>1927</v>
      </c>
      <c r="B15" s="85" t="s">
        <v>1928</v>
      </c>
      <c r="C15" s="123" t="s">
        <v>1929</v>
      </c>
    </row>
    <row r="16" spans="1:3" ht="30">
      <c r="A16" s="184" t="s">
        <v>1930</v>
      </c>
      <c r="B16" s="91" t="s">
        <v>1931</v>
      </c>
      <c r="C16" s="123" t="s">
        <v>1932</v>
      </c>
    </row>
    <row r="17" spans="1:3" ht="30" customHeight="1">
      <c r="A17" s="184" t="s">
        <v>1933</v>
      </c>
      <c r="B17" s="91" t="s">
        <v>1934</v>
      </c>
      <c r="C17" s="123" t="s">
        <v>1935</v>
      </c>
    </row>
    <row r="18" spans="1:3" ht="15">
      <c r="A18" s="184" t="s">
        <v>1936</v>
      </c>
      <c r="B18" s="91" t="s">
        <v>1937</v>
      </c>
      <c r="C18" s="123" t="s">
        <v>1938</v>
      </c>
    </row>
    <row r="19" spans="1:3" ht="15" outlineLevel="1">
      <c r="A19" s="184" t="s">
        <v>1939</v>
      </c>
      <c r="B19" s="87" t="s">
        <v>1940</v>
      </c>
      <c r="C19" s="71"/>
    </row>
    <row r="20" spans="1:3" ht="15" outlineLevel="1">
      <c r="A20" s="184" t="s">
        <v>1941</v>
      </c>
      <c r="B20" s="185"/>
      <c r="C20" s="71"/>
    </row>
    <row r="21" spans="1:3" ht="15" outlineLevel="1">
      <c r="A21" s="184" t="s">
        <v>1942</v>
      </c>
      <c r="B21" s="185"/>
      <c r="C21" s="71"/>
    </row>
    <row r="22" spans="1:3" ht="15" outlineLevel="1">
      <c r="A22" s="184" t="s">
        <v>1943</v>
      </c>
      <c r="B22" s="185"/>
      <c r="C22" s="71"/>
    </row>
    <row r="23" spans="1:3" ht="15" outlineLevel="1">
      <c r="A23" s="184" t="s">
        <v>1944</v>
      </c>
      <c r="B23" s="185"/>
      <c r="C23" s="71"/>
    </row>
    <row r="24" spans="1:3" ht="18.75">
      <c r="A24" s="82"/>
      <c r="B24" s="82" t="s">
        <v>1945</v>
      </c>
      <c r="C24" s="183" t="s">
        <v>1946</v>
      </c>
    </row>
    <row r="25" spans="1:3" ht="15">
      <c r="A25" s="184" t="s">
        <v>1947</v>
      </c>
      <c r="B25" s="91" t="s">
        <v>1948</v>
      </c>
      <c r="C25" s="71" t="s">
        <v>989</v>
      </c>
    </row>
    <row r="26" spans="1:3" ht="15">
      <c r="A26" s="184" t="s">
        <v>1949</v>
      </c>
      <c r="B26" s="91" t="s">
        <v>1950</v>
      </c>
      <c r="C26" s="71" t="s">
        <v>1951</v>
      </c>
    </row>
    <row r="27" spans="1:3" ht="15">
      <c r="A27" s="184" t="s">
        <v>1952</v>
      </c>
      <c r="B27" s="91" t="s">
        <v>1953</v>
      </c>
      <c r="C27" s="71" t="s">
        <v>1954</v>
      </c>
    </row>
    <row r="28" spans="1:3" ht="15" outlineLevel="1">
      <c r="A28" s="184" t="s">
        <v>1955</v>
      </c>
      <c r="B28" s="90"/>
      <c r="C28" s="71"/>
    </row>
    <row r="29" spans="1:3" ht="15" outlineLevel="1">
      <c r="A29" s="184" t="s">
        <v>1956</v>
      </c>
      <c r="B29" s="90"/>
      <c r="C29" s="71"/>
    </row>
    <row r="30" spans="1:3" ht="15" outlineLevel="1">
      <c r="A30" s="184" t="s">
        <v>1957</v>
      </c>
      <c r="B30" s="91"/>
      <c r="C30" s="71"/>
    </row>
    <row r="31" spans="1:3" ht="18.75">
      <c r="A31" s="82"/>
      <c r="B31" s="82" t="s">
        <v>1958</v>
      </c>
      <c r="C31" s="183" t="s">
        <v>1899</v>
      </c>
    </row>
    <row r="32" spans="1:3" ht="15">
      <c r="A32" s="184" t="s">
        <v>1959</v>
      </c>
      <c r="B32" s="85" t="s">
        <v>1960</v>
      </c>
      <c r="C32" s="71"/>
    </row>
    <row r="33" spans="1:2" ht="15">
      <c r="A33" s="184" t="s">
        <v>1961</v>
      </c>
      <c r="B33" s="90"/>
    </row>
    <row r="34" spans="1:2" ht="15">
      <c r="A34" s="184" t="s">
        <v>1962</v>
      </c>
      <c r="B34" s="90"/>
    </row>
    <row r="35" spans="1:2" ht="15">
      <c r="A35" s="184" t="s">
        <v>1963</v>
      </c>
      <c r="B35" s="90"/>
    </row>
    <row r="36" spans="1:2" ht="15">
      <c r="A36" s="184" t="s">
        <v>1964</v>
      </c>
      <c r="B36" s="90"/>
    </row>
    <row r="37" spans="1:2" ht="15">
      <c r="A37" s="184" t="s">
        <v>1965</v>
      </c>
      <c r="B37" s="90"/>
    </row>
    <row r="38" ht="15">
      <c r="B38" s="90"/>
    </row>
    <row r="39" ht="15">
      <c r="B39" s="90"/>
    </row>
    <row r="40" ht="15">
      <c r="B40" s="90"/>
    </row>
    <row r="41" ht="15">
      <c r="B41" s="90"/>
    </row>
    <row r="42" ht="15">
      <c r="B42" s="90"/>
    </row>
    <row r="43" ht="15">
      <c r="B43" s="90"/>
    </row>
    <row r="44" ht="15">
      <c r="B44" s="90"/>
    </row>
    <row r="45" ht="15">
      <c r="B45" s="90"/>
    </row>
    <row r="46" ht="15">
      <c r="B46" s="90"/>
    </row>
    <row r="47" ht="15">
      <c r="B47" s="90"/>
    </row>
    <row r="48" ht="15">
      <c r="B48" s="90"/>
    </row>
    <row r="49" ht="15">
      <c r="B49" s="90"/>
    </row>
    <row r="50" ht="15">
      <c r="B50" s="90"/>
    </row>
    <row r="51" ht="15">
      <c r="B51" s="90"/>
    </row>
    <row r="52" ht="15">
      <c r="B52" s="90"/>
    </row>
    <row r="53" ht="15">
      <c r="B53" s="90"/>
    </row>
    <row r="54" ht="15">
      <c r="B54" s="90"/>
    </row>
    <row r="55" ht="15">
      <c r="B55" s="90"/>
    </row>
    <row r="56" ht="15">
      <c r="B56" s="90"/>
    </row>
    <row r="57" ht="15">
      <c r="B57" s="90"/>
    </row>
    <row r="58" ht="15">
      <c r="B58" s="90"/>
    </row>
    <row r="59" ht="15">
      <c r="B59" s="90"/>
    </row>
    <row r="60" ht="15">
      <c r="B60" s="90"/>
    </row>
    <row r="61" ht="15">
      <c r="B61" s="90"/>
    </row>
    <row r="62" ht="15">
      <c r="B62" s="90"/>
    </row>
    <row r="63" ht="15">
      <c r="B63" s="90"/>
    </row>
    <row r="64" ht="15">
      <c r="B64" s="90"/>
    </row>
    <row r="65" ht="15">
      <c r="B65" s="90"/>
    </row>
    <row r="66" ht="15">
      <c r="B66" s="90"/>
    </row>
    <row r="67" ht="15">
      <c r="B67" s="90"/>
    </row>
    <row r="68" ht="15">
      <c r="B68" s="90"/>
    </row>
    <row r="69" ht="15">
      <c r="B69" s="90"/>
    </row>
    <row r="70" ht="15">
      <c r="B70" s="90"/>
    </row>
    <row r="71" ht="15">
      <c r="B71" s="90"/>
    </row>
    <row r="72" ht="15">
      <c r="B72" s="90"/>
    </row>
    <row r="73" ht="15">
      <c r="B73" s="90"/>
    </row>
    <row r="74" ht="15">
      <c r="B74" s="90"/>
    </row>
    <row r="75" ht="15">
      <c r="B75" s="90"/>
    </row>
    <row r="76" ht="15">
      <c r="B76" s="90"/>
    </row>
    <row r="77" ht="15">
      <c r="B77" s="90"/>
    </row>
    <row r="78" ht="15">
      <c r="B78" s="90"/>
    </row>
    <row r="79" ht="15">
      <c r="B79" s="90"/>
    </row>
    <row r="80" ht="15">
      <c r="B80" s="90"/>
    </row>
    <row r="81" ht="15">
      <c r="B81" s="90"/>
    </row>
    <row r="82" ht="15">
      <c r="B82" s="90"/>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90"/>
    </row>
    <row r="94" ht="15">
      <c r="B94" s="90"/>
    </row>
    <row r="95" ht="15">
      <c r="B95" s="90"/>
    </row>
    <row r="96" ht="15">
      <c r="B96" s="90"/>
    </row>
    <row r="97" ht="15">
      <c r="B97" s="90"/>
    </row>
    <row r="98" ht="15">
      <c r="B98" s="90"/>
    </row>
    <row r="99" ht="15">
      <c r="B99" s="90"/>
    </row>
    <row r="100" ht="15">
      <c r="B100" s="90"/>
    </row>
    <row r="101" ht="15">
      <c r="B101" s="114"/>
    </row>
    <row r="102" ht="15">
      <c r="B102" s="90"/>
    </row>
    <row r="103" ht="15">
      <c r="B103" s="90"/>
    </row>
    <row r="104" ht="15">
      <c r="B104" s="90"/>
    </row>
    <row r="105" ht="15">
      <c r="B105" s="90"/>
    </row>
    <row r="106" ht="15">
      <c r="B106" s="90"/>
    </row>
    <row r="107" ht="15">
      <c r="B107" s="90"/>
    </row>
    <row r="108" ht="15">
      <c r="B108" s="90"/>
    </row>
    <row r="109" ht="15">
      <c r="B109" s="90"/>
    </row>
    <row r="110" ht="15">
      <c r="B110" s="90"/>
    </row>
    <row r="111" ht="15">
      <c r="B111" s="90"/>
    </row>
    <row r="112" ht="15">
      <c r="B112" s="90"/>
    </row>
    <row r="113" ht="15">
      <c r="B113" s="90"/>
    </row>
    <row r="114" ht="15">
      <c r="B114" s="90"/>
    </row>
    <row r="115" ht="15">
      <c r="B115" s="90"/>
    </row>
    <row r="116" ht="15">
      <c r="B116" s="90"/>
    </row>
    <row r="117" ht="15">
      <c r="B117" s="90"/>
    </row>
    <row r="118" ht="15">
      <c r="B118" s="90"/>
    </row>
    <row r="120" ht="15">
      <c r="B120" s="90"/>
    </row>
    <row r="121" ht="15">
      <c r="B121" s="90"/>
    </row>
    <row r="122" ht="15">
      <c r="B122" s="90"/>
    </row>
    <row r="127" ht="15">
      <c r="B127" s="77"/>
    </row>
    <row r="128" ht="15">
      <c r="B128" s="186"/>
    </row>
    <row r="134" ht="15">
      <c r="B134" s="91"/>
    </row>
    <row r="135" ht="15">
      <c r="B135" s="90"/>
    </row>
    <row r="137" ht="15">
      <c r="B137" s="90"/>
    </row>
    <row r="138" ht="15">
      <c r="B138" s="90"/>
    </row>
    <row r="139" ht="15">
      <c r="B139" s="90"/>
    </row>
    <row r="140" ht="15">
      <c r="B140" s="90"/>
    </row>
    <row r="141" ht="15">
      <c r="B141" s="90"/>
    </row>
    <row r="142" ht="15">
      <c r="B142" s="90"/>
    </row>
    <row r="143" ht="15">
      <c r="B143" s="90"/>
    </row>
    <row r="144" ht="15">
      <c r="B144" s="90"/>
    </row>
    <row r="145" ht="15">
      <c r="B145" s="90"/>
    </row>
    <row r="146" ht="15">
      <c r="B146" s="90"/>
    </row>
    <row r="147" ht="15">
      <c r="B147" s="90"/>
    </row>
    <row r="148" ht="15">
      <c r="B148" s="90"/>
    </row>
    <row r="245" ht="15">
      <c r="B245" s="85"/>
    </row>
    <row r="246" ht="15">
      <c r="B246" s="90"/>
    </row>
    <row r="247" ht="15">
      <c r="B247" s="90"/>
    </row>
    <row r="250" ht="15">
      <c r="B250" s="90"/>
    </row>
    <row r="266" ht="15">
      <c r="B266" s="85"/>
    </row>
    <row r="296" ht="15">
      <c r="B296" s="77"/>
    </row>
    <row r="297" ht="15">
      <c r="B297" s="90"/>
    </row>
    <row r="299" ht="15">
      <c r="B299" s="90"/>
    </row>
    <row r="300" ht="15">
      <c r="B300" s="90"/>
    </row>
    <row r="301" ht="15">
      <c r="B301" s="90"/>
    </row>
    <row r="302" ht="15">
      <c r="B302" s="90"/>
    </row>
    <row r="303" ht="15">
      <c r="B303" s="90"/>
    </row>
    <row r="304" ht="15">
      <c r="B304" s="90"/>
    </row>
    <row r="305" ht="15">
      <c r="B305" s="90"/>
    </row>
    <row r="306" ht="15">
      <c r="B306" s="90"/>
    </row>
    <row r="307" ht="15">
      <c r="B307" s="90"/>
    </row>
    <row r="308" ht="15">
      <c r="B308" s="90"/>
    </row>
    <row r="309" ht="15">
      <c r="B309" s="90"/>
    </row>
    <row r="310" ht="15">
      <c r="B310" s="90"/>
    </row>
    <row r="322" ht="15">
      <c r="B322" s="90"/>
    </row>
    <row r="323" ht="15">
      <c r="B323" s="90"/>
    </row>
    <row r="324" ht="15">
      <c r="B324" s="90"/>
    </row>
    <row r="325" ht="15">
      <c r="B325" s="90"/>
    </row>
    <row r="326" ht="15">
      <c r="B326" s="90"/>
    </row>
    <row r="327" ht="15">
      <c r="B327" s="90"/>
    </row>
    <row r="328" ht="15">
      <c r="B328" s="90"/>
    </row>
    <row r="329" ht="15">
      <c r="B329" s="90"/>
    </row>
    <row r="330" ht="15">
      <c r="B330" s="90"/>
    </row>
    <row r="332" ht="15">
      <c r="B332" s="90"/>
    </row>
    <row r="333" ht="15">
      <c r="B333" s="90"/>
    </row>
    <row r="334" ht="15">
      <c r="B334" s="90"/>
    </row>
    <row r="335" ht="15">
      <c r="B335" s="90"/>
    </row>
    <row r="336" ht="15">
      <c r="B336" s="90"/>
    </row>
    <row r="338" ht="15">
      <c r="B338" s="90"/>
    </row>
    <row r="341" ht="15">
      <c r="B341" s="90"/>
    </row>
    <row r="344" ht="15">
      <c r="B344" s="90"/>
    </row>
    <row r="345" ht="15">
      <c r="B345" s="90"/>
    </row>
    <row r="346" ht="15">
      <c r="B346" s="90"/>
    </row>
    <row r="347" ht="15">
      <c r="B347" s="90"/>
    </row>
    <row r="348" ht="15">
      <c r="B348" s="90"/>
    </row>
    <row r="349" ht="15">
      <c r="B349" s="90"/>
    </row>
    <row r="350" ht="15">
      <c r="B350" s="90"/>
    </row>
    <row r="351" ht="15">
      <c r="B351" s="90"/>
    </row>
    <row r="352" ht="15">
      <c r="B352" s="90"/>
    </row>
    <row r="353" ht="15">
      <c r="B353" s="90"/>
    </row>
    <row r="354" ht="15">
      <c r="B354" s="90"/>
    </row>
    <row r="355" ht="15">
      <c r="B355" s="90"/>
    </row>
    <row r="356" ht="15">
      <c r="B356" s="90"/>
    </row>
    <row r="357" ht="15">
      <c r="B357" s="90"/>
    </row>
    <row r="358" ht="15">
      <c r="B358" s="90"/>
    </row>
    <row r="359" ht="15">
      <c r="B359" s="90"/>
    </row>
    <row r="360" ht="15">
      <c r="B360" s="90"/>
    </row>
    <row r="361" ht="15">
      <c r="B361" s="90"/>
    </row>
    <row r="362" ht="15">
      <c r="B362" s="90"/>
    </row>
    <row r="366" ht="15">
      <c r="B366" s="77"/>
    </row>
    <row r="383" ht="15">
      <c r="B383" s="18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B2" sqref="B2"/>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198" t="s">
        <v>16</v>
      </c>
      <c r="H2" s="199"/>
      <c r="I2" s="199"/>
      <c r="J2" s="199"/>
      <c r="K2" s="199"/>
      <c r="L2" s="1"/>
      <c r="M2" s="1"/>
      <c r="N2" s="1"/>
      <c r="O2" s="1"/>
    </row>
    <row r="3" spans="2:15" ht="11.25" customHeight="1">
      <c r="B3" s="1"/>
      <c r="C3" s="1"/>
      <c r="D3" s="1"/>
      <c r="E3" s="1"/>
      <c r="F3" s="1"/>
      <c r="G3" s="1"/>
      <c r="H3" s="1"/>
      <c r="I3" s="1"/>
      <c r="J3" s="1"/>
      <c r="K3" s="1"/>
      <c r="L3" s="1"/>
      <c r="M3" s="1"/>
      <c r="N3" s="1"/>
      <c r="O3" s="1"/>
    </row>
    <row r="4" spans="2:15" ht="35.25" customHeight="1">
      <c r="B4" s="200" t="s">
        <v>17</v>
      </c>
      <c r="C4" s="201"/>
      <c r="D4" s="201"/>
      <c r="E4" s="201"/>
      <c r="F4" s="201"/>
      <c r="G4" s="201"/>
      <c r="H4" s="201"/>
      <c r="I4" s="201"/>
      <c r="J4" s="201"/>
      <c r="K4" s="201"/>
      <c r="L4" s="201"/>
      <c r="M4" s="201"/>
      <c r="N4" s="201"/>
      <c r="O4" s="201"/>
    </row>
    <row r="5" spans="2:15" ht="10.5" customHeight="1">
      <c r="B5" s="1"/>
      <c r="C5" s="1"/>
      <c r="D5" s="1"/>
      <c r="E5" s="1"/>
      <c r="F5" s="1"/>
      <c r="G5" s="1"/>
      <c r="H5" s="1"/>
      <c r="I5" s="1"/>
      <c r="J5" s="1"/>
      <c r="K5" s="1"/>
      <c r="L5" s="1"/>
      <c r="M5" s="1"/>
      <c r="N5" s="1"/>
      <c r="O5" s="1"/>
    </row>
    <row r="6" spans="2:15" ht="18.75" customHeight="1">
      <c r="B6" s="202" t="s">
        <v>18</v>
      </c>
      <c r="C6" s="203"/>
      <c r="D6" s="203"/>
      <c r="E6" s="203"/>
      <c r="F6" s="203"/>
      <c r="G6" s="203"/>
      <c r="H6" s="203"/>
      <c r="I6" s="203"/>
      <c r="J6" s="203"/>
      <c r="K6" s="203"/>
      <c r="L6" s="203"/>
      <c r="M6" s="203"/>
      <c r="N6" s="203"/>
      <c r="O6" s="204"/>
    </row>
    <row r="7" spans="2:15" ht="6.75" customHeight="1">
      <c r="B7" s="1"/>
      <c r="C7" s="1"/>
      <c r="D7" s="1"/>
      <c r="E7" s="1"/>
      <c r="F7" s="1"/>
      <c r="G7" s="1"/>
      <c r="H7" s="1"/>
      <c r="I7" s="1"/>
      <c r="J7" s="1"/>
      <c r="K7" s="1"/>
      <c r="L7" s="1"/>
      <c r="M7" s="1"/>
      <c r="N7" s="1"/>
      <c r="O7" s="1"/>
    </row>
    <row r="8" spans="2:15" ht="21" customHeight="1">
      <c r="B8" s="205" t="s">
        <v>18</v>
      </c>
      <c r="C8" s="1"/>
      <c r="D8" s="207">
        <v>43616</v>
      </c>
      <c r="E8" s="208"/>
      <c r="F8" s="208"/>
      <c r="G8" s="1"/>
      <c r="H8" s="1"/>
      <c r="I8" s="1"/>
      <c r="J8" s="1"/>
      <c r="K8" s="1"/>
      <c r="L8" s="1"/>
      <c r="M8" s="1"/>
      <c r="N8" s="1"/>
      <c r="O8" s="1"/>
    </row>
    <row r="9" spans="2:15" ht="4.5" customHeight="1">
      <c r="B9" s="206"/>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02" t="s">
        <v>19</v>
      </c>
      <c r="C11" s="203"/>
      <c r="D11" s="203"/>
      <c r="E11" s="203"/>
      <c r="F11" s="203"/>
      <c r="G11" s="203"/>
      <c r="H11" s="203"/>
      <c r="I11" s="203"/>
      <c r="J11" s="203"/>
      <c r="K11" s="203"/>
      <c r="L11" s="203"/>
      <c r="M11" s="203"/>
      <c r="N11" s="203"/>
      <c r="O11" s="204"/>
    </row>
    <row r="12" spans="2:15" ht="12.75" customHeight="1">
      <c r="B12" s="1"/>
      <c r="C12" s="1"/>
      <c r="D12" s="1"/>
      <c r="E12" s="1"/>
      <c r="F12" s="1"/>
      <c r="G12" s="1"/>
      <c r="H12" s="1"/>
      <c r="I12" s="1"/>
      <c r="J12" s="1"/>
      <c r="K12" s="1"/>
      <c r="L12" s="1"/>
      <c r="M12" s="1"/>
      <c r="N12" s="1"/>
      <c r="O12" s="1"/>
    </row>
    <row r="13" spans="2:15" ht="17.25" customHeight="1">
      <c r="B13" s="209" t="s">
        <v>20</v>
      </c>
      <c r="C13" s="210"/>
      <c r="D13" s="210"/>
      <c r="E13" s="210"/>
      <c r="F13" s="211"/>
      <c r="G13" s="210"/>
      <c r="H13" s="210"/>
      <c r="I13" s="211"/>
      <c r="J13" s="210"/>
      <c r="K13" s="210"/>
      <c r="L13" s="210"/>
      <c r="M13" s="210"/>
      <c r="N13" s="210"/>
      <c r="O13" s="210"/>
    </row>
    <row r="14" spans="2:15" ht="15" customHeight="1">
      <c r="B14" s="212" t="s">
        <v>21</v>
      </c>
      <c r="C14" s="208"/>
      <c r="D14" s="208"/>
      <c r="E14" s="208"/>
      <c r="F14" s="212" t="s">
        <v>22</v>
      </c>
      <c r="G14" s="208"/>
      <c r="H14" s="208"/>
      <c r="I14" s="213" t="s">
        <v>23</v>
      </c>
      <c r="J14" s="208"/>
      <c r="K14" s="208"/>
      <c r="L14" s="208"/>
      <c r="M14" s="208"/>
      <c r="N14" s="208"/>
      <c r="O14" s="208"/>
    </row>
    <row r="15" spans="2:15" ht="13.5" customHeight="1">
      <c r="B15" s="1"/>
      <c r="C15" s="1"/>
      <c r="D15" s="1"/>
      <c r="E15" s="1"/>
      <c r="F15" s="1"/>
      <c r="G15" s="1"/>
      <c r="H15" s="1"/>
      <c r="I15" s="1"/>
      <c r="J15" s="1"/>
      <c r="K15" s="1"/>
      <c r="L15" s="1"/>
      <c r="M15" s="1"/>
      <c r="N15" s="1"/>
      <c r="O15" s="1"/>
    </row>
    <row r="16" spans="2:15" ht="16.5" customHeight="1">
      <c r="B16" s="211" t="s">
        <v>24</v>
      </c>
      <c r="C16" s="210"/>
      <c r="D16" s="210"/>
      <c r="E16" s="210"/>
      <c r="F16" s="210"/>
      <c r="G16" s="210"/>
      <c r="H16" s="211"/>
      <c r="I16" s="210"/>
      <c r="J16" s="210"/>
      <c r="K16" s="210"/>
      <c r="L16" s="210"/>
      <c r="M16" s="214"/>
      <c r="N16" s="210"/>
      <c r="O16" s="210"/>
    </row>
    <row r="17" spans="2:15" ht="15" customHeight="1">
      <c r="B17" s="215" t="s">
        <v>25</v>
      </c>
      <c r="C17" s="208"/>
      <c r="D17" s="208"/>
      <c r="E17" s="208"/>
      <c r="F17" s="215" t="s">
        <v>26</v>
      </c>
      <c r="G17" s="208"/>
      <c r="H17" s="208"/>
      <c r="I17" s="216" t="s">
        <v>27</v>
      </c>
      <c r="J17" s="208"/>
      <c r="K17" s="208"/>
      <c r="L17" s="208"/>
      <c r="M17" s="208"/>
      <c r="N17" s="208"/>
      <c r="O17" s="208"/>
    </row>
    <row r="18" spans="2:15" ht="13.5" customHeight="1">
      <c r="B18" s="1"/>
      <c r="C18" s="1"/>
      <c r="D18" s="1"/>
      <c r="E18" s="1"/>
      <c r="F18" s="1"/>
      <c r="G18" s="1"/>
      <c r="H18" s="1"/>
      <c r="I18" s="1"/>
      <c r="J18" s="1"/>
      <c r="K18" s="1"/>
      <c r="L18" s="1"/>
      <c r="M18" s="1"/>
      <c r="N18" s="1"/>
      <c r="O18" s="1"/>
    </row>
    <row r="19" spans="2:15" ht="16.5" customHeight="1">
      <c r="B19" s="211" t="s">
        <v>28</v>
      </c>
      <c r="C19" s="210"/>
      <c r="D19" s="210"/>
      <c r="E19" s="210"/>
      <c r="F19" s="210"/>
      <c r="G19" s="210"/>
      <c r="H19" s="210"/>
      <c r="I19" s="210"/>
      <c r="J19" s="210"/>
      <c r="K19" s="211"/>
      <c r="L19" s="210"/>
      <c r="M19" s="210"/>
      <c r="N19" s="214"/>
      <c r="O19" s="210"/>
    </row>
    <row r="20" spans="2:15" ht="15" customHeight="1">
      <c r="B20" s="215" t="s">
        <v>29</v>
      </c>
      <c r="C20" s="208"/>
      <c r="D20" s="208"/>
      <c r="E20" s="208"/>
      <c r="F20" s="215" t="s">
        <v>30</v>
      </c>
      <c r="G20" s="208"/>
      <c r="H20" s="208"/>
      <c r="I20" s="216" t="s">
        <v>31</v>
      </c>
      <c r="J20" s="208"/>
      <c r="K20" s="208"/>
      <c r="L20" s="208"/>
      <c r="M20" s="208"/>
      <c r="N20" s="208"/>
      <c r="O20" s="1"/>
    </row>
    <row r="21" spans="2:15" ht="13.5" customHeight="1">
      <c r="B21" s="1"/>
      <c r="C21" s="1"/>
      <c r="D21" s="1"/>
      <c r="E21" s="1"/>
      <c r="F21" s="1"/>
      <c r="G21" s="1"/>
      <c r="H21" s="1"/>
      <c r="I21" s="1"/>
      <c r="J21" s="1"/>
      <c r="K21" s="1"/>
      <c r="L21" s="1"/>
      <c r="M21" s="1"/>
      <c r="N21" s="1"/>
      <c r="O21" s="1"/>
    </row>
    <row r="22" spans="2:15" ht="15" customHeight="1">
      <c r="B22" s="211" t="s">
        <v>32</v>
      </c>
      <c r="C22" s="210"/>
      <c r="D22" s="210"/>
      <c r="E22" s="210"/>
      <c r="F22" s="214"/>
      <c r="G22" s="210"/>
      <c r="H22" s="210"/>
      <c r="I22" s="210"/>
      <c r="J22" s="214"/>
      <c r="K22" s="210"/>
      <c r="L22" s="210"/>
      <c r="M22" s="210"/>
      <c r="N22" s="210"/>
      <c r="O22" s="210"/>
    </row>
    <row r="23" spans="2:15" ht="15" customHeight="1">
      <c r="B23" s="215" t="s">
        <v>33</v>
      </c>
      <c r="C23" s="208"/>
      <c r="D23" s="208"/>
      <c r="E23" s="208"/>
      <c r="F23" s="215"/>
      <c r="G23" s="208"/>
      <c r="H23" s="208"/>
      <c r="I23" s="208"/>
      <c r="J23" s="215"/>
      <c r="K23" s="208"/>
      <c r="L23" s="208"/>
      <c r="M23" s="208"/>
      <c r="N23" s="208"/>
      <c r="O23" s="208"/>
    </row>
    <row r="24" spans="2:15" ht="11.25" customHeight="1">
      <c r="B24" s="1"/>
      <c r="C24" s="1"/>
      <c r="D24" s="1"/>
      <c r="E24" s="1"/>
      <c r="F24" s="1"/>
      <c r="G24" s="1"/>
      <c r="H24" s="1"/>
      <c r="I24" s="1"/>
      <c r="J24" s="1"/>
      <c r="K24" s="1"/>
      <c r="L24" s="1"/>
      <c r="M24" s="1"/>
      <c r="N24" s="1"/>
      <c r="O24" s="1"/>
    </row>
    <row r="25" spans="2:15" ht="15" customHeight="1">
      <c r="B25" s="211" t="s">
        <v>34</v>
      </c>
      <c r="C25" s="210"/>
      <c r="D25" s="210"/>
      <c r="E25" s="210"/>
      <c r="F25" s="210"/>
      <c r="G25" s="210"/>
      <c r="H25" s="210"/>
      <c r="I25" s="210"/>
      <c r="J25" s="210"/>
      <c r="K25" s="210"/>
      <c r="L25" s="210"/>
      <c r="M25" s="210"/>
      <c r="N25" s="210"/>
      <c r="O25" s="210"/>
    </row>
    <row r="26" spans="2:15" ht="15" customHeight="1">
      <c r="B26" s="215" t="s">
        <v>35</v>
      </c>
      <c r="C26" s="208"/>
      <c r="D26" s="208"/>
      <c r="E26" s="208"/>
      <c r="F26" s="208"/>
      <c r="G26" s="208"/>
      <c r="H26" s="208"/>
      <c r="I26" s="208"/>
      <c r="J26" s="208"/>
      <c r="K26" s="208"/>
      <c r="L26" s="208"/>
      <c r="M26" s="208"/>
      <c r="N26" s="208"/>
      <c r="O26" s="208"/>
    </row>
    <row r="27" spans="2:15" ht="15" customHeight="1">
      <c r="B27" s="215" t="s">
        <v>36</v>
      </c>
      <c r="C27" s="208"/>
      <c r="D27" s="208"/>
      <c r="E27" s="208"/>
      <c r="F27" s="208"/>
      <c r="G27" s="208"/>
      <c r="H27" s="208"/>
      <c r="I27" s="208"/>
      <c r="J27" s="208"/>
      <c r="K27" s="208"/>
      <c r="L27" s="208"/>
      <c r="M27" s="208"/>
      <c r="N27" s="208"/>
      <c r="O27" s="208"/>
    </row>
    <row r="28" spans="2:15" ht="15" customHeight="1">
      <c r="B28" s="215" t="s">
        <v>37</v>
      </c>
      <c r="C28" s="208"/>
      <c r="D28" s="208"/>
      <c r="E28" s="208"/>
      <c r="F28" s="208"/>
      <c r="G28" s="208"/>
      <c r="H28" s="208"/>
      <c r="I28" s="208"/>
      <c r="J28" s="208"/>
      <c r="K28" s="208"/>
      <c r="L28" s="208"/>
      <c r="M28" s="208"/>
      <c r="N28" s="208"/>
      <c r="O28" s="208"/>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198" t="s">
        <v>16</v>
      </c>
      <c r="I2" s="199"/>
      <c r="J2" s="199"/>
      <c r="K2" s="199"/>
      <c r="L2" s="199"/>
      <c r="M2" s="199"/>
      <c r="N2" s="199"/>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0" t="s">
        <v>38</v>
      </c>
      <c r="D4" s="201"/>
      <c r="E4" s="201"/>
      <c r="F4" s="201"/>
      <c r="G4" s="201"/>
      <c r="H4" s="201"/>
      <c r="I4" s="201"/>
      <c r="J4" s="201"/>
      <c r="K4" s="201"/>
      <c r="L4" s="201"/>
      <c r="M4" s="201"/>
      <c r="N4" s="201"/>
      <c r="O4" s="201"/>
      <c r="P4" s="201"/>
      <c r="Q4" s="201"/>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02" t="s">
        <v>39</v>
      </c>
      <c r="D6" s="203"/>
      <c r="E6" s="203"/>
      <c r="F6" s="203"/>
      <c r="G6" s="203"/>
      <c r="H6" s="203"/>
      <c r="I6" s="203"/>
      <c r="J6" s="203"/>
      <c r="K6" s="203"/>
      <c r="L6" s="203"/>
      <c r="M6" s="203"/>
      <c r="N6" s="203"/>
      <c r="O6" s="203"/>
      <c r="P6" s="203"/>
      <c r="Q6" s="204"/>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45</v>
      </c>
      <c r="D8" s="6" t="s">
        <v>46</v>
      </c>
      <c r="E8" s="226" t="s">
        <v>47</v>
      </c>
      <c r="F8" s="221"/>
      <c r="G8" s="221"/>
      <c r="H8" s="226" t="s">
        <v>48</v>
      </c>
      <c r="I8" s="221"/>
      <c r="J8" s="220" t="s">
        <v>49</v>
      </c>
      <c r="K8" s="221"/>
      <c r="L8" s="221"/>
      <c r="M8" s="6" t="s">
        <v>50</v>
      </c>
      <c r="N8" s="220" t="s">
        <v>51</v>
      </c>
      <c r="O8" s="221"/>
      <c r="P8" s="6" t="s">
        <v>52</v>
      </c>
      <c r="Q8" s="220" t="s">
        <v>53</v>
      </c>
      <c r="R8" s="221"/>
      <c r="S8" s="7" t="s">
        <v>54</v>
      </c>
      <c r="T8" s="7" t="s">
        <v>55</v>
      </c>
      <c r="U8" s="7" t="s">
        <v>62</v>
      </c>
    </row>
    <row r="9" spans="2:21" ht="11.25" customHeight="1">
      <c r="B9" s="1"/>
      <c r="C9" s="8" t="s">
        <v>56</v>
      </c>
      <c r="D9" s="9" t="s">
        <v>57</v>
      </c>
      <c r="E9" s="227">
        <v>2500000000</v>
      </c>
      <c r="F9" s="223"/>
      <c r="G9" s="223"/>
      <c r="H9" s="228">
        <v>43521</v>
      </c>
      <c r="I9" s="223"/>
      <c r="J9" s="228">
        <v>46078</v>
      </c>
      <c r="K9" s="223"/>
      <c r="L9" s="223"/>
      <c r="M9" s="9" t="s">
        <v>0</v>
      </c>
      <c r="N9" s="222" t="s">
        <v>58</v>
      </c>
      <c r="O9" s="223"/>
      <c r="P9" s="11">
        <v>0.005</v>
      </c>
      <c r="Q9" s="222" t="s">
        <v>59</v>
      </c>
      <c r="R9" s="223"/>
      <c r="S9" s="12">
        <v>44252</v>
      </c>
      <c r="T9" s="13">
        <v>6.745205479452054</v>
      </c>
      <c r="U9" s="9" t="s">
        <v>63</v>
      </c>
    </row>
    <row r="10" spans="2:21" ht="11.25" customHeight="1">
      <c r="B10" s="1"/>
      <c r="C10" s="8" t="s">
        <v>60</v>
      </c>
      <c r="D10" s="9" t="s">
        <v>61</v>
      </c>
      <c r="E10" s="227">
        <v>2500000000</v>
      </c>
      <c r="F10" s="223"/>
      <c r="G10" s="223"/>
      <c r="H10" s="228">
        <v>43521</v>
      </c>
      <c r="I10" s="223"/>
      <c r="J10" s="228">
        <v>47174</v>
      </c>
      <c r="K10" s="223"/>
      <c r="L10" s="223"/>
      <c r="M10" s="9" t="s">
        <v>0</v>
      </c>
      <c r="N10" s="222" t="s">
        <v>58</v>
      </c>
      <c r="O10" s="223"/>
      <c r="P10" s="11">
        <v>0.0085</v>
      </c>
      <c r="Q10" s="222" t="s">
        <v>59</v>
      </c>
      <c r="R10" s="223"/>
      <c r="S10" s="12">
        <v>44252</v>
      </c>
      <c r="T10" s="13">
        <v>9.747945205479452</v>
      </c>
      <c r="U10" s="9" t="s">
        <v>64</v>
      </c>
    </row>
    <row r="11" spans="2:21" ht="15" customHeight="1">
      <c r="B11" s="1"/>
      <c r="C11" s="14"/>
      <c r="D11" s="15"/>
      <c r="E11" s="231">
        <v>5000000000</v>
      </c>
      <c r="F11" s="232"/>
      <c r="G11" s="232"/>
      <c r="H11" s="233"/>
      <c r="I11" s="234"/>
      <c r="J11" s="233"/>
      <c r="K11" s="234"/>
      <c r="L11" s="234"/>
      <c r="M11" s="14"/>
      <c r="N11" s="233"/>
      <c r="O11" s="234"/>
      <c r="P11" s="14"/>
      <c r="Q11" s="233"/>
      <c r="R11" s="234"/>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02" t="s">
        <v>40</v>
      </c>
      <c r="D13" s="203"/>
      <c r="E13" s="203"/>
      <c r="F13" s="203"/>
      <c r="G13" s="203"/>
      <c r="H13" s="203"/>
      <c r="I13" s="203"/>
      <c r="J13" s="203"/>
      <c r="K13" s="203"/>
      <c r="L13" s="203"/>
      <c r="M13" s="203"/>
      <c r="N13" s="203"/>
      <c r="O13" s="203"/>
      <c r="P13" s="203"/>
      <c r="Q13" s="204"/>
      <c r="R13" s="1"/>
      <c r="S13" s="1"/>
      <c r="T13" s="1"/>
      <c r="U13" s="1"/>
    </row>
    <row r="14" spans="2:21" ht="18" customHeight="1">
      <c r="B14" s="1"/>
      <c r="C14" s="217" t="s">
        <v>41</v>
      </c>
      <c r="D14" s="218"/>
      <c r="E14" s="218"/>
      <c r="F14" s="218"/>
      <c r="G14" s="1"/>
      <c r="H14" s="1"/>
      <c r="I14" s="1"/>
      <c r="J14" s="1"/>
      <c r="K14" s="219">
        <v>5000000000</v>
      </c>
      <c r="L14" s="218"/>
      <c r="M14" s="218"/>
      <c r="N14" s="1"/>
      <c r="O14" s="1"/>
      <c r="P14" s="1"/>
      <c r="Q14" s="1"/>
      <c r="R14" s="1"/>
      <c r="S14" s="1"/>
      <c r="T14" s="1"/>
      <c r="U14" s="1"/>
    </row>
    <row r="15" spans="2:21" ht="15" customHeight="1">
      <c r="B15" s="1"/>
      <c r="C15" s="217" t="s">
        <v>42</v>
      </c>
      <c r="D15" s="218"/>
      <c r="E15" s="218"/>
      <c r="F15" s="218"/>
      <c r="G15" s="218"/>
      <c r="H15" s="218"/>
      <c r="I15" s="1"/>
      <c r="J15" s="1"/>
      <c r="K15" s="1"/>
      <c r="L15" s="16"/>
      <c r="M15" s="17">
        <v>0.006750000000000001</v>
      </c>
      <c r="N15" s="1"/>
      <c r="O15" s="1"/>
      <c r="P15" s="1"/>
      <c r="Q15" s="1"/>
      <c r="R15" s="1"/>
      <c r="S15" s="1"/>
      <c r="T15" s="1"/>
      <c r="U15" s="1"/>
    </row>
    <row r="16" spans="2:21" ht="15" customHeight="1">
      <c r="B16" s="1"/>
      <c r="C16" s="217" t="s">
        <v>43</v>
      </c>
      <c r="D16" s="218"/>
      <c r="E16" s="218"/>
      <c r="F16" s="218"/>
      <c r="G16" s="218"/>
      <c r="H16" s="218"/>
      <c r="I16" s="1"/>
      <c r="J16" s="1"/>
      <c r="K16" s="229">
        <v>8.246575342465754</v>
      </c>
      <c r="L16" s="230"/>
      <c r="M16" s="230"/>
      <c r="N16" s="1"/>
      <c r="O16" s="1"/>
      <c r="P16" s="1"/>
      <c r="Q16" s="1"/>
      <c r="R16" s="1"/>
      <c r="S16" s="1"/>
      <c r="T16" s="1"/>
      <c r="U16" s="1"/>
    </row>
    <row r="17" spans="3:6" ht="15" customHeight="1">
      <c r="C17" s="224" t="s">
        <v>44</v>
      </c>
      <c r="D17" s="225"/>
      <c r="E17" s="225"/>
      <c r="F17" s="225"/>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198" t="s">
        <v>16</v>
      </c>
      <c r="F3" s="199"/>
      <c r="G3" s="199"/>
      <c r="H3" s="1"/>
      <c r="I3" s="1"/>
    </row>
    <row r="4" spans="2:9" ht="7.5" customHeight="1">
      <c r="B4" s="1"/>
      <c r="C4" s="1"/>
      <c r="D4" s="1"/>
      <c r="E4" s="1"/>
      <c r="F4" s="1"/>
      <c r="G4" s="1"/>
      <c r="H4" s="1"/>
      <c r="I4" s="1"/>
    </row>
    <row r="5" spans="2:9" ht="36" customHeight="1">
      <c r="B5" s="200" t="s">
        <v>65</v>
      </c>
      <c r="C5" s="201"/>
      <c r="D5" s="201"/>
      <c r="E5" s="201"/>
      <c r="F5" s="201"/>
      <c r="G5" s="201"/>
      <c r="H5" s="201"/>
      <c r="I5" s="201"/>
    </row>
    <row r="6" spans="2:9" ht="9.75" customHeight="1">
      <c r="B6" s="1"/>
      <c r="C6" s="1"/>
      <c r="D6" s="1"/>
      <c r="E6" s="1"/>
      <c r="F6" s="1"/>
      <c r="G6" s="1"/>
      <c r="H6" s="1"/>
      <c r="I6" s="1"/>
    </row>
    <row r="7" spans="2:9" ht="18.75" customHeight="1">
      <c r="B7" s="235" t="s">
        <v>66</v>
      </c>
      <c r="C7" s="236"/>
      <c r="D7" s="236"/>
      <c r="E7" s="236"/>
      <c r="F7" s="236"/>
      <c r="G7" s="236"/>
      <c r="H7" s="236"/>
      <c r="I7" s="237"/>
    </row>
    <row r="8" spans="2:9" ht="12.75" customHeight="1">
      <c r="B8" s="1"/>
      <c r="C8" s="1"/>
      <c r="D8" s="1"/>
      <c r="E8" s="1"/>
      <c r="F8" s="1"/>
      <c r="G8" s="1"/>
      <c r="H8" s="1"/>
      <c r="I8" s="1"/>
    </row>
    <row r="9" spans="2:9" ht="15.75" customHeight="1">
      <c r="B9" s="3" t="s">
        <v>68</v>
      </c>
      <c r="C9" s="214" t="s">
        <v>69</v>
      </c>
      <c r="D9" s="210"/>
      <c r="E9" s="210"/>
      <c r="F9" s="4" t="s">
        <v>70</v>
      </c>
      <c r="G9" s="214" t="s">
        <v>71</v>
      </c>
      <c r="H9" s="210"/>
      <c r="I9" s="1"/>
    </row>
    <row r="10" spans="2:9" ht="15" customHeight="1">
      <c r="B10" s="5" t="s">
        <v>72</v>
      </c>
      <c r="C10" s="238" t="s">
        <v>73</v>
      </c>
      <c r="D10" s="208"/>
      <c r="E10" s="208"/>
      <c r="F10" s="2" t="s">
        <v>74</v>
      </c>
      <c r="G10" s="238" t="s">
        <v>75</v>
      </c>
      <c r="H10" s="208"/>
      <c r="I10" s="1"/>
    </row>
    <row r="11" spans="2:9" ht="15" customHeight="1">
      <c r="B11" s="5" t="s">
        <v>76</v>
      </c>
      <c r="C11" s="238" t="s">
        <v>77</v>
      </c>
      <c r="D11" s="208"/>
      <c r="E11" s="208"/>
      <c r="F11" s="2" t="s">
        <v>74</v>
      </c>
      <c r="G11" s="238" t="s">
        <v>78</v>
      </c>
      <c r="H11" s="208"/>
      <c r="I11" s="1"/>
    </row>
    <row r="12" spans="2:9" ht="15" customHeight="1">
      <c r="B12" s="5" t="s">
        <v>79</v>
      </c>
      <c r="C12" s="238" t="s">
        <v>73</v>
      </c>
      <c r="D12" s="208"/>
      <c r="E12" s="208"/>
      <c r="F12" s="2" t="s">
        <v>74</v>
      </c>
      <c r="G12" s="238" t="s">
        <v>80</v>
      </c>
      <c r="H12" s="208"/>
      <c r="I12" s="1"/>
    </row>
    <row r="13" spans="2:9" ht="28.5" customHeight="1">
      <c r="B13" s="1"/>
      <c r="C13" s="1"/>
      <c r="D13" s="1"/>
      <c r="E13" s="1"/>
      <c r="F13" s="1"/>
      <c r="G13" s="1"/>
      <c r="H13" s="1"/>
      <c r="I13" s="1"/>
    </row>
    <row r="14" spans="2:9" ht="18.75" customHeight="1">
      <c r="B14" s="235" t="s">
        <v>67</v>
      </c>
      <c r="C14" s="236"/>
      <c r="D14" s="236"/>
      <c r="E14" s="236"/>
      <c r="F14" s="236"/>
      <c r="G14" s="236"/>
      <c r="H14" s="236"/>
      <c r="I14" s="237"/>
    </row>
    <row r="15" spans="2:9" ht="15.75" customHeight="1">
      <c r="B15" s="1"/>
      <c r="C15" s="1"/>
      <c r="D15" s="1"/>
      <c r="E15" s="1"/>
      <c r="F15" s="1"/>
      <c r="G15" s="1"/>
      <c r="H15" s="1"/>
      <c r="I15" s="1"/>
    </row>
    <row r="16" spans="2:9" ht="15.75" customHeight="1">
      <c r="B16" s="3" t="s">
        <v>68</v>
      </c>
      <c r="C16" s="214" t="s">
        <v>69</v>
      </c>
      <c r="D16" s="210"/>
      <c r="E16" s="210"/>
      <c r="F16" s="4" t="s">
        <v>70</v>
      </c>
      <c r="G16" s="1"/>
      <c r="H16" s="1"/>
      <c r="I16" s="1"/>
    </row>
    <row r="17" spans="2:9" ht="15" customHeight="1">
      <c r="B17" s="5" t="s">
        <v>72</v>
      </c>
      <c r="C17" s="238" t="s">
        <v>81</v>
      </c>
      <c r="D17" s="208"/>
      <c r="E17" s="208"/>
      <c r="F17" s="2"/>
      <c r="G17" s="1"/>
      <c r="H17" s="1"/>
      <c r="I17" s="1"/>
    </row>
    <row r="18" spans="2:9" ht="15" customHeight="1">
      <c r="B18" s="5" t="s">
        <v>76</v>
      </c>
      <c r="C18" s="238" t="s">
        <v>82</v>
      </c>
      <c r="D18" s="208"/>
      <c r="E18" s="208"/>
      <c r="F18" s="2" t="s">
        <v>74</v>
      </c>
      <c r="G18" s="1"/>
      <c r="H18" s="1"/>
      <c r="I18" s="1"/>
    </row>
    <row r="19" spans="2:6" ht="15" customHeight="1">
      <c r="B19" s="5" t="s">
        <v>79</v>
      </c>
      <c r="C19" s="238" t="s">
        <v>81</v>
      </c>
      <c r="D19" s="208"/>
      <c r="E19" s="208"/>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98" t="s">
        <v>16</v>
      </c>
      <c r="H2" s="199"/>
      <c r="I2" s="199"/>
      <c r="J2" s="199"/>
      <c r="K2" s="199"/>
      <c r="L2" s="199"/>
      <c r="M2" s="199"/>
      <c r="N2" s="1"/>
      <c r="O2" s="1"/>
      <c r="P2" s="1"/>
      <c r="Q2" s="1"/>
      <c r="R2" s="1"/>
      <c r="S2" s="1"/>
      <c r="T2" s="1"/>
      <c r="U2" s="1"/>
    </row>
    <row r="3" spans="2:21" ht="6" customHeight="1">
      <c r="B3" s="1"/>
      <c r="C3" s="1"/>
      <c r="D3" s="1"/>
      <c r="E3" s="1"/>
      <c r="F3" s="239"/>
      <c r="G3" s="240"/>
      <c r="H3" s="240"/>
      <c r="I3" s="240"/>
      <c r="J3" s="240"/>
      <c r="K3" s="240"/>
      <c r="L3" s="240"/>
      <c r="M3" s="240"/>
      <c r="N3" s="240"/>
      <c r="O3" s="240"/>
      <c r="P3" s="240"/>
      <c r="Q3" s="240"/>
      <c r="R3" s="1"/>
      <c r="S3" s="1"/>
      <c r="T3" s="1"/>
      <c r="U3" s="1"/>
    </row>
    <row r="4" spans="2:21" ht="10.5" customHeight="1">
      <c r="B4" s="1"/>
      <c r="C4" s="1"/>
      <c r="D4" s="1"/>
      <c r="E4" s="1"/>
      <c r="F4" s="240"/>
      <c r="G4" s="240"/>
      <c r="H4" s="240"/>
      <c r="I4" s="240"/>
      <c r="J4" s="240"/>
      <c r="K4" s="240"/>
      <c r="L4" s="240"/>
      <c r="M4" s="240"/>
      <c r="N4" s="240"/>
      <c r="O4" s="240"/>
      <c r="P4" s="240"/>
      <c r="Q4" s="240"/>
      <c r="R4" s="1"/>
      <c r="S4" s="1"/>
      <c r="T4" s="1"/>
      <c r="U4" s="1"/>
    </row>
    <row r="5" spans="2:21" ht="32.25" customHeight="1">
      <c r="B5" s="200" t="s">
        <v>83</v>
      </c>
      <c r="C5" s="201"/>
      <c r="D5" s="201"/>
      <c r="E5" s="201"/>
      <c r="F5" s="201"/>
      <c r="G5" s="201"/>
      <c r="H5" s="201"/>
      <c r="I5" s="201"/>
      <c r="J5" s="201"/>
      <c r="K5" s="201"/>
      <c r="L5" s="201"/>
      <c r="M5" s="201"/>
      <c r="N5" s="201"/>
      <c r="O5" s="201"/>
      <c r="P5" s="201"/>
      <c r="Q5" s="201"/>
      <c r="R5" s="201"/>
      <c r="S5" s="1"/>
      <c r="T5" s="1"/>
      <c r="U5" s="1"/>
    </row>
    <row r="6" spans="2:21" ht="14.25" customHeight="1">
      <c r="B6" s="217" t="s">
        <v>84</v>
      </c>
      <c r="C6" s="218"/>
      <c r="D6" s="218"/>
      <c r="E6" s="218"/>
      <c r="F6" s="218"/>
      <c r="G6" s="218"/>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02" t="s">
        <v>85</v>
      </c>
      <c r="C8" s="203"/>
      <c r="D8" s="203"/>
      <c r="E8" s="203"/>
      <c r="F8" s="203"/>
      <c r="G8" s="203"/>
      <c r="H8" s="203"/>
      <c r="I8" s="203"/>
      <c r="J8" s="203"/>
      <c r="K8" s="203"/>
      <c r="L8" s="203"/>
      <c r="M8" s="203"/>
      <c r="N8" s="203"/>
      <c r="O8" s="203"/>
      <c r="P8" s="203"/>
      <c r="Q8" s="203"/>
      <c r="R8" s="204"/>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41" t="s">
        <v>86</v>
      </c>
      <c r="C10" s="242"/>
      <c r="D10" s="242"/>
      <c r="E10" s="242"/>
      <c r="F10" s="242"/>
      <c r="G10" s="242"/>
      <c r="H10" s="242"/>
      <c r="I10" s="242"/>
      <c r="J10" s="1"/>
      <c r="K10" s="243">
        <v>5000000000</v>
      </c>
      <c r="L10" s="242"/>
      <c r="M10" s="242"/>
      <c r="N10" s="242"/>
      <c r="O10" s="242"/>
      <c r="P10" s="242"/>
      <c r="Q10" s="242"/>
      <c r="R10" s="242"/>
      <c r="S10" s="18" t="s">
        <v>87</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41" t="s">
        <v>89</v>
      </c>
      <c r="C12" s="242"/>
      <c r="D12" s="242"/>
      <c r="E12" s="242"/>
      <c r="F12" s="242"/>
      <c r="G12" s="242"/>
      <c r="H12" s="242"/>
      <c r="I12" s="242"/>
      <c r="J12" s="1"/>
      <c r="K12" s="219">
        <v>6999086694.74991</v>
      </c>
      <c r="L12" s="218"/>
      <c r="M12" s="218"/>
      <c r="N12" s="218"/>
      <c r="O12" s="218"/>
      <c r="P12" s="218"/>
      <c r="Q12" s="218"/>
      <c r="R12" s="218"/>
      <c r="S12" s="244" t="s">
        <v>88</v>
      </c>
      <c r="T12" s="245"/>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17" t="s">
        <v>90</v>
      </c>
      <c r="C14" s="218"/>
      <c r="D14" s="218"/>
      <c r="E14" s="218"/>
      <c r="F14" s="218"/>
      <c r="G14" s="218"/>
      <c r="H14" s="218"/>
      <c r="I14" s="218"/>
      <c r="J14" s="1"/>
      <c r="K14" s="1"/>
      <c r="L14" s="1"/>
      <c r="M14" s="219">
        <v>45000000</v>
      </c>
      <c r="N14" s="218"/>
      <c r="O14" s="218"/>
      <c r="P14" s="218"/>
      <c r="Q14" s="218"/>
      <c r="R14" s="218"/>
      <c r="S14" s="244" t="s">
        <v>91</v>
      </c>
      <c r="T14" s="245"/>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17" t="s">
        <v>92</v>
      </c>
      <c r="C16" s="218"/>
      <c r="D16" s="218"/>
      <c r="E16" s="218"/>
      <c r="F16" s="218"/>
      <c r="G16" s="218"/>
      <c r="H16" s="218"/>
      <c r="I16" s="218"/>
      <c r="J16" s="1"/>
      <c r="K16" s="1"/>
      <c r="L16" s="1"/>
      <c r="M16" s="219">
        <v>303661696.38</v>
      </c>
      <c r="N16" s="218"/>
      <c r="O16" s="218"/>
      <c r="P16" s="218"/>
      <c r="Q16" s="218"/>
      <c r="R16" s="218"/>
      <c r="S16" s="244" t="s">
        <v>93</v>
      </c>
      <c r="T16" s="245"/>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17" t="s">
        <v>94</v>
      </c>
      <c r="C18" s="218"/>
      <c r="D18" s="218"/>
      <c r="E18" s="218"/>
      <c r="F18" s="218"/>
      <c r="G18" s="218"/>
      <c r="H18" s="218"/>
      <c r="I18" s="218"/>
      <c r="J18" s="1"/>
      <c r="K18" s="246">
        <v>0.46954967822598204</v>
      </c>
      <c r="L18" s="242"/>
      <c r="M18" s="242"/>
      <c r="N18" s="242"/>
      <c r="O18" s="242"/>
      <c r="P18" s="242"/>
      <c r="Q18" s="242"/>
      <c r="R18" s="242"/>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2" t="s">
        <v>95</v>
      </c>
      <c r="C20" s="203"/>
      <c r="D20" s="203"/>
      <c r="E20" s="203"/>
      <c r="F20" s="203"/>
      <c r="G20" s="203"/>
      <c r="H20" s="203"/>
      <c r="I20" s="203"/>
      <c r="J20" s="203"/>
      <c r="K20" s="203"/>
      <c r="L20" s="203"/>
      <c r="M20" s="203"/>
      <c r="N20" s="203"/>
      <c r="O20" s="203"/>
      <c r="P20" s="203"/>
      <c r="Q20" s="203"/>
      <c r="R20" s="204"/>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15" t="s">
        <v>138</v>
      </c>
      <c r="C22" s="208"/>
      <c r="D22" s="208"/>
      <c r="E22" s="208"/>
      <c r="F22" s="208"/>
      <c r="G22" s="208"/>
      <c r="H22" s="208"/>
      <c r="I22" s="256"/>
      <c r="J22" s="257"/>
      <c r="K22" s="258">
        <v>5668133027.098383</v>
      </c>
      <c r="L22" s="208"/>
      <c r="M22" s="208"/>
      <c r="N22" s="208"/>
      <c r="O22" s="208"/>
      <c r="P22" s="208"/>
      <c r="Q22" s="208"/>
      <c r="R22" s="208"/>
      <c r="S22" s="244" t="s">
        <v>96</v>
      </c>
      <c r="T22" s="245"/>
      <c r="U22" s="1"/>
    </row>
    <row r="23" spans="2:21" ht="9.75" customHeight="1">
      <c r="B23" s="238"/>
      <c r="C23" s="208"/>
      <c r="D23" s="208"/>
      <c r="E23" s="208"/>
      <c r="F23" s="208"/>
      <c r="G23" s="208"/>
      <c r="H23" s="208"/>
      <c r="I23" s="256"/>
      <c r="J23" s="257"/>
      <c r="K23" s="274"/>
      <c r="L23" s="208"/>
      <c r="M23" s="208"/>
      <c r="N23" s="208"/>
      <c r="O23" s="208"/>
      <c r="P23" s="208"/>
      <c r="Q23" s="208"/>
      <c r="R23" s="208"/>
      <c r="S23" s="1"/>
      <c r="T23" s="1"/>
      <c r="U23" s="1"/>
    </row>
    <row r="24" spans="2:21" ht="14.25" customHeight="1">
      <c r="B24" s="215" t="s">
        <v>139</v>
      </c>
      <c r="C24" s="208"/>
      <c r="D24" s="208"/>
      <c r="E24" s="208"/>
      <c r="F24" s="208"/>
      <c r="G24" s="208"/>
      <c r="H24" s="208"/>
      <c r="I24" s="208"/>
      <c r="J24" s="208"/>
      <c r="K24" s="208"/>
      <c r="L24" s="19"/>
      <c r="M24" s="275">
        <v>1.1336266054196766</v>
      </c>
      <c r="N24" s="208"/>
      <c r="O24" s="208"/>
      <c r="P24" s="208"/>
      <c r="Q24" s="208"/>
      <c r="R24" s="208"/>
      <c r="S24" s="247" t="s">
        <v>97</v>
      </c>
      <c r="T24" s="248"/>
      <c r="U24" s="249"/>
    </row>
    <row r="25" spans="2:21" ht="9" customHeight="1">
      <c r="B25" s="238"/>
      <c r="C25" s="208"/>
      <c r="D25" s="208"/>
      <c r="E25" s="208"/>
      <c r="F25" s="208"/>
      <c r="G25" s="208"/>
      <c r="H25" s="208"/>
      <c r="I25" s="256"/>
      <c r="J25" s="257"/>
      <c r="K25" s="274"/>
      <c r="L25" s="208"/>
      <c r="M25" s="208"/>
      <c r="N25" s="208"/>
      <c r="O25" s="208"/>
      <c r="P25" s="208"/>
      <c r="Q25" s="208"/>
      <c r="R25" s="208"/>
      <c r="S25" s="250"/>
      <c r="T25" s="251"/>
      <c r="U25" s="252"/>
    </row>
    <row r="26" spans="2:21" ht="15" customHeight="1">
      <c r="B26" s="276" t="s">
        <v>140</v>
      </c>
      <c r="C26" s="277"/>
      <c r="D26" s="277"/>
      <c r="E26" s="277"/>
      <c r="F26" s="277"/>
      <c r="G26" s="277"/>
      <c r="H26" s="278"/>
      <c r="I26" s="256"/>
      <c r="J26" s="257"/>
      <c r="K26" s="279" t="s">
        <v>123</v>
      </c>
      <c r="L26" s="280"/>
      <c r="M26" s="280"/>
      <c r="N26" s="280"/>
      <c r="O26" s="280"/>
      <c r="P26" s="280"/>
      <c r="Q26" s="280"/>
      <c r="R26" s="281"/>
      <c r="S26" s="253"/>
      <c r="T26" s="254"/>
      <c r="U26" s="255"/>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2" t="s">
        <v>98</v>
      </c>
      <c r="C28" s="203"/>
      <c r="D28" s="203"/>
      <c r="E28" s="203"/>
      <c r="F28" s="203"/>
      <c r="G28" s="203"/>
      <c r="H28" s="203"/>
      <c r="I28" s="203"/>
      <c r="J28" s="203"/>
      <c r="K28" s="203"/>
      <c r="L28" s="203"/>
      <c r="M28" s="203"/>
      <c r="N28" s="203"/>
      <c r="O28" s="203"/>
      <c r="P28" s="203"/>
      <c r="Q28" s="203"/>
      <c r="R28" s="204"/>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17" t="s">
        <v>99</v>
      </c>
      <c r="C30" s="218"/>
      <c r="D30" s="218"/>
      <c r="E30" s="218"/>
      <c r="F30" s="218"/>
      <c r="G30" s="218"/>
      <c r="H30" s="218"/>
      <c r="I30" s="218"/>
      <c r="J30" s="1"/>
      <c r="K30" s="1"/>
      <c r="L30" s="1"/>
      <c r="M30" s="219">
        <v>45923266.3</v>
      </c>
      <c r="N30" s="218"/>
      <c r="O30" s="218"/>
      <c r="P30" s="218"/>
      <c r="Q30" s="218"/>
      <c r="R30" s="218"/>
      <c r="S30" s="244" t="s">
        <v>100</v>
      </c>
      <c r="T30" s="245"/>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17" t="s">
        <v>102</v>
      </c>
      <c r="C32" s="218"/>
      <c r="D32" s="218"/>
      <c r="E32" s="218"/>
      <c r="F32" s="218"/>
      <c r="G32" s="218"/>
      <c r="H32" s="218"/>
      <c r="I32" s="218"/>
      <c r="J32" s="1"/>
      <c r="K32" s="1"/>
      <c r="L32" s="1"/>
      <c r="M32" s="219">
        <v>303661696.38</v>
      </c>
      <c r="N32" s="218"/>
      <c r="O32" s="218"/>
      <c r="P32" s="218"/>
      <c r="Q32" s="218"/>
      <c r="R32" s="218"/>
      <c r="S32" s="244" t="s">
        <v>101</v>
      </c>
      <c r="T32" s="245"/>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15" t="s">
        <v>138</v>
      </c>
      <c r="C34" s="208"/>
      <c r="D34" s="208"/>
      <c r="E34" s="208"/>
      <c r="F34" s="208"/>
      <c r="G34" s="208"/>
      <c r="H34" s="208"/>
      <c r="I34" s="256"/>
      <c r="J34" s="257"/>
      <c r="K34" s="258">
        <v>5668133027.098383</v>
      </c>
      <c r="L34" s="208"/>
      <c r="M34" s="208"/>
      <c r="N34" s="208"/>
      <c r="O34" s="208"/>
      <c r="P34" s="208"/>
      <c r="Q34" s="208"/>
      <c r="R34" s="208"/>
      <c r="S34" s="1"/>
      <c r="T34" s="1"/>
      <c r="U34" s="1"/>
    </row>
    <row r="35" spans="2:21" ht="6.75" customHeight="1">
      <c r="B35" s="238"/>
      <c r="C35" s="208"/>
      <c r="D35" s="208"/>
      <c r="E35" s="208"/>
      <c r="F35" s="208"/>
      <c r="G35" s="208"/>
      <c r="H35" s="208"/>
      <c r="I35" s="256"/>
      <c r="J35" s="257"/>
      <c r="K35" s="274"/>
      <c r="L35" s="208"/>
      <c r="M35" s="208"/>
      <c r="N35" s="208"/>
      <c r="O35" s="208"/>
      <c r="P35" s="208"/>
      <c r="Q35" s="208"/>
      <c r="R35" s="208"/>
      <c r="S35" s="1"/>
      <c r="T35" s="1"/>
      <c r="U35" s="1"/>
    </row>
    <row r="36" spans="2:21" ht="13.5" customHeight="1">
      <c r="B36" s="215" t="s">
        <v>141</v>
      </c>
      <c r="C36" s="208"/>
      <c r="D36" s="208"/>
      <c r="E36" s="208"/>
      <c r="F36" s="208"/>
      <c r="G36" s="208"/>
      <c r="H36" s="208"/>
      <c r="I36" s="256"/>
      <c r="J36" s="257"/>
      <c r="K36" s="275">
        <v>1.2035435979556766</v>
      </c>
      <c r="L36" s="208"/>
      <c r="M36" s="208"/>
      <c r="N36" s="208"/>
      <c r="O36" s="208"/>
      <c r="P36" s="208"/>
      <c r="Q36" s="208"/>
      <c r="R36" s="208"/>
      <c r="S36" s="247" t="s">
        <v>103</v>
      </c>
      <c r="T36" s="248"/>
      <c r="U36" s="249"/>
    </row>
    <row r="37" spans="2:21" ht="6" customHeight="1">
      <c r="B37" s="238"/>
      <c r="C37" s="208"/>
      <c r="D37" s="208"/>
      <c r="E37" s="208"/>
      <c r="F37" s="208"/>
      <c r="G37" s="208"/>
      <c r="H37" s="208"/>
      <c r="I37" s="256"/>
      <c r="J37" s="257"/>
      <c r="K37" s="274"/>
      <c r="L37" s="208"/>
      <c r="M37" s="208"/>
      <c r="N37" s="208"/>
      <c r="O37" s="208"/>
      <c r="P37" s="208"/>
      <c r="Q37" s="208"/>
      <c r="R37" s="208"/>
      <c r="S37" s="250"/>
      <c r="T37" s="251"/>
      <c r="U37" s="252"/>
    </row>
    <row r="38" spans="2:21" ht="15" customHeight="1">
      <c r="B38" s="276" t="s">
        <v>142</v>
      </c>
      <c r="C38" s="277"/>
      <c r="D38" s="277"/>
      <c r="E38" s="277"/>
      <c r="F38" s="277"/>
      <c r="G38" s="277"/>
      <c r="H38" s="278"/>
      <c r="I38" s="256"/>
      <c r="J38" s="257"/>
      <c r="K38" s="279" t="s">
        <v>123</v>
      </c>
      <c r="L38" s="280"/>
      <c r="M38" s="280"/>
      <c r="N38" s="280"/>
      <c r="O38" s="280"/>
      <c r="P38" s="280"/>
      <c r="Q38" s="280"/>
      <c r="R38" s="281"/>
      <c r="S38" s="253"/>
      <c r="T38" s="254"/>
      <c r="U38" s="255"/>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2" t="s">
        <v>104</v>
      </c>
      <c r="C40" s="203"/>
      <c r="D40" s="203"/>
      <c r="E40" s="203"/>
      <c r="F40" s="203"/>
      <c r="G40" s="203"/>
      <c r="H40" s="203"/>
      <c r="I40" s="203"/>
      <c r="J40" s="203"/>
      <c r="K40" s="203"/>
      <c r="L40" s="203"/>
      <c r="M40" s="203"/>
      <c r="N40" s="203"/>
      <c r="O40" s="203"/>
      <c r="P40" s="203"/>
      <c r="Q40" s="203"/>
      <c r="R40" s="204"/>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17" t="s">
        <v>106</v>
      </c>
      <c r="C42" s="218"/>
      <c r="D42" s="218"/>
      <c r="E42" s="218"/>
      <c r="F42" s="218"/>
      <c r="G42" s="218"/>
      <c r="H42" s="218"/>
      <c r="I42" s="218"/>
      <c r="J42" s="218"/>
      <c r="K42" s="218"/>
      <c r="L42" s="218"/>
      <c r="M42" s="218"/>
      <c r="N42" s="1"/>
      <c r="O42" s="259">
        <v>1218011513.1100013</v>
      </c>
      <c r="P42" s="260"/>
      <c r="Q42" s="260"/>
      <c r="R42" s="260"/>
      <c r="S42" s="244" t="s">
        <v>105</v>
      </c>
      <c r="T42" s="245"/>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2"/>
      <c r="D44" s="261" t="s">
        <v>107</v>
      </c>
      <c r="E44" s="260"/>
      <c r="F44" s="260"/>
      <c r="G44" s="260"/>
      <c r="H44" s="260"/>
      <c r="I44" s="260"/>
      <c r="J44" s="260"/>
      <c r="K44" s="260"/>
      <c r="L44" s="260"/>
      <c r="M44" s="260"/>
      <c r="N44" s="260"/>
      <c r="O44" s="219">
        <v>1214771513.1100013</v>
      </c>
      <c r="P44" s="218"/>
      <c r="Q44" s="218"/>
      <c r="R44" s="218"/>
      <c r="S44" s="1"/>
      <c r="T44" s="1"/>
      <c r="U44" s="1"/>
    </row>
    <row r="45" spans="2:21" ht="7.5" customHeight="1">
      <c r="B45" s="1"/>
      <c r="C45" s="263"/>
      <c r="D45" s="1"/>
      <c r="E45" s="1"/>
      <c r="F45" s="1"/>
      <c r="G45" s="1"/>
      <c r="H45" s="1"/>
      <c r="I45" s="1"/>
      <c r="J45" s="1"/>
      <c r="K45" s="1"/>
      <c r="L45" s="1"/>
      <c r="M45" s="1"/>
      <c r="N45" s="1"/>
      <c r="O45" s="1"/>
      <c r="P45" s="1"/>
      <c r="Q45" s="1"/>
      <c r="R45" s="1"/>
      <c r="S45" s="1"/>
      <c r="T45" s="1"/>
      <c r="U45" s="1"/>
    </row>
    <row r="46" spans="2:21" ht="13.5" customHeight="1">
      <c r="B46" s="1"/>
      <c r="C46" s="263"/>
      <c r="D46" s="261" t="s">
        <v>108</v>
      </c>
      <c r="E46" s="260"/>
      <c r="F46" s="260"/>
      <c r="G46" s="260"/>
      <c r="H46" s="260"/>
      <c r="I46" s="260"/>
      <c r="J46" s="260"/>
      <c r="K46" s="260"/>
      <c r="L46" s="260"/>
      <c r="M46" s="260"/>
      <c r="N46" s="1"/>
      <c r="O46" s="219">
        <v>3240000</v>
      </c>
      <c r="P46" s="218"/>
      <c r="Q46" s="218"/>
      <c r="R46" s="218"/>
      <c r="S46" s="1"/>
      <c r="T46" s="1"/>
      <c r="U46" s="1"/>
    </row>
    <row r="47" spans="2:21" ht="9" customHeight="1">
      <c r="B47" s="1"/>
      <c r="C47" s="263"/>
      <c r="D47" s="1"/>
      <c r="E47" s="1"/>
      <c r="F47" s="1"/>
      <c r="G47" s="1"/>
      <c r="H47" s="1"/>
      <c r="I47" s="1"/>
      <c r="J47" s="1"/>
      <c r="K47" s="1"/>
      <c r="L47" s="1"/>
      <c r="M47" s="1"/>
      <c r="N47" s="1"/>
      <c r="O47" s="1"/>
      <c r="P47" s="1"/>
      <c r="Q47" s="1"/>
      <c r="R47" s="1"/>
      <c r="S47" s="1"/>
      <c r="T47" s="1"/>
      <c r="U47" s="1"/>
    </row>
    <row r="48" spans="2:21" ht="13.5" customHeight="1">
      <c r="B48" s="1"/>
      <c r="C48" s="263"/>
      <c r="D48" s="261" t="s">
        <v>109</v>
      </c>
      <c r="E48" s="260"/>
      <c r="F48" s="260"/>
      <c r="G48" s="260"/>
      <c r="H48" s="260"/>
      <c r="I48" s="260"/>
      <c r="J48" s="260"/>
      <c r="K48" s="260"/>
      <c r="L48" s="260"/>
      <c r="M48" s="260"/>
      <c r="N48" s="260"/>
      <c r="O48" s="265" t="s">
        <v>3</v>
      </c>
      <c r="P48" s="218"/>
      <c r="Q48" s="218"/>
      <c r="R48" s="218"/>
      <c r="S48" s="1"/>
      <c r="T48" s="1"/>
      <c r="U48" s="1"/>
    </row>
    <row r="49" spans="2:21" ht="8.25" customHeight="1">
      <c r="B49" s="1"/>
      <c r="C49" s="263"/>
      <c r="D49" s="1"/>
      <c r="E49" s="1"/>
      <c r="F49" s="1"/>
      <c r="G49" s="1"/>
      <c r="H49" s="1"/>
      <c r="I49" s="1"/>
      <c r="J49" s="1"/>
      <c r="K49" s="1"/>
      <c r="L49" s="1"/>
      <c r="M49" s="1"/>
      <c r="N49" s="1"/>
      <c r="O49" s="1"/>
      <c r="P49" s="1"/>
      <c r="Q49" s="1"/>
      <c r="R49" s="1"/>
      <c r="S49" s="1"/>
      <c r="T49" s="1"/>
      <c r="U49" s="1"/>
    </row>
    <row r="50" spans="2:21" ht="15" customHeight="1">
      <c r="B50" s="1"/>
      <c r="C50" s="264"/>
      <c r="D50" s="261" t="s">
        <v>110</v>
      </c>
      <c r="E50" s="260"/>
      <c r="F50" s="260"/>
      <c r="G50" s="260"/>
      <c r="H50" s="260"/>
      <c r="I50" s="260"/>
      <c r="J50" s="260"/>
      <c r="K50" s="260"/>
      <c r="L50" s="260"/>
      <c r="M50" s="260"/>
      <c r="N50" s="260"/>
      <c r="O50" s="265" t="s">
        <v>3</v>
      </c>
      <c r="P50" s="218"/>
      <c r="Q50" s="218"/>
      <c r="R50" s="21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17" t="s">
        <v>112</v>
      </c>
      <c r="C52" s="218"/>
      <c r="D52" s="218"/>
      <c r="E52" s="218"/>
      <c r="F52" s="218"/>
      <c r="G52" s="218"/>
      <c r="H52" s="218"/>
      <c r="I52" s="218"/>
      <c r="J52" s="218"/>
      <c r="K52" s="218"/>
      <c r="L52" s="218"/>
      <c r="M52" s="218"/>
      <c r="N52" s="1"/>
      <c r="O52" s="259">
        <v>7347842113.75491</v>
      </c>
      <c r="P52" s="260"/>
      <c r="Q52" s="260"/>
      <c r="R52" s="260"/>
      <c r="S52" s="244" t="s">
        <v>111</v>
      </c>
      <c r="T52" s="245"/>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1" t="s">
        <v>113</v>
      </c>
      <c r="E54" s="260"/>
      <c r="F54" s="260"/>
      <c r="G54" s="260"/>
      <c r="H54" s="260"/>
      <c r="I54" s="260"/>
      <c r="J54" s="260"/>
      <c r="K54" s="260"/>
      <c r="L54" s="260"/>
      <c r="M54" s="260"/>
      <c r="N54" s="260"/>
      <c r="O54" s="219">
        <v>6999086694.74991</v>
      </c>
      <c r="P54" s="218"/>
      <c r="Q54" s="218"/>
      <c r="R54" s="21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1" t="s">
        <v>114</v>
      </c>
      <c r="E56" s="260"/>
      <c r="F56" s="260"/>
      <c r="G56" s="260"/>
      <c r="H56" s="260"/>
      <c r="I56" s="260"/>
      <c r="J56" s="260"/>
      <c r="K56" s="260"/>
      <c r="L56" s="260"/>
      <c r="M56" s="260"/>
      <c r="N56" s="260"/>
      <c r="O56" s="219">
        <v>45093722.625</v>
      </c>
      <c r="P56" s="218"/>
      <c r="Q56" s="218"/>
      <c r="R56" s="21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1" t="s">
        <v>115</v>
      </c>
      <c r="E58" s="260"/>
      <c r="F58" s="260"/>
      <c r="G58" s="260"/>
      <c r="H58" s="260"/>
      <c r="I58" s="260"/>
      <c r="J58" s="260"/>
      <c r="K58" s="260"/>
      <c r="L58" s="260"/>
      <c r="M58" s="260"/>
      <c r="N58" s="260"/>
      <c r="O58" s="219">
        <v>303661696.38</v>
      </c>
      <c r="P58" s="218"/>
      <c r="Q58" s="218"/>
      <c r="R58" s="21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1" t="s">
        <v>110</v>
      </c>
      <c r="E60" s="260"/>
      <c r="F60" s="260"/>
      <c r="G60" s="260"/>
      <c r="H60" s="260"/>
      <c r="I60" s="260"/>
      <c r="J60" s="260"/>
      <c r="K60" s="260"/>
      <c r="L60" s="260"/>
      <c r="M60" s="260"/>
      <c r="N60" s="260"/>
      <c r="O60" s="265" t="s">
        <v>3</v>
      </c>
      <c r="P60" s="218"/>
      <c r="Q60" s="218"/>
      <c r="R60" s="21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17" t="s">
        <v>116</v>
      </c>
      <c r="C62" s="218"/>
      <c r="D62" s="218"/>
      <c r="E62" s="218"/>
      <c r="F62" s="218"/>
      <c r="G62" s="218"/>
      <c r="H62" s="218"/>
      <c r="I62" s="218"/>
      <c r="J62" s="218"/>
      <c r="K62" s="218"/>
      <c r="L62" s="218"/>
      <c r="M62" s="218"/>
      <c r="N62" s="218"/>
      <c r="O62" s="219">
        <v>300000000</v>
      </c>
      <c r="P62" s="218"/>
      <c r="Q62" s="218"/>
      <c r="R62" s="218"/>
      <c r="S62" s="244" t="s">
        <v>117</v>
      </c>
      <c r="T62" s="245"/>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17" t="s">
        <v>119</v>
      </c>
      <c r="C64" s="218"/>
      <c r="D64" s="218"/>
      <c r="E64" s="218"/>
      <c r="F64" s="218"/>
      <c r="G64" s="218"/>
      <c r="H64" s="218"/>
      <c r="I64" s="218"/>
      <c r="J64" s="218"/>
      <c r="K64" s="218"/>
      <c r="L64" s="218"/>
      <c r="M64" s="218"/>
      <c r="N64" s="218"/>
      <c r="O64" s="219">
        <v>81579943.41043612</v>
      </c>
      <c r="P64" s="218"/>
      <c r="Q64" s="218"/>
      <c r="R64" s="218"/>
      <c r="S64" s="244" t="s">
        <v>118</v>
      </c>
      <c r="T64" s="245"/>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17" t="s">
        <v>120</v>
      </c>
      <c r="C66" s="218"/>
      <c r="D66" s="218"/>
      <c r="E66" s="218"/>
      <c r="F66" s="218"/>
      <c r="G66" s="218"/>
      <c r="H66" s="218"/>
      <c r="I66" s="218"/>
      <c r="J66" s="218"/>
      <c r="K66" s="218"/>
      <c r="L66" s="218"/>
      <c r="M66" s="218"/>
      <c r="N66" s="218"/>
      <c r="O66" s="219">
        <v>5000000000</v>
      </c>
      <c r="P66" s="218"/>
      <c r="Q66" s="218"/>
      <c r="R66" s="218"/>
      <c r="S66" s="244" t="s">
        <v>121</v>
      </c>
      <c r="T66" s="245"/>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17" t="s">
        <v>122</v>
      </c>
      <c r="C68" s="218"/>
      <c r="D68" s="218"/>
      <c r="E68" s="218"/>
      <c r="F68" s="218"/>
      <c r="G68" s="218"/>
      <c r="H68" s="218"/>
      <c r="I68" s="218"/>
      <c r="J68" s="218"/>
      <c r="K68" s="218"/>
      <c r="L68" s="218"/>
      <c r="M68" s="218"/>
      <c r="N68" s="218"/>
      <c r="O68" s="219">
        <v>3184273683.4544754</v>
      </c>
      <c r="P68" s="218"/>
      <c r="Q68" s="218"/>
      <c r="R68" s="21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66" t="s">
        <v>124</v>
      </c>
      <c r="C70" s="267"/>
      <c r="D70" s="267"/>
      <c r="E70" s="267"/>
      <c r="F70" s="267"/>
      <c r="G70" s="267"/>
      <c r="H70" s="268"/>
      <c r="I70" s="1"/>
      <c r="J70" s="1"/>
      <c r="K70" s="1"/>
      <c r="L70" s="271" t="s">
        <v>123</v>
      </c>
      <c r="M70" s="272"/>
      <c r="N70" s="272"/>
      <c r="O70" s="272"/>
      <c r="P70" s="272"/>
      <c r="Q70" s="272"/>
      <c r="R70" s="273"/>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2" t="s">
        <v>125</v>
      </c>
      <c r="C72" s="203"/>
      <c r="D72" s="203"/>
      <c r="E72" s="203"/>
      <c r="F72" s="203"/>
      <c r="G72" s="203"/>
      <c r="H72" s="203"/>
      <c r="I72" s="203"/>
      <c r="J72" s="203"/>
      <c r="K72" s="203"/>
      <c r="L72" s="203"/>
      <c r="M72" s="203"/>
      <c r="N72" s="203"/>
      <c r="O72" s="203"/>
      <c r="P72" s="203"/>
      <c r="Q72" s="203"/>
      <c r="R72" s="204"/>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17" t="s">
        <v>126</v>
      </c>
      <c r="C74" s="218"/>
      <c r="D74" s="218"/>
      <c r="E74" s="218"/>
      <c r="F74" s="218"/>
      <c r="G74" s="218"/>
      <c r="H74" s="218"/>
      <c r="I74" s="218"/>
      <c r="J74" s="218"/>
      <c r="K74" s="218"/>
      <c r="L74" s="218"/>
      <c r="M74" s="218"/>
      <c r="N74" s="282">
        <v>659301614.0249987</v>
      </c>
      <c r="O74" s="230"/>
      <c r="P74" s="230"/>
      <c r="Q74" s="230"/>
      <c r="R74" s="230"/>
      <c r="S74" s="244" t="s">
        <v>127</v>
      </c>
      <c r="T74" s="245"/>
      <c r="U74" s="1"/>
    </row>
    <row r="75" spans="2:21" ht="7.5" customHeight="1">
      <c r="B75" s="1"/>
      <c r="C75" s="1"/>
      <c r="D75" s="1"/>
      <c r="E75" s="1"/>
      <c r="F75" s="1"/>
      <c r="G75" s="1"/>
      <c r="H75" s="1"/>
      <c r="I75" s="1"/>
      <c r="J75" s="1"/>
      <c r="K75" s="1"/>
      <c r="L75" s="1"/>
      <c r="M75" s="1"/>
      <c r="N75" s="1"/>
      <c r="O75" s="1"/>
      <c r="P75" s="1"/>
      <c r="Q75" s="1"/>
      <c r="R75" s="1"/>
      <c r="S75" s="245"/>
      <c r="T75" s="245"/>
      <c r="U75" s="1"/>
    </row>
    <row r="76" spans="2:21" ht="15" customHeight="1">
      <c r="B76" s="217" t="s">
        <v>128</v>
      </c>
      <c r="C76" s="218"/>
      <c r="D76" s="218"/>
      <c r="E76" s="218"/>
      <c r="F76" s="218"/>
      <c r="G76" s="218"/>
      <c r="H76" s="218"/>
      <c r="I76" s="218"/>
      <c r="J76" s="218"/>
      <c r="K76" s="218"/>
      <c r="L76" s="218"/>
      <c r="M76" s="218"/>
      <c r="N76" s="218"/>
      <c r="O76" s="258">
        <v>-4949680.34316247</v>
      </c>
      <c r="P76" s="208"/>
      <c r="Q76" s="208"/>
      <c r="R76" s="208"/>
      <c r="S76" s="244" t="s">
        <v>129</v>
      </c>
      <c r="T76" s="245"/>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17" t="s">
        <v>130</v>
      </c>
      <c r="C78" s="218"/>
      <c r="D78" s="218"/>
      <c r="E78" s="218"/>
      <c r="F78" s="218"/>
      <c r="G78" s="218"/>
      <c r="H78" s="218"/>
      <c r="I78" s="218"/>
      <c r="J78" s="218"/>
      <c r="K78" s="218"/>
      <c r="L78" s="218"/>
      <c r="M78" s="218"/>
      <c r="N78" s="218"/>
      <c r="O78" s="1"/>
      <c r="P78" s="1"/>
      <c r="Q78" s="283">
        <v>654351933.6818361</v>
      </c>
      <c r="R78" s="208"/>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66" t="s">
        <v>131</v>
      </c>
      <c r="C80" s="267"/>
      <c r="D80" s="267"/>
      <c r="E80" s="267"/>
      <c r="F80" s="267"/>
      <c r="G80" s="267"/>
      <c r="H80" s="268"/>
      <c r="I80" s="1"/>
      <c r="J80" s="1"/>
      <c r="K80" s="1"/>
      <c r="L80" s="271" t="s">
        <v>123</v>
      </c>
      <c r="M80" s="272"/>
      <c r="N80" s="272"/>
      <c r="O80" s="272"/>
      <c r="P80" s="272"/>
      <c r="Q80" s="272"/>
      <c r="R80" s="273"/>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69"/>
      <c r="C82" s="270"/>
      <c r="D82" s="270"/>
      <c r="E82" s="270"/>
      <c r="F82" s="270"/>
      <c r="G82" s="270"/>
      <c r="H82" s="270"/>
      <c r="I82" s="270"/>
      <c r="J82" s="270"/>
      <c r="K82" s="270"/>
      <c r="L82" s="270"/>
      <c r="M82" s="270"/>
      <c r="N82" s="270"/>
      <c r="O82" s="270"/>
      <c r="P82" s="270"/>
      <c r="Q82" s="270"/>
      <c r="R82" s="270"/>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17" t="s">
        <v>132</v>
      </c>
      <c r="C84" s="218"/>
      <c r="D84" s="218"/>
      <c r="E84" s="218"/>
      <c r="F84" s="218"/>
      <c r="G84" s="218"/>
      <c r="H84" s="218"/>
      <c r="I84" s="218"/>
      <c r="J84" s="218"/>
      <c r="K84" s="218"/>
      <c r="L84" s="218"/>
      <c r="M84" s="218"/>
      <c r="N84" s="1"/>
      <c r="O84" s="219">
        <v>45093722.625</v>
      </c>
      <c r="P84" s="218"/>
      <c r="Q84" s="218"/>
      <c r="R84" s="218"/>
      <c r="S84" s="244" t="s">
        <v>133</v>
      </c>
      <c r="T84" s="245"/>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17" t="s">
        <v>134</v>
      </c>
      <c r="C86" s="218"/>
      <c r="D86" s="218"/>
      <c r="E86" s="218"/>
      <c r="F86" s="218"/>
      <c r="G86" s="218"/>
      <c r="H86" s="218"/>
      <c r="I86" s="218"/>
      <c r="J86" s="218"/>
      <c r="K86" s="218"/>
      <c r="L86" s="218"/>
      <c r="M86" s="218"/>
      <c r="N86" s="1"/>
      <c r="O86" s="19"/>
      <c r="P86" s="258">
        <v>0</v>
      </c>
      <c r="Q86" s="208"/>
      <c r="R86" s="208"/>
      <c r="S86" s="244" t="s">
        <v>135</v>
      </c>
      <c r="T86" s="245"/>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17" t="s">
        <v>136</v>
      </c>
      <c r="C88" s="218"/>
      <c r="D88" s="218"/>
      <c r="E88" s="218"/>
      <c r="F88" s="218"/>
      <c r="G88" s="218"/>
      <c r="H88" s="218"/>
      <c r="I88" s="218"/>
      <c r="J88" s="218"/>
      <c r="K88" s="218"/>
      <c r="L88" s="218"/>
      <c r="M88" s="218"/>
      <c r="O88" s="19"/>
      <c r="P88" s="258">
        <v>45093722.625</v>
      </c>
      <c r="Q88" s="208"/>
      <c r="R88" s="208"/>
      <c r="S88" s="244" t="s">
        <v>137</v>
      </c>
      <c r="T88" s="245"/>
    </row>
  </sheetData>
  <sheetProtection/>
  <mergeCells count="116">
    <mergeCell ref="B38:H38"/>
    <mergeCell ref="I38:J38"/>
    <mergeCell ref="K38:R38"/>
    <mergeCell ref="N74:R74"/>
    <mergeCell ref="O76:R76"/>
    <mergeCell ref="Q78:R78"/>
    <mergeCell ref="B68:N68"/>
    <mergeCell ref="O68:R68"/>
    <mergeCell ref="L70:R70"/>
    <mergeCell ref="B70:H70"/>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B76:N76"/>
    <mergeCell ref="S76:T76"/>
    <mergeCell ref="B78:N78"/>
    <mergeCell ref="B80:H80"/>
    <mergeCell ref="B82:R82"/>
    <mergeCell ref="L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Vantomme Bart</cp:lastModifiedBy>
  <dcterms:created xsi:type="dcterms:W3CDTF">2019-06-13T12:32:11Z</dcterms:created>
  <dcterms:modified xsi:type="dcterms:W3CDTF">2019-06-13T13:21:25Z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