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2_10\"/>
    </mc:Choice>
  </mc:AlternateContent>
  <xr:revisionPtr revIDLastSave="0" documentId="13_ncr:1_{34C19965-9DB1-45C3-88FF-312E6F209FFF}" xr6:coauthVersionLast="47" xr6:coauthVersionMax="47" xr10:uidLastSave="{00000000-0000-0000-0000-000000000000}"/>
  <bookViews>
    <workbookView xWindow="-110" yWindow="-110" windowWidth="19420" windowHeight="10420" firstSheet="5" activeTab="8"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G598" i="17" s="1"/>
  <c r="C598" i="17"/>
  <c r="G596" i="17"/>
  <c r="F596" i="17"/>
  <c r="G594" i="17"/>
  <c r="F594" i="17"/>
  <c r="G592" i="17"/>
  <c r="F592" i="17"/>
  <c r="G590" i="17"/>
  <c r="F590" i="17"/>
  <c r="G588" i="17"/>
  <c r="F588" i="17"/>
  <c r="G586" i="17"/>
  <c r="F586" i="17"/>
  <c r="G584" i="17"/>
  <c r="F584" i="17"/>
  <c r="G582" i="17"/>
  <c r="F582" i="17"/>
  <c r="G580" i="17"/>
  <c r="F580" i="17"/>
  <c r="D577" i="17"/>
  <c r="C577" i="17"/>
  <c r="G575" i="17"/>
  <c r="F575" i="17"/>
  <c r="G573" i="17"/>
  <c r="F573" i="17"/>
  <c r="D570" i="17"/>
  <c r="C570" i="17"/>
  <c r="G566" i="17"/>
  <c r="G562" i="17"/>
  <c r="D555" i="17"/>
  <c r="C555" i="17"/>
  <c r="F551" i="17" s="1"/>
  <c r="G551" i="17"/>
  <c r="G547" i="17"/>
  <c r="F547" i="17"/>
  <c r="G543" i="17"/>
  <c r="F543" i="17"/>
  <c r="G539" i="17"/>
  <c r="F539" i="17"/>
  <c r="D532" i="17"/>
  <c r="C532" i="17"/>
  <c r="G528" i="17"/>
  <c r="F528" i="17"/>
  <c r="G524" i="17"/>
  <c r="F524" i="17"/>
  <c r="G520" i="17"/>
  <c r="F520" i="17"/>
  <c r="G516" i="17"/>
  <c r="F516" i="17"/>
  <c r="G480" i="17"/>
  <c r="F480" i="17"/>
  <c r="G476" i="17"/>
  <c r="F476" i="17"/>
  <c r="D475" i="17"/>
  <c r="C475" i="17"/>
  <c r="G473" i="17"/>
  <c r="F473" i="17"/>
  <c r="G471" i="17"/>
  <c r="F471" i="17"/>
  <c r="G469" i="17"/>
  <c r="F469" i="17"/>
  <c r="G467" i="17"/>
  <c r="F467" i="17"/>
  <c r="G458" i="17"/>
  <c r="F458" i="17"/>
  <c r="G454" i="17"/>
  <c r="F454" i="17"/>
  <c r="D453" i="17"/>
  <c r="C453" i="17"/>
  <c r="G451" i="17"/>
  <c r="F451" i="17"/>
  <c r="G449" i="17"/>
  <c r="F449" i="17"/>
  <c r="G447" i="17"/>
  <c r="F447" i="17"/>
  <c r="G445" i="17"/>
  <c r="F445" i="17"/>
  <c r="D440" i="17"/>
  <c r="C440" i="17"/>
  <c r="F436" i="17" s="1"/>
  <c r="G436" i="17"/>
  <c r="G432" i="17"/>
  <c r="G428" i="17"/>
  <c r="F428" i="17"/>
  <c r="G424" i="17"/>
  <c r="F424" i="17"/>
  <c r="G420" i="17"/>
  <c r="F420" i="17"/>
  <c r="G416" i="17"/>
  <c r="F416" i="17"/>
  <c r="D381" i="17"/>
  <c r="C381" i="17"/>
  <c r="G379" i="17"/>
  <c r="F379" i="17"/>
  <c r="G377" i="17"/>
  <c r="F377" i="17"/>
  <c r="G375" i="17"/>
  <c r="F375" i="17"/>
  <c r="G373" i="17"/>
  <c r="F373" i="17"/>
  <c r="G371" i="17"/>
  <c r="F371" i="17"/>
  <c r="G369" i="17"/>
  <c r="F369" i="17"/>
  <c r="G367" i="17"/>
  <c r="F367" i="17"/>
  <c r="G365" i="17"/>
  <c r="F365" i="17"/>
  <c r="G363" i="17"/>
  <c r="F363" i="17"/>
  <c r="D360" i="17"/>
  <c r="C360" i="17"/>
  <c r="G358" i="17"/>
  <c r="F358" i="17"/>
  <c r="G356" i="17"/>
  <c r="F356" i="17"/>
  <c r="D353" i="17"/>
  <c r="C353" i="17"/>
  <c r="F350" i="17" s="1"/>
  <c r="G347" i="17"/>
  <c r="D343" i="17"/>
  <c r="C343" i="17"/>
  <c r="F342" i="17" s="1"/>
  <c r="G342" i="17"/>
  <c r="G341" i="17"/>
  <c r="F341" i="17"/>
  <c r="G340" i="17"/>
  <c r="G339" i="17"/>
  <c r="F339" i="17"/>
  <c r="G338" i="17"/>
  <c r="G337" i="17"/>
  <c r="F337" i="17"/>
  <c r="G336" i="17"/>
  <c r="G343" i="17" s="1"/>
  <c r="G335" i="17"/>
  <c r="F335" i="17"/>
  <c r="G334" i="17"/>
  <c r="G333" i="17"/>
  <c r="F333" i="17"/>
  <c r="D328" i="17"/>
  <c r="C328" i="17"/>
  <c r="F310" i="17" s="1"/>
  <c r="F328" i="17" s="1"/>
  <c r="G310" i="17"/>
  <c r="G328" i="17" s="1"/>
  <c r="D305" i="17"/>
  <c r="C305" i="17"/>
  <c r="F304" i="17"/>
  <c r="G303" i="17"/>
  <c r="F303" i="17"/>
  <c r="F302" i="17"/>
  <c r="G301" i="17"/>
  <c r="F301" i="17"/>
  <c r="F300" i="17"/>
  <c r="G299" i="17"/>
  <c r="F299" i="17"/>
  <c r="F298" i="17"/>
  <c r="G297" i="17"/>
  <c r="F297" i="17"/>
  <c r="F296" i="17"/>
  <c r="G295" i="17"/>
  <c r="F295" i="17"/>
  <c r="F294" i="17"/>
  <c r="G293" i="17"/>
  <c r="F293" i="17"/>
  <c r="F292" i="17"/>
  <c r="G291" i="17"/>
  <c r="F291" i="17"/>
  <c r="F290" i="17"/>
  <c r="G289" i="17"/>
  <c r="F289" i="17"/>
  <c r="F288" i="17"/>
  <c r="F305" i="17" s="1"/>
  <c r="G287" i="17"/>
  <c r="F287" i="17"/>
  <c r="F255" i="17"/>
  <c r="G254" i="17"/>
  <c r="F253" i="17"/>
  <c r="F251" i="17"/>
  <c r="G250" i="17"/>
  <c r="D249" i="17"/>
  <c r="G252" i="17" s="1"/>
  <c r="C249" i="17"/>
  <c r="F254" i="17" s="1"/>
  <c r="F248" i="17"/>
  <c r="G247" i="17"/>
  <c r="F247" i="17"/>
  <c r="F246" i="17"/>
  <c r="F245" i="17"/>
  <c r="F244" i="17"/>
  <c r="F243" i="17"/>
  <c r="F242" i="17"/>
  <c r="F249" i="17" s="1"/>
  <c r="G241" i="17"/>
  <c r="F241" i="17"/>
  <c r="F233" i="17"/>
  <c r="G232" i="17"/>
  <c r="F231" i="17"/>
  <c r="F229" i="17"/>
  <c r="G228" i="17"/>
  <c r="D227" i="17"/>
  <c r="G230" i="17" s="1"/>
  <c r="C227" i="17"/>
  <c r="F232" i="17" s="1"/>
  <c r="F226" i="17"/>
  <c r="G225" i="17"/>
  <c r="F225" i="17"/>
  <c r="F224" i="17"/>
  <c r="F223" i="17"/>
  <c r="F222" i="17"/>
  <c r="F221" i="17"/>
  <c r="F220" i="17"/>
  <c r="F227" i="17" s="1"/>
  <c r="G219" i="17"/>
  <c r="F219" i="17"/>
  <c r="D214" i="17"/>
  <c r="C214" i="17"/>
  <c r="F213" i="17"/>
  <c r="F212" i="17"/>
  <c r="F211" i="17"/>
  <c r="G210" i="17"/>
  <c r="F210" i="17"/>
  <c r="F209" i="17"/>
  <c r="G208" i="17"/>
  <c r="F208" i="17"/>
  <c r="F207" i="17"/>
  <c r="G206" i="17"/>
  <c r="F206" i="17"/>
  <c r="F205" i="17"/>
  <c r="F204" i="17"/>
  <c r="F203" i="17"/>
  <c r="G202" i="17"/>
  <c r="F202" i="17"/>
  <c r="F201" i="17"/>
  <c r="G200" i="17"/>
  <c r="F200" i="17"/>
  <c r="F199" i="17"/>
  <c r="G198" i="17"/>
  <c r="F198" i="17"/>
  <c r="F197" i="17"/>
  <c r="F196" i="17"/>
  <c r="F195" i="17"/>
  <c r="G194" i="17"/>
  <c r="F194" i="17"/>
  <c r="F193" i="17"/>
  <c r="G192" i="17"/>
  <c r="F192" i="17"/>
  <c r="F191" i="17"/>
  <c r="G190" i="17"/>
  <c r="F190" i="17"/>
  <c r="F214" i="17" s="1"/>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F25" i="17"/>
  <c r="F24" i="17"/>
  <c r="F23" i="17"/>
  <c r="F21" i="17"/>
  <c r="F20" i="17"/>
  <c r="F19" i="17"/>
  <c r="F17" i="17"/>
  <c r="F16" i="17"/>
  <c r="C15" i="17"/>
  <c r="F26" i="17" s="1"/>
  <c r="F14" i="17"/>
  <c r="F13" i="17"/>
  <c r="F12" i="17"/>
  <c r="F15" i="17" s="1"/>
  <c r="G227" i="16"/>
  <c r="F227" i="16"/>
  <c r="G226" i="16"/>
  <c r="F226" i="16"/>
  <c r="G225" i="16"/>
  <c r="F225" i="16"/>
  <c r="G224" i="16"/>
  <c r="F224" i="16"/>
  <c r="G223" i="16"/>
  <c r="F223" i="16"/>
  <c r="G222" i="16"/>
  <c r="F222" i="16"/>
  <c r="G221" i="16"/>
  <c r="F221" i="16"/>
  <c r="G220" i="16"/>
  <c r="C220" i="16"/>
  <c r="G219" i="16"/>
  <c r="F219" i="16"/>
  <c r="G218" i="16"/>
  <c r="F218" i="16"/>
  <c r="G217" i="16"/>
  <c r="F217" i="16"/>
  <c r="F220" i="16" s="1"/>
  <c r="F212" i="16"/>
  <c r="F210" i="16"/>
  <c r="F209" i="16"/>
  <c r="C208" i="16"/>
  <c r="F215" i="16" s="1"/>
  <c r="F206" i="16"/>
  <c r="F205" i="16"/>
  <c r="F204" i="16"/>
  <c r="F203" i="16"/>
  <c r="F202" i="16"/>
  <c r="F201" i="16"/>
  <c r="F200" i="16"/>
  <c r="F199" i="16"/>
  <c r="F198" i="16"/>
  <c r="F197" i="16"/>
  <c r="F196" i="16"/>
  <c r="F208" i="16" s="1"/>
  <c r="F195" i="16"/>
  <c r="F194" i="16"/>
  <c r="F193" i="16"/>
  <c r="F187" i="16"/>
  <c r="F184" i="16"/>
  <c r="F183" i="16"/>
  <c r="F180" i="16"/>
  <c r="C179" i="16"/>
  <c r="F186" i="16" s="1"/>
  <c r="F177" i="16"/>
  <c r="F175" i="16"/>
  <c r="F174" i="16"/>
  <c r="C167" i="16"/>
  <c r="F166" i="16"/>
  <c r="F167" i="16" s="1"/>
  <c r="D166" i="16"/>
  <c r="D167" i="16" s="1"/>
  <c r="F165" i="16"/>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F153" i="16" s="1"/>
  <c r="G138" i="16"/>
  <c r="G153" i="16" s="1"/>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G127" i="16" s="1"/>
  <c r="F113" i="16"/>
  <c r="F127" i="16" s="1"/>
  <c r="G112" i="16"/>
  <c r="F112" i="16"/>
  <c r="D100" i="16"/>
  <c r="G104" i="16" s="1"/>
  <c r="C100" i="16"/>
  <c r="F105" i="16" s="1"/>
  <c r="G98" i="16"/>
  <c r="G96" i="16"/>
  <c r="G94" i="16"/>
  <c r="F94" i="16"/>
  <c r="D77" i="16"/>
  <c r="G86" i="16" s="1"/>
  <c r="C77" i="16"/>
  <c r="F82" i="16" s="1"/>
  <c r="G75" i="16"/>
  <c r="G73" i="16"/>
  <c r="G71" i="16"/>
  <c r="F64" i="16"/>
  <c r="F63" i="16"/>
  <c r="F60" i="16"/>
  <c r="F59" i="16"/>
  <c r="C58" i="16"/>
  <c r="F62" i="16" s="1"/>
  <c r="F57" i="16"/>
  <c r="F56" i="16"/>
  <c r="F53" i="16"/>
  <c r="F58" i="16" s="1"/>
  <c r="F292" i="16"/>
  <c r="G213" i="17" l="1"/>
  <c r="G211" i="17"/>
  <c r="G209" i="17"/>
  <c r="G207" i="17"/>
  <c r="G205" i="17"/>
  <c r="G203" i="17"/>
  <c r="G201" i="17"/>
  <c r="G199" i="17"/>
  <c r="G197" i="17"/>
  <c r="G195" i="17"/>
  <c r="G193" i="17"/>
  <c r="G191" i="17"/>
  <c r="G214" i="17" s="1"/>
  <c r="G223" i="17"/>
  <c r="G245" i="17"/>
  <c r="G196" i="17"/>
  <c r="G204" i="17"/>
  <c r="G212" i="17"/>
  <c r="G221" i="17"/>
  <c r="G227" i="17" s="1"/>
  <c r="G243" i="17"/>
  <c r="G249" i="17" s="1"/>
  <c r="G304" i="17"/>
  <c r="G302" i="17"/>
  <c r="G300" i="17"/>
  <c r="G298" i="17"/>
  <c r="G296" i="17"/>
  <c r="G294" i="17"/>
  <c r="G292" i="17"/>
  <c r="G290" i="17"/>
  <c r="G305" i="17" s="1"/>
  <c r="G288" i="17"/>
  <c r="G233" i="17"/>
  <c r="G231" i="17"/>
  <c r="G229" i="17"/>
  <c r="G226" i="17"/>
  <c r="G224" i="17"/>
  <c r="G222" i="17"/>
  <c r="G220" i="17"/>
  <c r="G255" i="17"/>
  <c r="G253" i="17"/>
  <c r="G251" i="17"/>
  <c r="G248" i="17"/>
  <c r="G246" i="17"/>
  <c r="G244" i="17"/>
  <c r="G242" i="17"/>
  <c r="F352" i="17"/>
  <c r="F347" i="17"/>
  <c r="F349" i="17"/>
  <c r="F351" i="17"/>
  <c r="F348" i="17"/>
  <c r="F346" i="17"/>
  <c r="F432" i="17"/>
  <c r="F569" i="17"/>
  <c r="F567" i="17"/>
  <c r="F565" i="17"/>
  <c r="F563" i="17"/>
  <c r="F561" i="17"/>
  <c r="F439" i="17"/>
  <c r="F437" i="17"/>
  <c r="F435" i="17"/>
  <c r="F433" i="17"/>
  <c r="F431" i="17"/>
  <c r="F429" i="17"/>
  <c r="F427" i="17"/>
  <c r="F425" i="17"/>
  <c r="F423" i="17"/>
  <c r="F421" i="17"/>
  <c r="F419" i="17"/>
  <c r="F417" i="17"/>
  <c r="F440" i="17" s="1"/>
  <c r="F531" i="17"/>
  <c r="F529" i="17"/>
  <c r="F527" i="17"/>
  <c r="F525" i="17"/>
  <c r="F523" i="17"/>
  <c r="F521" i="17"/>
  <c r="F519" i="17"/>
  <c r="F517" i="17"/>
  <c r="F515" i="17"/>
  <c r="F554" i="17"/>
  <c r="F552" i="17"/>
  <c r="F550" i="17"/>
  <c r="F548" i="17"/>
  <c r="F546" i="17"/>
  <c r="F544" i="17"/>
  <c r="F542" i="17"/>
  <c r="F540" i="17"/>
  <c r="F538" i="17"/>
  <c r="F562" i="17"/>
  <c r="F566" i="17"/>
  <c r="G352" i="17"/>
  <c r="G350" i="17"/>
  <c r="G348" i="17"/>
  <c r="G439" i="17"/>
  <c r="G437" i="17"/>
  <c r="G435" i="17"/>
  <c r="G433" i="17"/>
  <c r="G431" i="17"/>
  <c r="G429" i="17"/>
  <c r="G427" i="17"/>
  <c r="G425" i="17"/>
  <c r="G423" i="17"/>
  <c r="G421" i="17"/>
  <c r="G419" i="17"/>
  <c r="G417" i="17"/>
  <c r="G440" i="17" s="1"/>
  <c r="G531" i="17"/>
  <c r="G529" i="17"/>
  <c r="G527" i="17"/>
  <c r="G525" i="17"/>
  <c r="G523" i="17"/>
  <c r="G521" i="17"/>
  <c r="G519" i="17"/>
  <c r="G517" i="17"/>
  <c r="G515" i="17"/>
  <c r="G554" i="17"/>
  <c r="G552" i="17"/>
  <c r="G550" i="17"/>
  <c r="G548" i="17"/>
  <c r="G546" i="17"/>
  <c r="G544" i="17"/>
  <c r="G542" i="17"/>
  <c r="G540" i="17"/>
  <c r="G538" i="17"/>
  <c r="G569" i="17"/>
  <c r="G567" i="17"/>
  <c r="G565" i="17"/>
  <c r="G563" i="17"/>
  <c r="G561" i="17"/>
  <c r="F18" i="17"/>
  <c r="F22" i="17"/>
  <c r="G346" i="17"/>
  <c r="G351" i="17"/>
  <c r="F360" i="17"/>
  <c r="F359" i="17"/>
  <c r="F357" i="17"/>
  <c r="F381" i="17"/>
  <c r="F380" i="17"/>
  <c r="F378" i="17"/>
  <c r="F376" i="17"/>
  <c r="F374" i="17"/>
  <c r="F372" i="17"/>
  <c r="F370" i="17"/>
  <c r="F368" i="17"/>
  <c r="F366" i="17"/>
  <c r="F364" i="17"/>
  <c r="F418" i="17"/>
  <c r="F422" i="17"/>
  <c r="F426" i="17"/>
  <c r="F430" i="17"/>
  <c r="F434" i="17"/>
  <c r="F438" i="17"/>
  <c r="F459" i="17"/>
  <c r="F457" i="17"/>
  <c r="F455" i="17"/>
  <c r="F452" i="17"/>
  <c r="F450" i="17"/>
  <c r="F453" i="17" s="1"/>
  <c r="F448" i="17"/>
  <c r="F446" i="17"/>
  <c r="F456" i="17"/>
  <c r="F481" i="17"/>
  <c r="F479" i="17"/>
  <c r="F477" i="17"/>
  <c r="F474" i="17"/>
  <c r="F475" i="17" s="1"/>
  <c r="F472" i="17"/>
  <c r="F470" i="17"/>
  <c r="F468" i="17"/>
  <c r="F478" i="17"/>
  <c r="F514" i="17"/>
  <c r="F518" i="17"/>
  <c r="F522" i="17"/>
  <c r="F526" i="17"/>
  <c r="F530" i="17"/>
  <c r="F537" i="17"/>
  <c r="F541" i="17"/>
  <c r="F545" i="17"/>
  <c r="F549" i="17"/>
  <c r="F553" i="17"/>
  <c r="F560" i="17"/>
  <c r="F564" i="17"/>
  <c r="F568" i="17"/>
  <c r="F576" i="17"/>
  <c r="F574" i="17"/>
  <c r="F577" i="17" s="1"/>
  <c r="F598" i="17"/>
  <c r="F597" i="17"/>
  <c r="F595" i="17"/>
  <c r="F593" i="17"/>
  <c r="F591" i="17"/>
  <c r="F589" i="17"/>
  <c r="F587" i="17"/>
  <c r="F585" i="17"/>
  <c r="F583" i="17"/>
  <c r="F581" i="17"/>
  <c r="F228" i="17"/>
  <c r="F230" i="17"/>
  <c r="F250" i="17"/>
  <c r="F252" i="17"/>
  <c r="F334" i="17"/>
  <c r="F343" i="17" s="1"/>
  <c r="F336" i="17"/>
  <c r="F338" i="17"/>
  <c r="F340" i="17"/>
  <c r="G349" i="17"/>
  <c r="G360" i="17"/>
  <c r="G359" i="17"/>
  <c r="G357" i="17"/>
  <c r="G381" i="17"/>
  <c r="G380" i="17"/>
  <c r="G378" i="17"/>
  <c r="G376" i="17"/>
  <c r="G374" i="17"/>
  <c r="G372" i="17"/>
  <c r="G370" i="17"/>
  <c r="G368" i="17"/>
  <c r="G366" i="17"/>
  <c r="G364" i="17"/>
  <c r="G418" i="17"/>
  <c r="G422" i="17"/>
  <c r="G426" i="17"/>
  <c r="G430" i="17"/>
  <c r="G434" i="17"/>
  <c r="G438" i="17"/>
  <c r="G459" i="17"/>
  <c r="G457" i="17"/>
  <c r="G455" i="17"/>
  <c r="G452" i="17"/>
  <c r="G450" i="17"/>
  <c r="G453" i="17" s="1"/>
  <c r="G448" i="17"/>
  <c r="G446" i="17"/>
  <c r="G456" i="17"/>
  <c r="G481" i="17"/>
  <c r="G479" i="17"/>
  <c r="G477" i="17"/>
  <c r="G474" i="17"/>
  <c r="G475" i="17" s="1"/>
  <c r="G472" i="17"/>
  <c r="G470" i="17"/>
  <c r="G468" i="17"/>
  <c r="G478" i="17"/>
  <c r="G514" i="17"/>
  <c r="G518" i="17"/>
  <c r="G522" i="17"/>
  <c r="G526" i="17"/>
  <c r="G530" i="17"/>
  <c r="G537" i="17"/>
  <c r="G541" i="17"/>
  <c r="G545" i="17"/>
  <c r="G549" i="17"/>
  <c r="G553" i="17"/>
  <c r="G560" i="17"/>
  <c r="G564" i="17"/>
  <c r="G568" i="17"/>
  <c r="G576" i="17"/>
  <c r="G574" i="17"/>
  <c r="G577" i="17" s="1"/>
  <c r="G581" i="17"/>
  <c r="G583" i="17"/>
  <c r="G585" i="17"/>
  <c r="G587" i="17"/>
  <c r="G589" i="17"/>
  <c r="G591" i="17"/>
  <c r="G593" i="17"/>
  <c r="G595" i="17"/>
  <c r="G597" i="17"/>
  <c r="G165" i="16"/>
  <c r="G166" i="16"/>
  <c r="G164" i="16"/>
  <c r="G167" i="16" s="1"/>
  <c r="F78" i="16"/>
  <c r="F80" i="16"/>
  <c r="F87" i="16"/>
  <c r="F96" i="16"/>
  <c r="F98" i="16"/>
  <c r="F101" i="16"/>
  <c r="F103" i="16"/>
  <c r="G82" i="16"/>
  <c r="G101" i="16"/>
  <c r="G103" i="16"/>
  <c r="G105" i="16"/>
  <c r="F213" i="16"/>
  <c r="F73" i="16"/>
  <c r="F61" i="16"/>
  <c r="F70" i="16"/>
  <c r="F72" i="16"/>
  <c r="F74" i="16"/>
  <c r="F76" i="16"/>
  <c r="F79" i="16"/>
  <c r="F81" i="16"/>
  <c r="F86" i="16"/>
  <c r="F93" i="16"/>
  <c r="F95" i="16"/>
  <c r="F97" i="16"/>
  <c r="F99" i="16"/>
  <c r="F102" i="16"/>
  <c r="F104" i="16"/>
  <c r="F178" i="16"/>
  <c r="F179" i="16" s="1"/>
  <c r="F181" i="16"/>
  <c r="F185" i="16"/>
  <c r="F214" i="16"/>
  <c r="F71" i="16"/>
  <c r="F75" i="16"/>
  <c r="G78" i="16"/>
  <c r="G80" i="16"/>
  <c r="G87" i="16"/>
  <c r="G70" i="16"/>
  <c r="G72" i="16"/>
  <c r="G74" i="16"/>
  <c r="G76" i="16"/>
  <c r="G79" i="16"/>
  <c r="G81" i="16"/>
  <c r="G93" i="16"/>
  <c r="G95" i="16"/>
  <c r="G97" i="16"/>
  <c r="G99" i="16"/>
  <c r="G102" i="16"/>
  <c r="F182" i="16"/>
  <c r="F211" i="16"/>
  <c r="G570" i="17" l="1"/>
  <c r="F570" i="17"/>
  <c r="G555" i="17"/>
  <c r="F555" i="17"/>
  <c r="G353" i="17"/>
  <c r="G532" i="17"/>
  <c r="F532" i="17"/>
  <c r="F353" i="17"/>
  <c r="G100" i="16"/>
  <c r="F77" i="16"/>
  <c r="G77" i="16"/>
  <c r="F100" i="16"/>
</calcChain>
</file>

<file path=xl/sharedStrings.xml><?xml version="1.0" encoding="utf-8"?>
<sst xmlns="http://schemas.openxmlformats.org/spreadsheetml/2006/main" count="3172" uniqueCount="2001">
  <si>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</si>
  <si>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</si>
  <si>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</si>
  <si>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</si>
  <si>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</si>
  <si>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</si>
  <si>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</si>
  <si>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</si>
  <si>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</si>
  <si>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</si>
  <si>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</si>
  <si>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</si>
  <si>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</si>
  <si>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</si>
  <si>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</si>
  <si>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</si>
  <si>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</si>
  <si>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</si>
  <si>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</si>
  <si>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</si>
  <si>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</si>
  <si>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</si>
  <si>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</si>
  <si>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</si>
  <si>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</si>
  <si>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</si>
  <si>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</si>
  <si>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</si>
  <si>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</si>
  <si>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</si>
  <si>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</si>
  <si>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</si>
  <si>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</si>
  <si>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</si>
  <si>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</si>
  <si>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</si>
  <si>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</si>
  <si>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</si>
  <si>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</si>
  <si>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</si>
  <si>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</si>
  <si>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</si>
  <si>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</si>
  <si>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</si>
  <si>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</si>
  <si>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</si>
  <si>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</si>
  <si>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</si>
  <si>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</si>
  <si>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</si>
  <si>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</si>
  <si>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</si>
  <si>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</si>
  <si>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</si>
  <si>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</si>
  <si>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</si>
  <si>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</si>
  <si>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</si>
  <si>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</si>
  <si>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</si>
  <si>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</si>
  <si>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</si>
  <si>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</si>
  <si>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</si>
  <si>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</si>
  <si>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</si>
  <si>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</si>
  <si>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</si>
  <si>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</si>
  <si>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</si>
  <si>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</si>
  <si>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</si>
  <si>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</si>
  <si>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</si>
  <si>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</si>
  <si>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</si>
  <si>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</si>
  <si>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</si>
  <si>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</si>
  <si>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</si>
  <si>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</si>
  <si>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</si>
  <si>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</si>
  <si>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</si>
  <si>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</si>
  <si>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</si>
  <si>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</si>
  <si>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</si>
  <si>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</si>
  <si>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</si>
  <si>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</si>
  <si>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</si>
  <si>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</si>
  <si>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</si>
  <si>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</si>
  <si>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</si>
  <si>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</si>
  <si>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</si>
  <si>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</si>
  <si>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</si>
  <si>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</si>
  <si>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</si>
  <si>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</si>
  <si>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</si>
  <si>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</si>
  <si>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</si>
  <si>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</si>
  <si>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</si>
  <si>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</si>
  <si>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</si>
  <si>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</si>
  <si>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</si>
  <si>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</si>
  <si>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</si>
  <si>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</si>
  <si>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</si>
  <si>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</si>
  <si>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</si>
  <si>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</si>
  <si>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</si>
  <si>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</si>
  <si>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</si>
  <si>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</si>
  <si>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</si>
  <si>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</si>
  <si>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</si>
  <si>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</si>
  <si>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</si>
  <si>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</si>
  <si>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</si>
  <si>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</si>
  <si>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</si>
  <si>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</si>
  <si>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</si>
  <si>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</si>
  <si>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</si>
  <si>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</si>
  <si>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</si>
  <si>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</si>
  <si>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</si>
  <si>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</si>
  <si>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</si>
  <si>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</si>
  <si>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</si>
  <si>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</si>
  <si>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</si>
  <si>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</si>
  <si>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</si>
  <si>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</si>
  <si>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</si>
  <si>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</si>
  <si>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</si>
  <si>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</si>
  <si>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</si>
  <si>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</si>
  <si>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</si>
  <si>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</si>
  <si>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</si>
  <si>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</si>
  <si>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</si>
  <si>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</si>
  <si>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</si>
  <si>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</si>
  <si>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</si>
  <si>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</si>
  <si>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</si>
  <si>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</si>
  <si>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</si>
  <si>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</si>
  <si>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</si>
  <si>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</si>
  <si>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</si>
  <si>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</si>
  <si>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</si>
  <si>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</si>
  <si>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</si>
  <si>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</si>
  <si>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</si>
  <si>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</si>
  <si>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</si>
  <si>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</si>
  <si>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</si>
  <si>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</si>
  <si>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</si>
  <si>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</si>
  <si>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</si>
  <si>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</si>
  <si>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</si>
  <si>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</si>
  <si>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</si>
  <si>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</si>
  <si>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</si>
  <si>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</si>
  <si>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</si>
  <si>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</si>
  <si>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</si>
  <si>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</si>
  <si>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</si>
  <si>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</si>
  <si>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</si>
  <si>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</si>
  <si>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</si>
  <si>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</si>
  <si>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</si>
  <si>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</si>
  <si>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</si>
  <si>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</si>
  <si>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</si>
  <si>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</si>
  <si>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</si>
  <si>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</si>
  <si>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</si>
  <si>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</si>
  <si>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</si>
  <si>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</si>
  <si>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</si>
  <si>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</si>
  <si>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</si>
  <si>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</si>
  <si>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</si>
  <si>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</si>
  <si>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</si>
  <si>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</si>
  <si>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</si>
  <si>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</si>
  <si>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</si>
  <si>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</si>
  <si>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</si>
  <si>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</si>
  <si>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</si>
  <si>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</si>
  <si>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</si>
  <si>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</si>
  <si>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</si>
  <si>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</si>
  <si>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</si>
  <si>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</si>
  <si>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</si>
  <si>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</si>
  <si>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</si>
  <si>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</si>
  <si>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</si>
  <si>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</si>
  <si>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</si>
  <si>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</si>
  <si>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</si>
  <si>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</si>
  <si>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</si>
  <si>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</si>
  <si>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</si>
  <si>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</si>
  <si>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</si>
  <si>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</si>
  <si>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</si>
  <si>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</si>
  <si>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</si>
  <si>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</si>
  <si>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</si>
  <si>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</si>
  <si>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</si>
  <si>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</si>
  <si>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</si>
  <si>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</si>
  <si>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</si>
  <si>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</si>
  <si>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</si>
  <si>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</si>
  <si>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</si>
  <si>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</si>
  <si>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</si>
  <si>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</si>
  <si>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</si>
  <si>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</si>
  <si>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</si>
  <si>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</si>
  <si>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</si>
  <si>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</si>
  <si>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</si>
  <si>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</si>
  <si>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</si>
  <si>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</si>
  <si>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</si>
  <si>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</si>
  <si>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</si>
  <si>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</si>
  <si>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</si>
  <si>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</si>
  <si>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</si>
  <si>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</si>
  <si>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</si>
  <si>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</si>
  <si>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</si>
  <si>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</si>
  <si>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</si>
  <si>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</si>
  <si>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</si>
  <si>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</si>
  <si>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</si>
  <si>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</si>
  <si>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</si>
  <si>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</si>
  <si>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</si>
  <si>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</si>
  <si>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</si>
  <si>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</si>
  <si>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</si>
  <si>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</si>
  <si>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</si>
  <si>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</si>
  <si>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</si>
  <si>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</si>
  <si>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</si>
  <si>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</si>
  <si>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</si>
  <si>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</si>
  <si>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</si>
  <si>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</si>
  <si>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</si>
  <si>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</si>
  <si>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</si>
  <si>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</si>
  <si>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</si>
  <si>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</si>
  <si>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</si>
  <si>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</si>
  <si>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</si>
  <si>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</si>
  <si>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</si>
  <si>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</si>
  <si>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</si>
  <si>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</si>
  <si>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</si>
  <si>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</si>
  <si>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</si>
  <si>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</si>
  <si>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</si>
  <si>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</si>
  <si>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</si>
  <si>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</si>
  <si>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</si>
  <si>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</si>
  <si>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</si>
  <si>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</si>
  <si>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</si>
  <si>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</si>
  <si>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</si>
  <si>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</si>
  <si>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</si>
  <si>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</si>
  <si>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</si>
  <si>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</si>
  <si>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</si>
  <si>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</si>
  <si>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</si>
  <si>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</si>
  <si>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</si>
  <si>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</si>
  <si>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</si>
  <si>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</si>
  <si>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</si>
  <si>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</si>
  <si>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</si>
  <si>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</si>
  <si>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</si>
  <si>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</si>
  <si>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</si>
  <si>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</si>
  <si>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</si>
  <si>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</si>
  <si>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</si>
  <si>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</si>
  <si>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</si>
  <si>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</si>
  <si>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</si>
  <si>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NPV Test (passed/failed)</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</si>
  <si>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</si>
  <si>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</si>
  <si>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</si>
  <si>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</si>
  <si>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</si>
  <si>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</si>
  <si>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</si>
  <si>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</si>
  <si>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</si>
  <si>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</si>
  <si>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</si>
  <si>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</si>
  <si>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</si>
  <si>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</si>
  <si>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</si>
  <si>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</si>
  <si>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</si>
  <si>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</si>
  <si>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</si>
  <si>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</si>
  <si>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</si>
  <si>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</si>
  <si>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</si>
  <si>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</si>
  <si>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</si>
  <si>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</si>
  <si>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</si>
  <si>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</si>
  <si>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</si>
  <si>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</si>
  <si>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</si>
  <si>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</si>
  <si>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</si>
  <si>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</si>
  <si>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</si>
  <si>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</si>
  <si>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</si>
  <si>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</si>
  <si>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</si>
  <si>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</si>
  <si>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</si>
  <si>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</si>
  <si>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</si>
  <si>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</si>
  <si>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</si>
  <si>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</si>
  <si>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</si>
  <si>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</si>
  <si>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</si>
  <si>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</si>
  <si>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</si>
  <si>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</si>
  <si>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</si>
  <si>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</si>
  <si>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</si>
  <si>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</si>
  <si>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</si>
  <si>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</si>
  <si>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</si>
  <si>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</si>
  <si>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</si>
  <si>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</si>
  <si>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</si>
  <si>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</si>
  <si>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</si>
  <si>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</si>
  <si>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</si>
  <si>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</si>
  <si>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</si>
  <si>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</si>
  <si>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</si>
  <si>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</si>
  <si>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</si>
  <si>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</si>
  <si>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</si>
  <si>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</si>
  <si>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</si>
  <si>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</si>
  <si>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</si>
  <si>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</si>
  <si>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</si>
  <si>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</si>
  <si>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</si>
  <si>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</si>
  <si>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</si>
  <si>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</si>
  <si>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</si>
  <si>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</si>
  <si>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</si>
  <si>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</si>
  <si>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</si>
  <si>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</si>
  <si>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</si>
  <si>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</si>
  <si>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</si>
  <si>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</si>
  <si>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</si>
  <si>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</si>
  <si>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</si>
  <si>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</si>
  <si>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</si>
  <si>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</si>
  <si>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</si>
  <si>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</si>
  <si>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</si>
  <si>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</si>
  <si>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</si>
  <si>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</si>
  <si>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</si>
  <si>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</si>
  <si>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</si>
  <si>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</si>
  <si>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</si>
  <si>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</si>
  <si>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</si>
  <si>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</si>
  <si>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</si>
  <si>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</si>
  <si>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</si>
  <si>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</si>
  <si>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</si>
  <si>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</si>
  <si>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</si>
  <si>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</si>
  <si>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</si>
  <si>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</si>
  <si>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</si>
  <si>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</si>
  <si>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</si>
  <si>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</si>
  <si>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</si>
  <si>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</si>
  <si>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</si>
  <si>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</si>
  <si>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</si>
  <si>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</si>
  <si>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</si>
  <si>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</si>
  <si>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</si>
  <si>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</si>
  <si>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</si>
  <si>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</si>
  <si>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</si>
  <si>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</si>
  <si>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</si>
  <si>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</si>
  <si>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</si>
  <si>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</si>
  <si>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</si>
  <si>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</si>
  <si>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</si>
  <si>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</si>
  <si>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</si>
  <si>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</si>
  <si>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</si>
  <si>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</si>
  <si>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</si>
  <si>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</si>
  <si>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</si>
  <si>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</si>
  <si>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</si>
  <si>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</si>
  <si>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</si>
  <si>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</si>
  <si>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</si>
  <si>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</si>
  <si>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</si>
  <si>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</si>
  <si>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</si>
  <si>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</si>
  <si>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</si>
  <si>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</si>
  <si>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</si>
  <si>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</si>
  <si>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</si>
  <si>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</si>
  <si>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</si>
  <si>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</si>
  <si>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</si>
  <si>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</si>
  <si>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</si>
  <si>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</si>
  <si>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</si>
  <si>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</si>
  <si>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</si>
  <si>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</si>
  <si>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</si>
  <si>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</si>
  <si>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</si>
  <si>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</si>
  <si>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</si>
  <si>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</si>
  <si>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</si>
  <si>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</si>
  <si>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</si>
  <si>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</si>
  <si>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</si>
  <si>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</si>
  <si>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</si>
  <si>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</si>
  <si>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</si>
  <si>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</si>
  <si>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</si>
  <si>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</si>
  <si>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</si>
  <si>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</si>
  <si>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</si>
  <si>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</si>
  <si>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</si>
  <si>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</si>
  <si>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</si>
  <si>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</si>
  <si>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</si>
  <si>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</si>
  <si>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</si>
  <si>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</si>
  <si>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</si>
  <si>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</si>
  <si>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</si>
  <si>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</si>
  <si>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</si>
  <si>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</si>
  <si>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</si>
  <si>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</si>
  <si>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</si>
  <si>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</si>
  <si>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</si>
  <si>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</si>
  <si>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</si>
  <si>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</si>
  <si>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</si>
  <si>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</si>
  <si>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</si>
  <si>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</si>
  <si>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</si>
  <si>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</si>
  <si>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</si>
  <si>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</si>
  <si>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</si>
  <si>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</si>
  <si>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</si>
  <si>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</si>
  <si>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</si>
  <si>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</si>
  <si>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</si>
  <si>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</si>
  <si>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</si>
  <si>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</si>
  <si>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</si>
  <si>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</si>
  <si>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</si>
  <si>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</si>
  <si>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</si>
  <si>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</si>
  <si>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</si>
  <si>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</si>
  <si>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</si>
  <si>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</si>
  <si>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</si>
  <si>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</si>
  <si>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</si>
  <si>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</si>
  <si>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</si>
  <si>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</si>
  <si>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</si>
  <si>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</si>
  <si>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</si>
  <si>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</si>
  <si>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</si>
  <si>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</si>
  <si>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</si>
  <si>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</si>
  <si>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</si>
  <si>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</si>
  <si>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</si>
  <si>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</si>
  <si>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</si>
  <si>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</si>
  <si>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</si>
  <si>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</si>
  <si>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</si>
  <si>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</si>
  <si>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</si>
  <si>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</si>
  <si>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</si>
  <si>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</si>
  <si>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</si>
  <si>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</si>
  <si>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</si>
  <si>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</si>
  <si>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</si>
  <si>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</si>
  <si>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</si>
  <si>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</si>
  <si>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</si>
  <si>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</si>
  <si>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</si>
  <si>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</si>
  <si>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</si>
  <si>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</si>
  <si>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</si>
  <si>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</si>
  <si>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</si>
  <si>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</si>
  <si>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</si>
  <si>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</si>
  <si>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</si>
  <si>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</si>
  <si>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</si>
  <si>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</si>
  <si>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</si>
  <si>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</si>
  <si>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</si>
  <si>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</si>
  <si>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</si>
  <si>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</si>
  <si>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</si>
  <si>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</si>
  <si>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</si>
  <si>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</si>
  <si>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</si>
  <si>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</si>
  <si>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</si>
  <si>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</si>
  <si>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</si>
  <si>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</si>
  <si>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</si>
  <si>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</si>
  <si>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</si>
  <si>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</si>
  <si>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</si>
  <si>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</si>
  <si>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</si>
  <si>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</si>
  <si>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</si>
  <si>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</si>
  <si>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</si>
  <si>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</si>
  <si>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</si>
  <si>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</si>
  <si>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</si>
  <si>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</si>
  <si>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</si>
  <si>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</si>
  <si>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</si>
  <si>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</si>
  <si>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</si>
  <si>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</si>
  <si>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</si>
  <si>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</si>
  <si>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</si>
  <si>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</si>
  <si>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</si>
  <si>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</si>
  <si>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</si>
  <si>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</si>
  <si>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</si>
  <si>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</si>
  <si>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</si>
  <si>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</si>
  <si>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</si>
  <si>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</si>
  <si>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</si>
  <si>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</si>
  <si>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</si>
  <si>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</si>
  <si>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</si>
  <si>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</si>
  <si>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</si>
  <si>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</si>
  <si>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</si>
  <si>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</si>
  <si>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</si>
  <si>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</si>
  <si>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</si>
  <si>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</si>
  <si>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</si>
  <si>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</si>
  <si>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</si>
  <si>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</si>
  <si>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</si>
  <si>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</si>
  <si>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</si>
  <si>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</si>
  <si>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</si>
  <si>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</si>
  <si>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</si>
  <si>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</si>
  <si>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</si>
  <si>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</si>
  <si>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</si>
  <si>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</si>
  <si>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</si>
  <si>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</si>
  <si>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</si>
  <si>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</si>
  <si>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</si>
  <si>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</si>
  <si>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</si>
  <si>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</si>
  <si>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</si>
  <si>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</si>
  <si>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</si>
  <si>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</si>
  <si>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</si>
  <si>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</si>
  <si>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</si>
  <si>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</si>
  <si>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</si>
  <si>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</si>
  <si>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</si>
  <si>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</si>
  <si>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</si>
  <si>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</si>
  <si>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</si>
  <si>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</si>
  <si>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</si>
  <si>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</si>
  <si>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</si>
  <si>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</si>
  <si>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</si>
  <si>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</si>
  <si>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</si>
  <si>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</si>
  <si>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</si>
  <si>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</si>
  <si>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</si>
  <si>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</si>
  <si>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</si>
  <si>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</si>
  <si>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</si>
  <si>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</si>
  <si>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</si>
  <si>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</si>
  <si>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</si>
  <si>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</si>
  <si>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</si>
  <si>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</si>
  <si>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</si>
  <si>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</si>
  <si>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</si>
  <si>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</si>
  <si>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</si>
  <si>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</si>
  <si>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</si>
  <si>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</si>
  <si>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</si>
  <si>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</si>
  <si>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</si>
  <si>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</si>
  <si>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</si>
  <si>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</si>
  <si>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</si>
  <si>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</si>
  <si>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</si>
  <si>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</si>
  <si>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</si>
  <si>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</si>
  <si>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</si>
  <si>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</si>
  <si>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</si>
  <si>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</si>
  <si>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</si>
  <si>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</si>
  <si>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</si>
  <si>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</si>
  <si>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</si>
  <si>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</si>
  <si>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</si>
  <si>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</si>
  <si>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</si>
  <si>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</si>
  <si>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</si>
  <si>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</si>
  <si>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</si>
  <si>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</si>
  <si>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</si>
  <si>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</si>
  <si>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</si>
  <si>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</si>
  <si>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</si>
  <si>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</si>
  <si>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</si>
  <si>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</si>
  <si>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</si>
  <si>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</si>
  <si>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</si>
  <si>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</si>
  <si>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</si>
  <si>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</si>
  <si>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</si>
  <si>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</si>
  <si>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</si>
  <si>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</si>
  <si>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</si>
  <si>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</si>
  <si>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</si>
  <si>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</si>
  <si>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</si>
  <si>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</si>
  <si>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</si>
  <si>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</si>
  <si>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</si>
  <si>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</si>
  <si>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</si>
  <si>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</si>
  <si>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</si>
  <si>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</si>
  <si>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</si>
  <si>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</si>
  <si>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</si>
  <si>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</si>
  <si>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</si>
  <si>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</si>
  <si>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</si>
  <si>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</si>
  <si>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</si>
  <si>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</si>
  <si>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</si>
  <si>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</si>
  <si>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</si>
  <si>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</si>
  <si>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</si>
  <si>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</si>
  <si>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</si>
  <si>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</si>
  <si>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</si>
  <si>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</si>
  <si>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</si>
  <si>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</si>
  <si>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</si>
  <si>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</si>
  <si>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</si>
  <si>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</si>
  <si>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</si>
  <si>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</si>
  <si>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</si>
  <si>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</si>
  <si>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</si>
  <si>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</si>
  <si>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</si>
  <si>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</si>
  <si>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</si>
  <si>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</si>
  <si>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</si>
  <si>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</si>
  <si>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</si>
  <si>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</si>
  <si>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</si>
  <si>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</si>
  <si>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</si>
  <si>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</si>
  <si>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</si>
  <si>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</si>
  <si>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</si>
  <si>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</si>
  <si>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</si>
  <si>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</si>
  <si>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</si>
  <si>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</si>
  <si>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22/03/2023</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</si>
  <si>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</si>
  <si>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</si>
  <si>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</si>
  <si>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</si>
  <si>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</si>
  <si>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</si>
  <si>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</si>
  <si>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</si>
  <si>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</si>
  <si>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</si>
  <si>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</si>
  <si>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</si>
  <si>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</si>
  <si>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</si>
  <si>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</si>
  <si>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</si>
  <si>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</si>
  <si>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</si>
  <si>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</si>
  <si>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</si>
  <si>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</si>
  <si>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</si>
  <si>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</si>
  <si>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</si>
  <si>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</si>
  <si>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</si>
  <si>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</si>
  <si>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</si>
  <si>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</si>
  <si>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</si>
  <si>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</si>
  <si>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</si>
  <si>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</si>
  <si>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</si>
  <si>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</si>
  <si>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</si>
  <si>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</si>
  <si>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</si>
  <si>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</si>
  <si>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</si>
  <si>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</si>
  <si>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</si>
  <si>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</si>
  <si>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</si>
  <si>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</si>
  <si>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</si>
  <si>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</si>
  <si>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</si>
  <si>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</si>
  <si>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</si>
  <si>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</si>
  <si>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</si>
  <si>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</si>
  <si>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</si>
  <si>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</si>
  <si>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</si>
  <si>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</si>
  <si>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</si>
  <si>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</si>
  <si>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</si>
  <si>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</si>
  <si>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</si>
  <si>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</si>
  <si>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</si>
  <si>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</si>
  <si>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</si>
  <si>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</si>
  <si>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</si>
  <si>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</si>
  <si>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</si>
  <si>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</si>
  <si>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</si>
  <si>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</si>
  <si>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</si>
  <si>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</si>
  <si>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</si>
  <si>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</si>
  <si>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</si>
  <si>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</si>
  <si>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</si>
  <si>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</si>
  <si>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</si>
  <si>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</si>
  <si>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</si>
  <si>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</si>
  <si>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</si>
  <si>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</si>
  <si>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</si>
  <si>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</si>
  <si>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</si>
  <si>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</si>
  <si>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</si>
  <si>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</si>
  <si>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</si>
  <si>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</si>
  <si>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</si>
  <si>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</si>
  <si>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</si>
  <si>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</si>
  <si>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</si>
  <si>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</si>
  <si>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</si>
  <si>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</si>
  <si>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</si>
  <si>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</si>
  <si>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</si>
  <si>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</si>
  <si>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</si>
  <si>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</si>
  <si>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</si>
  <si>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</si>
  <si>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</si>
  <si>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</si>
  <si>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</si>
  <si>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</si>
  <si>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</si>
  <si>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</si>
  <si>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</si>
  <si>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</si>
  <si>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</si>
  <si>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</si>
  <si>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</si>
  <si>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</si>
  <si>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</si>
  <si>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</si>
  <si>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</si>
  <si>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</si>
  <si>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</si>
  <si>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</si>
  <si>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</si>
  <si>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</si>
  <si>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</si>
  <si>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</si>
  <si>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</si>
  <si>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</si>
  <si>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</si>
  <si>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</si>
  <si>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</si>
  <si>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</si>
  <si>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</si>
  <si>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</si>
  <si>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</si>
  <si>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</si>
  <si>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</si>
  <si>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</si>
  <si>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</si>
  <si>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</si>
  <si>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</si>
  <si>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</si>
  <si>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</si>
  <si>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</si>
  <si>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</si>
  <si>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</si>
  <si>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</si>
  <si>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</si>
  <si>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</si>
  <si>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</si>
  <si>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</si>
  <si>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</si>
  <si>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</si>
  <si>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</si>
  <si>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</si>
  <si>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</si>
  <si>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</si>
  <si>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</si>
  <si>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</si>
  <si>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&gt;22 and &lt;=23</t>
  </si>
  <si>
    <t>&lt;0</t>
  </si>
  <si>
    <t>&gt;21 and &lt;=22</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</si>
  <si>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</si>
  <si>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</si>
  <si>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</si>
  <si>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</si>
  <si>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</si>
  <si>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</si>
  <si>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</si>
  <si>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</si>
  <si>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</si>
  <si>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</si>
  <si>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</si>
  <si>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</si>
  <si>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</si>
  <si>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</si>
  <si>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</si>
  <si>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</si>
  <si>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</si>
  <si>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</si>
  <si>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</si>
  <si>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</si>
  <si>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</si>
  <si>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</si>
  <si>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</si>
  <si>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</si>
  <si>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</si>
  <si>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</si>
  <si>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</si>
  <si>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</si>
  <si>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</si>
  <si>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</si>
  <si>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</si>
  <si>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</si>
  <si>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</si>
  <si>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</si>
  <si>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</si>
  <si>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</si>
  <si>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</si>
  <si>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</si>
  <si>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</si>
  <si>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</si>
  <si>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</si>
  <si>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</si>
  <si>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</si>
  <si>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</si>
  <si>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</si>
  <si>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</si>
  <si>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</si>
  <si>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</si>
  <si>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</si>
  <si>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</si>
  <si>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</si>
  <si>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</si>
  <si>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</si>
  <si>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</si>
  <si>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</si>
  <si>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</si>
  <si>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</si>
  <si>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</si>
  <si>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</si>
  <si>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</si>
  <si>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</si>
  <si>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</si>
  <si>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</si>
  <si>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</si>
  <si>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</si>
  <si>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</si>
  <si>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</si>
  <si>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</si>
  <si>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</si>
  <si>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</si>
  <si>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</si>
  <si>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</si>
  <si>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</si>
  <si>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</si>
  <si>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</si>
  <si>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</si>
  <si>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</si>
  <si>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</si>
  <si>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</si>
  <si>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</si>
  <si>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</si>
  <si>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</si>
  <si>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</si>
  <si>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</si>
  <si>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</si>
  <si>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</si>
  <si>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</si>
  <si>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</si>
  <si>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</si>
  <si>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</si>
  <si>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</si>
  <si>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</si>
  <si>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</si>
  <si>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</si>
  <si>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</si>
  <si>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</si>
  <si>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</si>
  <si>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</si>
  <si>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</si>
  <si>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</si>
  <si>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</si>
  <si>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</si>
  <si>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</si>
  <si>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</si>
  <si>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</si>
  <si>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</si>
  <si>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</si>
  <si>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</si>
  <si>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</si>
  <si>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</si>
  <si>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</si>
  <si>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</si>
  <si>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</si>
  <si>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</si>
  <si>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</si>
  <si>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</si>
  <si>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</si>
  <si>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</si>
  <si>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</si>
  <si>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</si>
  <si>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</si>
  <si>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</si>
  <si>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</si>
  <si>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</si>
  <si>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</si>
  <si>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</si>
  <si>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</si>
  <si>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</si>
  <si>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</si>
  <si>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</si>
  <si>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</si>
  <si>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</si>
  <si>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</si>
  <si>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</si>
  <si>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</si>
  <si>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</si>
  <si>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</si>
  <si>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</si>
  <si>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</si>
  <si>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</si>
  <si>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</si>
  <si>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</si>
  <si>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</si>
  <si>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</si>
  <si>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</si>
  <si>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</si>
  <si>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</si>
  <si>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</si>
  <si>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</si>
  <si>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</si>
  <si>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</si>
  <si>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</si>
  <si>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</si>
  <si>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</si>
  <si>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</si>
  <si>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</si>
  <si>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</si>
  <si>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</si>
  <si>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</si>
  <si>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</si>
  <si>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</si>
  <si>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</si>
  <si>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</si>
  <si>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</si>
  <si>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</si>
  <si>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</si>
  <si>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</si>
  <si>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</si>
  <si>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</si>
  <si>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</si>
  <si>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</si>
  <si>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</si>
  <si>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</si>
  <si>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</si>
  <si>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</si>
  <si>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</si>
  <si>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</si>
  <si>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</si>
  <si>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</si>
  <si>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</si>
  <si>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</si>
  <si>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</si>
  <si>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</si>
  <si>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</si>
  <si>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</si>
  <si>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</si>
  <si>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</si>
  <si>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</si>
  <si>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</si>
  <si>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</si>
  <si>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</si>
  <si>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</si>
  <si>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</si>
  <si>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</si>
  <si>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</si>
  <si>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</si>
  <si>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</si>
  <si>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</si>
  <si>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</si>
  <si>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</si>
  <si>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</si>
  <si>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</si>
  <si>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</si>
  <si>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</si>
  <si>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</si>
  <si>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</si>
  <si>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</si>
  <si>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</si>
  <si>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</si>
  <si>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</si>
  <si>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</si>
  <si>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</si>
  <si>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</si>
  <si>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</si>
  <si>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</si>
  <si>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</si>
  <si>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</si>
  <si>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</si>
  <si>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</si>
  <si>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</si>
  <si>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</si>
  <si>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</si>
  <si>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</si>
  <si>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</si>
  <si>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</si>
  <si>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</si>
  <si>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</si>
  <si>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</si>
  <si>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</si>
  <si>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</si>
  <si>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</si>
  <si>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</si>
  <si>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</si>
  <si>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</si>
  <si>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</si>
  <si>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</si>
  <si>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</si>
  <si>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</si>
  <si>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</si>
  <si>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</si>
  <si>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</si>
  <si>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</si>
  <si>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</si>
  <si>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</si>
  <si>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</si>
  <si>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</si>
  <si>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</si>
  <si>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</si>
  <si>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</si>
  <si>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</si>
  <si>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</si>
  <si>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</si>
  <si>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</si>
  <si>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</si>
  <si>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</si>
  <si>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</si>
  <si>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</si>
  <si>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</si>
  <si>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</si>
  <si>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</si>
  <si>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</si>
  <si>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</si>
  <si>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</si>
  <si>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</si>
  <si>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</si>
  <si>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</si>
  <si>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</si>
  <si>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</si>
  <si>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</si>
  <si>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</si>
  <si>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</si>
  <si>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</si>
  <si>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</si>
  <si>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</si>
  <si>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</si>
  <si>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</si>
  <si>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</si>
  <si>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</si>
  <si>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</si>
  <si>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</si>
  <si>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</si>
  <si>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</si>
  <si>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</si>
  <si>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</si>
  <si>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</si>
  <si>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</si>
  <si>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</si>
  <si>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</si>
  <si>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</si>
  <si>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</si>
  <si>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</si>
  <si>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</si>
  <si>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</si>
  <si>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</si>
  <si>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</si>
  <si>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</si>
  <si>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</si>
  <si>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</si>
  <si>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</si>
  <si>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</si>
  <si>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</si>
  <si>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</si>
  <si>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</si>
  <si>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</si>
  <si>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</si>
  <si>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</si>
  <si>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</si>
  <si>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</si>
  <si>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</si>
  <si>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</si>
  <si>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</si>
  <si>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</si>
  <si>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</si>
  <si>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</si>
  <si>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</si>
  <si>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</si>
  <si>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</si>
  <si>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</si>
  <si>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</si>
  <si>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</si>
  <si>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</si>
  <si>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</si>
  <si>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</si>
  <si>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</si>
  <si>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</si>
  <si>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</si>
  <si>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</si>
  <si>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</si>
  <si>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</si>
  <si>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</si>
  <si>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</si>
  <si>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</si>
  <si>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</si>
  <si>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</si>
  <si>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</si>
  <si>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</si>
  <si>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</si>
  <si>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</si>
  <si>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</si>
  <si>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</si>
  <si>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</si>
  <si>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</si>
  <si>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</si>
  <si>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</si>
  <si>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</si>
  <si>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</si>
  <si>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</si>
  <si>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</si>
  <si>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</si>
  <si>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</si>
  <si>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</si>
  <si>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</si>
  <si>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</si>
  <si>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</si>
  <si>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</si>
  <si>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</si>
  <si>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</si>
  <si>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</si>
  <si>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</si>
  <si>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</si>
  <si>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</si>
  <si>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</si>
  <si>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</si>
  <si>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</si>
  <si>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</si>
  <si>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</si>
  <si>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</si>
  <si>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</si>
  <si>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</si>
  <si>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</si>
  <si>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</si>
  <si>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</si>
  <si>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</si>
  <si>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</si>
  <si>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</si>
  <si>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</si>
  <si>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</si>
  <si>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</si>
  <si>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</si>
  <si>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</si>
  <si>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</si>
  <si>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</si>
  <si>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</si>
  <si>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</si>
  <si>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</si>
  <si>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</si>
  <si>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</si>
  <si>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</si>
  <si>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</si>
  <si>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</si>
  <si>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</si>
  <si>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</si>
  <si>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</si>
  <si>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</si>
  <si>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</si>
  <si>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</si>
  <si>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</si>
  <si>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</si>
  <si>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</si>
  <si>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</si>
  <si>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</si>
  <si>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</si>
  <si>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</si>
  <si>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</si>
  <si>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</si>
  <si>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</si>
  <si>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</si>
  <si>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</si>
  <si>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</si>
  <si>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</si>
  <si>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</si>
  <si>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</si>
  <si>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</si>
  <si>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</si>
  <si>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</si>
  <si>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</si>
  <si>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</si>
  <si>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</si>
  <si>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</si>
  <si>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</si>
  <si>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</si>
  <si>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</si>
  <si>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</si>
  <si>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</si>
  <si>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</si>
  <si>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</si>
  <si>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</si>
  <si>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</si>
  <si>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</si>
  <si>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</si>
  <si>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</si>
  <si>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</si>
  <si>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</si>
  <si>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</si>
  <si>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</si>
  <si>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</si>
  <si>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</si>
  <si>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</si>
  <si>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</si>
  <si>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</si>
  <si>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</si>
  <si>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</si>
  <si>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</si>
  <si>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</si>
  <si>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</si>
  <si>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</si>
  <si>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</si>
  <si>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</si>
  <si>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</si>
  <si>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</si>
  <si>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</si>
  <si>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</si>
  <si>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</si>
  <si>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</si>
  <si>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</si>
  <si>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</si>
  <si>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</si>
  <si>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</si>
  <si>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</si>
  <si>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</si>
  <si>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</si>
  <si>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</si>
  <si>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</si>
  <si>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</si>
  <si>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</si>
  <si>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</si>
  <si>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</si>
  <si>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</si>
  <si>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</si>
  <si>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</si>
  <si>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</si>
  <si>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</si>
  <si>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</si>
  <si>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</si>
  <si>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</si>
  <si>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</si>
  <si>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</si>
  <si>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</si>
  <si>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</si>
  <si>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</si>
  <si>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</si>
  <si>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</si>
  <si>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</si>
  <si>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</si>
  <si>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</si>
  <si>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</si>
  <si>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</si>
  <si>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</si>
  <si>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</si>
  <si>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</si>
  <si>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</si>
  <si>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</si>
  <si>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</si>
  <si>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</si>
  <si>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</si>
  <si>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</si>
  <si>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</si>
  <si>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</si>
  <si>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</si>
  <si>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</si>
  <si>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</si>
  <si>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</si>
  <si>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</si>
  <si>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</si>
  <si>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</si>
  <si>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</si>
  <si>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</si>
  <si>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</si>
  <si>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</si>
  <si>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</si>
  <si>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</si>
  <si>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</si>
  <si>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</si>
  <si>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</si>
  <si>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</si>
  <si>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</si>
  <si>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</si>
  <si>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</si>
  <si>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</si>
  <si>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</si>
  <si>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</si>
  <si>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</si>
  <si>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</si>
  <si>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</si>
  <si>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</si>
  <si>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</si>
  <si>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</si>
  <si>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</si>
  <si>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</si>
  <si>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</si>
  <si>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</si>
  <si>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</si>
  <si>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</si>
  <si>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</si>
  <si>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</si>
  <si>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</si>
  <si>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</si>
  <si>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</si>
  <si>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</si>
  <si>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</si>
  <si>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</si>
  <si>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</si>
  <si>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</si>
  <si>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</si>
  <si>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</si>
  <si>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</si>
  <si>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</si>
  <si>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</si>
  <si>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</si>
  <si>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</si>
  <si>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</si>
  <si>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</si>
  <si>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</si>
  <si>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</si>
  <si>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</si>
  <si>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</si>
  <si>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</si>
  <si>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</si>
  <si>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</si>
  <si>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</si>
  <si>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</si>
  <si>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</si>
  <si>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</si>
  <si>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</si>
  <si>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</si>
  <si>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</si>
  <si>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</si>
  <si>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</si>
  <si>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</si>
  <si>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</si>
  <si>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</si>
  <si>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</si>
  <si>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</si>
  <si>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</si>
  <si>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</si>
  <si>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</si>
  <si>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</si>
  <si>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</si>
  <si>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</si>
  <si>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</si>
  <si>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</si>
  <si>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</si>
  <si>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</si>
  <si>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</si>
  <si>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</si>
  <si>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</si>
  <si>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</si>
  <si>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</si>
  <si>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</si>
  <si>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</si>
  <si>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</si>
  <si>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</si>
  <si>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</si>
  <si>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</si>
  <si>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</si>
  <si>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</si>
  <si>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</si>
  <si>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</si>
  <si>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</si>
  <si>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</si>
  <si>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</si>
  <si>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</si>
  <si>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</si>
  <si>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</si>
  <si>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</si>
  <si>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</si>
  <si>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</si>
  <si>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</si>
  <si>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</si>
  <si>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</si>
  <si>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</si>
  <si>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</si>
  <si>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</si>
  <si>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</si>
  <si>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</si>
  <si>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</si>
  <si>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</si>
  <si>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</si>
  <si>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</si>
  <si>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</si>
  <si>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</si>
  <si>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</si>
  <si>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</si>
  <si>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</si>
  <si>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</si>
  <si>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</si>
  <si>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</si>
  <si>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</si>
  <si>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</si>
  <si>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</si>
  <si>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</si>
  <si>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</si>
  <si>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</si>
  <si>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</si>
  <si>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</si>
  <si>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</si>
  <si>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</si>
  <si>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</si>
  <si>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</si>
  <si>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</si>
  <si>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</si>
  <si>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</si>
  <si>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</si>
  <si>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</si>
  <si>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</si>
  <si>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</si>
  <si>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</si>
  <si>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</si>
  <si>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</si>
  <si>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</si>
  <si>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</si>
  <si>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</si>
  <si>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</si>
  <si>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</si>
  <si>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</si>
  <si>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</si>
  <si>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</si>
  <si>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</si>
  <si>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</si>
  <si>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</si>
  <si>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</si>
  <si>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</si>
  <si>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</si>
  <si>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</si>
  <si>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</si>
  <si>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</si>
  <si>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</si>
  <si>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</si>
  <si>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</si>
  <si>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</si>
  <si>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</si>
  <si>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</si>
  <si>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</si>
  <si>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</si>
  <si>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</si>
  <si>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</si>
  <si>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</si>
  <si>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</si>
  <si>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</si>
  <si>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</si>
  <si>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</si>
  <si>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</si>
  <si>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</si>
  <si>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</si>
  <si>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</si>
  <si>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</si>
  <si>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</si>
  <si>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</si>
  <si>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</si>
  <si>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</si>
  <si>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</si>
  <si>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</si>
  <si>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</si>
  <si>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</si>
  <si>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</si>
  <si>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</si>
  <si>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</si>
  <si>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</si>
  <si>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</si>
  <si>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</si>
  <si>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</si>
  <si>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</si>
  <si>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</si>
  <si>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</si>
  <si>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</si>
  <si>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</si>
  <si>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</si>
  <si>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</si>
  <si>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</si>
  <si>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</si>
  <si>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</si>
  <si>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</si>
  <si>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</si>
  <si>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</si>
  <si>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</si>
  <si>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</si>
  <si>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</si>
  <si>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</si>
  <si>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</si>
  <si>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</si>
  <si>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</si>
  <si>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</si>
  <si>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</si>
  <si>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</si>
  <si>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</si>
  <si>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</si>
  <si>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</si>
  <si>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</si>
  <si>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</si>
  <si>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</si>
  <si>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</si>
  <si>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</si>
  <si>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</si>
  <si>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</si>
  <si>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</si>
  <si>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</si>
  <si>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</si>
  <si>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</si>
  <si>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</si>
  <si>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</si>
  <si>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</si>
  <si>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</si>
  <si>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</si>
  <si>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</si>
  <si>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</si>
  <si>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</si>
  <si>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</si>
  <si>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</si>
  <si>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</si>
  <si>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</si>
  <si>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</si>
  <si>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</si>
  <si>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</si>
  <si>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</si>
  <si>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</si>
  <si>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</si>
  <si>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</si>
  <si>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</si>
  <si>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</si>
  <si>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</si>
  <si>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</si>
  <si>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</si>
  <si>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</si>
  <si>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</si>
  <si>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</si>
  <si>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</si>
  <si>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</si>
  <si>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</si>
  <si>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</si>
  <si>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</si>
  <si>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</si>
  <si>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</si>
  <si>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</si>
  <si>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</si>
  <si>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</si>
  <si>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</si>
  <si>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</si>
  <si>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</si>
  <si>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</si>
  <si>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</si>
  <si>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</si>
  <si>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</si>
  <si>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</si>
  <si>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</si>
  <si>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</si>
  <si>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</si>
  <si>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</si>
  <si>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</si>
  <si>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</si>
  <si>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</si>
  <si>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</si>
  <si>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</si>
  <si>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</si>
  <si>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</si>
  <si>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</si>
  <si>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</si>
  <si>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</si>
  <si>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</si>
  <si>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</si>
  <si>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</si>
  <si>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</si>
  <si>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</si>
  <si>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</si>
  <si>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</si>
  <si>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</si>
  <si>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</si>
  <si>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</si>
  <si>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</si>
  <si>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</si>
  <si>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</si>
  <si>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</si>
  <si>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</si>
  <si>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</si>
  <si>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</si>
  <si>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</si>
  <si>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</si>
  <si>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</si>
  <si>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</si>
  <si>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</si>
  <si>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</si>
  <si>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</si>
  <si>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</si>
  <si>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</si>
  <si>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</si>
  <si>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</si>
  <si>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</si>
  <si>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</si>
  <si>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</si>
  <si>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</si>
  <si>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</si>
  <si>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</si>
  <si>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</si>
  <si>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</si>
  <si>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</si>
  <si>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</si>
  <si>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</si>
  <si>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</si>
  <si>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</si>
  <si>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</si>
  <si>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</si>
  <si>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</si>
  <si>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</si>
  <si>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</si>
  <si>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</si>
  <si>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</si>
  <si>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</si>
  <si>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</si>
  <si>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</si>
  <si>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</si>
  <si>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</si>
  <si>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</si>
  <si>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</si>
  <si>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</si>
  <si>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</si>
  <si>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</si>
  <si>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</si>
  <si>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</si>
  <si>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</si>
  <si>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</si>
  <si>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</si>
  <si>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</si>
  <si>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</si>
  <si>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</si>
  <si>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</si>
  <si>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</si>
  <si>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</si>
  <si>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</si>
  <si>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</si>
  <si>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</si>
  <si>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</si>
  <si>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</si>
  <si>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</si>
  <si>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</si>
  <si>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</si>
  <si>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</si>
  <si>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</si>
  <si>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</si>
  <si>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</si>
  <si>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</si>
  <si>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</si>
  <si>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</si>
  <si>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</si>
  <si>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</si>
  <si>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</si>
  <si>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</si>
  <si>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</si>
  <si>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</si>
  <si>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</si>
  <si>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</si>
  <si>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</si>
  <si>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</si>
  <si>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</si>
  <si>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</si>
  <si>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</si>
  <si>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31/10/2022</t>
  </si>
  <si>
    <t>Cut-off Date: 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</si>
</sst>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7" fillId="0" borderId="0" applyNumberFormat="0" applyFill="0" applyBorder="0" applyAlignment="0" applyProtection="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265">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14" fontId="1" fillId="0" borderId="0" xfId="1" applyNumberFormat="1"/>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0" borderId="0" xfId="2" applyFont="1" applyFill="1" applyBorder="1" applyAlignment="1">
      <alignment horizontal="center"/>
    </xf>
    <xf numFmtId="0" fontId="28" fillId="0" borderId="0" xfId="2" applyFont="1" applyFill="1" applyAlignment="1"/>
    <xf numFmtId="0" fontId="28" fillId="0" borderId="0" xfId="2" applyFont="1" applyFill="1" applyAlignment="1"/>
    <xf numFmtId="0" fontId="28" fillId="0" borderId="0" xfId="1" applyFont="1" applyAlignment="1">
      <alignment horizontal="center"/>
    </xf>
    <xf numFmtId="0" fontId="1" fillId="0" borderId="0" xfId="1"/>
    <xf numFmtId="0" fontId="28" fillId="9" borderId="0" xfId="1" applyFont="1" applyFill="1" applyAlignment="1">
      <alignment horizontal="center"/>
    </xf>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9"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50" fillId="0" borderId="0" xfId="3" applyFont="1" applyAlignment="1">
      <alignment vertical="center" wrapText="1"/>
    </xf>
    <xf numFmtId="0" fontId="50" fillId="9" borderId="0" xfId="3" applyFont="1" applyFill="1" applyAlignment="1">
      <alignment horizontal="center" vertical="center" wrapText="1"/>
    </xf>
    <xf numFmtId="0" fontId="51" fillId="0" borderId="17" xfId="3" applyFont="1" applyBorder="1" applyAlignment="1">
      <alignment horizontal="center" vertical="center" wrapText="1"/>
    </xf>
    <xf numFmtId="0" fontId="51" fillId="0" borderId="0" xfId="3" applyFont="1" applyAlignment="1">
      <alignment horizontal="center" vertical="center" wrapText="1"/>
    </xf>
    <xf numFmtId="0" fontId="50" fillId="0" borderId="0" xfId="3" applyFont="1" applyAlignment="1">
      <alignment horizontal="center" vertical="center" wrapText="1"/>
    </xf>
    <xf numFmtId="0" fontId="50" fillId="8" borderId="18" xfId="3" applyFont="1" applyFill="1" applyBorder="1" applyAlignment="1">
      <alignment horizontal="center" vertical="center" wrapText="1"/>
    </xf>
    <xf numFmtId="0" fontId="52"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50" fillId="8" borderId="0" xfId="3" applyFont="1" applyFill="1" applyAlignment="1">
      <alignment horizontal="center" vertical="center" wrapText="1"/>
    </xf>
    <xf numFmtId="0" fontId="52" fillId="8" borderId="0" xfId="3" applyFont="1" applyFill="1" applyAlignment="1">
      <alignment horizontal="center" vertical="center" wrapText="1"/>
    </xf>
    <xf numFmtId="0" fontId="48" fillId="8" borderId="0" xfId="3" applyFill="1" applyAlignment="1">
      <alignment horizontal="center" vertical="center" wrapText="1"/>
    </xf>
    <xf numFmtId="0" fontId="53" fillId="0" borderId="0" xfId="3" applyFont="1" applyAlignment="1">
      <alignment horizontal="center" vertical="center" wrapText="1"/>
    </xf>
    <xf numFmtId="14" fontId="51" fillId="0" borderId="0" xfId="3" applyNumberFormat="1" applyFont="1" applyAlignment="1">
      <alignment horizontal="center" vertical="center" wrapText="1"/>
    </xf>
    <xf numFmtId="0" fontId="54" fillId="0" borderId="0" xfId="3" applyFont="1" applyAlignment="1">
      <alignment horizontal="center" vertical="center" wrapText="1"/>
    </xf>
    <xf numFmtId="0" fontId="55" fillId="0" borderId="0" xfId="2" quotePrefix="1" applyFont="1" applyFill="1" applyBorder="1" applyAlignment="1">
      <alignment horizontal="center" vertical="center" wrapText="1"/>
    </xf>
    <xf numFmtId="0" fontId="51" fillId="0" borderId="0" xfId="3" quotePrefix="1" applyFont="1" applyAlignment="1">
      <alignment horizontal="center" vertical="center" wrapText="1"/>
    </xf>
    <xf numFmtId="0" fontId="53" fillId="0" borderId="0" xfId="3" quotePrefix="1" applyFont="1" applyAlignment="1">
      <alignment horizontal="center" vertical="center" wrapText="1"/>
    </xf>
    <xf numFmtId="0" fontId="53" fillId="10" borderId="0" xfId="3" applyFont="1" applyFill="1" applyAlignment="1">
      <alignment horizontal="center" vertical="center" wrapText="1"/>
    </xf>
    <xf numFmtId="0" fontId="56" fillId="10" borderId="0" xfId="3" quotePrefix="1" applyFont="1" applyFill="1" applyAlignment="1">
      <alignment horizontal="center" vertical="center" wrapText="1"/>
    </xf>
    <xf numFmtId="0" fontId="52" fillId="10" borderId="0" xfId="3" applyFont="1" applyFill="1" applyAlignment="1">
      <alignment horizontal="center" vertical="center" wrapText="1"/>
    </xf>
    <xf numFmtId="0" fontId="27" fillId="10" borderId="0" xfId="3" applyFont="1" applyFill="1" applyAlignment="1">
      <alignment horizontal="center" vertical="center" wrapText="1"/>
    </xf>
    <xf numFmtId="169" fontId="51" fillId="0" borderId="0" xfId="3" applyNumberFormat="1" applyFont="1" applyAlignment="1">
      <alignment horizontal="center" vertical="center" wrapText="1"/>
    </xf>
    <xf numFmtId="0" fontId="54" fillId="0" borderId="0" xfId="3" quotePrefix="1" applyFont="1" applyAlignment="1">
      <alignment horizontal="center" vertical="center" wrapText="1"/>
    </xf>
    <xf numFmtId="0" fontId="29" fillId="0" borderId="0" xfId="3" applyFont="1" applyAlignment="1">
      <alignment horizontal="center" vertical="center" wrapText="1"/>
    </xf>
    <xf numFmtId="0" fontId="53" fillId="10" borderId="0" xfId="3" quotePrefix="1" applyFont="1" applyFill="1" applyAlignment="1">
      <alignment horizontal="center" vertical="center" wrapText="1"/>
    </xf>
    <xf numFmtId="170" fontId="51" fillId="0" borderId="0" xfId="3" applyNumberFormat="1" applyFont="1" applyAlignment="1">
      <alignment horizontal="center" vertical="center" wrapText="1"/>
    </xf>
    <xf numFmtId="9" fontId="51" fillId="0" borderId="0" xfId="4" applyFont="1" applyFill="1" applyBorder="1" applyAlignment="1">
      <alignment horizontal="center" vertical="center" wrapText="1"/>
    </xf>
    <xf numFmtId="3" fontId="51" fillId="0" borderId="0" xfId="3" quotePrefix="1" applyNumberFormat="1" applyFont="1" applyAlignment="1">
      <alignment horizontal="center" vertical="center" wrapText="1"/>
    </xf>
    <xf numFmtId="170" fontId="51" fillId="0" borderId="0" xfId="3" quotePrefix="1" applyNumberFormat="1" applyFont="1" applyAlignment="1">
      <alignment horizontal="center" vertical="center" wrapText="1"/>
    </xf>
    <xf numFmtId="10" fontId="51" fillId="0" borderId="0" xfId="3" quotePrefix="1" applyNumberFormat="1" applyFont="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center" vertical="center" wrapText="1"/>
    </xf>
    <xf numFmtId="170" fontId="51" fillId="0" borderId="0" xfId="4" quotePrefix="1" applyNumberFormat="1" applyFont="1" applyFill="1" applyBorder="1" applyAlignment="1">
      <alignment horizontal="center" vertical="center" wrapText="1"/>
    </xf>
    <xf numFmtId="0" fontId="54" fillId="0" borderId="0" xfId="3" applyFont="1" applyAlignment="1">
      <alignment horizontal="right" vertical="center" wrapText="1"/>
    </xf>
    <xf numFmtId="169" fontId="29" fillId="0" borderId="0" xfId="3" applyNumberFormat="1" applyFont="1" applyAlignment="1">
      <alignment horizontal="center" vertical="center" wrapText="1"/>
    </xf>
    <xf numFmtId="9" fontId="51" fillId="0" borderId="0" xfId="4" quotePrefix="1" applyFont="1" applyFill="1" applyBorder="1" applyAlignment="1">
      <alignment horizontal="center" vertical="center" wrapText="1"/>
    </xf>
    <xf numFmtId="0" fontId="57" fillId="10" borderId="0" xfId="3" applyFont="1" applyFill="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0" fontId="48" fillId="0" borderId="0" xfId="3" quotePrefix="1" applyAlignment="1">
      <alignment horizontal="right" vertical="center" wrapText="1"/>
    </xf>
    <xf numFmtId="10" fontId="51" fillId="0" borderId="0" xfId="4" quotePrefix="1" applyNumberFormat="1" applyFont="1" applyFill="1" applyBorder="1" applyAlignment="1">
      <alignment horizontal="center" vertical="center" wrapText="1"/>
    </xf>
    <xf numFmtId="0" fontId="58" fillId="0" borderId="0" xfId="3" quotePrefix="1" applyFont="1" applyAlignment="1">
      <alignment horizontal="right" vertical="center" wrapText="1"/>
    </xf>
    <xf numFmtId="170" fontId="27" fillId="0" borderId="0" xfId="3" quotePrefix="1" applyNumberFormat="1" applyFont="1" applyAlignment="1">
      <alignment horizontal="center" vertical="center" wrapText="1"/>
    </xf>
    <xf numFmtId="170" fontId="27" fillId="0" borderId="0" xfId="3" applyNumberFormat="1" applyFont="1" applyAlignment="1">
      <alignment horizontal="center" vertical="center" wrapText="1"/>
    </xf>
    <xf numFmtId="171" fontId="51" fillId="0" borderId="0" xfId="3" applyNumberFormat="1" applyFont="1" applyAlignment="1">
      <alignment horizontal="center" vertical="center" wrapText="1"/>
    </xf>
    <xf numFmtId="171" fontId="53" fillId="0" borderId="0" xfId="3" applyNumberFormat="1" applyFont="1" applyAlignment="1">
      <alignment horizontal="center" vertical="center" wrapText="1"/>
    </xf>
    <xf numFmtId="0" fontId="56" fillId="10" borderId="0" xfId="3" applyFont="1" applyFill="1" applyAlignment="1">
      <alignment horizontal="center" vertical="center" wrapText="1"/>
    </xf>
    <xf numFmtId="170" fontId="51"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69" fontId="48"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4" fillId="0" borderId="0" xfId="3" quotePrefix="1" applyFont="1" applyAlignment="1">
      <alignment horizontal="right" vertical="center" wrapText="1"/>
    </xf>
    <xf numFmtId="169" fontId="54" fillId="0" borderId="0" xfId="3" quotePrefix="1" applyNumberFormat="1" applyFont="1" applyAlignment="1">
      <alignment horizontal="right" vertical="center" wrapText="1"/>
    </xf>
    <xf numFmtId="10" fontId="51" fillId="0" borderId="0" xfId="4" applyNumberFormat="1" applyFont="1" applyFill="1" applyBorder="1" applyAlignment="1">
      <alignment horizontal="center" vertical="center" wrapText="1"/>
    </xf>
    <xf numFmtId="0" fontId="47" fillId="0" borderId="0" xfId="2" applyAlignment="1" applyProtection="1">
      <alignment horizontal="center" vertical="center" wrapText="1"/>
    </xf>
    <xf numFmtId="0" fontId="48" fillId="0" borderId="0" xfId="3" applyAlignment="1">
      <alignment horizontal="center"/>
    </xf>
    <xf numFmtId="0" fontId="51" fillId="0" borderId="0" xfId="3" applyFont="1" applyAlignment="1" applyProtection="1">
      <alignment horizontal="center" vertical="center" wrapText="1"/>
      <protection locked="0"/>
    </xf>
    <xf numFmtId="0" fontId="59" fillId="0" borderId="0" xfId="3" applyFont="1" applyAlignment="1">
      <alignment horizontal="left" vertical="center"/>
    </xf>
    <xf numFmtId="0" fontId="59" fillId="0" borderId="0" xfId="3" applyFont="1" applyAlignment="1">
      <alignment horizontal="center" vertical="center" wrapText="1"/>
    </xf>
    <xf numFmtId="0" fontId="60" fillId="0" borderId="0" xfId="3" applyFont="1" applyAlignment="1">
      <alignment horizontal="center" vertical="center" wrapText="1"/>
    </xf>
    <xf numFmtId="0" fontId="47" fillId="0" borderId="0" xfId="2" applyFill="1" applyBorder="1" applyAlignment="1">
      <alignment horizontal="center" vertical="center" wrapText="1"/>
    </xf>
    <xf numFmtId="0" fontId="61" fillId="0" borderId="0" xfId="3" applyFont="1" applyAlignment="1">
      <alignment horizontal="center" vertical="center" wrapText="1"/>
    </xf>
    <xf numFmtId="0" fontId="47" fillId="0" borderId="0" xfId="2" applyAlignment="1">
      <alignment horizontal="center"/>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1" fillId="0" borderId="0" xfId="3" applyFont="1" applyAlignment="1">
      <alignment horizontal="right" vertical="center" wrapText="1"/>
    </xf>
    <xf numFmtId="170" fontId="51" fillId="0" borderId="0" xfId="4" applyNumberFormat="1" applyFont="1" applyFill="1" applyBorder="1" applyAlignment="1" applyProtection="1">
      <alignment horizontal="center" vertical="center" wrapText="1"/>
    </xf>
    <xf numFmtId="4" fontId="51" fillId="0" borderId="0" xfId="3" applyNumberFormat="1" applyFont="1" applyAlignment="1">
      <alignment horizontal="center" vertical="center" wrapText="1"/>
    </xf>
    <xf numFmtId="10" fontId="51" fillId="0" borderId="0" xfId="5" applyNumberFormat="1" applyFont="1" applyAlignment="1">
      <alignment horizontal="center" vertical="center" wrapText="1"/>
    </xf>
    <xf numFmtId="0" fontId="62" fillId="0" borderId="0" xfId="3" applyFont="1" applyAlignment="1">
      <alignment horizontal="center" vertical="center" wrapText="1"/>
    </xf>
    <xf numFmtId="170" fontId="62" fillId="0" borderId="0" xfId="4" applyNumberFormat="1" applyFont="1" applyFill="1" applyBorder="1" applyAlignment="1" applyProtection="1">
      <alignment horizontal="center" vertical="center" wrapText="1"/>
    </xf>
    <xf numFmtId="172" fontId="51"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51" fillId="0" borderId="0" xfId="4" applyNumberFormat="1" applyFont="1" applyFill="1" applyBorder="1" applyAlignment="1" applyProtection="1">
      <alignment horizontal="center" vertical="center" wrapText="1"/>
    </xf>
    <xf numFmtId="9" fontId="54" fillId="0" borderId="0" xfId="4" applyFont="1" applyFill="1" applyBorder="1" applyAlignment="1" applyProtection="1">
      <alignment horizontal="center" vertical="center" wrapText="1"/>
    </xf>
    <xf numFmtId="0" fontId="53" fillId="11" borderId="0" xfId="3" applyFont="1" applyFill="1" applyAlignment="1">
      <alignment horizontal="center" vertical="center" wrapText="1"/>
    </xf>
    <xf numFmtId="0" fontId="63"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0" fontId="56" fillId="0" borderId="0" xfId="3" quotePrefix="1" applyFont="1" applyAlignment="1">
      <alignment horizontal="center" vertical="center" wrapText="1"/>
    </xf>
    <xf numFmtId="3" fontId="51" fillId="0" borderId="0" xfId="3" applyNumberFormat="1" applyFont="1" applyAlignment="1">
      <alignment horizontal="center" vertical="center" wrapText="1"/>
    </xf>
    <xf numFmtId="9" fontId="51" fillId="0" borderId="0" xfId="4" applyFont="1" applyFill="1" applyBorder="1" applyAlignment="1" applyProtection="1">
      <alignment horizontal="center" vertical="center" wrapText="1"/>
    </xf>
    <xf numFmtId="170" fontId="51" fillId="0" borderId="0" xfId="4" quotePrefix="1" applyNumberFormat="1"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0" fontId="48" fillId="0" borderId="0" xfId="3" quotePrefix="1" applyAlignment="1">
      <alignment horizontal="center"/>
    </xf>
    <xf numFmtId="170" fontId="51" fillId="0" borderId="0" xfId="4" applyNumberFormat="1" applyFont="1" applyFill="1" applyAlignment="1">
      <alignment horizontal="center" vertical="center" wrapText="1"/>
    </xf>
    <xf numFmtId="0" fontId="42" fillId="0" borderId="0" xfId="3" applyFont="1" applyAlignment="1">
      <alignment horizontal="center" vertical="center"/>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2" fillId="0" borderId="0" xfId="3" quotePrefix="1" applyFont="1" applyAlignment="1">
      <alignment horizontal="center" vertical="center" wrapText="1"/>
    </xf>
    <xf numFmtId="0" fontId="51" fillId="12" borderId="0" xfId="3" quotePrefix="1" applyFont="1" applyFill="1" applyAlignment="1">
      <alignment horizontal="center" vertical="center" wrapText="1"/>
    </xf>
    <xf numFmtId="0" fontId="64" fillId="0" borderId="0" xfId="3" applyFont="1" applyAlignment="1">
      <alignment horizontal="left" vertical="center" wrapText="1"/>
    </xf>
    <xf numFmtId="0" fontId="53" fillId="0" borderId="0" xfId="3" quotePrefix="1" applyFont="1" applyAlignment="1">
      <alignment horizontal="left" vertical="center" wrapText="1"/>
    </xf>
    <xf numFmtId="0" fontId="53" fillId="0" borderId="0" xfId="3" applyFont="1" applyAlignment="1">
      <alignment horizontal="left" vertical="center" wrapText="1"/>
    </xf>
    <xf numFmtId="0" fontId="65" fillId="0" borderId="0" xfId="3" applyFont="1" applyAlignment="1">
      <alignment horizontal="center" vertical="center" wrapText="1"/>
    </xf>
    <xf numFmtId="14" fontId="65" fillId="0" borderId="0" xfId="3" applyNumberFormat="1" applyFont="1" applyAlignment="1">
      <alignment horizontal="center" vertical="center" wrapText="1"/>
    </xf>
    <xf numFmtId="2" fontId="51" fillId="0" borderId="0" xfId="3" applyNumberFormat="1" applyFont="1" applyAlignment="1">
      <alignment horizontal="center" vertical="center" wrapText="1"/>
    </xf>
  </cellXfs>
  <cellStyles count="6">
    <cellStyle name="Hyperlink 2" xfId="2" xr:uid="{976833B8-C47B-422D-85BC-A095DDBA7E43}"/>
    <cellStyle name="Normal" xfId="0" builtinId="0"/>
    <cellStyle name="Normal 2" xfId="1" xr:uid="{BB12A610-5387-4DB1-9149-46C0CEDADEF4}"/>
    <cellStyle name="Normal 3" xfId="3" xr:uid="{01925DAD-BCDE-4546-95FE-9E3ADBAC6210}"/>
    <cellStyle name="Percent 2" xfId="4" xr:uid="{8D968DAD-DE7A-438D-8875-7A5A6EEDED1D}"/>
    <cellStyle name="Percent 3" xfId="5" xr:uid="{E459DBD8-025D-4520-AC22-64DE5D436788}"/>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4792A9CF-5411-475F-A739-BD958AB331A6}"/>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E3054-219E-4441-8A47-DBDCC457C312}">
  <sheetPr>
    <tabColor rgb="FFE36E00"/>
  </sheetPr>
  <dimension ref="A1:A174"/>
  <sheetViews>
    <sheetView zoomScale="60" zoomScaleNormal="60" workbookViewId="0"/>
  </sheetViews>
  <sheetFormatPr defaultColWidth="8.26953125" defaultRowHeight="14.5" x14ac:dyDescent="0.35"/>
  <cols>
    <col min="1" max="1" width="220" style="118" customWidth="1"/>
    <col min="2" max="16384" width="8.26953125" style="118"/>
  </cols>
  <sheetData>
    <row r="1" spans="1:1" ht="31" x14ac:dyDescent="0.35">
      <c r="A1" s="117" t="s">
        <v>1229</v>
      </c>
    </row>
    <row r="3" spans="1:1" ht="15" x14ac:dyDescent="0.35">
      <c r="A3" s="119"/>
    </row>
    <row r="4" spans="1:1" ht="34" x14ac:dyDescent="0.35">
      <c r="A4" s="120" t="s">
        <v>1230</v>
      </c>
    </row>
    <row r="5" spans="1:1" ht="34" x14ac:dyDescent="0.35">
      <c r="A5" s="120" t="s">
        <v>1231</v>
      </c>
    </row>
    <row r="6" spans="1:1" ht="51" x14ac:dyDescent="0.35">
      <c r="A6" s="120" t="s">
        <v>1232</v>
      </c>
    </row>
    <row r="7" spans="1:1" ht="17" x14ac:dyDescent="0.35">
      <c r="A7" s="120"/>
    </row>
    <row r="8" spans="1:1" ht="18.5" x14ac:dyDescent="0.35">
      <c r="A8" s="121" t="s">
        <v>1233</v>
      </c>
    </row>
    <row r="9" spans="1:1" ht="34" x14ac:dyDescent="0.4">
      <c r="A9" s="122" t="s">
        <v>1234</v>
      </c>
    </row>
    <row r="10" spans="1:1" ht="85" x14ac:dyDescent="0.35">
      <c r="A10" s="123" t="s">
        <v>1235</v>
      </c>
    </row>
    <row r="11" spans="1:1" ht="34" x14ac:dyDescent="0.35">
      <c r="A11" s="123" t="s">
        <v>1236</v>
      </c>
    </row>
    <row r="12" spans="1:1" ht="17" x14ac:dyDescent="0.35">
      <c r="A12" s="123" t="s">
        <v>1237</v>
      </c>
    </row>
    <row r="13" spans="1:1" ht="17" x14ac:dyDescent="0.35">
      <c r="A13" s="123" t="s">
        <v>1238</v>
      </c>
    </row>
    <row r="14" spans="1:1" ht="34" x14ac:dyDescent="0.35">
      <c r="A14" s="123" t="s">
        <v>1239</v>
      </c>
    </row>
    <row r="15" spans="1:1" ht="17" x14ac:dyDescent="0.35">
      <c r="A15" s="123"/>
    </row>
    <row r="16" spans="1:1" ht="18.5" x14ac:dyDescent="0.35">
      <c r="A16" s="121" t="s">
        <v>1240</v>
      </c>
    </row>
    <row r="17" spans="1:1" ht="17" x14ac:dyDescent="0.35">
      <c r="A17" s="124" t="s">
        <v>1241</v>
      </c>
    </row>
    <row r="18" spans="1:1" ht="34" x14ac:dyDescent="0.35">
      <c r="A18" s="125" t="s">
        <v>1242</v>
      </c>
    </row>
    <row r="19" spans="1:1" ht="34" x14ac:dyDescent="0.35">
      <c r="A19" s="125" t="s">
        <v>1243</v>
      </c>
    </row>
    <row r="20" spans="1:1" ht="51" x14ac:dyDescent="0.35">
      <c r="A20" s="125" t="s">
        <v>1244</v>
      </c>
    </row>
    <row r="21" spans="1:1" ht="85" x14ac:dyDescent="0.35">
      <c r="A21" s="125" t="s">
        <v>1245</v>
      </c>
    </row>
    <row r="22" spans="1:1" ht="51" x14ac:dyDescent="0.35">
      <c r="A22" s="125" t="s">
        <v>1246</v>
      </c>
    </row>
    <row r="23" spans="1:1" ht="34" x14ac:dyDescent="0.35">
      <c r="A23" s="125" t="s">
        <v>1247</v>
      </c>
    </row>
    <row r="24" spans="1:1" ht="17" x14ac:dyDescent="0.35">
      <c r="A24" s="125" t="s">
        <v>1248</v>
      </c>
    </row>
    <row r="25" spans="1:1" ht="17" x14ac:dyDescent="0.35">
      <c r="A25" s="124" t="s">
        <v>1249</v>
      </c>
    </row>
    <row r="26" spans="1:1" ht="51" x14ac:dyDescent="0.4">
      <c r="A26" s="126" t="s">
        <v>1250</v>
      </c>
    </row>
    <row r="27" spans="1:1" ht="17" x14ac:dyDescent="0.4">
      <c r="A27" s="126" t="s">
        <v>1251</v>
      </c>
    </row>
    <row r="28" spans="1:1" ht="17" x14ac:dyDescent="0.35">
      <c r="A28" s="124" t="s">
        <v>1252</v>
      </c>
    </row>
    <row r="29" spans="1:1" ht="34" x14ac:dyDescent="0.35">
      <c r="A29" s="125" t="s">
        <v>1253</v>
      </c>
    </row>
    <row r="30" spans="1:1" ht="34" x14ac:dyDescent="0.35">
      <c r="A30" s="125" t="s">
        <v>1254</v>
      </c>
    </row>
    <row r="31" spans="1:1" ht="34" x14ac:dyDescent="0.35">
      <c r="A31" s="125" t="s">
        <v>1255</v>
      </c>
    </row>
    <row r="32" spans="1:1" ht="34" x14ac:dyDescent="0.35">
      <c r="A32" s="125" t="s">
        <v>1256</v>
      </c>
    </row>
    <row r="33" spans="1:1" ht="17" x14ac:dyDescent="0.35">
      <c r="A33" s="125"/>
    </row>
    <row r="34" spans="1:1" ht="18.5" x14ac:dyDescent="0.35">
      <c r="A34" s="121" t="s">
        <v>1257</v>
      </c>
    </row>
    <row r="35" spans="1:1" ht="17" x14ac:dyDescent="0.35">
      <c r="A35" s="124" t="s">
        <v>1258</v>
      </c>
    </row>
    <row r="36" spans="1:1" ht="34" x14ac:dyDescent="0.35">
      <c r="A36" s="125" t="s">
        <v>1259</v>
      </c>
    </row>
    <row r="37" spans="1:1" ht="34" x14ac:dyDescent="0.35">
      <c r="A37" s="125" t="s">
        <v>1260</v>
      </c>
    </row>
    <row r="38" spans="1:1" ht="34" x14ac:dyDescent="0.35">
      <c r="A38" s="125" t="s">
        <v>1261</v>
      </c>
    </row>
    <row r="39" spans="1:1" ht="17" x14ac:dyDescent="0.35">
      <c r="A39" s="125" t="s">
        <v>1262</v>
      </c>
    </row>
    <row r="40" spans="1:1" ht="34" x14ac:dyDescent="0.35">
      <c r="A40" s="125" t="s">
        <v>1263</v>
      </c>
    </row>
    <row r="41" spans="1:1" ht="17" x14ac:dyDescent="0.35">
      <c r="A41" s="124" t="s">
        <v>1264</v>
      </c>
    </row>
    <row r="42" spans="1:1" ht="17" x14ac:dyDescent="0.35">
      <c r="A42" s="125" t="s">
        <v>1265</v>
      </c>
    </row>
    <row r="43" spans="1:1" ht="17" x14ac:dyDescent="0.4">
      <c r="A43" s="126" t="s">
        <v>1266</v>
      </c>
    </row>
    <row r="44" spans="1:1" ht="17" x14ac:dyDescent="0.35">
      <c r="A44" s="124" t="s">
        <v>1267</v>
      </c>
    </row>
    <row r="45" spans="1:1" ht="34" x14ac:dyDescent="0.4">
      <c r="A45" s="126" t="s">
        <v>1268</v>
      </c>
    </row>
    <row r="46" spans="1:1" ht="34" x14ac:dyDescent="0.35">
      <c r="A46" s="125" t="s">
        <v>1269</v>
      </c>
    </row>
    <row r="47" spans="1:1" ht="51" x14ac:dyDescent="0.35">
      <c r="A47" s="125" t="s">
        <v>1270</v>
      </c>
    </row>
    <row r="48" spans="1:1" ht="17" x14ac:dyDescent="0.35">
      <c r="A48" s="125" t="s">
        <v>1271</v>
      </c>
    </row>
    <row r="49" spans="1:1" ht="17" x14ac:dyDescent="0.4">
      <c r="A49" s="126" t="s">
        <v>1272</v>
      </c>
    </row>
    <row r="50" spans="1:1" ht="17" x14ac:dyDescent="0.35">
      <c r="A50" s="124" t="s">
        <v>1273</v>
      </c>
    </row>
    <row r="51" spans="1:1" ht="34" x14ac:dyDescent="0.4">
      <c r="A51" s="126" t="s">
        <v>1274</v>
      </c>
    </row>
    <row r="52" spans="1:1" ht="17" x14ac:dyDescent="0.35">
      <c r="A52" s="125" t="s">
        <v>1275</v>
      </c>
    </row>
    <row r="53" spans="1:1" ht="34" x14ac:dyDescent="0.4">
      <c r="A53" s="126" t="s">
        <v>1276</v>
      </c>
    </row>
    <row r="54" spans="1:1" ht="17" x14ac:dyDescent="0.35">
      <c r="A54" s="124" t="s">
        <v>1277</v>
      </c>
    </row>
    <row r="55" spans="1:1" ht="17" x14ac:dyDescent="0.4">
      <c r="A55" s="126" t="s">
        <v>1278</v>
      </c>
    </row>
    <row r="56" spans="1:1" ht="34" x14ac:dyDescent="0.35">
      <c r="A56" s="125" t="s">
        <v>1279</v>
      </c>
    </row>
    <row r="57" spans="1:1" ht="17" x14ac:dyDescent="0.35">
      <c r="A57" s="125" t="s">
        <v>1280</v>
      </c>
    </row>
    <row r="58" spans="1:1" ht="34" x14ac:dyDescent="0.35">
      <c r="A58" s="125" t="s">
        <v>1281</v>
      </c>
    </row>
    <row r="59" spans="1:1" ht="17" x14ac:dyDescent="0.35">
      <c r="A59" s="124" t="s">
        <v>1282</v>
      </c>
    </row>
    <row r="60" spans="1:1" ht="34" x14ac:dyDescent="0.35">
      <c r="A60" s="125" t="s">
        <v>1283</v>
      </c>
    </row>
    <row r="61" spans="1:1" ht="17" x14ac:dyDescent="0.35">
      <c r="A61" s="127"/>
    </row>
    <row r="62" spans="1:1" ht="18.5" x14ac:dyDescent="0.35">
      <c r="A62" s="121" t="s">
        <v>1284</v>
      </c>
    </row>
    <row r="63" spans="1:1" ht="17" x14ac:dyDescent="0.35">
      <c r="A63" s="124" t="s">
        <v>1285</v>
      </c>
    </row>
    <row r="64" spans="1:1" ht="34" x14ac:dyDescent="0.35">
      <c r="A64" s="125" t="s">
        <v>1286</v>
      </c>
    </row>
    <row r="65" spans="1:1" ht="17" x14ac:dyDescent="0.35">
      <c r="A65" s="125" t="s">
        <v>1287</v>
      </c>
    </row>
    <row r="66" spans="1:1" ht="51" x14ac:dyDescent="0.35">
      <c r="A66" s="123" t="s">
        <v>1288</v>
      </c>
    </row>
    <row r="67" spans="1:1" ht="34" x14ac:dyDescent="0.35">
      <c r="A67" s="123" t="s">
        <v>1289</v>
      </c>
    </row>
    <row r="68" spans="1:1" ht="34" x14ac:dyDescent="0.35">
      <c r="A68" s="123" t="s">
        <v>1290</v>
      </c>
    </row>
    <row r="69" spans="1:1" ht="17" x14ac:dyDescent="0.35">
      <c r="A69" s="128" t="s">
        <v>1291</v>
      </c>
    </row>
    <row r="70" spans="1:1" ht="51" x14ac:dyDescent="0.35">
      <c r="A70" s="123" t="s">
        <v>1292</v>
      </c>
    </row>
    <row r="71" spans="1:1" ht="17" x14ac:dyDescent="0.35">
      <c r="A71" s="123" t="s">
        <v>1293</v>
      </c>
    </row>
    <row r="72" spans="1:1" ht="17" x14ac:dyDescent="0.35">
      <c r="A72" s="128" t="s">
        <v>1294</v>
      </c>
    </row>
    <row r="73" spans="1:1" ht="17" x14ac:dyDescent="0.35">
      <c r="A73" s="123" t="s">
        <v>1295</v>
      </c>
    </row>
    <row r="74" spans="1:1" ht="17" x14ac:dyDescent="0.35">
      <c r="A74" s="128" t="s">
        <v>1296</v>
      </c>
    </row>
    <row r="75" spans="1:1" ht="34" x14ac:dyDescent="0.35">
      <c r="A75" s="123" t="s">
        <v>1297</v>
      </c>
    </row>
    <row r="76" spans="1:1" ht="17" x14ac:dyDescent="0.35">
      <c r="A76" s="123" t="s">
        <v>1298</v>
      </c>
    </row>
    <row r="77" spans="1:1" ht="51" x14ac:dyDescent="0.35">
      <c r="A77" s="123" t="s">
        <v>1299</v>
      </c>
    </row>
    <row r="78" spans="1:1" ht="17" x14ac:dyDescent="0.35">
      <c r="A78" s="128" t="s">
        <v>1300</v>
      </c>
    </row>
    <row r="79" spans="1:1" ht="17" x14ac:dyDescent="0.4">
      <c r="A79" s="122" t="s">
        <v>1301</v>
      </c>
    </row>
    <row r="80" spans="1:1" ht="17" x14ac:dyDescent="0.35">
      <c r="A80" s="128" t="s">
        <v>1302</v>
      </c>
    </row>
    <row r="81" spans="1:1" ht="34" x14ac:dyDescent="0.35">
      <c r="A81" s="123" t="s">
        <v>1303</v>
      </c>
    </row>
    <row r="82" spans="1:1" ht="34" x14ac:dyDescent="0.35">
      <c r="A82" s="123" t="s">
        <v>1304</v>
      </c>
    </row>
    <row r="83" spans="1:1" ht="34" x14ac:dyDescent="0.35">
      <c r="A83" s="123" t="s">
        <v>1305</v>
      </c>
    </row>
    <row r="84" spans="1:1" ht="34" x14ac:dyDescent="0.35">
      <c r="A84" s="123" t="s">
        <v>1306</v>
      </c>
    </row>
    <row r="85" spans="1:1" ht="34" x14ac:dyDescent="0.35">
      <c r="A85" s="123" t="s">
        <v>1307</v>
      </c>
    </row>
    <row r="86" spans="1:1" ht="17" x14ac:dyDescent="0.35">
      <c r="A86" s="128" t="s">
        <v>1308</v>
      </c>
    </row>
    <row r="87" spans="1:1" ht="17" x14ac:dyDescent="0.35">
      <c r="A87" s="123" t="s">
        <v>1309</v>
      </c>
    </row>
    <row r="88" spans="1:1" ht="34" x14ac:dyDescent="0.35">
      <c r="A88" s="123" t="s">
        <v>1310</v>
      </c>
    </row>
    <row r="89" spans="1:1" ht="17" x14ac:dyDescent="0.35">
      <c r="A89" s="128" t="s">
        <v>1311</v>
      </c>
    </row>
    <row r="90" spans="1:1" ht="34" x14ac:dyDescent="0.35">
      <c r="A90" s="123" t="s">
        <v>1312</v>
      </c>
    </row>
    <row r="91" spans="1:1" ht="17" x14ac:dyDescent="0.35">
      <c r="A91" s="128" t="s">
        <v>1313</v>
      </c>
    </row>
    <row r="92" spans="1:1" ht="17" x14ac:dyDescent="0.4">
      <c r="A92" s="122" t="s">
        <v>1314</v>
      </c>
    </row>
    <row r="93" spans="1:1" ht="17" x14ac:dyDescent="0.35">
      <c r="A93" s="123" t="s">
        <v>1315</v>
      </c>
    </row>
    <row r="94" spans="1:1" ht="17" x14ac:dyDescent="0.35">
      <c r="A94" s="123"/>
    </row>
    <row r="95" spans="1:1" ht="18.5" x14ac:dyDescent="0.35">
      <c r="A95" s="121" t="s">
        <v>1316</v>
      </c>
    </row>
    <row r="96" spans="1:1" ht="34" x14ac:dyDescent="0.4">
      <c r="A96" s="122" t="s">
        <v>1317</v>
      </c>
    </row>
    <row r="97" spans="1:1" ht="17" x14ac:dyDescent="0.4">
      <c r="A97" s="122" t="s">
        <v>1318</v>
      </c>
    </row>
    <row r="98" spans="1:1" ht="17" x14ac:dyDescent="0.35">
      <c r="A98" s="128" t="s">
        <v>1319</v>
      </c>
    </row>
    <row r="99" spans="1:1" ht="17" x14ac:dyDescent="0.35">
      <c r="A99" s="120" t="s">
        <v>1320</v>
      </c>
    </row>
    <row r="100" spans="1:1" ht="17" x14ac:dyDescent="0.35">
      <c r="A100" s="123" t="s">
        <v>1321</v>
      </c>
    </row>
    <row r="101" spans="1:1" ht="17" x14ac:dyDescent="0.35">
      <c r="A101" s="123" t="s">
        <v>1322</v>
      </c>
    </row>
    <row r="102" spans="1:1" ht="17" x14ac:dyDescent="0.35">
      <c r="A102" s="123" t="s">
        <v>1323</v>
      </c>
    </row>
    <row r="103" spans="1:1" ht="17" x14ac:dyDescent="0.35">
      <c r="A103" s="123" t="s">
        <v>1324</v>
      </c>
    </row>
    <row r="104" spans="1:1" ht="34" x14ac:dyDescent="0.35">
      <c r="A104" s="123" t="s">
        <v>1325</v>
      </c>
    </row>
    <row r="105" spans="1:1" ht="17" x14ac:dyDescent="0.35">
      <c r="A105" s="120" t="s">
        <v>1326</v>
      </c>
    </row>
    <row r="106" spans="1:1" ht="17" x14ac:dyDescent="0.35">
      <c r="A106" s="123" t="s">
        <v>1327</v>
      </c>
    </row>
    <row r="107" spans="1:1" ht="17" x14ac:dyDescent="0.35">
      <c r="A107" s="123" t="s">
        <v>1328</v>
      </c>
    </row>
    <row r="108" spans="1:1" ht="17" x14ac:dyDescent="0.35">
      <c r="A108" s="123" t="s">
        <v>1329</v>
      </c>
    </row>
    <row r="109" spans="1:1" ht="17" x14ac:dyDescent="0.35">
      <c r="A109" s="123" t="s">
        <v>1330</v>
      </c>
    </row>
    <row r="110" spans="1:1" ht="17" x14ac:dyDescent="0.35">
      <c r="A110" s="123" t="s">
        <v>1331</v>
      </c>
    </row>
    <row r="111" spans="1:1" ht="17" x14ac:dyDescent="0.35">
      <c r="A111" s="123" t="s">
        <v>1332</v>
      </c>
    </row>
    <row r="112" spans="1:1" ht="17" x14ac:dyDescent="0.35">
      <c r="A112" s="128" t="s">
        <v>1333</v>
      </c>
    </row>
    <row r="113" spans="1:1" ht="17" x14ac:dyDescent="0.35">
      <c r="A113" s="123" t="s">
        <v>1334</v>
      </c>
    </row>
    <row r="114" spans="1:1" ht="17" x14ac:dyDescent="0.35">
      <c r="A114" s="120" t="s">
        <v>1335</v>
      </c>
    </row>
    <row r="115" spans="1:1" ht="17" x14ac:dyDescent="0.35">
      <c r="A115" s="123" t="s">
        <v>1336</v>
      </c>
    </row>
    <row r="116" spans="1:1" ht="17" x14ac:dyDescent="0.35">
      <c r="A116" s="123" t="s">
        <v>1337</v>
      </c>
    </row>
    <row r="117" spans="1:1" ht="17" x14ac:dyDescent="0.35">
      <c r="A117" s="120" t="s">
        <v>1338</v>
      </c>
    </row>
    <row r="118" spans="1:1" ht="17" x14ac:dyDescent="0.35">
      <c r="A118" s="123" t="s">
        <v>1339</v>
      </c>
    </row>
    <row r="119" spans="1:1" ht="17" x14ac:dyDescent="0.35">
      <c r="A119" s="123" t="s">
        <v>1340</v>
      </c>
    </row>
    <row r="120" spans="1:1" ht="17" x14ac:dyDescent="0.35">
      <c r="A120" s="123" t="s">
        <v>1341</v>
      </c>
    </row>
    <row r="121" spans="1:1" ht="17" x14ac:dyDescent="0.35">
      <c r="A121" s="128" t="s">
        <v>1342</v>
      </c>
    </row>
    <row r="122" spans="1:1" ht="17" x14ac:dyDescent="0.35">
      <c r="A122" s="120" t="s">
        <v>1343</v>
      </c>
    </row>
    <row r="123" spans="1:1" ht="17" x14ac:dyDescent="0.35">
      <c r="A123" s="120" t="s">
        <v>1344</v>
      </c>
    </row>
    <row r="124" spans="1:1" ht="17" x14ac:dyDescent="0.35">
      <c r="A124" s="123" t="s">
        <v>1345</v>
      </c>
    </row>
    <row r="125" spans="1:1" ht="17" x14ac:dyDescent="0.35">
      <c r="A125" s="123" t="s">
        <v>1346</v>
      </c>
    </row>
    <row r="126" spans="1:1" ht="17" x14ac:dyDescent="0.35">
      <c r="A126" s="123" t="s">
        <v>1347</v>
      </c>
    </row>
    <row r="127" spans="1:1" ht="17" x14ac:dyDescent="0.35">
      <c r="A127" s="123" t="s">
        <v>1348</v>
      </c>
    </row>
    <row r="128" spans="1:1" ht="17" x14ac:dyDescent="0.35">
      <c r="A128" s="123" t="s">
        <v>1349</v>
      </c>
    </row>
    <row r="129" spans="1:1" ht="17" x14ac:dyDescent="0.35">
      <c r="A129" s="128" t="s">
        <v>1350</v>
      </c>
    </row>
    <row r="130" spans="1:1" ht="34" x14ac:dyDescent="0.35">
      <c r="A130" s="123" t="s">
        <v>1351</v>
      </c>
    </row>
    <row r="131" spans="1:1" ht="85" x14ac:dyDescent="0.35">
      <c r="A131" s="123" t="s">
        <v>1352</v>
      </c>
    </row>
    <row r="132" spans="1:1" ht="34" x14ac:dyDescent="0.35">
      <c r="A132" s="123" t="s">
        <v>1353</v>
      </c>
    </row>
    <row r="133" spans="1:1" ht="17" x14ac:dyDescent="0.35">
      <c r="A133" s="128" t="s">
        <v>1354</v>
      </c>
    </row>
    <row r="134" spans="1:1" ht="34" x14ac:dyDescent="0.35">
      <c r="A134" s="120" t="s">
        <v>1355</v>
      </c>
    </row>
    <row r="135" spans="1:1" ht="17" x14ac:dyDescent="0.35">
      <c r="A135" s="120"/>
    </row>
    <row r="136" spans="1:1" ht="18.5" x14ac:dyDescent="0.35">
      <c r="A136" s="121" t="s">
        <v>1356</v>
      </c>
    </row>
    <row r="137" spans="1:1" ht="17" x14ac:dyDescent="0.35">
      <c r="A137" s="123" t="s">
        <v>1357</v>
      </c>
    </row>
    <row r="138" spans="1:1" ht="51" x14ac:dyDescent="0.35">
      <c r="A138" s="125" t="s">
        <v>1358</v>
      </c>
    </row>
    <row r="139" spans="1:1" ht="34" x14ac:dyDescent="0.35">
      <c r="A139" s="125" t="s">
        <v>1359</v>
      </c>
    </row>
    <row r="140" spans="1:1" ht="17" x14ac:dyDescent="0.35">
      <c r="A140" s="124" t="s">
        <v>1360</v>
      </c>
    </row>
    <row r="141" spans="1:1" ht="17" x14ac:dyDescent="0.35">
      <c r="A141" s="129" t="s">
        <v>1361</v>
      </c>
    </row>
    <row r="142" spans="1:1" ht="34" x14ac:dyDescent="0.4">
      <c r="A142" s="126" t="s">
        <v>1362</v>
      </c>
    </row>
    <row r="143" spans="1:1" ht="17" x14ac:dyDescent="0.35">
      <c r="A143" s="125" t="s">
        <v>1363</v>
      </c>
    </row>
    <row r="144" spans="1:1" ht="17" x14ac:dyDescent="0.35">
      <c r="A144" s="125" t="s">
        <v>1364</v>
      </c>
    </row>
    <row r="145" spans="1:1" ht="17" x14ac:dyDescent="0.35">
      <c r="A145" s="129" t="s">
        <v>1365</v>
      </c>
    </row>
    <row r="146" spans="1:1" ht="17" x14ac:dyDescent="0.35">
      <c r="A146" s="124" t="s">
        <v>1366</v>
      </c>
    </row>
    <row r="147" spans="1:1" ht="17" x14ac:dyDescent="0.35">
      <c r="A147" s="129" t="s">
        <v>1367</v>
      </c>
    </row>
    <row r="148" spans="1:1" ht="17" x14ac:dyDescent="0.35">
      <c r="A148" s="125" t="s">
        <v>1368</v>
      </c>
    </row>
    <row r="149" spans="1:1" ht="17" x14ac:dyDescent="0.35">
      <c r="A149" s="125" t="s">
        <v>1369</v>
      </c>
    </row>
    <row r="150" spans="1:1" ht="17" x14ac:dyDescent="0.35">
      <c r="A150" s="125" t="s">
        <v>1370</v>
      </c>
    </row>
    <row r="151" spans="1:1" ht="34" x14ac:dyDescent="0.35">
      <c r="A151" s="129" t="s">
        <v>1371</v>
      </c>
    </row>
    <row r="152" spans="1:1" ht="17" x14ac:dyDescent="0.35">
      <c r="A152" s="124" t="s">
        <v>1372</v>
      </c>
    </row>
    <row r="153" spans="1:1" ht="17" x14ac:dyDescent="0.35">
      <c r="A153" s="125" t="s">
        <v>1373</v>
      </c>
    </row>
    <row r="154" spans="1:1" ht="17" x14ac:dyDescent="0.35">
      <c r="A154" s="125" t="s">
        <v>1374</v>
      </c>
    </row>
    <row r="155" spans="1:1" ht="17" x14ac:dyDescent="0.35">
      <c r="A155" s="125" t="s">
        <v>1375</v>
      </c>
    </row>
    <row r="156" spans="1:1" ht="17" x14ac:dyDescent="0.35">
      <c r="A156" s="125" t="s">
        <v>1376</v>
      </c>
    </row>
    <row r="157" spans="1:1" ht="34" x14ac:dyDescent="0.35">
      <c r="A157" s="125" t="s">
        <v>1377</v>
      </c>
    </row>
    <row r="158" spans="1:1" ht="34" x14ac:dyDescent="0.35">
      <c r="A158" s="125" t="s">
        <v>1378</v>
      </c>
    </row>
    <row r="159" spans="1:1" ht="17" x14ac:dyDescent="0.35">
      <c r="A159" s="124" t="s">
        <v>1379</v>
      </c>
    </row>
    <row r="160" spans="1:1" ht="34" x14ac:dyDescent="0.35">
      <c r="A160" s="125" t="s">
        <v>1380</v>
      </c>
    </row>
    <row r="161" spans="1:1" ht="34" x14ac:dyDescent="0.35">
      <c r="A161" s="125" t="s">
        <v>1381</v>
      </c>
    </row>
    <row r="162" spans="1:1" ht="17" x14ac:dyDescent="0.35">
      <c r="A162" s="125" t="s">
        <v>1382</v>
      </c>
    </row>
    <row r="163" spans="1:1" ht="17" x14ac:dyDescent="0.35">
      <c r="A163" s="124" t="s">
        <v>1383</v>
      </c>
    </row>
    <row r="164" spans="1:1" ht="34" x14ac:dyDescent="0.4">
      <c r="A164" s="126" t="s">
        <v>1384</v>
      </c>
    </row>
    <row r="165" spans="1:1" ht="34" x14ac:dyDescent="0.35">
      <c r="A165" s="125" t="s">
        <v>1385</v>
      </c>
    </row>
    <row r="166" spans="1:1" ht="17" x14ac:dyDescent="0.35">
      <c r="A166" s="124" t="s">
        <v>1386</v>
      </c>
    </row>
    <row r="167" spans="1:1" ht="17" x14ac:dyDescent="0.35">
      <c r="A167" s="125" t="s">
        <v>1387</v>
      </c>
    </row>
    <row r="168" spans="1:1" ht="17" x14ac:dyDescent="0.35">
      <c r="A168" s="124" t="s">
        <v>1388</v>
      </c>
    </row>
    <row r="169" spans="1:1" ht="17" x14ac:dyDescent="0.4">
      <c r="A169" s="126" t="s">
        <v>1389</v>
      </c>
    </row>
    <row r="170" spans="1:1" ht="17" x14ac:dyDescent="0.4">
      <c r="A170" s="126"/>
    </row>
    <row r="171" spans="1:1" ht="17" x14ac:dyDescent="0.4">
      <c r="A171" s="126"/>
    </row>
    <row r="172" spans="1:1" ht="17" x14ac:dyDescent="0.4">
      <c r="A172" s="126"/>
    </row>
    <row r="173" spans="1:1" ht="17" x14ac:dyDescent="0.4">
      <c r="A173" s="126"/>
    </row>
    <row r="174" spans="1:1" ht="17" x14ac:dyDescent="0.4">
      <c r="A174" s="1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3" manualBreakCount="3">
    <brk id="14" man="1"/>
    <brk id="33" man="1"/>
    <brk id="151"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9"/>
  <sheetViews>
    <sheetView zoomScaleNormal="100" workbookViewId="0"/>
  </sheetViews>
  <sheetFormatPr defaultRowHeight="14.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6" customHeight="1" x14ac:dyDescent="0.2">
      <c r="B1" s="76"/>
    </row>
    <row r="2" spans="2:7" s="1" customFormat="1" ht="15.25" customHeight="1" x14ac:dyDescent="0.2">
      <c r="B2" s="76"/>
      <c r="D2" s="82" t="s">
        <v>910</v>
      </c>
      <c r="E2" s="82"/>
      <c r="F2" s="82"/>
      <c r="G2" s="82"/>
    </row>
    <row r="3" spans="2:7" s="1" customFormat="1" ht="3.9" customHeight="1" x14ac:dyDescent="0.2">
      <c r="B3" s="76"/>
    </row>
    <row r="4" spans="2:7" s="1" customFormat="1" ht="22.75" customHeight="1" x14ac:dyDescent="0.2">
      <c r="B4" s="78" t="s">
        <v>1067</v>
      </c>
      <c r="C4" s="78"/>
      <c r="D4" s="78"/>
      <c r="E4" s="78"/>
      <c r="F4" s="78"/>
    </row>
    <row r="5" spans="2:7" s="1" customFormat="1" ht="4.25" customHeight="1" x14ac:dyDescent="0.2"/>
    <row r="6" spans="2:7" s="1" customFormat="1" ht="16.399999999999999" customHeight="1" x14ac:dyDescent="0.2">
      <c r="B6" s="9" t="s">
        <v>1069</v>
      </c>
      <c r="C6" s="3">
        <v>44865</v>
      </c>
      <c r="D6" s="50" t="s">
        <v>1068</v>
      </c>
    </row>
    <row r="7" spans="2:7" s="1" customFormat="1" ht="2.9" customHeight="1" x14ac:dyDescent="0.2"/>
    <row r="8" spans="2:7" s="1" customFormat="1" ht="12.75" customHeight="1" x14ac:dyDescent="0.2">
      <c r="B8" s="87" t="s">
        <v>1070</v>
      </c>
      <c r="C8" s="87"/>
      <c r="D8" s="87"/>
      <c r="E8" s="87"/>
      <c r="F8" s="87"/>
    </row>
    <row r="9" spans="2:7" s="1" customFormat="1" ht="7.4" customHeight="1" x14ac:dyDescent="0.2"/>
    <row r="10" spans="2:7" s="1" customFormat="1" ht="12.15" customHeight="1" x14ac:dyDescent="0.2">
      <c r="B10" s="89" t="s">
        <v>1071</v>
      </c>
      <c r="C10" s="89"/>
      <c r="D10" s="89"/>
    </row>
    <row r="11" spans="2:7" s="1" customFormat="1" ht="3.5" customHeight="1" x14ac:dyDescent="0.2"/>
    <row r="12" spans="2:7" s="1" customFormat="1" ht="11.4" customHeight="1" x14ac:dyDescent="0.2">
      <c r="B12" s="90" t="s">
        <v>1033</v>
      </c>
      <c r="C12" s="90"/>
      <c r="D12" s="90"/>
      <c r="E12" s="90"/>
      <c r="F12" s="37">
        <v>2952345802.0100002</v>
      </c>
    </row>
    <row r="13" spans="2:7" s="1" customFormat="1" ht="11.4" customHeight="1" x14ac:dyDescent="0.2">
      <c r="B13" s="91" t="s">
        <v>1034</v>
      </c>
      <c r="C13" s="91"/>
      <c r="D13" s="91"/>
      <c r="E13" s="91"/>
      <c r="F13" s="38">
        <v>2952345802.0100002</v>
      </c>
    </row>
    <row r="14" spans="2:7" s="1" customFormat="1" ht="11.4" customHeight="1" x14ac:dyDescent="0.2">
      <c r="B14" s="91" t="s">
        <v>1035</v>
      </c>
      <c r="C14" s="91"/>
      <c r="D14" s="91"/>
      <c r="E14" s="91"/>
      <c r="F14" s="38">
        <v>358316500.330001</v>
      </c>
    </row>
    <row r="15" spans="2:7" s="1" customFormat="1" ht="11.4" customHeight="1" x14ac:dyDescent="0.2">
      <c r="B15" s="91" t="s">
        <v>456</v>
      </c>
      <c r="C15" s="91"/>
      <c r="D15" s="91"/>
      <c r="E15" s="91"/>
      <c r="F15" s="38">
        <v>23972</v>
      </c>
    </row>
    <row r="16" spans="2:7" s="1" customFormat="1" ht="11.4" customHeight="1" x14ac:dyDescent="0.2">
      <c r="B16" s="91" t="s">
        <v>1036</v>
      </c>
      <c r="C16" s="91"/>
      <c r="D16" s="91"/>
      <c r="E16" s="91"/>
      <c r="F16" s="38">
        <v>43519</v>
      </c>
    </row>
    <row r="17" spans="2:6" s="1" customFormat="1" ht="11.4" customHeight="1" x14ac:dyDescent="0.2">
      <c r="B17" s="91" t="s">
        <v>1037</v>
      </c>
      <c r="C17" s="91"/>
      <c r="D17" s="91"/>
      <c r="E17" s="91"/>
      <c r="F17" s="38">
        <v>123158.092858752</v>
      </c>
    </row>
    <row r="18" spans="2:6" s="1" customFormat="1" ht="11.4" customHeight="1" x14ac:dyDescent="0.2">
      <c r="B18" s="91" t="s">
        <v>1038</v>
      </c>
      <c r="C18" s="91"/>
      <c r="D18" s="91"/>
      <c r="E18" s="91"/>
      <c r="F18" s="38">
        <v>67840.387003607204</v>
      </c>
    </row>
    <row r="19" spans="2:6" s="1" customFormat="1" ht="11.4" customHeight="1" x14ac:dyDescent="0.2">
      <c r="B19" s="91" t="s">
        <v>1039</v>
      </c>
      <c r="C19" s="91"/>
      <c r="D19" s="91"/>
      <c r="E19" s="91"/>
      <c r="F19" s="39">
        <v>0.51014858882553904</v>
      </c>
    </row>
    <row r="20" spans="2:6" s="1" customFormat="1" ht="11.4" customHeight="1" x14ac:dyDescent="0.2">
      <c r="B20" s="91" t="s">
        <v>1040</v>
      </c>
      <c r="C20" s="91"/>
      <c r="D20" s="91"/>
      <c r="E20" s="91"/>
      <c r="F20" s="39">
        <v>0.578745229329235</v>
      </c>
    </row>
    <row r="21" spans="2:6" s="1" customFormat="1" ht="11.4" customHeight="1" x14ac:dyDescent="0.2">
      <c r="B21" s="91" t="s">
        <v>1041</v>
      </c>
      <c r="C21" s="91"/>
      <c r="D21" s="91"/>
      <c r="E21" s="91"/>
      <c r="F21" s="40">
        <v>4.30463636383955</v>
      </c>
    </row>
    <row r="22" spans="2:6" s="1" customFormat="1" ht="11.4" customHeight="1" x14ac:dyDescent="0.2">
      <c r="B22" s="91" t="s">
        <v>1042</v>
      </c>
      <c r="C22" s="91"/>
      <c r="D22" s="91"/>
      <c r="E22" s="91"/>
      <c r="F22" s="40">
        <v>13.981404785054799</v>
      </c>
    </row>
    <row r="23" spans="2:6" s="1" customFormat="1" ht="11.4" customHeight="1" x14ac:dyDescent="0.2">
      <c r="B23" s="91" t="s">
        <v>1043</v>
      </c>
      <c r="C23" s="91"/>
      <c r="D23" s="91"/>
      <c r="E23" s="91"/>
      <c r="F23" s="40">
        <v>18.286038923260101</v>
      </c>
    </row>
    <row r="24" spans="2:6" s="1" customFormat="1" ht="11.4" customHeight="1" x14ac:dyDescent="0.2">
      <c r="B24" s="91" t="s">
        <v>1044</v>
      </c>
      <c r="C24" s="91"/>
      <c r="D24" s="91"/>
      <c r="E24" s="91"/>
      <c r="F24" s="39">
        <v>0.93280676243449001</v>
      </c>
    </row>
    <row r="25" spans="2:6" s="1" customFormat="1" ht="11.4" customHeight="1" x14ac:dyDescent="0.2">
      <c r="B25" s="91" t="s">
        <v>1045</v>
      </c>
      <c r="C25" s="91"/>
      <c r="D25" s="91"/>
      <c r="E25" s="91"/>
      <c r="F25" s="39">
        <v>6.7193237565512001E-2</v>
      </c>
    </row>
    <row r="26" spans="2:6" s="1" customFormat="1" ht="11.4" customHeight="1" x14ac:dyDescent="0.2">
      <c r="B26" s="91" t="s">
        <v>1046</v>
      </c>
      <c r="C26" s="91"/>
      <c r="D26" s="91"/>
      <c r="E26" s="91"/>
      <c r="F26" s="39">
        <v>1.6629286194097401E-2</v>
      </c>
    </row>
    <row r="27" spans="2:6" s="1" customFormat="1" ht="11.4" customHeight="1" x14ac:dyDescent="0.2">
      <c r="B27" s="91" t="s">
        <v>1047</v>
      </c>
      <c r="C27" s="91"/>
      <c r="D27" s="91"/>
      <c r="E27" s="91"/>
      <c r="F27" s="39">
        <v>1.6777487865530499E-2</v>
      </c>
    </row>
    <row r="28" spans="2:6" s="1" customFormat="1" ht="11.4" customHeight="1" x14ac:dyDescent="0.2">
      <c r="B28" s="91" t="s">
        <v>1048</v>
      </c>
      <c r="C28" s="91"/>
      <c r="D28" s="91"/>
      <c r="E28" s="91"/>
      <c r="F28" s="39">
        <v>1.45718838969976E-2</v>
      </c>
    </row>
    <row r="29" spans="2:6" s="1" customFormat="1" ht="11.4" customHeight="1" x14ac:dyDescent="0.2">
      <c r="B29" s="91" t="s">
        <v>1049</v>
      </c>
      <c r="C29" s="91"/>
      <c r="D29" s="91"/>
      <c r="E29" s="91"/>
      <c r="F29" s="40">
        <v>7.2880250980772603</v>
      </c>
    </row>
    <row r="30" spans="2:6" s="1" customFormat="1" ht="11.4" customHeight="1" x14ac:dyDescent="0.2">
      <c r="B30" s="92" t="s">
        <v>1050</v>
      </c>
      <c r="C30" s="92"/>
      <c r="D30" s="92"/>
      <c r="E30" s="92"/>
      <c r="F30" s="41">
        <v>6.8428334390766397</v>
      </c>
    </row>
    <row r="31" spans="2:6" s="1" customFormat="1" ht="3.5" customHeight="1" x14ac:dyDescent="0.2"/>
    <row r="32" spans="2:6" s="1" customFormat="1" ht="12.75" customHeight="1" x14ac:dyDescent="0.2">
      <c r="B32" s="87" t="s">
        <v>1072</v>
      </c>
      <c r="C32" s="87"/>
      <c r="D32" s="87"/>
      <c r="E32" s="87"/>
      <c r="F32" s="87"/>
    </row>
    <row r="33" spans="2:6" s="1" customFormat="1" ht="3.5" customHeight="1" x14ac:dyDescent="0.2"/>
    <row r="34" spans="2:6" s="1" customFormat="1" ht="14.25" customHeight="1" x14ac:dyDescent="0.25">
      <c r="B34" s="93" t="s">
        <v>1051</v>
      </c>
      <c r="C34" s="93"/>
      <c r="D34" s="93"/>
      <c r="E34" s="93"/>
      <c r="F34" s="28">
        <v>121249946.76000001</v>
      </c>
    </row>
    <row r="35" spans="2:6" s="1" customFormat="1" ht="3.5" customHeight="1" x14ac:dyDescent="0.2"/>
    <row r="36" spans="2:6" s="1" customFormat="1" ht="12.75" customHeight="1" x14ac:dyDescent="0.2">
      <c r="B36" s="87" t="s">
        <v>1073</v>
      </c>
      <c r="C36" s="87"/>
      <c r="D36" s="87"/>
      <c r="E36" s="87"/>
      <c r="F36" s="87"/>
    </row>
    <row r="37" spans="2:6" s="1" customFormat="1" ht="3.5" customHeight="1" x14ac:dyDescent="0.2"/>
    <row r="38" spans="2:6" s="1" customFormat="1" ht="8.9" customHeight="1" x14ac:dyDescent="0.2">
      <c r="B38" s="42"/>
      <c r="C38" s="43" t="s">
        <v>1052</v>
      </c>
      <c r="D38" s="43" t="s">
        <v>1052</v>
      </c>
      <c r="E38" s="43" t="s">
        <v>1052</v>
      </c>
    </row>
    <row r="39" spans="2:6" s="1" customFormat="1" ht="7.15" customHeight="1" x14ac:dyDescent="0.2">
      <c r="B39" s="44" t="s">
        <v>915</v>
      </c>
      <c r="C39" s="45" t="s">
        <v>1053</v>
      </c>
      <c r="D39" s="45" t="s">
        <v>1054</v>
      </c>
      <c r="E39" s="45" t="s">
        <v>1055</v>
      </c>
    </row>
    <row r="40" spans="2:6" s="1" customFormat="1" ht="9.65" customHeight="1" x14ac:dyDescent="0.2">
      <c r="B40" s="46" t="s">
        <v>10</v>
      </c>
      <c r="C40" s="12" t="s">
        <v>1056</v>
      </c>
      <c r="D40" s="12" t="s">
        <v>1056</v>
      </c>
      <c r="E40" s="12" t="s">
        <v>1056</v>
      </c>
    </row>
    <row r="41" spans="2:6" s="1" customFormat="1" ht="8.5" customHeight="1" x14ac:dyDescent="0.2">
      <c r="B41" s="47" t="s">
        <v>914</v>
      </c>
      <c r="C41" s="48" t="s">
        <v>1057</v>
      </c>
      <c r="D41" s="48" t="s">
        <v>1058</v>
      </c>
      <c r="E41" s="48" t="s">
        <v>1059</v>
      </c>
    </row>
    <row r="42" spans="2:6" s="1" customFormat="1" ht="8.5" customHeight="1" x14ac:dyDescent="0.2">
      <c r="B42" s="46" t="s">
        <v>919</v>
      </c>
      <c r="C42" s="12" t="s">
        <v>1</v>
      </c>
      <c r="D42" s="12" t="s">
        <v>1</v>
      </c>
      <c r="E42" s="12" t="s">
        <v>1</v>
      </c>
    </row>
    <row r="43" spans="2:6" s="1" customFormat="1" ht="8.5" customHeight="1" x14ac:dyDescent="0.2">
      <c r="B43" s="47" t="s">
        <v>1060</v>
      </c>
      <c r="C43" s="13">
        <v>2000000</v>
      </c>
      <c r="D43" s="13">
        <v>6000000</v>
      </c>
      <c r="E43" s="13">
        <v>5000000</v>
      </c>
    </row>
    <row r="44" spans="2:6" s="1" customFormat="1" ht="8.5" customHeight="1" x14ac:dyDescent="0.2">
      <c r="B44" s="47" t="s">
        <v>917</v>
      </c>
      <c r="C44" s="14">
        <v>43385</v>
      </c>
      <c r="D44" s="14">
        <v>43180</v>
      </c>
      <c r="E44" s="14">
        <v>44587</v>
      </c>
    </row>
    <row r="45" spans="2:6" s="1" customFormat="1" ht="8.5" customHeight="1" x14ac:dyDescent="0.2">
      <c r="B45" s="47" t="s">
        <v>918</v>
      </c>
      <c r="C45" s="14">
        <v>46195</v>
      </c>
      <c r="D45" s="14">
        <v>46926</v>
      </c>
      <c r="E45" s="14">
        <v>48143</v>
      </c>
    </row>
    <row r="46" spans="2:6" s="1" customFormat="1" ht="8.5" customHeight="1" x14ac:dyDescent="0.2">
      <c r="B46" s="47" t="s">
        <v>920</v>
      </c>
      <c r="C46" s="12" t="s">
        <v>1061</v>
      </c>
      <c r="D46" s="12" t="s">
        <v>1061</v>
      </c>
      <c r="E46" s="12" t="s">
        <v>1061</v>
      </c>
    </row>
    <row r="47" spans="2:6" s="1" customFormat="1" ht="8.5" customHeight="1" x14ac:dyDescent="0.2">
      <c r="B47" s="46" t="s">
        <v>921</v>
      </c>
      <c r="C47" s="15">
        <v>0.01</v>
      </c>
      <c r="D47" s="15">
        <v>8.0000000000000002E-3</v>
      </c>
      <c r="E47" s="15">
        <v>0</v>
      </c>
    </row>
    <row r="48" spans="2:6" s="1" customFormat="1" ht="8.15" customHeight="1" x14ac:dyDescent="0.2">
      <c r="B48" s="46" t="s">
        <v>1062</v>
      </c>
      <c r="C48" s="12" t="s">
        <v>1063</v>
      </c>
      <c r="D48" s="12" t="s">
        <v>1063</v>
      </c>
      <c r="E48" s="12" t="s">
        <v>1063</v>
      </c>
    </row>
    <row r="49" spans="2:6" s="1" customFormat="1" ht="7.15" customHeight="1" x14ac:dyDescent="0.2">
      <c r="B49" s="46" t="s">
        <v>1064</v>
      </c>
      <c r="C49" s="12" t="s">
        <v>956</v>
      </c>
      <c r="D49" s="12" t="s">
        <v>956</v>
      </c>
      <c r="E49" s="12" t="s">
        <v>956</v>
      </c>
    </row>
    <row r="50" spans="2:6" s="1" customFormat="1" ht="9.9" customHeight="1" x14ac:dyDescent="0.2">
      <c r="B50" s="46" t="s">
        <v>1065</v>
      </c>
      <c r="C50" s="12" t="s">
        <v>1066</v>
      </c>
      <c r="D50" s="12" t="s">
        <v>1066</v>
      </c>
      <c r="E50" s="12" t="s">
        <v>1066</v>
      </c>
    </row>
    <row r="51" spans="2:6" s="1" customFormat="1" ht="17.399999999999999" customHeight="1" x14ac:dyDescent="0.2"/>
    <row r="52" spans="2:6" s="1" customFormat="1" ht="12.75" customHeight="1" x14ac:dyDescent="0.2">
      <c r="B52" s="87" t="s">
        <v>1074</v>
      </c>
      <c r="C52" s="87"/>
      <c r="D52" s="87"/>
      <c r="E52" s="87"/>
      <c r="F52" s="87"/>
    </row>
    <row r="53" spans="2:6" s="1" customFormat="1" ht="3.5" customHeight="1" x14ac:dyDescent="0.2"/>
    <row r="54" spans="2:6" s="1" customFormat="1" ht="12.75" customHeight="1" x14ac:dyDescent="0.2">
      <c r="B54" s="7" t="s">
        <v>1075</v>
      </c>
    </row>
    <row r="55" spans="2:6" s="1" customFormat="1" ht="3.5" customHeight="1" x14ac:dyDescent="0.2"/>
    <row r="56" spans="2:6" s="1" customFormat="1" ht="12.75" customHeight="1" x14ac:dyDescent="0.2">
      <c r="B56" s="87" t="s">
        <v>1076</v>
      </c>
      <c r="C56" s="87"/>
      <c r="D56" s="87"/>
      <c r="E56" s="87"/>
      <c r="F56" s="87"/>
    </row>
    <row r="57" spans="2:6" s="1" customFormat="1" ht="3.5" customHeight="1" x14ac:dyDescent="0.2"/>
    <row r="58" spans="2:6" s="1" customFormat="1" ht="14.25" customHeight="1" x14ac:dyDescent="0.25">
      <c r="B58" s="49">
        <v>7182924.9900000002</v>
      </c>
      <c r="C58" s="27" t="s">
        <v>1</v>
      </c>
    </row>
    <row r="59" spans="2:6" s="1" customFormat="1" ht="19.149999999999999" customHeight="1" x14ac:dyDescent="0.2"/>
  </sheetData>
  <mergeCells count="29">
    <mergeCell ref="B52:F52"/>
    <mergeCell ref="B56:F56"/>
    <mergeCell ref="B8:F8"/>
    <mergeCell ref="D2:G2"/>
    <mergeCell ref="B30:E30"/>
    <mergeCell ref="B32:F32"/>
    <mergeCell ref="B34:E34"/>
    <mergeCell ref="B36:F36"/>
    <mergeCell ref="B4:F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3"/>
  <sheetViews>
    <sheetView topLeftCell="A63" zoomScaleNormal="100" workbookViewId="0">
      <selection activeCell="A90" sqref="A1:XFD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6"/>
      <c r="C1" s="76"/>
      <c r="D1" s="76"/>
      <c r="E1" s="76"/>
      <c r="F1" s="76"/>
      <c r="G1" s="76"/>
      <c r="H1" s="76"/>
      <c r="I1" s="76"/>
      <c r="J1" s="76"/>
      <c r="K1" s="76"/>
      <c r="L1" s="76"/>
    </row>
    <row r="2" spans="2:44" s="1" customFormat="1" ht="17.5" x14ac:dyDescent="0.2">
      <c r="B2" s="76"/>
      <c r="C2" s="76"/>
      <c r="D2" s="76"/>
      <c r="E2" s="76"/>
      <c r="F2" s="76"/>
      <c r="G2" s="76"/>
      <c r="H2" s="76"/>
      <c r="I2" s="76"/>
      <c r="J2" s="76"/>
      <c r="K2" s="76"/>
      <c r="L2" s="76"/>
      <c r="M2" s="82" t="s">
        <v>910</v>
      </c>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row>
    <row r="3" spans="2:44" s="1" customFormat="1" ht="8" x14ac:dyDescent="0.2">
      <c r="B3" s="76"/>
      <c r="C3" s="76"/>
      <c r="D3" s="76"/>
      <c r="E3" s="76"/>
      <c r="F3" s="76"/>
      <c r="G3" s="76"/>
      <c r="H3" s="76"/>
      <c r="I3" s="76"/>
      <c r="J3" s="76"/>
      <c r="K3" s="76"/>
      <c r="L3" s="76"/>
    </row>
    <row r="4" spans="2:44" s="1" customFormat="1" ht="8" x14ac:dyDescent="0.2"/>
    <row r="5" spans="2:44" s="1" customFormat="1" ht="15.5" x14ac:dyDescent="0.2">
      <c r="B5" s="78" t="s">
        <v>1190</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row>
    <row r="6" spans="2:44" s="1" customFormat="1" ht="8" x14ac:dyDescent="0.2"/>
    <row r="7" spans="2:44" s="1" customFormat="1" ht="8" x14ac:dyDescent="0.2">
      <c r="B7" s="71" t="s">
        <v>1069</v>
      </c>
      <c r="C7" s="71"/>
      <c r="D7" s="71"/>
      <c r="E7" s="71"/>
      <c r="F7" s="71"/>
      <c r="G7" s="71"/>
      <c r="H7" s="71"/>
      <c r="I7" s="71"/>
      <c r="J7" s="71"/>
      <c r="K7" s="71"/>
    </row>
    <row r="8" spans="2:44" s="1" customFormat="1" x14ac:dyDescent="0.2">
      <c r="B8" s="71"/>
      <c r="C8" s="71"/>
      <c r="D8" s="71"/>
      <c r="E8" s="71"/>
      <c r="F8" s="71"/>
      <c r="G8" s="71"/>
      <c r="H8" s="71"/>
      <c r="I8" s="71"/>
      <c r="J8" s="71"/>
      <c r="K8" s="71"/>
      <c r="M8" s="79">
        <v>44865</v>
      </c>
      <c r="N8" s="79"/>
      <c r="O8" s="79"/>
      <c r="P8" s="79"/>
      <c r="Q8" s="79"/>
      <c r="R8" s="79"/>
      <c r="S8" s="79"/>
      <c r="T8" s="79"/>
      <c r="U8" s="79"/>
      <c r="V8" s="79"/>
    </row>
    <row r="9" spans="2:44" s="1" customFormat="1" ht="8" x14ac:dyDescent="0.2">
      <c r="B9" s="71"/>
      <c r="C9" s="71"/>
      <c r="D9" s="71"/>
      <c r="E9" s="71"/>
      <c r="F9" s="71"/>
      <c r="G9" s="71"/>
      <c r="H9" s="71"/>
      <c r="I9" s="71"/>
      <c r="J9" s="71"/>
      <c r="K9" s="71"/>
    </row>
    <row r="10" spans="2:44" s="1" customFormat="1" ht="8" x14ac:dyDescent="0.2"/>
    <row r="11" spans="2:44" s="1" customFormat="1" ht="13" x14ac:dyDescent="0.2">
      <c r="B11" s="87" t="s">
        <v>1191</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8" x14ac:dyDescent="0.2"/>
    <row r="13" spans="2:44" s="1" customFormat="1" ht="10.5" x14ac:dyDescent="0.2">
      <c r="B13" s="100"/>
      <c r="C13" s="100"/>
      <c r="D13" s="100"/>
      <c r="E13" s="100"/>
      <c r="F13" s="100"/>
      <c r="G13" s="100"/>
      <c r="H13" s="100"/>
      <c r="I13" s="100"/>
      <c r="J13" s="100"/>
      <c r="K13" s="85" t="s">
        <v>1077</v>
      </c>
      <c r="L13" s="85"/>
      <c r="M13" s="85"/>
      <c r="N13" s="85"/>
      <c r="O13" s="85"/>
      <c r="P13" s="85"/>
      <c r="Q13" s="85"/>
      <c r="R13" s="85"/>
      <c r="S13" s="85"/>
      <c r="T13" s="85"/>
      <c r="U13" s="85"/>
      <c r="V13" s="85" t="s">
        <v>1078</v>
      </c>
      <c r="W13" s="85"/>
      <c r="X13" s="85"/>
      <c r="Y13" s="85"/>
      <c r="Z13" s="85"/>
      <c r="AA13" s="85"/>
      <c r="AB13" s="85"/>
      <c r="AC13" s="85"/>
      <c r="AD13" s="85"/>
      <c r="AE13" s="85"/>
      <c r="AF13" s="85" t="s">
        <v>1079</v>
      </c>
      <c r="AG13" s="85"/>
      <c r="AH13" s="85"/>
      <c r="AI13" s="85"/>
      <c r="AJ13" s="85"/>
      <c r="AK13" s="85"/>
      <c r="AL13" s="85"/>
      <c r="AM13" s="85"/>
      <c r="AN13" s="85"/>
      <c r="AO13" s="10" t="s">
        <v>1078</v>
      </c>
    </row>
    <row r="14" spans="2:44" s="1" customFormat="1" ht="10" x14ac:dyDescent="0.2">
      <c r="B14" s="102" t="s">
        <v>560</v>
      </c>
      <c r="C14" s="102"/>
      <c r="D14" s="102"/>
      <c r="E14" s="102"/>
      <c r="F14" s="102"/>
      <c r="G14" s="102"/>
      <c r="H14" s="102"/>
      <c r="I14" s="102"/>
      <c r="J14" s="102"/>
      <c r="K14" s="103">
        <v>491999460.17000002</v>
      </c>
      <c r="L14" s="103"/>
      <c r="M14" s="103"/>
      <c r="N14" s="103"/>
      <c r="O14" s="103"/>
      <c r="P14" s="103"/>
      <c r="Q14" s="103"/>
      <c r="R14" s="103"/>
      <c r="S14" s="103"/>
      <c r="T14" s="103"/>
      <c r="U14" s="103"/>
      <c r="V14" s="96">
        <v>0.16664696250521899</v>
      </c>
      <c r="W14" s="96"/>
      <c r="X14" s="96"/>
      <c r="Y14" s="96"/>
      <c r="Z14" s="96"/>
      <c r="AA14" s="96"/>
      <c r="AB14" s="96"/>
      <c r="AC14" s="96"/>
      <c r="AD14" s="96"/>
      <c r="AE14" s="96"/>
      <c r="AF14" s="94">
        <v>7002</v>
      </c>
      <c r="AG14" s="94"/>
      <c r="AH14" s="94"/>
      <c r="AI14" s="94"/>
      <c r="AJ14" s="94"/>
      <c r="AK14" s="94"/>
      <c r="AL14" s="94"/>
      <c r="AM14" s="94"/>
      <c r="AN14" s="94"/>
      <c r="AO14" s="15">
        <v>0.160895241159034</v>
      </c>
    </row>
    <row r="15" spans="2:44" s="1" customFormat="1" ht="10" x14ac:dyDescent="0.2">
      <c r="B15" s="102" t="s">
        <v>564</v>
      </c>
      <c r="C15" s="102"/>
      <c r="D15" s="102"/>
      <c r="E15" s="102"/>
      <c r="F15" s="102"/>
      <c r="G15" s="102"/>
      <c r="H15" s="102"/>
      <c r="I15" s="102"/>
      <c r="J15" s="102"/>
      <c r="K15" s="103">
        <v>450228789.85000098</v>
      </c>
      <c r="L15" s="103"/>
      <c r="M15" s="103"/>
      <c r="N15" s="103"/>
      <c r="O15" s="103"/>
      <c r="P15" s="103"/>
      <c r="Q15" s="103"/>
      <c r="R15" s="103"/>
      <c r="S15" s="103"/>
      <c r="T15" s="103"/>
      <c r="U15" s="103"/>
      <c r="V15" s="96">
        <v>0.15249866378914001</v>
      </c>
      <c r="W15" s="96"/>
      <c r="X15" s="96"/>
      <c r="Y15" s="96"/>
      <c r="Z15" s="96"/>
      <c r="AA15" s="96"/>
      <c r="AB15" s="96"/>
      <c r="AC15" s="96"/>
      <c r="AD15" s="96"/>
      <c r="AE15" s="96"/>
      <c r="AF15" s="94">
        <v>6962</v>
      </c>
      <c r="AG15" s="94"/>
      <c r="AH15" s="94"/>
      <c r="AI15" s="94"/>
      <c r="AJ15" s="94"/>
      <c r="AK15" s="94"/>
      <c r="AL15" s="94"/>
      <c r="AM15" s="94"/>
      <c r="AN15" s="94"/>
      <c r="AO15" s="15">
        <v>0.15997610239205901</v>
      </c>
    </row>
    <row r="16" spans="2:44" s="1" customFormat="1" ht="10" x14ac:dyDescent="0.2">
      <c r="B16" s="102" t="s">
        <v>562</v>
      </c>
      <c r="C16" s="102"/>
      <c r="D16" s="102"/>
      <c r="E16" s="102"/>
      <c r="F16" s="102"/>
      <c r="G16" s="102"/>
      <c r="H16" s="102"/>
      <c r="I16" s="102"/>
      <c r="J16" s="102"/>
      <c r="K16" s="103">
        <v>397816700.32999998</v>
      </c>
      <c r="L16" s="103"/>
      <c r="M16" s="103"/>
      <c r="N16" s="103"/>
      <c r="O16" s="103"/>
      <c r="P16" s="103"/>
      <c r="Q16" s="103"/>
      <c r="R16" s="103"/>
      <c r="S16" s="103"/>
      <c r="T16" s="103"/>
      <c r="U16" s="103"/>
      <c r="V16" s="96">
        <v>0.13474597049544801</v>
      </c>
      <c r="W16" s="96"/>
      <c r="X16" s="96"/>
      <c r="Y16" s="96"/>
      <c r="Z16" s="96"/>
      <c r="AA16" s="96"/>
      <c r="AB16" s="96"/>
      <c r="AC16" s="96"/>
      <c r="AD16" s="96"/>
      <c r="AE16" s="96"/>
      <c r="AF16" s="94">
        <v>5659</v>
      </c>
      <c r="AG16" s="94"/>
      <c r="AH16" s="94"/>
      <c r="AI16" s="94"/>
      <c r="AJ16" s="94"/>
      <c r="AK16" s="94"/>
      <c r="AL16" s="94"/>
      <c r="AM16" s="94"/>
      <c r="AN16" s="94"/>
      <c r="AO16" s="15">
        <v>0.130035157057837</v>
      </c>
    </row>
    <row r="17" spans="2:44" s="1" customFormat="1" ht="10" x14ac:dyDescent="0.2">
      <c r="B17" s="102" t="s">
        <v>568</v>
      </c>
      <c r="C17" s="102"/>
      <c r="D17" s="102"/>
      <c r="E17" s="102"/>
      <c r="F17" s="102"/>
      <c r="G17" s="102"/>
      <c r="H17" s="102"/>
      <c r="I17" s="102"/>
      <c r="J17" s="102"/>
      <c r="K17" s="103">
        <v>323534957.40999901</v>
      </c>
      <c r="L17" s="103"/>
      <c r="M17" s="103"/>
      <c r="N17" s="103"/>
      <c r="O17" s="103"/>
      <c r="P17" s="103"/>
      <c r="Q17" s="103"/>
      <c r="R17" s="103"/>
      <c r="S17" s="103"/>
      <c r="T17" s="103"/>
      <c r="U17" s="103"/>
      <c r="V17" s="96">
        <v>0.10958572576076001</v>
      </c>
      <c r="W17" s="96"/>
      <c r="X17" s="96"/>
      <c r="Y17" s="96"/>
      <c r="Z17" s="96"/>
      <c r="AA17" s="96"/>
      <c r="AB17" s="96"/>
      <c r="AC17" s="96"/>
      <c r="AD17" s="96"/>
      <c r="AE17" s="96"/>
      <c r="AF17" s="94">
        <v>5409</v>
      </c>
      <c r="AG17" s="94"/>
      <c r="AH17" s="94"/>
      <c r="AI17" s="94"/>
      <c r="AJ17" s="94"/>
      <c r="AK17" s="94"/>
      <c r="AL17" s="94"/>
      <c r="AM17" s="94"/>
      <c r="AN17" s="94"/>
      <c r="AO17" s="15">
        <v>0.124290539764241</v>
      </c>
    </row>
    <row r="18" spans="2:44" s="1" customFormat="1" ht="10" x14ac:dyDescent="0.2">
      <c r="B18" s="102" t="s">
        <v>566</v>
      </c>
      <c r="C18" s="102"/>
      <c r="D18" s="102"/>
      <c r="E18" s="102"/>
      <c r="F18" s="102"/>
      <c r="G18" s="102"/>
      <c r="H18" s="102"/>
      <c r="I18" s="102"/>
      <c r="J18" s="102"/>
      <c r="K18" s="103">
        <v>308396577.45999902</v>
      </c>
      <c r="L18" s="103"/>
      <c r="M18" s="103"/>
      <c r="N18" s="103"/>
      <c r="O18" s="103"/>
      <c r="P18" s="103"/>
      <c r="Q18" s="103"/>
      <c r="R18" s="103"/>
      <c r="S18" s="103"/>
      <c r="T18" s="103"/>
      <c r="U18" s="103"/>
      <c r="V18" s="96">
        <v>0.10445814892348899</v>
      </c>
      <c r="W18" s="96"/>
      <c r="X18" s="96"/>
      <c r="Y18" s="96"/>
      <c r="Z18" s="96"/>
      <c r="AA18" s="96"/>
      <c r="AB18" s="96"/>
      <c r="AC18" s="96"/>
      <c r="AD18" s="96"/>
      <c r="AE18" s="96"/>
      <c r="AF18" s="94">
        <v>3357</v>
      </c>
      <c r="AG18" s="94"/>
      <c r="AH18" s="94"/>
      <c r="AI18" s="94"/>
      <c r="AJ18" s="94"/>
      <c r="AK18" s="94"/>
      <c r="AL18" s="94"/>
      <c r="AM18" s="94"/>
      <c r="AN18" s="94"/>
      <c r="AO18" s="15">
        <v>7.7138721018405798E-2</v>
      </c>
    </row>
    <row r="19" spans="2:44" s="1" customFormat="1" ht="10" x14ac:dyDescent="0.2">
      <c r="B19" s="102" t="s">
        <v>572</v>
      </c>
      <c r="C19" s="102"/>
      <c r="D19" s="102"/>
      <c r="E19" s="102"/>
      <c r="F19" s="102"/>
      <c r="G19" s="102"/>
      <c r="H19" s="102"/>
      <c r="I19" s="102"/>
      <c r="J19" s="102"/>
      <c r="K19" s="103">
        <v>231001459.5</v>
      </c>
      <c r="L19" s="103"/>
      <c r="M19" s="103"/>
      <c r="N19" s="103"/>
      <c r="O19" s="103"/>
      <c r="P19" s="103"/>
      <c r="Q19" s="103"/>
      <c r="R19" s="103"/>
      <c r="S19" s="103"/>
      <c r="T19" s="103"/>
      <c r="U19" s="103"/>
      <c r="V19" s="96">
        <v>7.8243361378172893E-2</v>
      </c>
      <c r="W19" s="96"/>
      <c r="X19" s="96"/>
      <c r="Y19" s="96"/>
      <c r="Z19" s="96"/>
      <c r="AA19" s="96"/>
      <c r="AB19" s="96"/>
      <c r="AC19" s="96"/>
      <c r="AD19" s="96"/>
      <c r="AE19" s="96"/>
      <c r="AF19" s="94">
        <v>3638</v>
      </c>
      <c r="AG19" s="94"/>
      <c r="AH19" s="94"/>
      <c r="AI19" s="94"/>
      <c r="AJ19" s="94"/>
      <c r="AK19" s="94"/>
      <c r="AL19" s="94"/>
      <c r="AM19" s="94"/>
      <c r="AN19" s="94"/>
      <c r="AO19" s="15">
        <v>8.3595670856407595E-2</v>
      </c>
    </row>
    <row r="20" spans="2:44" s="1" customFormat="1" ht="10" x14ac:dyDescent="0.2">
      <c r="B20" s="102" t="s">
        <v>570</v>
      </c>
      <c r="C20" s="102"/>
      <c r="D20" s="102"/>
      <c r="E20" s="102"/>
      <c r="F20" s="102"/>
      <c r="G20" s="102"/>
      <c r="H20" s="102"/>
      <c r="I20" s="102"/>
      <c r="J20" s="102"/>
      <c r="K20" s="103">
        <v>203656612.16999999</v>
      </c>
      <c r="L20" s="103"/>
      <c r="M20" s="103"/>
      <c r="N20" s="103"/>
      <c r="O20" s="103"/>
      <c r="P20" s="103"/>
      <c r="Q20" s="103"/>
      <c r="R20" s="103"/>
      <c r="S20" s="103"/>
      <c r="T20" s="103"/>
      <c r="U20" s="103"/>
      <c r="V20" s="96">
        <v>6.8981286687808605E-2</v>
      </c>
      <c r="W20" s="96"/>
      <c r="X20" s="96"/>
      <c r="Y20" s="96"/>
      <c r="Z20" s="96"/>
      <c r="AA20" s="96"/>
      <c r="AB20" s="96"/>
      <c r="AC20" s="96"/>
      <c r="AD20" s="96"/>
      <c r="AE20" s="96"/>
      <c r="AF20" s="94">
        <v>3424</v>
      </c>
      <c r="AG20" s="94"/>
      <c r="AH20" s="94"/>
      <c r="AI20" s="94"/>
      <c r="AJ20" s="94"/>
      <c r="AK20" s="94"/>
      <c r="AL20" s="94"/>
      <c r="AM20" s="94"/>
      <c r="AN20" s="94"/>
      <c r="AO20" s="15">
        <v>7.8678278453089501E-2</v>
      </c>
    </row>
    <row r="21" spans="2:44" s="1" customFormat="1" ht="10" x14ac:dyDescent="0.2">
      <c r="B21" s="102" t="s">
        <v>574</v>
      </c>
      <c r="C21" s="102"/>
      <c r="D21" s="102"/>
      <c r="E21" s="102"/>
      <c r="F21" s="102"/>
      <c r="G21" s="102"/>
      <c r="H21" s="102"/>
      <c r="I21" s="102"/>
      <c r="J21" s="102"/>
      <c r="K21" s="103">
        <v>182106687.31999999</v>
      </c>
      <c r="L21" s="103"/>
      <c r="M21" s="103"/>
      <c r="N21" s="103"/>
      <c r="O21" s="103"/>
      <c r="P21" s="103"/>
      <c r="Q21" s="103"/>
      <c r="R21" s="103"/>
      <c r="S21" s="103"/>
      <c r="T21" s="103"/>
      <c r="U21" s="103"/>
      <c r="V21" s="96">
        <v>6.1682031690196697E-2</v>
      </c>
      <c r="W21" s="96"/>
      <c r="X21" s="96"/>
      <c r="Y21" s="96"/>
      <c r="Z21" s="96"/>
      <c r="AA21" s="96"/>
      <c r="AB21" s="96"/>
      <c r="AC21" s="96"/>
      <c r="AD21" s="96"/>
      <c r="AE21" s="96"/>
      <c r="AF21" s="94">
        <v>3005</v>
      </c>
      <c r="AG21" s="94"/>
      <c r="AH21" s="94"/>
      <c r="AI21" s="94"/>
      <c r="AJ21" s="94"/>
      <c r="AK21" s="94"/>
      <c r="AL21" s="94"/>
      <c r="AM21" s="94"/>
      <c r="AN21" s="94"/>
      <c r="AO21" s="15">
        <v>6.9050299869022697E-2</v>
      </c>
    </row>
    <row r="22" spans="2:44" s="1" customFormat="1" ht="10" x14ac:dyDescent="0.2">
      <c r="B22" s="102" t="s">
        <v>576</v>
      </c>
      <c r="C22" s="102"/>
      <c r="D22" s="102"/>
      <c r="E22" s="102"/>
      <c r="F22" s="102"/>
      <c r="G22" s="102"/>
      <c r="H22" s="102"/>
      <c r="I22" s="102"/>
      <c r="J22" s="102"/>
      <c r="K22" s="103">
        <v>165571718.31</v>
      </c>
      <c r="L22" s="103"/>
      <c r="M22" s="103"/>
      <c r="N22" s="103"/>
      <c r="O22" s="103"/>
      <c r="P22" s="103"/>
      <c r="Q22" s="103"/>
      <c r="R22" s="103"/>
      <c r="S22" s="103"/>
      <c r="T22" s="103"/>
      <c r="U22" s="103"/>
      <c r="V22" s="96">
        <v>5.6081410990974197E-2</v>
      </c>
      <c r="W22" s="96"/>
      <c r="X22" s="96"/>
      <c r="Y22" s="96"/>
      <c r="Z22" s="96"/>
      <c r="AA22" s="96"/>
      <c r="AB22" s="96"/>
      <c r="AC22" s="96"/>
      <c r="AD22" s="96"/>
      <c r="AE22" s="96"/>
      <c r="AF22" s="94">
        <v>2096</v>
      </c>
      <c r="AG22" s="94"/>
      <c r="AH22" s="94"/>
      <c r="AI22" s="94"/>
      <c r="AJ22" s="94"/>
      <c r="AK22" s="94"/>
      <c r="AL22" s="94"/>
      <c r="AM22" s="94"/>
      <c r="AN22" s="94"/>
      <c r="AO22" s="15">
        <v>4.8162871389507998E-2</v>
      </c>
    </row>
    <row r="23" spans="2:44" s="1" customFormat="1" ht="10" x14ac:dyDescent="0.2">
      <c r="B23" s="102" t="s">
        <v>578</v>
      </c>
      <c r="C23" s="102"/>
      <c r="D23" s="102"/>
      <c r="E23" s="102"/>
      <c r="F23" s="102"/>
      <c r="G23" s="102"/>
      <c r="H23" s="102"/>
      <c r="I23" s="102"/>
      <c r="J23" s="102"/>
      <c r="K23" s="103">
        <v>113340698.44</v>
      </c>
      <c r="L23" s="103"/>
      <c r="M23" s="103"/>
      <c r="N23" s="103"/>
      <c r="O23" s="103"/>
      <c r="P23" s="103"/>
      <c r="Q23" s="103"/>
      <c r="R23" s="103"/>
      <c r="S23" s="103"/>
      <c r="T23" s="103"/>
      <c r="U23" s="103"/>
      <c r="V23" s="96">
        <v>3.8390048470215099E-2</v>
      </c>
      <c r="W23" s="96"/>
      <c r="X23" s="96"/>
      <c r="Y23" s="96"/>
      <c r="Z23" s="96"/>
      <c r="AA23" s="96"/>
      <c r="AB23" s="96"/>
      <c r="AC23" s="96"/>
      <c r="AD23" s="96"/>
      <c r="AE23" s="96"/>
      <c r="AF23" s="94">
        <v>1724</v>
      </c>
      <c r="AG23" s="94"/>
      <c r="AH23" s="94"/>
      <c r="AI23" s="94"/>
      <c r="AJ23" s="94"/>
      <c r="AK23" s="94"/>
      <c r="AL23" s="94"/>
      <c r="AM23" s="94"/>
      <c r="AN23" s="94"/>
      <c r="AO23" s="15">
        <v>3.9614880856637301E-2</v>
      </c>
    </row>
    <row r="24" spans="2:44" s="1" customFormat="1" ht="10" x14ac:dyDescent="0.2">
      <c r="B24" s="102" t="s">
        <v>512</v>
      </c>
      <c r="C24" s="102"/>
      <c r="D24" s="102"/>
      <c r="E24" s="102"/>
      <c r="F24" s="102"/>
      <c r="G24" s="102"/>
      <c r="H24" s="102"/>
      <c r="I24" s="102"/>
      <c r="J24" s="102"/>
      <c r="K24" s="103">
        <v>81679670.620000005</v>
      </c>
      <c r="L24" s="103"/>
      <c r="M24" s="103"/>
      <c r="N24" s="103"/>
      <c r="O24" s="103"/>
      <c r="P24" s="103"/>
      <c r="Q24" s="103"/>
      <c r="R24" s="103"/>
      <c r="S24" s="103"/>
      <c r="T24" s="103"/>
      <c r="U24" s="103"/>
      <c r="V24" s="96">
        <v>2.76660242727635E-2</v>
      </c>
      <c r="W24" s="96"/>
      <c r="X24" s="96"/>
      <c r="Y24" s="96"/>
      <c r="Z24" s="96"/>
      <c r="AA24" s="96"/>
      <c r="AB24" s="96"/>
      <c r="AC24" s="96"/>
      <c r="AD24" s="96"/>
      <c r="AE24" s="96"/>
      <c r="AF24" s="94">
        <v>1191</v>
      </c>
      <c r="AG24" s="94"/>
      <c r="AH24" s="94"/>
      <c r="AI24" s="94"/>
      <c r="AJ24" s="94"/>
      <c r="AK24" s="94"/>
      <c r="AL24" s="94"/>
      <c r="AM24" s="94"/>
      <c r="AN24" s="94"/>
      <c r="AO24" s="15">
        <v>2.7367356786690899E-2</v>
      </c>
    </row>
    <row r="25" spans="2:44" s="1" customFormat="1" ht="10" x14ac:dyDescent="0.2">
      <c r="B25" s="102" t="s">
        <v>65</v>
      </c>
      <c r="C25" s="102"/>
      <c r="D25" s="102"/>
      <c r="E25" s="102"/>
      <c r="F25" s="102"/>
      <c r="G25" s="102"/>
      <c r="H25" s="102"/>
      <c r="I25" s="102"/>
      <c r="J25" s="102"/>
      <c r="K25" s="103">
        <v>3012470.43</v>
      </c>
      <c r="L25" s="103"/>
      <c r="M25" s="103"/>
      <c r="N25" s="103"/>
      <c r="O25" s="103"/>
      <c r="P25" s="103"/>
      <c r="Q25" s="103"/>
      <c r="R25" s="103"/>
      <c r="S25" s="103"/>
      <c r="T25" s="103"/>
      <c r="U25" s="103"/>
      <c r="V25" s="96">
        <v>1.0203650358129E-3</v>
      </c>
      <c r="W25" s="96"/>
      <c r="X25" s="96"/>
      <c r="Y25" s="96"/>
      <c r="Z25" s="96"/>
      <c r="AA25" s="96"/>
      <c r="AB25" s="96"/>
      <c r="AC25" s="96"/>
      <c r="AD25" s="96"/>
      <c r="AE25" s="96"/>
      <c r="AF25" s="94">
        <v>52</v>
      </c>
      <c r="AG25" s="94"/>
      <c r="AH25" s="94"/>
      <c r="AI25" s="94"/>
      <c r="AJ25" s="94"/>
      <c r="AK25" s="94"/>
      <c r="AL25" s="94"/>
      <c r="AM25" s="94"/>
      <c r="AN25" s="94"/>
      <c r="AO25" s="15">
        <v>1.1948803970679501E-3</v>
      </c>
    </row>
    <row r="26" spans="2:44" s="1" customFormat="1" ht="10.5" x14ac:dyDescent="0.2">
      <c r="B26" s="100"/>
      <c r="C26" s="100"/>
      <c r="D26" s="100"/>
      <c r="E26" s="100"/>
      <c r="F26" s="100"/>
      <c r="G26" s="100"/>
      <c r="H26" s="100"/>
      <c r="I26" s="100"/>
      <c r="J26" s="100"/>
      <c r="K26" s="104">
        <v>2952345802.0100002</v>
      </c>
      <c r="L26" s="104"/>
      <c r="M26" s="104"/>
      <c r="N26" s="104"/>
      <c r="O26" s="104"/>
      <c r="P26" s="104"/>
      <c r="Q26" s="104"/>
      <c r="R26" s="104"/>
      <c r="S26" s="104"/>
      <c r="T26" s="104"/>
      <c r="U26" s="104"/>
      <c r="V26" s="97">
        <v>1</v>
      </c>
      <c r="W26" s="97"/>
      <c r="X26" s="97"/>
      <c r="Y26" s="97"/>
      <c r="Z26" s="97"/>
      <c r="AA26" s="97"/>
      <c r="AB26" s="97"/>
      <c r="AC26" s="97"/>
      <c r="AD26" s="97"/>
      <c r="AE26" s="97"/>
      <c r="AF26" s="95">
        <v>43519</v>
      </c>
      <c r="AG26" s="95"/>
      <c r="AH26" s="95"/>
      <c r="AI26" s="95"/>
      <c r="AJ26" s="95"/>
      <c r="AK26" s="95"/>
      <c r="AL26" s="95"/>
      <c r="AM26" s="95"/>
      <c r="AN26" s="95"/>
      <c r="AO26" s="51">
        <v>1</v>
      </c>
    </row>
    <row r="27" spans="2:44" s="1" customFormat="1" ht="8" x14ac:dyDescent="0.2"/>
    <row r="28" spans="2:44" s="1" customFormat="1" ht="13" x14ac:dyDescent="0.2">
      <c r="B28" s="87" t="s">
        <v>1192</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8" x14ac:dyDescent="0.2"/>
    <row r="30" spans="2:44" s="1" customFormat="1" ht="10.5" x14ac:dyDescent="0.2">
      <c r="B30" s="85" t="s">
        <v>1080</v>
      </c>
      <c r="C30" s="85"/>
      <c r="D30" s="85"/>
      <c r="E30" s="85"/>
      <c r="F30" s="85"/>
      <c r="G30" s="85"/>
      <c r="H30" s="85"/>
      <c r="I30" s="85"/>
      <c r="J30" s="85"/>
      <c r="K30" s="85" t="s">
        <v>1077</v>
      </c>
      <c r="L30" s="85"/>
      <c r="M30" s="85"/>
      <c r="N30" s="85"/>
      <c r="O30" s="85"/>
      <c r="P30" s="85"/>
      <c r="Q30" s="85"/>
      <c r="R30" s="85"/>
      <c r="S30" s="85"/>
      <c r="T30" s="85"/>
      <c r="U30" s="85"/>
      <c r="V30" s="85" t="s">
        <v>1078</v>
      </c>
      <c r="W30" s="85"/>
      <c r="X30" s="85"/>
      <c r="Y30" s="85"/>
      <c r="Z30" s="85"/>
      <c r="AA30" s="85"/>
      <c r="AB30" s="85"/>
      <c r="AC30" s="85"/>
      <c r="AD30" s="85"/>
      <c r="AE30" s="85"/>
      <c r="AF30" s="85" t="s">
        <v>1079</v>
      </c>
      <c r="AG30" s="85"/>
      <c r="AH30" s="85"/>
      <c r="AI30" s="85"/>
      <c r="AJ30" s="85"/>
      <c r="AK30" s="85"/>
      <c r="AL30" s="85"/>
      <c r="AM30" s="85"/>
      <c r="AN30" s="85" t="s">
        <v>1078</v>
      </c>
      <c r="AO30" s="85"/>
    </row>
    <row r="31" spans="2:44" s="1" customFormat="1" ht="10" x14ac:dyDescent="0.2">
      <c r="B31" s="98" t="s">
        <v>1081</v>
      </c>
      <c r="C31" s="98"/>
      <c r="D31" s="98"/>
      <c r="E31" s="98"/>
      <c r="F31" s="98"/>
      <c r="G31" s="98"/>
      <c r="H31" s="98"/>
      <c r="I31" s="98"/>
      <c r="J31" s="98"/>
      <c r="K31" s="103">
        <v>165339335.63</v>
      </c>
      <c r="L31" s="103"/>
      <c r="M31" s="103"/>
      <c r="N31" s="103"/>
      <c r="O31" s="103"/>
      <c r="P31" s="103"/>
      <c r="Q31" s="103"/>
      <c r="R31" s="103"/>
      <c r="S31" s="103"/>
      <c r="T31" s="103"/>
      <c r="U31" s="103"/>
      <c r="V31" s="96">
        <v>5.60026997912762E-2</v>
      </c>
      <c r="W31" s="96"/>
      <c r="X31" s="96"/>
      <c r="Y31" s="96"/>
      <c r="Z31" s="96"/>
      <c r="AA31" s="96"/>
      <c r="AB31" s="96"/>
      <c r="AC31" s="96"/>
      <c r="AD31" s="96"/>
      <c r="AE31" s="96"/>
      <c r="AF31" s="94">
        <v>1559</v>
      </c>
      <c r="AG31" s="94"/>
      <c r="AH31" s="94"/>
      <c r="AI31" s="94"/>
      <c r="AJ31" s="94"/>
      <c r="AK31" s="94"/>
      <c r="AL31" s="94"/>
      <c r="AM31" s="94"/>
      <c r="AN31" s="96">
        <v>3.5823433442863997E-2</v>
      </c>
      <c r="AO31" s="96"/>
    </row>
    <row r="32" spans="2:44" s="1" customFormat="1" ht="10" x14ac:dyDescent="0.2">
      <c r="B32" s="98" t="s">
        <v>1082</v>
      </c>
      <c r="C32" s="98"/>
      <c r="D32" s="98"/>
      <c r="E32" s="98"/>
      <c r="F32" s="98"/>
      <c r="G32" s="98"/>
      <c r="H32" s="98"/>
      <c r="I32" s="98"/>
      <c r="J32" s="98"/>
      <c r="K32" s="103">
        <v>485399323.38</v>
      </c>
      <c r="L32" s="103"/>
      <c r="M32" s="103"/>
      <c r="N32" s="103"/>
      <c r="O32" s="103"/>
      <c r="P32" s="103"/>
      <c r="Q32" s="103"/>
      <c r="R32" s="103"/>
      <c r="S32" s="103"/>
      <c r="T32" s="103"/>
      <c r="U32" s="103"/>
      <c r="V32" s="96">
        <v>0.164411405686127</v>
      </c>
      <c r="W32" s="96"/>
      <c r="X32" s="96"/>
      <c r="Y32" s="96"/>
      <c r="Z32" s="96"/>
      <c r="AA32" s="96"/>
      <c r="AB32" s="96"/>
      <c r="AC32" s="96"/>
      <c r="AD32" s="96"/>
      <c r="AE32" s="96"/>
      <c r="AF32" s="94">
        <v>4631</v>
      </c>
      <c r="AG32" s="94"/>
      <c r="AH32" s="94"/>
      <c r="AI32" s="94"/>
      <c r="AJ32" s="94"/>
      <c r="AK32" s="94"/>
      <c r="AL32" s="94"/>
      <c r="AM32" s="94"/>
      <c r="AN32" s="96">
        <v>0.10641329074656999</v>
      </c>
      <c r="AO32" s="96"/>
    </row>
    <row r="33" spans="2:41" s="1" customFormat="1" ht="10" x14ac:dyDescent="0.2">
      <c r="B33" s="98" t="s">
        <v>1083</v>
      </c>
      <c r="C33" s="98"/>
      <c r="D33" s="98"/>
      <c r="E33" s="98"/>
      <c r="F33" s="98"/>
      <c r="G33" s="98"/>
      <c r="H33" s="98"/>
      <c r="I33" s="98"/>
      <c r="J33" s="98"/>
      <c r="K33" s="103">
        <v>300846035.18000001</v>
      </c>
      <c r="L33" s="103"/>
      <c r="M33" s="103"/>
      <c r="N33" s="103"/>
      <c r="O33" s="103"/>
      <c r="P33" s="103"/>
      <c r="Q33" s="103"/>
      <c r="R33" s="103"/>
      <c r="S33" s="103"/>
      <c r="T33" s="103"/>
      <c r="U33" s="103"/>
      <c r="V33" s="96">
        <v>0.101900676734812</v>
      </c>
      <c r="W33" s="96"/>
      <c r="X33" s="96"/>
      <c r="Y33" s="96"/>
      <c r="Z33" s="96"/>
      <c r="AA33" s="96"/>
      <c r="AB33" s="96"/>
      <c r="AC33" s="96"/>
      <c r="AD33" s="96"/>
      <c r="AE33" s="96"/>
      <c r="AF33" s="94">
        <v>3280</v>
      </c>
      <c r="AG33" s="94"/>
      <c r="AH33" s="94"/>
      <c r="AI33" s="94"/>
      <c r="AJ33" s="94"/>
      <c r="AK33" s="94"/>
      <c r="AL33" s="94"/>
      <c r="AM33" s="94"/>
      <c r="AN33" s="96">
        <v>7.53693788919782E-2</v>
      </c>
      <c r="AO33" s="96"/>
    </row>
    <row r="34" spans="2:41" s="1" customFormat="1" ht="10" x14ac:dyDescent="0.2">
      <c r="B34" s="98" t="s">
        <v>1084</v>
      </c>
      <c r="C34" s="98"/>
      <c r="D34" s="98"/>
      <c r="E34" s="98"/>
      <c r="F34" s="98"/>
      <c r="G34" s="98"/>
      <c r="H34" s="98"/>
      <c r="I34" s="98"/>
      <c r="J34" s="98"/>
      <c r="K34" s="103">
        <v>437064527.02999997</v>
      </c>
      <c r="L34" s="103"/>
      <c r="M34" s="103"/>
      <c r="N34" s="103"/>
      <c r="O34" s="103"/>
      <c r="P34" s="103"/>
      <c r="Q34" s="103"/>
      <c r="R34" s="103"/>
      <c r="S34" s="103"/>
      <c r="T34" s="103"/>
      <c r="U34" s="103"/>
      <c r="V34" s="96">
        <v>0.148039747489078</v>
      </c>
      <c r="W34" s="96"/>
      <c r="X34" s="96"/>
      <c r="Y34" s="96"/>
      <c r="Z34" s="96"/>
      <c r="AA34" s="96"/>
      <c r="AB34" s="96"/>
      <c r="AC34" s="96"/>
      <c r="AD34" s="96"/>
      <c r="AE34" s="96"/>
      <c r="AF34" s="94">
        <v>5440</v>
      </c>
      <c r="AG34" s="94"/>
      <c r="AH34" s="94"/>
      <c r="AI34" s="94"/>
      <c r="AJ34" s="94"/>
      <c r="AK34" s="94"/>
      <c r="AL34" s="94"/>
      <c r="AM34" s="94"/>
      <c r="AN34" s="96">
        <v>0.12500287230864701</v>
      </c>
      <c r="AO34" s="96"/>
    </row>
    <row r="35" spans="2:41" s="1" customFormat="1" ht="10" x14ac:dyDescent="0.2">
      <c r="B35" s="98" t="s">
        <v>1085</v>
      </c>
      <c r="C35" s="98"/>
      <c r="D35" s="98"/>
      <c r="E35" s="98"/>
      <c r="F35" s="98"/>
      <c r="G35" s="98"/>
      <c r="H35" s="98"/>
      <c r="I35" s="98"/>
      <c r="J35" s="98"/>
      <c r="K35" s="103">
        <v>306249797.79000002</v>
      </c>
      <c r="L35" s="103"/>
      <c r="M35" s="103"/>
      <c r="N35" s="103"/>
      <c r="O35" s="103"/>
      <c r="P35" s="103"/>
      <c r="Q35" s="103"/>
      <c r="R35" s="103"/>
      <c r="S35" s="103"/>
      <c r="T35" s="103"/>
      <c r="U35" s="103"/>
      <c r="V35" s="96">
        <v>0.10373100521676699</v>
      </c>
      <c r="W35" s="96"/>
      <c r="X35" s="96"/>
      <c r="Y35" s="96"/>
      <c r="Z35" s="96"/>
      <c r="AA35" s="96"/>
      <c r="AB35" s="96"/>
      <c r="AC35" s="96"/>
      <c r="AD35" s="96"/>
      <c r="AE35" s="96"/>
      <c r="AF35" s="94">
        <v>4128</v>
      </c>
      <c r="AG35" s="94"/>
      <c r="AH35" s="94"/>
      <c r="AI35" s="94"/>
      <c r="AJ35" s="94"/>
      <c r="AK35" s="94"/>
      <c r="AL35" s="94"/>
      <c r="AM35" s="94"/>
      <c r="AN35" s="96">
        <v>9.4855120751855496E-2</v>
      </c>
      <c r="AO35" s="96"/>
    </row>
    <row r="36" spans="2:41" s="1" customFormat="1" ht="10" x14ac:dyDescent="0.2">
      <c r="B36" s="98" t="s">
        <v>1086</v>
      </c>
      <c r="C36" s="98"/>
      <c r="D36" s="98"/>
      <c r="E36" s="98"/>
      <c r="F36" s="98"/>
      <c r="G36" s="98"/>
      <c r="H36" s="98"/>
      <c r="I36" s="98"/>
      <c r="J36" s="98"/>
      <c r="K36" s="103">
        <v>396683938.65999901</v>
      </c>
      <c r="L36" s="103"/>
      <c r="M36" s="103"/>
      <c r="N36" s="103"/>
      <c r="O36" s="103"/>
      <c r="P36" s="103"/>
      <c r="Q36" s="103"/>
      <c r="R36" s="103"/>
      <c r="S36" s="103"/>
      <c r="T36" s="103"/>
      <c r="U36" s="103"/>
      <c r="V36" s="96">
        <v>0.13436228858758001</v>
      </c>
      <c r="W36" s="96"/>
      <c r="X36" s="96"/>
      <c r="Y36" s="96"/>
      <c r="Z36" s="96"/>
      <c r="AA36" s="96"/>
      <c r="AB36" s="96"/>
      <c r="AC36" s="96"/>
      <c r="AD36" s="96"/>
      <c r="AE36" s="96"/>
      <c r="AF36" s="94">
        <v>6226</v>
      </c>
      <c r="AG36" s="94"/>
      <c r="AH36" s="94"/>
      <c r="AI36" s="94"/>
      <c r="AJ36" s="94"/>
      <c r="AK36" s="94"/>
      <c r="AL36" s="94"/>
      <c r="AM36" s="94"/>
      <c r="AN36" s="96">
        <v>0.14306394907971201</v>
      </c>
      <c r="AO36" s="96"/>
    </row>
    <row r="37" spans="2:41" s="1" customFormat="1" ht="10" x14ac:dyDescent="0.2">
      <c r="B37" s="98" t="s">
        <v>1087</v>
      </c>
      <c r="C37" s="98"/>
      <c r="D37" s="98"/>
      <c r="E37" s="98"/>
      <c r="F37" s="98"/>
      <c r="G37" s="98"/>
      <c r="H37" s="98"/>
      <c r="I37" s="98"/>
      <c r="J37" s="98"/>
      <c r="K37" s="103">
        <v>473396328.66000003</v>
      </c>
      <c r="L37" s="103"/>
      <c r="M37" s="103"/>
      <c r="N37" s="103"/>
      <c r="O37" s="103"/>
      <c r="P37" s="103"/>
      <c r="Q37" s="103"/>
      <c r="R37" s="103"/>
      <c r="S37" s="103"/>
      <c r="T37" s="103"/>
      <c r="U37" s="103"/>
      <c r="V37" s="96">
        <v>0.16034582681259901</v>
      </c>
      <c r="W37" s="96"/>
      <c r="X37" s="96"/>
      <c r="Y37" s="96"/>
      <c r="Z37" s="96"/>
      <c r="AA37" s="96"/>
      <c r="AB37" s="96"/>
      <c r="AC37" s="96"/>
      <c r="AD37" s="96"/>
      <c r="AE37" s="96"/>
      <c r="AF37" s="94">
        <v>9525</v>
      </c>
      <c r="AG37" s="94"/>
      <c r="AH37" s="94"/>
      <c r="AI37" s="94"/>
      <c r="AJ37" s="94"/>
      <c r="AK37" s="94"/>
      <c r="AL37" s="94"/>
      <c r="AM37" s="94"/>
      <c r="AN37" s="96">
        <v>0.21886991888600399</v>
      </c>
      <c r="AO37" s="96"/>
    </row>
    <row r="38" spans="2:41" s="1" customFormat="1" ht="10" x14ac:dyDescent="0.2">
      <c r="B38" s="98" t="s">
        <v>1088</v>
      </c>
      <c r="C38" s="98"/>
      <c r="D38" s="98"/>
      <c r="E38" s="98"/>
      <c r="F38" s="98"/>
      <c r="G38" s="98"/>
      <c r="H38" s="98"/>
      <c r="I38" s="98"/>
      <c r="J38" s="98"/>
      <c r="K38" s="103">
        <v>337968888.95999998</v>
      </c>
      <c r="L38" s="103"/>
      <c r="M38" s="103"/>
      <c r="N38" s="103"/>
      <c r="O38" s="103"/>
      <c r="P38" s="103"/>
      <c r="Q38" s="103"/>
      <c r="R38" s="103"/>
      <c r="S38" s="103"/>
      <c r="T38" s="103"/>
      <c r="U38" s="103"/>
      <c r="V38" s="96">
        <v>0.114474696266916</v>
      </c>
      <c r="W38" s="96"/>
      <c r="X38" s="96"/>
      <c r="Y38" s="96"/>
      <c r="Z38" s="96"/>
      <c r="AA38" s="96"/>
      <c r="AB38" s="96"/>
      <c r="AC38" s="96"/>
      <c r="AD38" s="96"/>
      <c r="AE38" s="96"/>
      <c r="AF38" s="94">
        <v>7123</v>
      </c>
      <c r="AG38" s="94"/>
      <c r="AH38" s="94"/>
      <c r="AI38" s="94"/>
      <c r="AJ38" s="94"/>
      <c r="AK38" s="94"/>
      <c r="AL38" s="94"/>
      <c r="AM38" s="94"/>
      <c r="AN38" s="96">
        <v>0.16367563592913401</v>
      </c>
      <c r="AO38" s="96"/>
    </row>
    <row r="39" spans="2:41" s="1" customFormat="1" ht="10" x14ac:dyDescent="0.2">
      <c r="B39" s="98" t="s">
        <v>1089</v>
      </c>
      <c r="C39" s="98"/>
      <c r="D39" s="98"/>
      <c r="E39" s="98"/>
      <c r="F39" s="98"/>
      <c r="G39" s="98"/>
      <c r="H39" s="98"/>
      <c r="I39" s="98"/>
      <c r="J39" s="98"/>
      <c r="K39" s="103">
        <v>16219081.49</v>
      </c>
      <c r="L39" s="103"/>
      <c r="M39" s="103"/>
      <c r="N39" s="103"/>
      <c r="O39" s="103"/>
      <c r="P39" s="103"/>
      <c r="Q39" s="103"/>
      <c r="R39" s="103"/>
      <c r="S39" s="103"/>
      <c r="T39" s="103"/>
      <c r="U39" s="103"/>
      <c r="V39" s="96">
        <v>5.49362526535943E-3</v>
      </c>
      <c r="W39" s="96"/>
      <c r="X39" s="96"/>
      <c r="Y39" s="96"/>
      <c r="Z39" s="96"/>
      <c r="AA39" s="96"/>
      <c r="AB39" s="96"/>
      <c r="AC39" s="96"/>
      <c r="AD39" s="96"/>
      <c r="AE39" s="96"/>
      <c r="AF39" s="94">
        <v>457</v>
      </c>
      <c r="AG39" s="94"/>
      <c r="AH39" s="94"/>
      <c r="AI39" s="94"/>
      <c r="AJ39" s="94"/>
      <c r="AK39" s="94"/>
      <c r="AL39" s="94"/>
      <c r="AM39" s="94"/>
      <c r="AN39" s="96">
        <v>1.05011604126933E-2</v>
      </c>
      <c r="AO39" s="96"/>
    </row>
    <row r="40" spans="2:41" s="1" customFormat="1" ht="10" x14ac:dyDescent="0.2">
      <c r="B40" s="98" t="s">
        <v>1090</v>
      </c>
      <c r="C40" s="98"/>
      <c r="D40" s="98"/>
      <c r="E40" s="98"/>
      <c r="F40" s="98"/>
      <c r="G40" s="98"/>
      <c r="H40" s="98"/>
      <c r="I40" s="98"/>
      <c r="J40" s="98"/>
      <c r="K40" s="103">
        <v>4657194.33</v>
      </c>
      <c r="L40" s="103"/>
      <c r="M40" s="103"/>
      <c r="N40" s="103"/>
      <c r="O40" s="103"/>
      <c r="P40" s="103"/>
      <c r="Q40" s="103"/>
      <c r="R40" s="103"/>
      <c r="S40" s="103"/>
      <c r="T40" s="103"/>
      <c r="U40" s="103"/>
      <c r="V40" s="96">
        <v>1.5774555700180199E-3</v>
      </c>
      <c r="W40" s="96"/>
      <c r="X40" s="96"/>
      <c r="Y40" s="96"/>
      <c r="Z40" s="96"/>
      <c r="AA40" s="96"/>
      <c r="AB40" s="96"/>
      <c r="AC40" s="96"/>
      <c r="AD40" s="96"/>
      <c r="AE40" s="96"/>
      <c r="AF40" s="94">
        <v>170</v>
      </c>
      <c r="AG40" s="94"/>
      <c r="AH40" s="94"/>
      <c r="AI40" s="94"/>
      <c r="AJ40" s="94"/>
      <c r="AK40" s="94"/>
      <c r="AL40" s="94"/>
      <c r="AM40" s="94"/>
      <c r="AN40" s="96">
        <v>3.9063397596452096E-3</v>
      </c>
      <c r="AO40" s="96"/>
    </row>
    <row r="41" spans="2:41" s="1" customFormat="1" ht="10" x14ac:dyDescent="0.2">
      <c r="B41" s="98" t="s">
        <v>1091</v>
      </c>
      <c r="C41" s="98"/>
      <c r="D41" s="98"/>
      <c r="E41" s="98"/>
      <c r="F41" s="98"/>
      <c r="G41" s="98"/>
      <c r="H41" s="98"/>
      <c r="I41" s="98"/>
      <c r="J41" s="98"/>
      <c r="K41" s="103">
        <v>1618680.26</v>
      </c>
      <c r="L41" s="103"/>
      <c r="M41" s="103"/>
      <c r="N41" s="103"/>
      <c r="O41" s="103"/>
      <c r="P41" s="103"/>
      <c r="Q41" s="103"/>
      <c r="R41" s="103"/>
      <c r="S41" s="103"/>
      <c r="T41" s="103"/>
      <c r="U41" s="103"/>
      <c r="V41" s="96">
        <v>5.4826919627706903E-4</v>
      </c>
      <c r="W41" s="96"/>
      <c r="X41" s="96"/>
      <c r="Y41" s="96"/>
      <c r="Z41" s="96"/>
      <c r="AA41" s="96"/>
      <c r="AB41" s="96"/>
      <c r="AC41" s="96"/>
      <c r="AD41" s="96"/>
      <c r="AE41" s="96"/>
      <c r="AF41" s="94">
        <v>95</v>
      </c>
      <c r="AG41" s="94"/>
      <c r="AH41" s="94"/>
      <c r="AI41" s="94"/>
      <c r="AJ41" s="94"/>
      <c r="AK41" s="94"/>
      <c r="AL41" s="94"/>
      <c r="AM41" s="94"/>
      <c r="AN41" s="96">
        <v>2.18295457156644E-3</v>
      </c>
      <c r="AO41" s="96"/>
    </row>
    <row r="42" spans="2:41" s="1" customFormat="1" ht="10" x14ac:dyDescent="0.2">
      <c r="B42" s="98" t="s">
        <v>1092</v>
      </c>
      <c r="C42" s="98"/>
      <c r="D42" s="98"/>
      <c r="E42" s="98"/>
      <c r="F42" s="98"/>
      <c r="G42" s="98"/>
      <c r="H42" s="98"/>
      <c r="I42" s="98"/>
      <c r="J42" s="98"/>
      <c r="K42" s="103">
        <v>4604857.13</v>
      </c>
      <c r="L42" s="103"/>
      <c r="M42" s="103"/>
      <c r="N42" s="103"/>
      <c r="O42" s="103"/>
      <c r="P42" s="103"/>
      <c r="Q42" s="103"/>
      <c r="R42" s="103"/>
      <c r="S42" s="103"/>
      <c r="T42" s="103"/>
      <c r="U42" s="103"/>
      <c r="V42" s="96">
        <v>1.5597282428314999E-3</v>
      </c>
      <c r="W42" s="96"/>
      <c r="X42" s="96"/>
      <c r="Y42" s="96"/>
      <c r="Z42" s="96"/>
      <c r="AA42" s="96"/>
      <c r="AB42" s="96"/>
      <c r="AC42" s="96"/>
      <c r="AD42" s="96"/>
      <c r="AE42" s="96"/>
      <c r="AF42" s="94">
        <v>207</v>
      </c>
      <c r="AG42" s="94"/>
      <c r="AH42" s="94"/>
      <c r="AI42" s="94"/>
      <c r="AJ42" s="94"/>
      <c r="AK42" s="94"/>
      <c r="AL42" s="94"/>
      <c r="AM42" s="94"/>
      <c r="AN42" s="96">
        <v>4.7565431190974101E-3</v>
      </c>
      <c r="AO42" s="96"/>
    </row>
    <row r="43" spans="2:41" s="1" customFormat="1" ht="10" x14ac:dyDescent="0.2">
      <c r="B43" s="98" t="s">
        <v>1093</v>
      </c>
      <c r="C43" s="98"/>
      <c r="D43" s="98"/>
      <c r="E43" s="98"/>
      <c r="F43" s="98"/>
      <c r="G43" s="98"/>
      <c r="H43" s="98"/>
      <c r="I43" s="98"/>
      <c r="J43" s="98"/>
      <c r="K43" s="103">
        <v>11366552.689999999</v>
      </c>
      <c r="L43" s="103"/>
      <c r="M43" s="103"/>
      <c r="N43" s="103"/>
      <c r="O43" s="103"/>
      <c r="P43" s="103"/>
      <c r="Q43" s="103"/>
      <c r="R43" s="103"/>
      <c r="S43" s="103"/>
      <c r="T43" s="103"/>
      <c r="U43" s="103"/>
      <c r="V43" s="96">
        <v>3.85000723230371E-3</v>
      </c>
      <c r="W43" s="96"/>
      <c r="X43" s="96"/>
      <c r="Y43" s="96"/>
      <c r="Z43" s="96"/>
      <c r="AA43" s="96"/>
      <c r="AB43" s="96"/>
      <c r="AC43" s="96"/>
      <c r="AD43" s="96"/>
      <c r="AE43" s="96"/>
      <c r="AF43" s="94">
        <v>278</v>
      </c>
      <c r="AG43" s="94"/>
      <c r="AH43" s="94"/>
      <c r="AI43" s="94"/>
      <c r="AJ43" s="94"/>
      <c r="AK43" s="94"/>
      <c r="AL43" s="94"/>
      <c r="AM43" s="94"/>
      <c r="AN43" s="96">
        <v>6.3880144304786397E-3</v>
      </c>
      <c r="AO43" s="96"/>
    </row>
    <row r="44" spans="2:41" s="1" customFormat="1" ht="10" x14ac:dyDescent="0.2">
      <c r="B44" s="98" t="s">
        <v>1094</v>
      </c>
      <c r="C44" s="98"/>
      <c r="D44" s="98"/>
      <c r="E44" s="98"/>
      <c r="F44" s="98"/>
      <c r="G44" s="98"/>
      <c r="H44" s="98"/>
      <c r="I44" s="98"/>
      <c r="J44" s="98"/>
      <c r="K44" s="103">
        <v>4952581.07</v>
      </c>
      <c r="L44" s="103"/>
      <c r="M44" s="103"/>
      <c r="N44" s="103"/>
      <c r="O44" s="103"/>
      <c r="P44" s="103"/>
      <c r="Q44" s="103"/>
      <c r="R44" s="103"/>
      <c r="S44" s="103"/>
      <c r="T44" s="103"/>
      <c r="U44" s="103"/>
      <c r="V44" s="96">
        <v>1.67750710862807E-3</v>
      </c>
      <c r="W44" s="96"/>
      <c r="X44" s="96"/>
      <c r="Y44" s="96"/>
      <c r="Z44" s="96"/>
      <c r="AA44" s="96"/>
      <c r="AB44" s="96"/>
      <c r="AC44" s="96"/>
      <c r="AD44" s="96"/>
      <c r="AE44" s="96"/>
      <c r="AF44" s="94">
        <v>139</v>
      </c>
      <c r="AG44" s="94"/>
      <c r="AH44" s="94"/>
      <c r="AI44" s="94"/>
      <c r="AJ44" s="94"/>
      <c r="AK44" s="94"/>
      <c r="AL44" s="94"/>
      <c r="AM44" s="94"/>
      <c r="AN44" s="96">
        <v>3.1940072152393199E-3</v>
      </c>
      <c r="AO44" s="96"/>
    </row>
    <row r="45" spans="2:41" s="1" customFormat="1" ht="10" x14ac:dyDescent="0.2">
      <c r="B45" s="98" t="s">
        <v>1095</v>
      </c>
      <c r="C45" s="98"/>
      <c r="D45" s="98"/>
      <c r="E45" s="98"/>
      <c r="F45" s="98"/>
      <c r="G45" s="98"/>
      <c r="H45" s="98"/>
      <c r="I45" s="98"/>
      <c r="J45" s="98"/>
      <c r="K45" s="103">
        <v>1371124.79</v>
      </c>
      <c r="L45" s="103"/>
      <c r="M45" s="103"/>
      <c r="N45" s="103"/>
      <c r="O45" s="103"/>
      <c r="P45" s="103"/>
      <c r="Q45" s="103"/>
      <c r="R45" s="103"/>
      <c r="S45" s="103"/>
      <c r="T45" s="103"/>
      <c r="U45" s="103"/>
      <c r="V45" s="96">
        <v>4.6441876458595002E-4</v>
      </c>
      <c r="W45" s="96"/>
      <c r="X45" s="96"/>
      <c r="Y45" s="96"/>
      <c r="Z45" s="96"/>
      <c r="AA45" s="96"/>
      <c r="AB45" s="96"/>
      <c r="AC45" s="96"/>
      <c r="AD45" s="96"/>
      <c r="AE45" s="96"/>
      <c r="AF45" s="94">
        <v>25</v>
      </c>
      <c r="AG45" s="94"/>
      <c r="AH45" s="94"/>
      <c r="AI45" s="94"/>
      <c r="AJ45" s="94"/>
      <c r="AK45" s="94"/>
      <c r="AL45" s="94"/>
      <c r="AM45" s="94"/>
      <c r="AN45" s="96">
        <v>5.7446172935959005E-4</v>
      </c>
      <c r="AO45" s="96"/>
    </row>
    <row r="46" spans="2:41" s="1" customFormat="1" ht="10" x14ac:dyDescent="0.2">
      <c r="B46" s="98" t="s">
        <v>1096</v>
      </c>
      <c r="C46" s="98"/>
      <c r="D46" s="98"/>
      <c r="E46" s="98"/>
      <c r="F46" s="98"/>
      <c r="G46" s="98"/>
      <c r="H46" s="98"/>
      <c r="I46" s="98"/>
      <c r="J46" s="98"/>
      <c r="K46" s="103">
        <v>199282.73</v>
      </c>
      <c r="L46" s="103"/>
      <c r="M46" s="103"/>
      <c r="N46" s="103"/>
      <c r="O46" s="103"/>
      <c r="P46" s="103"/>
      <c r="Q46" s="103"/>
      <c r="R46" s="103"/>
      <c r="S46" s="103"/>
      <c r="T46" s="103"/>
      <c r="U46" s="103"/>
      <c r="V46" s="96">
        <v>6.7499792830611301E-5</v>
      </c>
      <c r="W46" s="96"/>
      <c r="X46" s="96"/>
      <c r="Y46" s="96"/>
      <c r="Z46" s="96"/>
      <c r="AA46" s="96"/>
      <c r="AB46" s="96"/>
      <c r="AC46" s="96"/>
      <c r="AD46" s="96"/>
      <c r="AE46" s="96"/>
      <c r="AF46" s="94">
        <v>12</v>
      </c>
      <c r="AG46" s="94"/>
      <c r="AH46" s="94"/>
      <c r="AI46" s="94"/>
      <c r="AJ46" s="94"/>
      <c r="AK46" s="94"/>
      <c r="AL46" s="94"/>
      <c r="AM46" s="94"/>
      <c r="AN46" s="96">
        <v>2.7574163009260301E-4</v>
      </c>
      <c r="AO46" s="96"/>
    </row>
    <row r="47" spans="2:41" s="1" customFormat="1" ht="10" x14ac:dyDescent="0.2">
      <c r="B47" s="98" t="s">
        <v>1097</v>
      </c>
      <c r="C47" s="98"/>
      <c r="D47" s="98"/>
      <c r="E47" s="98"/>
      <c r="F47" s="98"/>
      <c r="G47" s="98"/>
      <c r="H47" s="98"/>
      <c r="I47" s="98"/>
      <c r="J47" s="98"/>
      <c r="K47" s="103">
        <v>1244109.82</v>
      </c>
      <c r="L47" s="103"/>
      <c r="M47" s="103"/>
      <c r="N47" s="103"/>
      <c r="O47" s="103"/>
      <c r="P47" s="103"/>
      <c r="Q47" s="103"/>
      <c r="R47" s="103"/>
      <c r="S47" s="103"/>
      <c r="T47" s="103"/>
      <c r="U47" s="103"/>
      <c r="V47" s="96">
        <v>4.2139705286318199E-4</v>
      </c>
      <c r="W47" s="96"/>
      <c r="X47" s="96"/>
      <c r="Y47" s="96"/>
      <c r="Z47" s="96"/>
      <c r="AA47" s="96"/>
      <c r="AB47" s="96"/>
      <c r="AC47" s="96"/>
      <c r="AD47" s="96"/>
      <c r="AE47" s="96"/>
      <c r="AF47" s="94">
        <v>41</v>
      </c>
      <c r="AG47" s="94"/>
      <c r="AH47" s="94"/>
      <c r="AI47" s="94"/>
      <c r="AJ47" s="94"/>
      <c r="AK47" s="94"/>
      <c r="AL47" s="94"/>
      <c r="AM47" s="94"/>
      <c r="AN47" s="96">
        <v>9.4211723614972805E-4</v>
      </c>
      <c r="AO47" s="96"/>
    </row>
    <row r="48" spans="2:41" s="1" customFormat="1" ht="10" x14ac:dyDescent="0.2">
      <c r="B48" s="98" t="s">
        <v>1098</v>
      </c>
      <c r="C48" s="98"/>
      <c r="D48" s="98"/>
      <c r="E48" s="98"/>
      <c r="F48" s="98"/>
      <c r="G48" s="98"/>
      <c r="H48" s="98"/>
      <c r="I48" s="98"/>
      <c r="J48" s="98"/>
      <c r="K48" s="103">
        <v>2135689.69</v>
      </c>
      <c r="L48" s="103"/>
      <c r="M48" s="103"/>
      <c r="N48" s="103"/>
      <c r="O48" s="103"/>
      <c r="P48" s="103"/>
      <c r="Q48" s="103"/>
      <c r="R48" s="103"/>
      <c r="S48" s="103"/>
      <c r="T48" s="103"/>
      <c r="U48" s="103"/>
      <c r="V48" s="96">
        <v>7.2338737845207396E-4</v>
      </c>
      <c r="W48" s="96"/>
      <c r="X48" s="96"/>
      <c r="Y48" s="96"/>
      <c r="Z48" s="96"/>
      <c r="AA48" s="96"/>
      <c r="AB48" s="96"/>
      <c r="AC48" s="96"/>
      <c r="AD48" s="96"/>
      <c r="AE48" s="96"/>
      <c r="AF48" s="94">
        <v>119</v>
      </c>
      <c r="AG48" s="94"/>
      <c r="AH48" s="94"/>
      <c r="AI48" s="94"/>
      <c r="AJ48" s="94"/>
      <c r="AK48" s="94"/>
      <c r="AL48" s="94"/>
      <c r="AM48" s="94"/>
      <c r="AN48" s="96">
        <v>2.7344378317516499E-3</v>
      </c>
      <c r="AO48" s="96"/>
    </row>
    <row r="49" spans="2:44" s="1" customFormat="1" ht="10" x14ac:dyDescent="0.2">
      <c r="B49" s="98" t="s">
        <v>1099</v>
      </c>
      <c r="C49" s="98"/>
      <c r="D49" s="98"/>
      <c r="E49" s="98"/>
      <c r="F49" s="98"/>
      <c r="G49" s="98"/>
      <c r="H49" s="98"/>
      <c r="I49" s="98"/>
      <c r="J49" s="98"/>
      <c r="K49" s="103">
        <v>694162.46</v>
      </c>
      <c r="L49" s="103"/>
      <c r="M49" s="103"/>
      <c r="N49" s="103"/>
      <c r="O49" s="103"/>
      <c r="P49" s="103"/>
      <c r="Q49" s="103"/>
      <c r="R49" s="103"/>
      <c r="S49" s="103"/>
      <c r="T49" s="103"/>
      <c r="U49" s="103"/>
      <c r="V49" s="96">
        <v>2.3512234221594399E-4</v>
      </c>
      <c r="W49" s="96"/>
      <c r="X49" s="96"/>
      <c r="Y49" s="96"/>
      <c r="Z49" s="96"/>
      <c r="AA49" s="96"/>
      <c r="AB49" s="96"/>
      <c r="AC49" s="96"/>
      <c r="AD49" s="96"/>
      <c r="AE49" s="96"/>
      <c r="AF49" s="94">
        <v>45</v>
      </c>
      <c r="AG49" s="94"/>
      <c r="AH49" s="94"/>
      <c r="AI49" s="94"/>
      <c r="AJ49" s="94"/>
      <c r="AK49" s="94"/>
      <c r="AL49" s="94"/>
      <c r="AM49" s="94"/>
      <c r="AN49" s="96">
        <v>1.0340311128472601E-3</v>
      </c>
      <c r="AO49" s="96"/>
    </row>
    <row r="50" spans="2:44" s="1" customFormat="1" ht="10" x14ac:dyDescent="0.2">
      <c r="B50" s="98" t="s">
        <v>1100</v>
      </c>
      <c r="C50" s="98"/>
      <c r="D50" s="98"/>
      <c r="E50" s="98"/>
      <c r="F50" s="98"/>
      <c r="G50" s="98"/>
      <c r="H50" s="98"/>
      <c r="I50" s="98"/>
      <c r="J50" s="98"/>
      <c r="K50" s="103">
        <v>305920.15000000002</v>
      </c>
      <c r="L50" s="103"/>
      <c r="M50" s="103"/>
      <c r="N50" s="103"/>
      <c r="O50" s="103"/>
      <c r="P50" s="103"/>
      <c r="Q50" s="103"/>
      <c r="R50" s="103"/>
      <c r="S50" s="103"/>
      <c r="T50" s="103"/>
      <c r="U50" s="103"/>
      <c r="V50" s="96">
        <v>1.0361934899080101E-4</v>
      </c>
      <c r="W50" s="96"/>
      <c r="X50" s="96"/>
      <c r="Y50" s="96"/>
      <c r="Z50" s="96"/>
      <c r="AA50" s="96"/>
      <c r="AB50" s="96"/>
      <c r="AC50" s="96"/>
      <c r="AD50" s="96"/>
      <c r="AE50" s="96"/>
      <c r="AF50" s="94">
        <v>16</v>
      </c>
      <c r="AG50" s="94"/>
      <c r="AH50" s="94"/>
      <c r="AI50" s="94"/>
      <c r="AJ50" s="94"/>
      <c r="AK50" s="94"/>
      <c r="AL50" s="94"/>
      <c r="AM50" s="94"/>
      <c r="AN50" s="96">
        <v>3.67655506790138E-4</v>
      </c>
      <c r="AO50" s="96"/>
    </row>
    <row r="51" spans="2:44" s="1" customFormat="1" ht="10" x14ac:dyDescent="0.2">
      <c r="B51" s="98" t="s">
        <v>1101</v>
      </c>
      <c r="C51" s="98"/>
      <c r="D51" s="98"/>
      <c r="E51" s="98"/>
      <c r="F51" s="98"/>
      <c r="G51" s="98"/>
      <c r="H51" s="98"/>
      <c r="I51" s="98"/>
      <c r="J51" s="98"/>
      <c r="K51" s="103">
        <v>1609.93</v>
      </c>
      <c r="L51" s="103"/>
      <c r="M51" s="103"/>
      <c r="N51" s="103"/>
      <c r="O51" s="103"/>
      <c r="P51" s="103"/>
      <c r="Q51" s="103"/>
      <c r="R51" s="103"/>
      <c r="S51" s="103"/>
      <c r="T51" s="103"/>
      <c r="U51" s="103"/>
      <c r="V51" s="96">
        <v>5.4530536324841599E-7</v>
      </c>
      <c r="W51" s="96"/>
      <c r="X51" s="96"/>
      <c r="Y51" s="96"/>
      <c r="Z51" s="96"/>
      <c r="AA51" s="96"/>
      <c r="AB51" s="96"/>
      <c r="AC51" s="96"/>
      <c r="AD51" s="96"/>
      <c r="AE51" s="96"/>
      <c r="AF51" s="94">
        <v>1</v>
      </c>
      <c r="AG51" s="94"/>
      <c r="AH51" s="94"/>
      <c r="AI51" s="94"/>
      <c r="AJ51" s="94"/>
      <c r="AK51" s="94"/>
      <c r="AL51" s="94"/>
      <c r="AM51" s="94"/>
      <c r="AN51" s="96">
        <v>2.2978469174383601E-5</v>
      </c>
      <c r="AO51" s="96"/>
    </row>
    <row r="52" spans="2:44" s="1" customFormat="1" ht="10" x14ac:dyDescent="0.2">
      <c r="B52" s="98" t="s">
        <v>1102</v>
      </c>
      <c r="C52" s="98"/>
      <c r="D52" s="98"/>
      <c r="E52" s="98"/>
      <c r="F52" s="98"/>
      <c r="G52" s="98"/>
      <c r="H52" s="98"/>
      <c r="I52" s="98"/>
      <c r="J52" s="98"/>
      <c r="K52" s="103">
        <v>26780.18</v>
      </c>
      <c r="L52" s="103"/>
      <c r="M52" s="103"/>
      <c r="N52" s="103"/>
      <c r="O52" s="103"/>
      <c r="P52" s="103"/>
      <c r="Q52" s="103"/>
      <c r="R52" s="103"/>
      <c r="S52" s="103"/>
      <c r="T52" s="103"/>
      <c r="U52" s="103"/>
      <c r="V52" s="96">
        <v>9.0708141240662503E-6</v>
      </c>
      <c r="W52" s="96"/>
      <c r="X52" s="96"/>
      <c r="Y52" s="96"/>
      <c r="Z52" s="96"/>
      <c r="AA52" s="96"/>
      <c r="AB52" s="96"/>
      <c r="AC52" s="96"/>
      <c r="AD52" s="96"/>
      <c r="AE52" s="96"/>
      <c r="AF52" s="94">
        <v>2</v>
      </c>
      <c r="AG52" s="94"/>
      <c r="AH52" s="94"/>
      <c r="AI52" s="94"/>
      <c r="AJ52" s="94"/>
      <c r="AK52" s="94"/>
      <c r="AL52" s="94"/>
      <c r="AM52" s="94"/>
      <c r="AN52" s="96">
        <v>4.5956938348767203E-5</v>
      </c>
      <c r="AO52" s="96"/>
    </row>
    <row r="53" spans="2:44" s="1" customFormat="1" ht="10.5" x14ac:dyDescent="0.2">
      <c r="B53" s="99"/>
      <c r="C53" s="99"/>
      <c r="D53" s="99"/>
      <c r="E53" s="99"/>
      <c r="F53" s="99"/>
      <c r="G53" s="99"/>
      <c r="H53" s="99"/>
      <c r="I53" s="99"/>
      <c r="J53" s="99"/>
      <c r="K53" s="104">
        <v>2952345802.0100002</v>
      </c>
      <c r="L53" s="104"/>
      <c r="M53" s="104"/>
      <c r="N53" s="104"/>
      <c r="O53" s="104"/>
      <c r="P53" s="104"/>
      <c r="Q53" s="104"/>
      <c r="R53" s="104"/>
      <c r="S53" s="104"/>
      <c r="T53" s="104"/>
      <c r="U53" s="104"/>
      <c r="V53" s="97">
        <v>1</v>
      </c>
      <c r="W53" s="97"/>
      <c r="X53" s="97"/>
      <c r="Y53" s="97"/>
      <c r="Z53" s="97"/>
      <c r="AA53" s="97"/>
      <c r="AB53" s="97"/>
      <c r="AC53" s="97"/>
      <c r="AD53" s="97"/>
      <c r="AE53" s="97"/>
      <c r="AF53" s="95">
        <v>43519</v>
      </c>
      <c r="AG53" s="95"/>
      <c r="AH53" s="95"/>
      <c r="AI53" s="95"/>
      <c r="AJ53" s="95"/>
      <c r="AK53" s="95"/>
      <c r="AL53" s="95"/>
      <c r="AM53" s="95"/>
      <c r="AN53" s="97">
        <v>1</v>
      </c>
      <c r="AO53" s="97"/>
    </row>
    <row r="54" spans="2:44" s="1" customFormat="1" ht="8" x14ac:dyDescent="0.2"/>
    <row r="55" spans="2:44" s="1" customFormat="1" ht="13" x14ac:dyDescent="0.2">
      <c r="B55" s="87" t="s">
        <v>1193</v>
      </c>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row>
    <row r="56" spans="2:44" s="1" customFormat="1" ht="8" x14ac:dyDescent="0.2"/>
    <row r="57" spans="2:44" s="1" customFormat="1" ht="10.5" x14ac:dyDescent="0.2">
      <c r="B57" s="85" t="s">
        <v>1080</v>
      </c>
      <c r="C57" s="85"/>
      <c r="D57" s="85"/>
      <c r="E57" s="85"/>
      <c r="F57" s="85"/>
      <c r="G57" s="85"/>
      <c r="H57" s="85"/>
      <c r="I57" s="85"/>
      <c r="J57" s="85"/>
      <c r="K57" s="85"/>
      <c r="L57" s="85" t="s">
        <v>1077</v>
      </c>
      <c r="M57" s="85"/>
      <c r="N57" s="85"/>
      <c r="O57" s="85"/>
      <c r="P57" s="85"/>
      <c r="Q57" s="85"/>
      <c r="R57" s="85"/>
      <c r="S57" s="85"/>
      <c r="T57" s="85"/>
      <c r="U57" s="85"/>
      <c r="V57" s="85" t="s">
        <v>1078</v>
      </c>
      <c r="W57" s="85"/>
      <c r="X57" s="85"/>
      <c r="Y57" s="85"/>
      <c r="Z57" s="85"/>
      <c r="AA57" s="85"/>
      <c r="AB57" s="85"/>
      <c r="AC57" s="85"/>
      <c r="AD57" s="85"/>
      <c r="AE57" s="85"/>
      <c r="AF57" s="85" t="s">
        <v>1079</v>
      </c>
      <c r="AG57" s="85"/>
      <c r="AH57" s="85"/>
      <c r="AI57" s="85"/>
      <c r="AJ57" s="85"/>
      <c r="AK57" s="85" t="s">
        <v>1078</v>
      </c>
      <c r="AL57" s="85"/>
      <c r="AM57" s="85"/>
      <c r="AN57" s="85"/>
      <c r="AO57" s="85"/>
      <c r="AP57" s="85"/>
      <c r="AQ57" s="85"/>
    </row>
    <row r="58" spans="2:44" s="1" customFormat="1" ht="10" x14ac:dyDescent="0.2">
      <c r="B58" s="98" t="s">
        <v>1103</v>
      </c>
      <c r="C58" s="98"/>
      <c r="D58" s="98"/>
      <c r="E58" s="98"/>
      <c r="F58" s="98"/>
      <c r="G58" s="98"/>
      <c r="H58" s="98"/>
      <c r="I58" s="98"/>
      <c r="J58" s="98"/>
      <c r="K58" s="98"/>
      <c r="L58" s="103">
        <v>40000</v>
      </c>
      <c r="M58" s="103"/>
      <c r="N58" s="103"/>
      <c r="O58" s="103"/>
      <c r="P58" s="103"/>
      <c r="Q58" s="103"/>
      <c r="R58" s="103"/>
      <c r="S58" s="103"/>
      <c r="T58" s="103"/>
      <c r="U58" s="103"/>
      <c r="V58" s="96">
        <v>1.3548548402686199E-5</v>
      </c>
      <c r="W58" s="96"/>
      <c r="X58" s="96"/>
      <c r="Y58" s="96"/>
      <c r="Z58" s="96"/>
      <c r="AA58" s="96"/>
      <c r="AB58" s="96"/>
      <c r="AC58" s="96"/>
      <c r="AD58" s="96"/>
      <c r="AE58" s="96"/>
      <c r="AF58" s="94">
        <v>167</v>
      </c>
      <c r="AG58" s="94"/>
      <c r="AH58" s="94"/>
      <c r="AI58" s="94"/>
      <c r="AJ58" s="94"/>
      <c r="AK58" s="96">
        <v>3.8374043521220598E-3</v>
      </c>
      <c r="AL58" s="96"/>
      <c r="AM58" s="96"/>
      <c r="AN58" s="96"/>
      <c r="AO58" s="96"/>
      <c r="AP58" s="96"/>
      <c r="AQ58" s="96"/>
    </row>
    <row r="59" spans="2:44" s="1" customFormat="1" ht="10" x14ac:dyDescent="0.2">
      <c r="B59" s="98" t="s">
        <v>1081</v>
      </c>
      <c r="C59" s="98"/>
      <c r="D59" s="98"/>
      <c r="E59" s="98"/>
      <c r="F59" s="98"/>
      <c r="G59" s="98"/>
      <c r="H59" s="98"/>
      <c r="I59" s="98"/>
      <c r="J59" s="98"/>
      <c r="K59" s="98"/>
      <c r="L59" s="103">
        <v>16400470.890000001</v>
      </c>
      <c r="M59" s="103"/>
      <c r="N59" s="103"/>
      <c r="O59" s="103"/>
      <c r="P59" s="103"/>
      <c r="Q59" s="103"/>
      <c r="R59" s="103"/>
      <c r="S59" s="103"/>
      <c r="T59" s="103"/>
      <c r="U59" s="103"/>
      <c r="V59" s="96">
        <v>5.5550643420002902E-3</v>
      </c>
      <c r="W59" s="96"/>
      <c r="X59" s="96"/>
      <c r="Y59" s="96"/>
      <c r="Z59" s="96"/>
      <c r="AA59" s="96"/>
      <c r="AB59" s="96"/>
      <c r="AC59" s="96"/>
      <c r="AD59" s="96"/>
      <c r="AE59" s="96"/>
      <c r="AF59" s="94">
        <v>737</v>
      </c>
      <c r="AG59" s="94"/>
      <c r="AH59" s="94"/>
      <c r="AI59" s="94"/>
      <c r="AJ59" s="94"/>
      <c r="AK59" s="96">
        <v>1.6935131781520701E-2</v>
      </c>
      <c r="AL59" s="96"/>
      <c r="AM59" s="96"/>
      <c r="AN59" s="96"/>
      <c r="AO59" s="96"/>
      <c r="AP59" s="96"/>
      <c r="AQ59" s="96"/>
    </row>
    <row r="60" spans="2:44" s="1" customFormat="1" ht="10" x14ac:dyDescent="0.2">
      <c r="B60" s="98" t="s">
        <v>1082</v>
      </c>
      <c r="C60" s="98"/>
      <c r="D60" s="98"/>
      <c r="E60" s="98"/>
      <c r="F60" s="98"/>
      <c r="G60" s="98"/>
      <c r="H60" s="98"/>
      <c r="I60" s="98"/>
      <c r="J60" s="98"/>
      <c r="K60" s="98"/>
      <c r="L60" s="103">
        <v>24611846.640000001</v>
      </c>
      <c r="M60" s="103"/>
      <c r="N60" s="103"/>
      <c r="O60" s="103"/>
      <c r="P60" s="103"/>
      <c r="Q60" s="103"/>
      <c r="R60" s="103"/>
      <c r="S60" s="103"/>
      <c r="T60" s="103"/>
      <c r="U60" s="103"/>
      <c r="V60" s="96">
        <v>8.3363698870382603E-3</v>
      </c>
      <c r="W60" s="96"/>
      <c r="X60" s="96"/>
      <c r="Y60" s="96"/>
      <c r="Z60" s="96"/>
      <c r="AA60" s="96"/>
      <c r="AB60" s="96"/>
      <c r="AC60" s="96"/>
      <c r="AD60" s="96"/>
      <c r="AE60" s="96"/>
      <c r="AF60" s="94">
        <v>932</v>
      </c>
      <c r="AG60" s="94"/>
      <c r="AH60" s="94"/>
      <c r="AI60" s="94"/>
      <c r="AJ60" s="94"/>
      <c r="AK60" s="96">
        <v>2.1415933270525499E-2</v>
      </c>
      <c r="AL60" s="96"/>
      <c r="AM60" s="96"/>
      <c r="AN60" s="96"/>
      <c r="AO60" s="96"/>
      <c r="AP60" s="96"/>
      <c r="AQ60" s="96"/>
    </row>
    <row r="61" spans="2:44" s="1" customFormat="1" ht="10" x14ac:dyDescent="0.2">
      <c r="B61" s="98" t="s">
        <v>1083</v>
      </c>
      <c r="C61" s="98"/>
      <c r="D61" s="98"/>
      <c r="E61" s="98"/>
      <c r="F61" s="98"/>
      <c r="G61" s="98"/>
      <c r="H61" s="98"/>
      <c r="I61" s="98"/>
      <c r="J61" s="98"/>
      <c r="K61" s="98"/>
      <c r="L61" s="103">
        <v>65832262.659999803</v>
      </c>
      <c r="M61" s="103"/>
      <c r="N61" s="103"/>
      <c r="O61" s="103"/>
      <c r="P61" s="103"/>
      <c r="Q61" s="103"/>
      <c r="R61" s="103"/>
      <c r="S61" s="103"/>
      <c r="T61" s="103"/>
      <c r="U61" s="103"/>
      <c r="V61" s="96">
        <v>2.2298289927684001E-2</v>
      </c>
      <c r="W61" s="96"/>
      <c r="X61" s="96"/>
      <c r="Y61" s="96"/>
      <c r="Z61" s="96"/>
      <c r="AA61" s="96"/>
      <c r="AB61" s="96"/>
      <c r="AC61" s="96"/>
      <c r="AD61" s="96"/>
      <c r="AE61" s="96"/>
      <c r="AF61" s="94">
        <v>3104</v>
      </c>
      <c r="AG61" s="94"/>
      <c r="AH61" s="94"/>
      <c r="AI61" s="94"/>
      <c r="AJ61" s="94"/>
      <c r="AK61" s="96">
        <v>7.1325168317286705E-2</v>
      </c>
      <c r="AL61" s="96"/>
      <c r="AM61" s="96"/>
      <c r="AN61" s="96"/>
      <c r="AO61" s="96"/>
      <c r="AP61" s="96"/>
      <c r="AQ61" s="96"/>
    </row>
    <row r="62" spans="2:44" s="1" customFormat="1" ht="10" x14ac:dyDescent="0.2">
      <c r="B62" s="98" t="s">
        <v>1084</v>
      </c>
      <c r="C62" s="98"/>
      <c r="D62" s="98"/>
      <c r="E62" s="98"/>
      <c r="F62" s="98"/>
      <c r="G62" s="98"/>
      <c r="H62" s="98"/>
      <c r="I62" s="98"/>
      <c r="J62" s="98"/>
      <c r="K62" s="98"/>
      <c r="L62" s="103">
        <v>90711506.300000101</v>
      </c>
      <c r="M62" s="103"/>
      <c r="N62" s="103"/>
      <c r="O62" s="103"/>
      <c r="P62" s="103"/>
      <c r="Q62" s="103"/>
      <c r="R62" s="103"/>
      <c r="S62" s="103"/>
      <c r="T62" s="103"/>
      <c r="U62" s="103"/>
      <c r="V62" s="96">
        <v>3.0725230844653201E-2</v>
      </c>
      <c r="W62" s="96"/>
      <c r="X62" s="96"/>
      <c r="Y62" s="96"/>
      <c r="Z62" s="96"/>
      <c r="AA62" s="96"/>
      <c r="AB62" s="96"/>
      <c r="AC62" s="96"/>
      <c r="AD62" s="96"/>
      <c r="AE62" s="96"/>
      <c r="AF62" s="94">
        <v>3407</v>
      </c>
      <c r="AG62" s="94"/>
      <c r="AH62" s="94"/>
      <c r="AI62" s="94"/>
      <c r="AJ62" s="94"/>
      <c r="AK62" s="96">
        <v>7.8287644477124899E-2</v>
      </c>
      <c r="AL62" s="96"/>
      <c r="AM62" s="96"/>
      <c r="AN62" s="96"/>
      <c r="AO62" s="96"/>
      <c r="AP62" s="96"/>
      <c r="AQ62" s="96"/>
    </row>
    <row r="63" spans="2:44" s="1" customFormat="1" ht="10" x14ac:dyDescent="0.2">
      <c r="B63" s="98" t="s">
        <v>1085</v>
      </c>
      <c r="C63" s="98"/>
      <c r="D63" s="98"/>
      <c r="E63" s="98"/>
      <c r="F63" s="98"/>
      <c r="G63" s="98"/>
      <c r="H63" s="98"/>
      <c r="I63" s="98"/>
      <c r="J63" s="98"/>
      <c r="K63" s="98"/>
      <c r="L63" s="103">
        <v>78996823.910000205</v>
      </c>
      <c r="M63" s="103"/>
      <c r="N63" s="103"/>
      <c r="O63" s="103"/>
      <c r="P63" s="103"/>
      <c r="Q63" s="103"/>
      <c r="R63" s="103"/>
      <c r="S63" s="103"/>
      <c r="T63" s="103"/>
      <c r="U63" s="103"/>
      <c r="V63" s="96">
        <v>2.6757307310077999E-2</v>
      </c>
      <c r="W63" s="96"/>
      <c r="X63" s="96"/>
      <c r="Y63" s="96"/>
      <c r="Z63" s="96"/>
      <c r="AA63" s="96"/>
      <c r="AB63" s="96"/>
      <c r="AC63" s="96"/>
      <c r="AD63" s="96"/>
      <c r="AE63" s="96"/>
      <c r="AF63" s="94">
        <v>2310</v>
      </c>
      <c r="AG63" s="94"/>
      <c r="AH63" s="94"/>
      <c r="AI63" s="94"/>
      <c r="AJ63" s="94"/>
      <c r="AK63" s="96">
        <v>5.3080263792826099E-2</v>
      </c>
      <c r="AL63" s="96"/>
      <c r="AM63" s="96"/>
      <c r="AN63" s="96"/>
      <c r="AO63" s="96"/>
      <c r="AP63" s="96"/>
      <c r="AQ63" s="96"/>
    </row>
    <row r="64" spans="2:44" s="1" customFormat="1" ht="10" x14ac:dyDescent="0.2">
      <c r="B64" s="98" t="s">
        <v>1086</v>
      </c>
      <c r="C64" s="98"/>
      <c r="D64" s="98"/>
      <c r="E64" s="98"/>
      <c r="F64" s="98"/>
      <c r="G64" s="98"/>
      <c r="H64" s="98"/>
      <c r="I64" s="98"/>
      <c r="J64" s="98"/>
      <c r="K64" s="98"/>
      <c r="L64" s="103">
        <v>91881109.469999999</v>
      </c>
      <c r="M64" s="103"/>
      <c r="N64" s="103"/>
      <c r="O64" s="103"/>
      <c r="P64" s="103"/>
      <c r="Q64" s="103"/>
      <c r="R64" s="103"/>
      <c r="S64" s="103"/>
      <c r="T64" s="103"/>
      <c r="U64" s="103"/>
      <c r="V64" s="96">
        <v>3.1121391473670199E-2</v>
      </c>
      <c r="W64" s="96"/>
      <c r="X64" s="96"/>
      <c r="Y64" s="96"/>
      <c r="Z64" s="96"/>
      <c r="AA64" s="96"/>
      <c r="AB64" s="96"/>
      <c r="AC64" s="96"/>
      <c r="AD64" s="96"/>
      <c r="AE64" s="96"/>
      <c r="AF64" s="94">
        <v>2311</v>
      </c>
      <c r="AG64" s="94"/>
      <c r="AH64" s="94"/>
      <c r="AI64" s="94"/>
      <c r="AJ64" s="94"/>
      <c r="AK64" s="96">
        <v>5.31032422620005E-2</v>
      </c>
      <c r="AL64" s="96"/>
      <c r="AM64" s="96"/>
      <c r="AN64" s="96"/>
      <c r="AO64" s="96"/>
      <c r="AP64" s="96"/>
      <c r="AQ64" s="96"/>
    </row>
    <row r="65" spans="2:43" s="1" customFormat="1" ht="10" x14ac:dyDescent="0.2">
      <c r="B65" s="98" t="s">
        <v>1087</v>
      </c>
      <c r="C65" s="98"/>
      <c r="D65" s="98"/>
      <c r="E65" s="98"/>
      <c r="F65" s="98"/>
      <c r="G65" s="98"/>
      <c r="H65" s="98"/>
      <c r="I65" s="98"/>
      <c r="J65" s="98"/>
      <c r="K65" s="98"/>
      <c r="L65" s="103">
        <v>109674838.63</v>
      </c>
      <c r="M65" s="103"/>
      <c r="N65" s="103"/>
      <c r="O65" s="103"/>
      <c r="P65" s="103"/>
      <c r="Q65" s="103"/>
      <c r="R65" s="103"/>
      <c r="S65" s="103"/>
      <c r="T65" s="103"/>
      <c r="U65" s="103"/>
      <c r="V65" s="96">
        <v>3.7148371493384E-2</v>
      </c>
      <c r="W65" s="96"/>
      <c r="X65" s="96"/>
      <c r="Y65" s="96"/>
      <c r="Z65" s="96"/>
      <c r="AA65" s="96"/>
      <c r="AB65" s="96"/>
      <c r="AC65" s="96"/>
      <c r="AD65" s="96"/>
      <c r="AE65" s="96"/>
      <c r="AF65" s="94">
        <v>2374</v>
      </c>
      <c r="AG65" s="94"/>
      <c r="AH65" s="94"/>
      <c r="AI65" s="94"/>
      <c r="AJ65" s="94"/>
      <c r="AK65" s="96">
        <v>5.4550885819986697E-2</v>
      </c>
      <c r="AL65" s="96"/>
      <c r="AM65" s="96"/>
      <c r="AN65" s="96"/>
      <c r="AO65" s="96"/>
      <c r="AP65" s="96"/>
      <c r="AQ65" s="96"/>
    </row>
    <row r="66" spans="2:43" s="1" customFormat="1" ht="10" x14ac:dyDescent="0.2">
      <c r="B66" s="98" t="s">
        <v>1088</v>
      </c>
      <c r="C66" s="98"/>
      <c r="D66" s="98"/>
      <c r="E66" s="98"/>
      <c r="F66" s="98"/>
      <c r="G66" s="98"/>
      <c r="H66" s="98"/>
      <c r="I66" s="98"/>
      <c r="J66" s="98"/>
      <c r="K66" s="98"/>
      <c r="L66" s="103">
        <v>112138707.88</v>
      </c>
      <c r="M66" s="103"/>
      <c r="N66" s="103"/>
      <c r="O66" s="103"/>
      <c r="P66" s="103"/>
      <c r="Q66" s="103"/>
      <c r="R66" s="103"/>
      <c r="S66" s="103"/>
      <c r="T66" s="103"/>
      <c r="U66" s="103"/>
      <c r="V66" s="96">
        <v>3.79829177881717E-2</v>
      </c>
      <c r="W66" s="96"/>
      <c r="X66" s="96"/>
      <c r="Y66" s="96"/>
      <c r="Z66" s="96"/>
      <c r="AA66" s="96"/>
      <c r="AB66" s="96"/>
      <c r="AC66" s="96"/>
      <c r="AD66" s="96"/>
      <c r="AE66" s="96"/>
      <c r="AF66" s="94">
        <v>2189</v>
      </c>
      <c r="AG66" s="94"/>
      <c r="AH66" s="94"/>
      <c r="AI66" s="94"/>
      <c r="AJ66" s="94"/>
      <c r="AK66" s="96">
        <v>5.02998690227257E-2</v>
      </c>
      <c r="AL66" s="96"/>
      <c r="AM66" s="96"/>
      <c r="AN66" s="96"/>
      <c r="AO66" s="96"/>
      <c r="AP66" s="96"/>
      <c r="AQ66" s="96"/>
    </row>
    <row r="67" spans="2:43" s="1" customFormat="1" ht="10" x14ac:dyDescent="0.2">
      <c r="B67" s="98" t="s">
        <v>1089</v>
      </c>
      <c r="C67" s="98"/>
      <c r="D67" s="98"/>
      <c r="E67" s="98"/>
      <c r="F67" s="98"/>
      <c r="G67" s="98"/>
      <c r="H67" s="98"/>
      <c r="I67" s="98"/>
      <c r="J67" s="98"/>
      <c r="K67" s="98"/>
      <c r="L67" s="103">
        <v>130453604.98999999</v>
      </c>
      <c r="M67" s="103"/>
      <c r="N67" s="103"/>
      <c r="O67" s="103"/>
      <c r="P67" s="103"/>
      <c r="Q67" s="103"/>
      <c r="R67" s="103"/>
      <c r="S67" s="103"/>
      <c r="T67" s="103"/>
      <c r="U67" s="103"/>
      <c r="V67" s="96">
        <v>4.4186424537798197E-2</v>
      </c>
      <c r="W67" s="96"/>
      <c r="X67" s="96"/>
      <c r="Y67" s="96"/>
      <c r="Z67" s="96"/>
      <c r="AA67" s="96"/>
      <c r="AB67" s="96"/>
      <c r="AC67" s="96"/>
      <c r="AD67" s="96"/>
      <c r="AE67" s="96"/>
      <c r="AF67" s="94">
        <v>2187</v>
      </c>
      <c r="AG67" s="94"/>
      <c r="AH67" s="94"/>
      <c r="AI67" s="94"/>
      <c r="AJ67" s="94"/>
      <c r="AK67" s="96">
        <v>5.0253912084376899E-2</v>
      </c>
      <c r="AL67" s="96"/>
      <c r="AM67" s="96"/>
      <c r="AN67" s="96"/>
      <c r="AO67" s="96"/>
      <c r="AP67" s="96"/>
      <c r="AQ67" s="96"/>
    </row>
    <row r="68" spans="2:43" s="1" customFormat="1" ht="10" x14ac:dyDescent="0.2">
      <c r="B68" s="98" t="s">
        <v>1090</v>
      </c>
      <c r="C68" s="98"/>
      <c r="D68" s="98"/>
      <c r="E68" s="98"/>
      <c r="F68" s="98"/>
      <c r="G68" s="98"/>
      <c r="H68" s="98"/>
      <c r="I68" s="98"/>
      <c r="J68" s="98"/>
      <c r="K68" s="98"/>
      <c r="L68" s="103">
        <v>111662766.90000001</v>
      </c>
      <c r="M68" s="103"/>
      <c r="N68" s="103"/>
      <c r="O68" s="103"/>
      <c r="P68" s="103"/>
      <c r="Q68" s="103"/>
      <c r="R68" s="103"/>
      <c r="S68" s="103"/>
      <c r="T68" s="103"/>
      <c r="U68" s="103"/>
      <c r="V68" s="96">
        <v>3.7821710053063E-2</v>
      </c>
      <c r="W68" s="96"/>
      <c r="X68" s="96"/>
      <c r="Y68" s="96"/>
      <c r="Z68" s="96"/>
      <c r="AA68" s="96"/>
      <c r="AB68" s="96"/>
      <c r="AC68" s="96"/>
      <c r="AD68" s="96"/>
      <c r="AE68" s="96"/>
      <c r="AF68" s="94">
        <v>1730</v>
      </c>
      <c r="AG68" s="94"/>
      <c r="AH68" s="94"/>
      <c r="AI68" s="94"/>
      <c r="AJ68" s="94"/>
      <c r="AK68" s="96">
        <v>3.97527516716836E-2</v>
      </c>
      <c r="AL68" s="96"/>
      <c r="AM68" s="96"/>
      <c r="AN68" s="96"/>
      <c r="AO68" s="96"/>
      <c r="AP68" s="96"/>
      <c r="AQ68" s="96"/>
    </row>
    <row r="69" spans="2:43" s="1" customFormat="1" ht="10" x14ac:dyDescent="0.2">
      <c r="B69" s="98" t="s">
        <v>1091</v>
      </c>
      <c r="C69" s="98"/>
      <c r="D69" s="98"/>
      <c r="E69" s="98"/>
      <c r="F69" s="98"/>
      <c r="G69" s="98"/>
      <c r="H69" s="98"/>
      <c r="I69" s="98"/>
      <c r="J69" s="98"/>
      <c r="K69" s="98"/>
      <c r="L69" s="103">
        <v>108277162.33</v>
      </c>
      <c r="M69" s="103"/>
      <c r="N69" s="103"/>
      <c r="O69" s="103"/>
      <c r="P69" s="103"/>
      <c r="Q69" s="103"/>
      <c r="R69" s="103"/>
      <c r="S69" s="103"/>
      <c r="T69" s="103"/>
      <c r="U69" s="103"/>
      <c r="V69" s="96">
        <v>3.6674959368337999E-2</v>
      </c>
      <c r="W69" s="96"/>
      <c r="X69" s="96"/>
      <c r="Y69" s="96"/>
      <c r="Z69" s="96"/>
      <c r="AA69" s="96"/>
      <c r="AB69" s="96"/>
      <c r="AC69" s="96"/>
      <c r="AD69" s="96"/>
      <c r="AE69" s="96"/>
      <c r="AF69" s="94">
        <v>1606</v>
      </c>
      <c r="AG69" s="94"/>
      <c r="AH69" s="94"/>
      <c r="AI69" s="94"/>
      <c r="AJ69" s="94"/>
      <c r="AK69" s="96">
        <v>3.6903421494060097E-2</v>
      </c>
      <c r="AL69" s="96"/>
      <c r="AM69" s="96"/>
      <c r="AN69" s="96"/>
      <c r="AO69" s="96"/>
      <c r="AP69" s="96"/>
      <c r="AQ69" s="96"/>
    </row>
    <row r="70" spans="2:43" s="1" customFormat="1" ht="10" x14ac:dyDescent="0.2">
      <c r="B70" s="98" t="s">
        <v>1092</v>
      </c>
      <c r="C70" s="98"/>
      <c r="D70" s="98"/>
      <c r="E70" s="98"/>
      <c r="F70" s="98"/>
      <c r="G70" s="98"/>
      <c r="H70" s="98"/>
      <c r="I70" s="98"/>
      <c r="J70" s="98"/>
      <c r="K70" s="98"/>
      <c r="L70" s="103">
        <v>142889560.88</v>
      </c>
      <c r="M70" s="103"/>
      <c r="N70" s="103"/>
      <c r="O70" s="103"/>
      <c r="P70" s="103"/>
      <c r="Q70" s="103"/>
      <c r="R70" s="103"/>
      <c r="S70" s="103"/>
      <c r="T70" s="103"/>
      <c r="U70" s="103"/>
      <c r="V70" s="96">
        <v>4.8398653295531502E-2</v>
      </c>
      <c r="W70" s="96"/>
      <c r="X70" s="96"/>
      <c r="Y70" s="96"/>
      <c r="Z70" s="96"/>
      <c r="AA70" s="96"/>
      <c r="AB70" s="96"/>
      <c r="AC70" s="96"/>
      <c r="AD70" s="96"/>
      <c r="AE70" s="96"/>
      <c r="AF70" s="94">
        <v>1932</v>
      </c>
      <c r="AG70" s="94"/>
      <c r="AH70" s="94"/>
      <c r="AI70" s="94"/>
      <c r="AJ70" s="94"/>
      <c r="AK70" s="96">
        <v>4.4394402444909102E-2</v>
      </c>
      <c r="AL70" s="96"/>
      <c r="AM70" s="96"/>
      <c r="AN70" s="96"/>
      <c r="AO70" s="96"/>
      <c r="AP70" s="96"/>
      <c r="AQ70" s="96"/>
    </row>
    <row r="71" spans="2:43" s="1" customFormat="1" ht="10" x14ac:dyDescent="0.2">
      <c r="B71" s="98" t="s">
        <v>1093</v>
      </c>
      <c r="C71" s="98"/>
      <c r="D71" s="98"/>
      <c r="E71" s="98"/>
      <c r="F71" s="98"/>
      <c r="G71" s="98"/>
      <c r="H71" s="98"/>
      <c r="I71" s="98"/>
      <c r="J71" s="98"/>
      <c r="K71" s="98"/>
      <c r="L71" s="103">
        <v>170276036.16</v>
      </c>
      <c r="M71" s="103"/>
      <c r="N71" s="103"/>
      <c r="O71" s="103"/>
      <c r="P71" s="103"/>
      <c r="Q71" s="103"/>
      <c r="R71" s="103"/>
      <c r="S71" s="103"/>
      <c r="T71" s="103"/>
      <c r="U71" s="103"/>
      <c r="V71" s="96">
        <v>5.76748279432827E-2</v>
      </c>
      <c r="W71" s="96"/>
      <c r="X71" s="96"/>
      <c r="Y71" s="96"/>
      <c r="Z71" s="96"/>
      <c r="AA71" s="96"/>
      <c r="AB71" s="96"/>
      <c r="AC71" s="96"/>
      <c r="AD71" s="96"/>
      <c r="AE71" s="96"/>
      <c r="AF71" s="94">
        <v>2222</v>
      </c>
      <c r="AG71" s="94"/>
      <c r="AH71" s="94"/>
      <c r="AI71" s="94"/>
      <c r="AJ71" s="94"/>
      <c r="AK71" s="96">
        <v>5.10581585054804E-2</v>
      </c>
      <c r="AL71" s="96"/>
      <c r="AM71" s="96"/>
      <c r="AN71" s="96"/>
      <c r="AO71" s="96"/>
      <c r="AP71" s="96"/>
      <c r="AQ71" s="96"/>
    </row>
    <row r="72" spans="2:43" s="1" customFormat="1" ht="10" x14ac:dyDescent="0.2">
      <c r="B72" s="98" t="s">
        <v>1094</v>
      </c>
      <c r="C72" s="98"/>
      <c r="D72" s="98"/>
      <c r="E72" s="98"/>
      <c r="F72" s="98"/>
      <c r="G72" s="98"/>
      <c r="H72" s="98"/>
      <c r="I72" s="98"/>
      <c r="J72" s="98"/>
      <c r="K72" s="98"/>
      <c r="L72" s="103">
        <v>166755241.00999999</v>
      </c>
      <c r="M72" s="103"/>
      <c r="N72" s="103"/>
      <c r="O72" s="103"/>
      <c r="P72" s="103"/>
      <c r="Q72" s="103"/>
      <c r="R72" s="103"/>
      <c r="S72" s="103"/>
      <c r="T72" s="103"/>
      <c r="U72" s="103"/>
      <c r="V72" s="96">
        <v>5.6482286355639802E-2</v>
      </c>
      <c r="W72" s="96"/>
      <c r="X72" s="96"/>
      <c r="Y72" s="96"/>
      <c r="Z72" s="96"/>
      <c r="AA72" s="96"/>
      <c r="AB72" s="96"/>
      <c r="AC72" s="96"/>
      <c r="AD72" s="96"/>
      <c r="AE72" s="96"/>
      <c r="AF72" s="94">
        <v>1999</v>
      </c>
      <c r="AG72" s="94"/>
      <c r="AH72" s="94"/>
      <c r="AI72" s="94"/>
      <c r="AJ72" s="94"/>
      <c r="AK72" s="96">
        <v>4.5933959879592798E-2</v>
      </c>
      <c r="AL72" s="96"/>
      <c r="AM72" s="96"/>
      <c r="AN72" s="96"/>
      <c r="AO72" s="96"/>
      <c r="AP72" s="96"/>
      <c r="AQ72" s="96"/>
    </row>
    <row r="73" spans="2:43" s="1" customFormat="1" ht="10" x14ac:dyDescent="0.2">
      <c r="B73" s="98" t="s">
        <v>1095</v>
      </c>
      <c r="C73" s="98"/>
      <c r="D73" s="98"/>
      <c r="E73" s="98"/>
      <c r="F73" s="98"/>
      <c r="G73" s="98"/>
      <c r="H73" s="98"/>
      <c r="I73" s="98"/>
      <c r="J73" s="98"/>
      <c r="K73" s="98"/>
      <c r="L73" s="103">
        <v>157093411.99000001</v>
      </c>
      <c r="M73" s="103"/>
      <c r="N73" s="103"/>
      <c r="O73" s="103"/>
      <c r="P73" s="103"/>
      <c r="Q73" s="103"/>
      <c r="R73" s="103"/>
      <c r="S73" s="103"/>
      <c r="T73" s="103"/>
      <c r="U73" s="103"/>
      <c r="V73" s="96">
        <v>5.3209692402241202E-2</v>
      </c>
      <c r="W73" s="96"/>
      <c r="X73" s="96"/>
      <c r="Y73" s="96"/>
      <c r="Z73" s="96"/>
      <c r="AA73" s="96"/>
      <c r="AB73" s="96"/>
      <c r="AC73" s="96"/>
      <c r="AD73" s="96"/>
      <c r="AE73" s="96"/>
      <c r="AF73" s="94">
        <v>1736</v>
      </c>
      <c r="AG73" s="94"/>
      <c r="AH73" s="94"/>
      <c r="AI73" s="94"/>
      <c r="AJ73" s="94"/>
      <c r="AK73" s="96">
        <v>3.98906224867299E-2</v>
      </c>
      <c r="AL73" s="96"/>
      <c r="AM73" s="96"/>
      <c r="AN73" s="96"/>
      <c r="AO73" s="96"/>
      <c r="AP73" s="96"/>
      <c r="AQ73" s="96"/>
    </row>
    <row r="74" spans="2:43" s="1" customFormat="1" ht="10" x14ac:dyDescent="0.2">
      <c r="B74" s="98" t="s">
        <v>1096</v>
      </c>
      <c r="C74" s="98"/>
      <c r="D74" s="98"/>
      <c r="E74" s="98"/>
      <c r="F74" s="98"/>
      <c r="G74" s="98"/>
      <c r="H74" s="98"/>
      <c r="I74" s="98"/>
      <c r="J74" s="98"/>
      <c r="K74" s="98"/>
      <c r="L74" s="103">
        <v>140162402.19</v>
      </c>
      <c r="M74" s="103"/>
      <c r="N74" s="103"/>
      <c r="O74" s="103"/>
      <c r="P74" s="103"/>
      <c r="Q74" s="103"/>
      <c r="R74" s="103"/>
      <c r="S74" s="103"/>
      <c r="T74" s="103"/>
      <c r="U74" s="103"/>
      <c r="V74" s="96">
        <v>4.7474927257699799E-2</v>
      </c>
      <c r="W74" s="96"/>
      <c r="X74" s="96"/>
      <c r="Y74" s="96"/>
      <c r="Z74" s="96"/>
      <c r="AA74" s="96"/>
      <c r="AB74" s="96"/>
      <c r="AC74" s="96"/>
      <c r="AD74" s="96"/>
      <c r="AE74" s="96"/>
      <c r="AF74" s="94">
        <v>1441</v>
      </c>
      <c r="AG74" s="94"/>
      <c r="AH74" s="94"/>
      <c r="AI74" s="94"/>
      <c r="AJ74" s="94"/>
      <c r="AK74" s="96">
        <v>3.31119740802868E-2</v>
      </c>
      <c r="AL74" s="96"/>
      <c r="AM74" s="96"/>
      <c r="AN74" s="96"/>
      <c r="AO74" s="96"/>
      <c r="AP74" s="96"/>
      <c r="AQ74" s="96"/>
    </row>
    <row r="75" spans="2:43" s="1" customFormat="1" ht="10" x14ac:dyDescent="0.2">
      <c r="B75" s="98" t="s">
        <v>1097</v>
      </c>
      <c r="C75" s="98"/>
      <c r="D75" s="98"/>
      <c r="E75" s="98"/>
      <c r="F75" s="98"/>
      <c r="G75" s="98"/>
      <c r="H75" s="98"/>
      <c r="I75" s="98"/>
      <c r="J75" s="98"/>
      <c r="K75" s="98"/>
      <c r="L75" s="103">
        <v>149398842.38</v>
      </c>
      <c r="M75" s="103"/>
      <c r="N75" s="103"/>
      <c r="O75" s="103"/>
      <c r="P75" s="103"/>
      <c r="Q75" s="103"/>
      <c r="R75" s="103"/>
      <c r="S75" s="103"/>
      <c r="T75" s="103"/>
      <c r="U75" s="103"/>
      <c r="V75" s="96">
        <v>5.0603436182268001E-2</v>
      </c>
      <c r="W75" s="96"/>
      <c r="X75" s="96"/>
      <c r="Y75" s="96"/>
      <c r="Z75" s="96"/>
      <c r="AA75" s="96"/>
      <c r="AB75" s="96"/>
      <c r="AC75" s="96"/>
      <c r="AD75" s="96"/>
      <c r="AE75" s="96"/>
      <c r="AF75" s="94">
        <v>1643</v>
      </c>
      <c r="AG75" s="94"/>
      <c r="AH75" s="94"/>
      <c r="AI75" s="94"/>
      <c r="AJ75" s="94"/>
      <c r="AK75" s="96">
        <v>3.7753624853512302E-2</v>
      </c>
      <c r="AL75" s="96"/>
      <c r="AM75" s="96"/>
      <c r="AN75" s="96"/>
      <c r="AO75" s="96"/>
      <c r="AP75" s="96"/>
      <c r="AQ75" s="96"/>
    </row>
    <row r="76" spans="2:43" s="1" customFormat="1" ht="10" x14ac:dyDescent="0.2">
      <c r="B76" s="98" t="s">
        <v>1098</v>
      </c>
      <c r="C76" s="98"/>
      <c r="D76" s="98"/>
      <c r="E76" s="98"/>
      <c r="F76" s="98"/>
      <c r="G76" s="98"/>
      <c r="H76" s="98"/>
      <c r="I76" s="98"/>
      <c r="J76" s="98"/>
      <c r="K76" s="98"/>
      <c r="L76" s="103">
        <v>182455625.66</v>
      </c>
      <c r="M76" s="103"/>
      <c r="N76" s="103"/>
      <c r="O76" s="103"/>
      <c r="P76" s="103"/>
      <c r="Q76" s="103"/>
      <c r="R76" s="103"/>
      <c r="S76" s="103"/>
      <c r="T76" s="103"/>
      <c r="U76" s="103"/>
      <c r="V76" s="96">
        <v>6.1800221889922798E-2</v>
      </c>
      <c r="W76" s="96"/>
      <c r="X76" s="96"/>
      <c r="Y76" s="96"/>
      <c r="Z76" s="96"/>
      <c r="AA76" s="96"/>
      <c r="AB76" s="96"/>
      <c r="AC76" s="96"/>
      <c r="AD76" s="96"/>
      <c r="AE76" s="96"/>
      <c r="AF76" s="94">
        <v>1934</v>
      </c>
      <c r="AG76" s="94"/>
      <c r="AH76" s="94"/>
      <c r="AI76" s="94"/>
      <c r="AJ76" s="94"/>
      <c r="AK76" s="96">
        <v>4.4440359383257903E-2</v>
      </c>
      <c r="AL76" s="96"/>
      <c r="AM76" s="96"/>
      <c r="AN76" s="96"/>
      <c r="AO76" s="96"/>
      <c r="AP76" s="96"/>
      <c r="AQ76" s="96"/>
    </row>
    <row r="77" spans="2:43" s="1" customFormat="1" ht="10" x14ac:dyDescent="0.2">
      <c r="B77" s="98" t="s">
        <v>1099</v>
      </c>
      <c r="C77" s="98"/>
      <c r="D77" s="98"/>
      <c r="E77" s="98"/>
      <c r="F77" s="98"/>
      <c r="G77" s="98"/>
      <c r="H77" s="98"/>
      <c r="I77" s="98"/>
      <c r="J77" s="98"/>
      <c r="K77" s="98"/>
      <c r="L77" s="103">
        <v>235238663.230001</v>
      </c>
      <c r="M77" s="103"/>
      <c r="N77" s="103"/>
      <c r="O77" s="103"/>
      <c r="P77" s="103"/>
      <c r="Q77" s="103"/>
      <c r="R77" s="103"/>
      <c r="S77" s="103"/>
      <c r="T77" s="103"/>
      <c r="U77" s="103"/>
      <c r="V77" s="96">
        <v>7.9678560373871804E-2</v>
      </c>
      <c r="W77" s="96"/>
      <c r="X77" s="96"/>
      <c r="Y77" s="96"/>
      <c r="Z77" s="96"/>
      <c r="AA77" s="96"/>
      <c r="AB77" s="96"/>
      <c r="AC77" s="96"/>
      <c r="AD77" s="96"/>
      <c r="AE77" s="96"/>
      <c r="AF77" s="94">
        <v>2217</v>
      </c>
      <c r="AG77" s="94"/>
      <c r="AH77" s="94"/>
      <c r="AI77" s="94"/>
      <c r="AJ77" s="94"/>
      <c r="AK77" s="96">
        <v>5.0943266159608501E-2</v>
      </c>
      <c r="AL77" s="96"/>
      <c r="AM77" s="96"/>
      <c r="AN77" s="96"/>
      <c r="AO77" s="96"/>
      <c r="AP77" s="96"/>
      <c r="AQ77" s="96"/>
    </row>
    <row r="78" spans="2:43" s="1" customFormat="1" ht="10" x14ac:dyDescent="0.2">
      <c r="B78" s="98" t="s">
        <v>1100</v>
      </c>
      <c r="C78" s="98"/>
      <c r="D78" s="98"/>
      <c r="E78" s="98"/>
      <c r="F78" s="98"/>
      <c r="G78" s="98"/>
      <c r="H78" s="98"/>
      <c r="I78" s="98"/>
      <c r="J78" s="98"/>
      <c r="K78" s="98"/>
      <c r="L78" s="103">
        <v>152738984.00999999</v>
      </c>
      <c r="M78" s="103"/>
      <c r="N78" s="103"/>
      <c r="O78" s="103"/>
      <c r="P78" s="103"/>
      <c r="Q78" s="103"/>
      <c r="R78" s="103"/>
      <c r="S78" s="103"/>
      <c r="T78" s="103"/>
      <c r="U78" s="103"/>
      <c r="V78" s="96">
        <v>5.1734787945915101E-2</v>
      </c>
      <c r="W78" s="96"/>
      <c r="X78" s="96"/>
      <c r="Y78" s="96"/>
      <c r="Z78" s="96"/>
      <c r="AA78" s="96"/>
      <c r="AB78" s="96"/>
      <c r="AC78" s="96"/>
      <c r="AD78" s="96"/>
      <c r="AE78" s="96"/>
      <c r="AF78" s="94">
        <v>1397</v>
      </c>
      <c r="AG78" s="94"/>
      <c r="AH78" s="94"/>
      <c r="AI78" s="94"/>
      <c r="AJ78" s="94"/>
      <c r="AK78" s="96">
        <v>3.2100921436613902E-2</v>
      </c>
      <c r="AL78" s="96"/>
      <c r="AM78" s="96"/>
      <c r="AN78" s="96"/>
      <c r="AO78" s="96"/>
      <c r="AP78" s="96"/>
      <c r="AQ78" s="96"/>
    </row>
    <row r="79" spans="2:43" s="1" customFormat="1" ht="10" x14ac:dyDescent="0.2">
      <c r="B79" s="98" t="s">
        <v>1101</v>
      </c>
      <c r="C79" s="98"/>
      <c r="D79" s="98"/>
      <c r="E79" s="98"/>
      <c r="F79" s="98"/>
      <c r="G79" s="98"/>
      <c r="H79" s="98"/>
      <c r="I79" s="98"/>
      <c r="J79" s="98"/>
      <c r="K79" s="98"/>
      <c r="L79" s="103">
        <v>68212308.329999998</v>
      </c>
      <c r="M79" s="103"/>
      <c r="N79" s="103"/>
      <c r="O79" s="103"/>
      <c r="P79" s="103"/>
      <c r="Q79" s="103"/>
      <c r="R79" s="103"/>
      <c r="S79" s="103"/>
      <c r="T79" s="103"/>
      <c r="U79" s="103"/>
      <c r="V79" s="96">
        <v>2.31044440266991E-2</v>
      </c>
      <c r="W79" s="96"/>
      <c r="X79" s="96"/>
      <c r="Y79" s="96"/>
      <c r="Z79" s="96"/>
      <c r="AA79" s="96"/>
      <c r="AB79" s="96"/>
      <c r="AC79" s="96"/>
      <c r="AD79" s="96"/>
      <c r="AE79" s="96"/>
      <c r="AF79" s="94">
        <v>613</v>
      </c>
      <c r="AG79" s="94"/>
      <c r="AH79" s="94"/>
      <c r="AI79" s="94"/>
      <c r="AJ79" s="94"/>
      <c r="AK79" s="96">
        <v>1.4085801603897099E-2</v>
      </c>
      <c r="AL79" s="96"/>
      <c r="AM79" s="96"/>
      <c r="AN79" s="96"/>
      <c r="AO79" s="96"/>
      <c r="AP79" s="96"/>
      <c r="AQ79" s="96"/>
    </row>
    <row r="80" spans="2:43" s="1" customFormat="1" ht="10" x14ac:dyDescent="0.2">
      <c r="B80" s="98" t="s">
        <v>1104</v>
      </c>
      <c r="C80" s="98"/>
      <c r="D80" s="98"/>
      <c r="E80" s="98"/>
      <c r="F80" s="98"/>
      <c r="G80" s="98"/>
      <c r="H80" s="98"/>
      <c r="I80" s="98"/>
      <c r="J80" s="98"/>
      <c r="K80" s="98"/>
      <c r="L80" s="103">
        <v>116053244.25</v>
      </c>
      <c r="M80" s="103"/>
      <c r="N80" s="103"/>
      <c r="O80" s="103"/>
      <c r="P80" s="103"/>
      <c r="Q80" s="103"/>
      <c r="R80" s="103"/>
      <c r="S80" s="103"/>
      <c r="T80" s="103"/>
      <c r="U80" s="103"/>
      <c r="V80" s="96">
        <v>3.9308824925247302E-2</v>
      </c>
      <c r="W80" s="96"/>
      <c r="X80" s="96"/>
      <c r="Y80" s="96"/>
      <c r="Z80" s="96"/>
      <c r="AA80" s="96"/>
      <c r="AB80" s="96"/>
      <c r="AC80" s="96"/>
      <c r="AD80" s="96"/>
      <c r="AE80" s="96"/>
      <c r="AF80" s="94">
        <v>1014</v>
      </c>
      <c r="AG80" s="94"/>
      <c r="AH80" s="94"/>
      <c r="AI80" s="94"/>
      <c r="AJ80" s="94"/>
      <c r="AK80" s="96">
        <v>2.3300167742825E-2</v>
      </c>
      <c r="AL80" s="96"/>
      <c r="AM80" s="96"/>
      <c r="AN80" s="96"/>
      <c r="AO80" s="96"/>
      <c r="AP80" s="96"/>
      <c r="AQ80" s="96"/>
    </row>
    <row r="81" spans="2:44" s="1" customFormat="1" ht="10" x14ac:dyDescent="0.2">
      <c r="B81" s="98" t="s">
        <v>1102</v>
      </c>
      <c r="C81" s="98"/>
      <c r="D81" s="98"/>
      <c r="E81" s="98"/>
      <c r="F81" s="98"/>
      <c r="G81" s="98"/>
      <c r="H81" s="98"/>
      <c r="I81" s="98"/>
      <c r="J81" s="98"/>
      <c r="K81" s="98"/>
      <c r="L81" s="103">
        <v>114494763.95</v>
      </c>
      <c r="M81" s="103"/>
      <c r="N81" s="103"/>
      <c r="O81" s="103"/>
      <c r="P81" s="103"/>
      <c r="Q81" s="103"/>
      <c r="R81" s="103"/>
      <c r="S81" s="103"/>
      <c r="T81" s="103"/>
      <c r="U81" s="103"/>
      <c r="V81" s="96">
        <v>3.8780946280767802E-2</v>
      </c>
      <c r="W81" s="96"/>
      <c r="X81" s="96"/>
      <c r="Y81" s="96"/>
      <c r="Z81" s="96"/>
      <c r="AA81" s="96"/>
      <c r="AB81" s="96"/>
      <c r="AC81" s="96"/>
      <c r="AD81" s="96"/>
      <c r="AE81" s="96"/>
      <c r="AF81" s="94">
        <v>893</v>
      </c>
      <c r="AG81" s="94"/>
      <c r="AH81" s="94"/>
      <c r="AI81" s="94"/>
      <c r="AJ81" s="94"/>
      <c r="AK81" s="96">
        <v>2.0519772972724601E-2</v>
      </c>
      <c r="AL81" s="96"/>
      <c r="AM81" s="96"/>
      <c r="AN81" s="96"/>
      <c r="AO81" s="96"/>
      <c r="AP81" s="96"/>
      <c r="AQ81" s="96"/>
    </row>
    <row r="82" spans="2:44" s="1" customFormat="1" ht="10" x14ac:dyDescent="0.2">
      <c r="B82" s="98" t="s">
        <v>1105</v>
      </c>
      <c r="C82" s="98"/>
      <c r="D82" s="98"/>
      <c r="E82" s="98"/>
      <c r="F82" s="98"/>
      <c r="G82" s="98"/>
      <c r="H82" s="98"/>
      <c r="I82" s="98"/>
      <c r="J82" s="98"/>
      <c r="K82" s="98"/>
      <c r="L82" s="103">
        <v>166409130.75999999</v>
      </c>
      <c r="M82" s="103"/>
      <c r="N82" s="103"/>
      <c r="O82" s="103"/>
      <c r="P82" s="103"/>
      <c r="Q82" s="103"/>
      <c r="R82" s="103"/>
      <c r="S82" s="103"/>
      <c r="T82" s="103"/>
      <c r="U82" s="103"/>
      <c r="V82" s="96">
        <v>5.6365054068770001E-2</v>
      </c>
      <c r="W82" s="96"/>
      <c r="X82" s="96"/>
      <c r="Y82" s="96"/>
      <c r="Z82" s="96"/>
      <c r="AA82" s="96"/>
      <c r="AB82" s="96"/>
      <c r="AC82" s="96"/>
      <c r="AD82" s="96"/>
      <c r="AE82" s="96"/>
      <c r="AF82" s="94">
        <v>1108</v>
      </c>
      <c r="AG82" s="94"/>
      <c r="AH82" s="94"/>
      <c r="AI82" s="94"/>
      <c r="AJ82" s="94"/>
      <c r="AK82" s="96">
        <v>2.5460143845217002E-2</v>
      </c>
      <c r="AL82" s="96"/>
      <c r="AM82" s="96"/>
      <c r="AN82" s="96"/>
      <c r="AO82" s="96"/>
      <c r="AP82" s="96"/>
      <c r="AQ82" s="96"/>
    </row>
    <row r="83" spans="2:44" s="1" customFormat="1" ht="10" x14ac:dyDescent="0.2">
      <c r="B83" s="98" t="s">
        <v>1106</v>
      </c>
      <c r="C83" s="98"/>
      <c r="D83" s="98"/>
      <c r="E83" s="98"/>
      <c r="F83" s="98"/>
      <c r="G83" s="98"/>
      <c r="H83" s="98"/>
      <c r="I83" s="98"/>
      <c r="J83" s="98"/>
      <c r="K83" s="98"/>
      <c r="L83" s="103">
        <v>45854149.859999999</v>
      </c>
      <c r="M83" s="103"/>
      <c r="N83" s="103"/>
      <c r="O83" s="103"/>
      <c r="P83" s="103"/>
      <c r="Q83" s="103"/>
      <c r="R83" s="103"/>
      <c r="S83" s="103"/>
      <c r="T83" s="103"/>
      <c r="U83" s="103"/>
      <c r="V83" s="96">
        <v>1.5531429221055999E-2</v>
      </c>
      <c r="W83" s="96"/>
      <c r="X83" s="96"/>
      <c r="Y83" s="96"/>
      <c r="Z83" s="96"/>
      <c r="AA83" s="96"/>
      <c r="AB83" s="96"/>
      <c r="AC83" s="96"/>
      <c r="AD83" s="96"/>
      <c r="AE83" s="96"/>
      <c r="AF83" s="94">
        <v>290</v>
      </c>
      <c r="AG83" s="94"/>
      <c r="AH83" s="94"/>
      <c r="AI83" s="94"/>
      <c r="AJ83" s="94"/>
      <c r="AK83" s="96">
        <v>6.6637560605712501E-3</v>
      </c>
      <c r="AL83" s="96"/>
      <c r="AM83" s="96"/>
      <c r="AN83" s="96"/>
      <c r="AO83" s="96"/>
      <c r="AP83" s="96"/>
      <c r="AQ83" s="96"/>
    </row>
    <row r="84" spans="2:44" s="1" customFormat="1" ht="10" x14ac:dyDescent="0.2">
      <c r="B84" s="98" t="s">
        <v>1107</v>
      </c>
      <c r="C84" s="98"/>
      <c r="D84" s="98"/>
      <c r="E84" s="98"/>
      <c r="F84" s="98"/>
      <c r="G84" s="98"/>
      <c r="H84" s="98"/>
      <c r="I84" s="98"/>
      <c r="J84" s="98"/>
      <c r="K84" s="98"/>
      <c r="L84" s="103">
        <v>707086.24</v>
      </c>
      <c r="M84" s="103"/>
      <c r="N84" s="103"/>
      <c r="O84" s="103"/>
      <c r="P84" s="103"/>
      <c r="Q84" s="103"/>
      <c r="R84" s="103"/>
      <c r="S84" s="103"/>
      <c r="T84" s="103"/>
      <c r="U84" s="103"/>
      <c r="V84" s="96">
        <v>2.3949980368783501E-4</v>
      </c>
      <c r="W84" s="96"/>
      <c r="X84" s="96"/>
      <c r="Y84" s="96"/>
      <c r="Z84" s="96"/>
      <c r="AA84" s="96"/>
      <c r="AB84" s="96"/>
      <c r="AC84" s="96"/>
      <c r="AD84" s="96"/>
      <c r="AE84" s="96"/>
      <c r="AF84" s="94">
        <v>5</v>
      </c>
      <c r="AG84" s="94"/>
      <c r="AH84" s="94"/>
      <c r="AI84" s="94"/>
      <c r="AJ84" s="94"/>
      <c r="AK84" s="96">
        <v>1.14892345871918E-4</v>
      </c>
      <c r="AL84" s="96"/>
      <c r="AM84" s="96"/>
      <c r="AN84" s="96"/>
      <c r="AO84" s="96"/>
      <c r="AP84" s="96"/>
      <c r="AQ84" s="96"/>
    </row>
    <row r="85" spans="2:44" s="1" customFormat="1" ht="10" x14ac:dyDescent="0.2">
      <c r="B85" s="98" t="s">
        <v>1108</v>
      </c>
      <c r="C85" s="98"/>
      <c r="D85" s="98"/>
      <c r="E85" s="98"/>
      <c r="F85" s="98"/>
      <c r="G85" s="98"/>
      <c r="H85" s="98"/>
      <c r="I85" s="98"/>
      <c r="J85" s="98"/>
      <c r="K85" s="98"/>
      <c r="L85" s="103">
        <v>569923.59</v>
      </c>
      <c r="M85" s="103"/>
      <c r="N85" s="103"/>
      <c r="O85" s="103"/>
      <c r="P85" s="103"/>
      <c r="Q85" s="103"/>
      <c r="R85" s="103"/>
      <c r="S85" s="103"/>
      <c r="T85" s="103"/>
      <c r="U85" s="103"/>
      <c r="V85" s="96">
        <v>1.9304093362369301E-4</v>
      </c>
      <c r="W85" s="96"/>
      <c r="X85" s="96"/>
      <c r="Y85" s="96"/>
      <c r="Z85" s="96"/>
      <c r="AA85" s="96"/>
      <c r="AB85" s="96"/>
      <c r="AC85" s="96"/>
      <c r="AD85" s="96"/>
      <c r="AE85" s="96"/>
      <c r="AF85" s="94">
        <v>6</v>
      </c>
      <c r="AG85" s="94"/>
      <c r="AH85" s="94"/>
      <c r="AI85" s="94"/>
      <c r="AJ85" s="94"/>
      <c r="AK85" s="96">
        <v>1.3787081504630199E-4</v>
      </c>
      <c r="AL85" s="96"/>
      <c r="AM85" s="96"/>
      <c r="AN85" s="96"/>
      <c r="AO85" s="96"/>
      <c r="AP85" s="96"/>
      <c r="AQ85" s="96"/>
    </row>
    <row r="86" spans="2:44" s="1" customFormat="1" ht="10" x14ac:dyDescent="0.2">
      <c r="B86" s="98" t="s">
        <v>1109</v>
      </c>
      <c r="C86" s="98"/>
      <c r="D86" s="98"/>
      <c r="E86" s="98"/>
      <c r="F86" s="98"/>
      <c r="G86" s="98"/>
      <c r="H86" s="98"/>
      <c r="I86" s="98"/>
      <c r="J86" s="98"/>
      <c r="K86" s="98"/>
      <c r="L86" s="103">
        <v>698118.6</v>
      </c>
      <c r="M86" s="103"/>
      <c r="N86" s="103"/>
      <c r="O86" s="103"/>
      <c r="P86" s="103"/>
      <c r="Q86" s="103"/>
      <c r="R86" s="103"/>
      <c r="S86" s="103"/>
      <c r="T86" s="103"/>
      <c r="U86" s="103"/>
      <c r="V86" s="96">
        <v>2.3646234107288901E-4</v>
      </c>
      <c r="W86" s="96"/>
      <c r="X86" s="96"/>
      <c r="Y86" s="96"/>
      <c r="Z86" s="96"/>
      <c r="AA86" s="96"/>
      <c r="AB86" s="96"/>
      <c r="AC86" s="96"/>
      <c r="AD86" s="96"/>
      <c r="AE86" s="96"/>
      <c r="AF86" s="94">
        <v>4</v>
      </c>
      <c r="AG86" s="94"/>
      <c r="AH86" s="94"/>
      <c r="AI86" s="94"/>
      <c r="AJ86" s="94"/>
      <c r="AK86" s="96">
        <v>9.1913876697534406E-5</v>
      </c>
      <c r="AL86" s="96"/>
      <c r="AM86" s="96"/>
      <c r="AN86" s="96"/>
      <c r="AO86" s="96"/>
      <c r="AP86" s="96"/>
      <c r="AQ86" s="96"/>
    </row>
    <row r="87" spans="2:44" s="1" customFormat="1" ht="10" x14ac:dyDescent="0.2">
      <c r="B87" s="98" t="s">
        <v>1110</v>
      </c>
      <c r="C87" s="98"/>
      <c r="D87" s="98"/>
      <c r="E87" s="98"/>
      <c r="F87" s="98"/>
      <c r="G87" s="98"/>
      <c r="H87" s="98"/>
      <c r="I87" s="98"/>
      <c r="J87" s="98"/>
      <c r="K87" s="98"/>
      <c r="L87" s="103">
        <v>1657208.32</v>
      </c>
      <c r="M87" s="103"/>
      <c r="N87" s="103"/>
      <c r="O87" s="103"/>
      <c r="P87" s="103"/>
      <c r="Q87" s="103"/>
      <c r="R87" s="103"/>
      <c r="S87" s="103"/>
      <c r="T87" s="103"/>
      <c r="U87" s="103"/>
      <c r="V87" s="96">
        <v>5.6131917842135799E-4</v>
      </c>
      <c r="W87" s="96"/>
      <c r="X87" s="96"/>
      <c r="Y87" s="96"/>
      <c r="Z87" s="96"/>
      <c r="AA87" s="96"/>
      <c r="AB87" s="96"/>
      <c r="AC87" s="96"/>
      <c r="AD87" s="96"/>
      <c r="AE87" s="96"/>
      <c r="AF87" s="94">
        <v>11</v>
      </c>
      <c r="AG87" s="94"/>
      <c r="AH87" s="94"/>
      <c r="AI87" s="94"/>
      <c r="AJ87" s="94"/>
      <c r="AK87" s="96">
        <v>2.5276316091822003E-4</v>
      </c>
      <c r="AL87" s="96"/>
      <c r="AM87" s="96"/>
      <c r="AN87" s="96"/>
      <c r="AO87" s="96"/>
      <c r="AP87" s="96"/>
      <c r="AQ87" s="96"/>
    </row>
    <row r="88" spans="2:44" s="1" customFormat="1" ht="10.5" x14ac:dyDescent="0.2">
      <c r="B88" s="99"/>
      <c r="C88" s="99"/>
      <c r="D88" s="99"/>
      <c r="E88" s="99"/>
      <c r="F88" s="99"/>
      <c r="G88" s="99"/>
      <c r="H88" s="99"/>
      <c r="I88" s="99"/>
      <c r="J88" s="99"/>
      <c r="K88" s="99"/>
      <c r="L88" s="104">
        <v>2952345802.0100002</v>
      </c>
      <c r="M88" s="104"/>
      <c r="N88" s="104"/>
      <c r="O88" s="104"/>
      <c r="P88" s="104"/>
      <c r="Q88" s="104"/>
      <c r="R88" s="104"/>
      <c r="S88" s="104"/>
      <c r="T88" s="104"/>
      <c r="U88" s="104"/>
      <c r="V88" s="97">
        <v>1</v>
      </c>
      <c r="W88" s="97"/>
      <c r="X88" s="97"/>
      <c r="Y88" s="97"/>
      <c r="Z88" s="97"/>
      <c r="AA88" s="97"/>
      <c r="AB88" s="97"/>
      <c r="AC88" s="97"/>
      <c r="AD88" s="97"/>
      <c r="AE88" s="97"/>
      <c r="AF88" s="95">
        <v>43519</v>
      </c>
      <c r="AG88" s="95"/>
      <c r="AH88" s="95"/>
      <c r="AI88" s="95"/>
      <c r="AJ88" s="95"/>
      <c r="AK88" s="97">
        <v>1</v>
      </c>
      <c r="AL88" s="97"/>
      <c r="AM88" s="97"/>
      <c r="AN88" s="97"/>
      <c r="AO88" s="97"/>
      <c r="AP88" s="97"/>
      <c r="AQ88" s="97"/>
    </row>
    <row r="89" spans="2:44" s="1" customFormat="1" ht="8" x14ac:dyDescent="0.2"/>
    <row r="90" spans="2:44" s="1" customFormat="1" ht="13" x14ac:dyDescent="0.2">
      <c r="B90" s="87" t="s">
        <v>1194</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row>
    <row r="91" spans="2:44" s="1" customFormat="1" ht="8" x14ac:dyDescent="0.2"/>
    <row r="92" spans="2:44" s="1" customFormat="1" ht="10.5" x14ac:dyDescent="0.2">
      <c r="B92" s="85" t="s">
        <v>1080</v>
      </c>
      <c r="C92" s="85"/>
      <c r="D92" s="85"/>
      <c r="E92" s="85"/>
      <c r="F92" s="85"/>
      <c r="G92" s="85"/>
      <c r="H92" s="85"/>
      <c r="I92" s="85"/>
      <c r="J92" s="85"/>
      <c r="K92" s="85" t="s">
        <v>1077</v>
      </c>
      <c r="L92" s="85"/>
      <c r="M92" s="85"/>
      <c r="N92" s="85"/>
      <c r="O92" s="85"/>
      <c r="P92" s="85"/>
      <c r="Q92" s="85"/>
      <c r="R92" s="85"/>
      <c r="S92" s="85"/>
      <c r="T92" s="85"/>
      <c r="U92" s="85"/>
      <c r="V92" s="85" t="s">
        <v>1078</v>
      </c>
      <c r="W92" s="85"/>
      <c r="X92" s="85"/>
      <c r="Y92" s="85"/>
      <c r="Z92" s="85"/>
      <c r="AA92" s="85"/>
      <c r="AB92" s="85"/>
      <c r="AC92" s="85"/>
      <c r="AD92" s="85"/>
      <c r="AE92" s="85"/>
      <c r="AF92" s="85" t="s">
        <v>1079</v>
      </c>
      <c r="AG92" s="85"/>
      <c r="AH92" s="85"/>
      <c r="AI92" s="85"/>
      <c r="AJ92" s="85"/>
      <c r="AK92" s="85" t="s">
        <v>1078</v>
      </c>
      <c r="AL92" s="85"/>
      <c r="AM92" s="85"/>
      <c r="AN92" s="85"/>
      <c r="AO92" s="85"/>
    </row>
    <row r="93" spans="2:44" s="1" customFormat="1" ht="10" x14ac:dyDescent="0.2">
      <c r="B93" s="98" t="s">
        <v>1081</v>
      </c>
      <c r="C93" s="98"/>
      <c r="D93" s="98"/>
      <c r="E93" s="98"/>
      <c r="F93" s="98"/>
      <c r="G93" s="98"/>
      <c r="H93" s="98"/>
      <c r="I93" s="98"/>
      <c r="J93" s="98"/>
      <c r="K93" s="103">
        <v>250000</v>
      </c>
      <c r="L93" s="103"/>
      <c r="M93" s="103"/>
      <c r="N93" s="103"/>
      <c r="O93" s="103"/>
      <c r="P93" s="103"/>
      <c r="Q93" s="103"/>
      <c r="R93" s="103"/>
      <c r="S93" s="103"/>
      <c r="T93" s="103"/>
      <c r="U93" s="103"/>
      <c r="V93" s="96">
        <v>8.4678427516788902E-5</v>
      </c>
      <c r="W93" s="96"/>
      <c r="X93" s="96"/>
      <c r="Y93" s="96"/>
      <c r="Z93" s="96"/>
      <c r="AA93" s="96"/>
      <c r="AB93" s="96"/>
      <c r="AC93" s="96"/>
      <c r="AD93" s="96"/>
      <c r="AE93" s="96"/>
      <c r="AF93" s="94">
        <v>3</v>
      </c>
      <c r="AG93" s="94"/>
      <c r="AH93" s="94"/>
      <c r="AI93" s="94"/>
      <c r="AJ93" s="94"/>
      <c r="AK93" s="96">
        <v>6.8935407523150794E-5</v>
      </c>
      <c r="AL93" s="96"/>
      <c r="AM93" s="96"/>
      <c r="AN93" s="96"/>
      <c r="AO93" s="96"/>
    </row>
    <row r="94" spans="2:44" s="1" customFormat="1" ht="10" x14ac:dyDescent="0.2">
      <c r="B94" s="98" t="s">
        <v>1082</v>
      </c>
      <c r="C94" s="98"/>
      <c r="D94" s="98"/>
      <c r="E94" s="98"/>
      <c r="F94" s="98"/>
      <c r="G94" s="98"/>
      <c r="H94" s="98"/>
      <c r="I94" s="98"/>
      <c r="J94" s="98"/>
      <c r="K94" s="103">
        <v>4414955.13</v>
      </c>
      <c r="L94" s="103"/>
      <c r="M94" s="103"/>
      <c r="N94" s="103"/>
      <c r="O94" s="103"/>
      <c r="P94" s="103"/>
      <c r="Q94" s="103"/>
      <c r="R94" s="103"/>
      <c r="S94" s="103"/>
      <c r="T94" s="103"/>
      <c r="U94" s="103"/>
      <c r="V94" s="96">
        <v>1.4954058318623199E-3</v>
      </c>
      <c r="W94" s="96"/>
      <c r="X94" s="96"/>
      <c r="Y94" s="96"/>
      <c r="Z94" s="96"/>
      <c r="AA94" s="96"/>
      <c r="AB94" s="96"/>
      <c r="AC94" s="96"/>
      <c r="AD94" s="96"/>
      <c r="AE94" s="96"/>
      <c r="AF94" s="94">
        <v>39</v>
      </c>
      <c r="AG94" s="94"/>
      <c r="AH94" s="94"/>
      <c r="AI94" s="94"/>
      <c r="AJ94" s="94"/>
      <c r="AK94" s="96">
        <v>8.9616029780096099E-4</v>
      </c>
      <c r="AL94" s="96"/>
      <c r="AM94" s="96"/>
      <c r="AN94" s="96"/>
      <c r="AO94" s="96"/>
    </row>
    <row r="95" spans="2:44" s="1" customFormat="1" ht="10" x14ac:dyDescent="0.2">
      <c r="B95" s="98" t="s">
        <v>1083</v>
      </c>
      <c r="C95" s="98"/>
      <c r="D95" s="98"/>
      <c r="E95" s="98"/>
      <c r="F95" s="98"/>
      <c r="G95" s="98"/>
      <c r="H95" s="98"/>
      <c r="I95" s="98"/>
      <c r="J95" s="98"/>
      <c r="K95" s="103">
        <v>4362352.7</v>
      </c>
      <c r="L95" s="103"/>
      <c r="M95" s="103"/>
      <c r="N95" s="103"/>
      <c r="O95" s="103"/>
      <c r="P95" s="103"/>
      <c r="Q95" s="103"/>
      <c r="R95" s="103"/>
      <c r="S95" s="103"/>
      <c r="T95" s="103"/>
      <c r="U95" s="103"/>
      <c r="V95" s="96">
        <v>1.4775886676384701E-3</v>
      </c>
      <c r="W95" s="96"/>
      <c r="X95" s="96"/>
      <c r="Y95" s="96"/>
      <c r="Z95" s="96"/>
      <c r="AA95" s="96"/>
      <c r="AB95" s="96"/>
      <c r="AC95" s="96"/>
      <c r="AD95" s="96"/>
      <c r="AE95" s="96"/>
      <c r="AF95" s="94">
        <v>37</v>
      </c>
      <c r="AG95" s="94"/>
      <c r="AH95" s="94"/>
      <c r="AI95" s="94"/>
      <c r="AJ95" s="94"/>
      <c r="AK95" s="96">
        <v>8.5020335945219295E-4</v>
      </c>
      <c r="AL95" s="96"/>
      <c r="AM95" s="96"/>
      <c r="AN95" s="96"/>
      <c r="AO95" s="96"/>
    </row>
    <row r="96" spans="2:44" s="1" customFormat="1" ht="10" x14ac:dyDescent="0.2">
      <c r="B96" s="98" t="s">
        <v>1084</v>
      </c>
      <c r="C96" s="98"/>
      <c r="D96" s="98"/>
      <c r="E96" s="98"/>
      <c r="F96" s="98"/>
      <c r="G96" s="98"/>
      <c r="H96" s="98"/>
      <c r="I96" s="98"/>
      <c r="J96" s="98"/>
      <c r="K96" s="103">
        <v>2400632.5499999998</v>
      </c>
      <c r="L96" s="103"/>
      <c r="M96" s="103"/>
      <c r="N96" s="103"/>
      <c r="O96" s="103"/>
      <c r="P96" s="103"/>
      <c r="Q96" s="103"/>
      <c r="R96" s="103"/>
      <c r="S96" s="103"/>
      <c r="T96" s="103"/>
      <c r="U96" s="103"/>
      <c r="V96" s="96">
        <v>8.1312715751847696E-4</v>
      </c>
      <c r="W96" s="96"/>
      <c r="X96" s="96"/>
      <c r="Y96" s="96"/>
      <c r="Z96" s="96"/>
      <c r="AA96" s="96"/>
      <c r="AB96" s="96"/>
      <c r="AC96" s="96"/>
      <c r="AD96" s="96"/>
      <c r="AE96" s="96"/>
      <c r="AF96" s="94">
        <v>64</v>
      </c>
      <c r="AG96" s="94"/>
      <c r="AH96" s="94"/>
      <c r="AI96" s="94"/>
      <c r="AJ96" s="94"/>
      <c r="AK96" s="96">
        <v>1.4706220271605501E-3</v>
      </c>
      <c r="AL96" s="96"/>
      <c r="AM96" s="96"/>
      <c r="AN96" s="96"/>
      <c r="AO96" s="96"/>
    </row>
    <row r="97" spans="2:41" s="1" customFormat="1" ht="10" x14ac:dyDescent="0.2">
      <c r="B97" s="98" t="s">
        <v>1085</v>
      </c>
      <c r="C97" s="98"/>
      <c r="D97" s="98"/>
      <c r="E97" s="98"/>
      <c r="F97" s="98"/>
      <c r="G97" s="98"/>
      <c r="H97" s="98"/>
      <c r="I97" s="98"/>
      <c r="J97" s="98"/>
      <c r="K97" s="103">
        <v>33856933.43</v>
      </c>
      <c r="L97" s="103"/>
      <c r="M97" s="103"/>
      <c r="N97" s="103"/>
      <c r="O97" s="103"/>
      <c r="P97" s="103"/>
      <c r="Q97" s="103"/>
      <c r="R97" s="103"/>
      <c r="S97" s="103"/>
      <c r="T97" s="103"/>
      <c r="U97" s="103"/>
      <c r="V97" s="96">
        <v>1.1467807533572001E-2</v>
      </c>
      <c r="W97" s="96"/>
      <c r="X97" s="96"/>
      <c r="Y97" s="96"/>
      <c r="Z97" s="96"/>
      <c r="AA97" s="96"/>
      <c r="AB97" s="96"/>
      <c r="AC97" s="96"/>
      <c r="AD97" s="96"/>
      <c r="AE97" s="96"/>
      <c r="AF97" s="94">
        <v>287</v>
      </c>
      <c r="AG97" s="94"/>
      <c r="AH97" s="94"/>
      <c r="AI97" s="94"/>
      <c r="AJ97" s="94"/>
      <c r="AK97" s="96">
        <v>6.5948206530480899E-3</v>
      </c>
      <c r="AL97" s="96"/>
      <c r="AM97" s="96"/>
      <c r="AN97" s="96"/>
      <c r="AO97" s="96"/>
    </row>
    <row r="98" spans="2:41" s="1" customFormat="1" ht="10" x14ac:dyDescent="0.2">
      <c r="B98" s="98" t="s">
        <v>1086</v>
      </c>
      <c r="C98" s="98"/>
      <c r="D98" s="98"/>
      <c r="E98" s="98"/>
      <c r="F98" s="98"/>
      <c r="G98" s="98"/>
      <c r="H98" s="98"/>
      <c r="I98" s="98"/>
      <c r="J98" s="98"/>
      <c r="K98" s="103">
        <v>3066695.84</v>
      </c>
      <c r="L98" s="103"/>
      <c r="M98" s="103"/>
      <c r="N98" s="103"/>
      <c r="O98" s="103"/>
      <c r="P98" s="103"/>
      <c r="Q98" s="103"/>
      <c r="R98" s="103"/>
      <c r="S98" s="103"/>
      <c r="T98" s="103"/>
      <c r="U98" s="103"/>
      <c r="V98" s="96">
        <v>1.0387319256139099E-3</v>
      </c>
      <c r="W98" s="96"/>
      <c r="X98" s="96"/>
      <c r="Y98" s="96"/>
      <c r="Z98" s="96"/>
      <c r="AA98" s="96"/>
      <c r="AB98" s="96"/>
      <c r="AC98" s="96"/>
      <c r="AD98" s="96"/>
      <c r="AE98" s="96"/>
      <c r="AF98" s="94">
        <v>145</v>
      </c>
      <c r="AG98" s="94"/>
      <c r="AH98" s="94"/>
      <c r="AI98" s="94"/>
      <c r="AJ98" s="94"/>
      <c r="AK98" s="96">
        <v>3.3318780302856199E-3</v>
      </c>
      <c r="AL98" s="96"/>
      <c r="AM98" s="96"/>
      <c r="AN98" s="96"/>
      <c r="AO98" s="96"/>
    </row>
    <row r="99" spans="2:41" s="1" customFormat="1" ht="10" x14ac:dyDescent="0.2">
      <c r="B99" s="98" t="s">
        <v>1087</v>
      </c>
      <c r="C99" s="98"/>
      <c r="D99" s="98"/>
      <c r="E99" s="98"/>
      <c r="F99" s="98"/>
      <c r="G99" s="98"/>
      <c r="H99" s="98"/>
      <c r="I99" s="98"/>
      <c r="J99" s="98"/>
      <c r="K99" s="103">
        <v>7641965.6399999997</v>
      </c>
      <c r="L99" s="103"/>
      <c r="M99" s="103"/>
      <c r="N99" s="103"/>
      <c r="O99" s="103"/>
      <c r="P99" s="103"/>
      <c r="Q99" s="103"/>
      <c r="R99" s="103"/>
      <c r="S99" s="103"/>
      <c r="T99" s="103"/>
      <c r="U99" s="103"/>
      <c r="V99" s="96">
        <v>2.5884385341301301E-3</v>
      </c>
      <c r="W99" s="96"/>
      <c r="X99" s="96"/>
      <c r="Y99" s="96"/>
      <c r="Z99" s="96"/>
      <c r="AA99" s="96"/>
      <c r="AB99" s="96"/>
      <c r="AC99" s="96"/>
      <c r="AD99" s="96"/>
      <c r="AE99" s="96"/>
      <c r="AF99" s="94">
        <v>432</v>
      </c>
      <c r="AG99" s="94"/>
      <c r="AH99" s="94"/>
      <c r="AI99" s="94"/>
      <c r="AJ99" s="94"/>
      <c r="AK99" s="96">
        <v>9.9266986833337206E-3</v>
      </c>
      <c r="AL99" s="96"/>
      <c r="AM99" s="96"/>
      <c r="AN99" s="96"/>
      <c r="AO99" s="96"/>
    </row>
    <row r="100" spans="2:41" s="1" customFormat="1" ht="10" x14ac:dyDescent="0.2">
      <c r="B100" s="98" t="s">
        <v>1088</v>
      </c>
      <c r="C100" s="98"/>
      <c r="D100" s="98"/>
      <c r="E100" s="98"/>
      <c r="F100" s="98"/>
      <c r="G100" s="98"/>
      <c r="H100" s="98"/>
      <c r="I100" s="98"/>
      <c r="J100" s="98"/>
      <c r="K100" s="103">
        <v>10117995.01</v>
      </c>
      <c r="L100" s="103"/>
      <c r="M100" s="103"/>
      <c r="N100" s="103"/>
      <c r="O100" s="103"/>
      <c r="P100" s="103"/>
      <c r="Q100" s="103"/>
      <c r="R100" s="103"/>
      <c r="S100" s="103"/>
      <c r="T100" s="103"/>
      <c r="U100" s="103"/>
      <c r="V100" s="96">
        <v>3.4271036282780701E-3</v>
      </c>
      <c r="W100" s="96"/>
      <c r="X100" s="96"/>
      <c r="Y100" s="96"/>
      <c r="Z100" s="96"/>
      <c r="AA100" s="96"/>
      <c r="AB100" s="96"/>
      <c r="AC100" s="96"/>
      <c r="AD100" s="96"/>
      <c r="AE100" s="96"/>
      <c r="AF100" s="94">
        <v>662</v>
      </c>
      <c r="AG100" s="94"/>
      <c r="AH100" s="94"/>
      <c r="AI100" s="94"/>
      <c r="AJ100" s="94"/>
      <c r="AK100" s="96">
        <v>1.52117465934419E-2</v>
      </c>
      <c r="AL100" s="96"/>
      <c r="AM100" s="96"/>
      <c r="AN100" s="96"/>
      <c r="AO100" s="96"/>
    </row>
    <row r="101" spans="2:41" s="1" customFormat="1" ht="10" x14ac:dyDescent="0.2">
      <c r="B101" s="98" t="s">
        <v>1089</v>
      </c>
      <c r="C101" s="98"/>
      <c r="D101" s="98"/>
      <c r="E101" s="98"/>
      <c r="F101" s="98"/>
      <c r="G101" s="98"/>
      <c r="H101" s="98"/>
      <c r="I101" s="98"/>
      <c r="J101" s="98"/>
      <c r="K101" s="103">
        <v>21618520.899999999</v>
      </c>
      <c r="L101" s="103"/>
      <c r="M101" s="103"/>
      <c r="N101" s="103"/>
      <c r="O101" s="103"/>
      <c r="P101" s="103"/>
      <c r="Q101" s="103"/>
      <c r="R101" s="103"/>
      <c r="S101" s="103"/>
      <c r="T101" s="103"/>
      <c r="U101" s="103"/>
      <c r="V101" s="96">
        <v>7.3224894202033501E-3</v>
      </c>
      <c r="W101" s="96"/>
      <c r="X101" s="96"/>
      <c r="Y101" s="96"/>
      <c r="Z101" s="96"/>
      <c r="AA101" s="96"/>
      <c r="AB101" s="96"/>
      <c r="AC101" s="96"/>
      <c r="AD101" s="96"/>
      <c r="AE101" s="96"/>
      <c r="AF101" s="94">
        <v>856</v>
      </c>
      <c r="AG101" s="94"/>
      <c r="AH101" s="94"/>
      <c r="AI101" s="94"/>
      <c r="AJ101" s="94"/>
      <c r="AK101" s="96">
        <v>1.9669569613272399E-2</v>
      </c>
      <c r="AL101" s="96"/>
      <c r="AM101" s="96"/>
      <c r="AN101" s="96"/>
      <c r="AO101" s="96"/>
    </row>
    <row r="102" spans="2:41" s="1" customFormat="1" ht="10" x14ac:dyDescent="0.2">
      <c r="B102" s="98" t="s">
        <v>1090</v>
      </c>
      <c r="C102" s="98"/>
      <c r="D102" s="98"/>
      <c r="E102" s="98"/>
      <c r="F102" s="98"/>
      <c r="G102" s="98"/>
      <c r="H102" s="98"/>
      <c r="I102" s="98"/>
      <c r="J102" s="98"/>
      <c r="K102" s="103">
        <v>285160936.00999999</v>
      </c>
      <c r="L102" s="103"/>
      <c r="M102" s="103"/>
      <c r="N102" s="103"/>
      <c r="O102" s="103"/>
      <c r="P102" s="103"/>
      <c r="Q102" s="103"/>
      <c r="R102" s="103"/>
      <c r="S102" s="103"/>
      <c r="T102" s="103"/>
      <c r="U102" s="103"/>
      <c r="V102" s="96">
        <v>9.6587918602169698E-2</v>
      </c>
      <c r="W102" s="96"/>
      <c r="X102" s="96"/>
      <c r="Y102" s="96"/>
      <c r="Z102" s="96"/>
      <c r="AA102" s="96"/>
      <c r="AB102" s="96"/>
      <c r="AC102" s="96"/>
      <c r="AD102" s="96"/>
      <c r="AE102" s="96"/>
      <c r="AF102" s="94">
        <v>8886</v>
      </c>
      <c r="AG102" s="94"/>
      <c r="AH102" s="94"/>
      <c r="AI102" s="94"/>
      <c r="AJ102" s="94"/>
      <c r="AK102" s="96">
        <v>0.20418667708357299</v>
      </c>
      <c r="AL102" s="96"/>
      <c r="AM102" s="96"/>
      <c r="AN102" s="96"/>
      <c r="AO102" s="96"/>
    </row>
    <row r="103" spans="2:41" s="1" customFormat="1" ht="10" x14ac:dyDescent="0.2">
      <c r="B103" s="98" t="s">
        <v>1091</v>
      </c>
      <c r="C103" s="98"/>
      <c r="D103" s="98"/>
      <c r="E103" s="98"/>
      <c r="F103" s="98"/>
      <c r="G103" s="98"/>
      <c r="H103" s="98"/>
      <c r="I103" s="98"/>
      <c r="J103" s="98"/>
      <c r="K103" s="103">
        <v>40943134.960000001</v>
      </c>
      <c r="L103" s="103"/>
      <c r="M103" s="103"/>
      <c r="N103" s="103"/>
      <c r="O103" s="103"/>
      <c r="P103" s="103"/>
      <c r="Q103" s="103"/>
      <c r="R103" s="103"/>
      <c r="S103" s="103"/>
      <c r="T103" s="103"/>
      <c r="U103" s="103"/>
      <c r="V103" s="96">
        <v>1.3868001144081901E-2</v>
      </c>
      <c r="W103" s="96"/>
      <c r="X103" s="96"/>
      <c r="Y103" s="96"/>
      <c r="Z103" s="96"/>
      <c r="AA103" s="96"/>
      <c r="AB103" s="96"/>
      <c r="AC103" s="96"/>
      <c r="AD103" s="96"/>
      <c r="AE103" s="96"/>
      <c r="AF103" s="94">
        <v>1677</v>
      </c>
      <c r="AG103" s="94"/>
      <c r="AH103" s="94"/>
      <c r="AI103" s="94"/>
      <c r="AJ103" s="94"/>
      <c r="AK103" s="96">
        <v>3.8534892805441298E-2</v>
      </c>
      <c r="AL103" s="96"/>
      <c r="AM103" s="96"/>
      <c r="AN103" s="96"/>
      <c r="AO103" s="96"/>
    </row>
    <row r="104" spans="2:41" s="1" customFormat="1" ht="10" x14ac:dyDescent="0.2">
      <c r="B104" s="98" t="s">
        <v>1092</v>
      </c>
      <c r="C104" s="98"/>
      <c r="D104" s="98"/>
      <c r="E104" s="98"/>
      <c r="F104" s="98"/>
      <c r="G104" s="98"/>
      <c r="H104" s="98"/>
      <c r="I104" s="98"/>
      <c r="J104" s="98"/>
      <c r="K104" s="103">
        <v>52167038.899999999</v>
      </c>
      <c r="L104" s="103"/>
      <c r="M104" s="103"/>
      <c r="N104" s="103"/>
      <c r="O104" s="103"/>
      <c r="P104" s="103"/>
      <c r="Q104" s="103"/>
      <c r="R104" s="103"/>
      <c r="S104" s="103"/>
      <c r="T104" s="103"/>
      <c r="U104" s="103"/>
      <c r="V104" s="96">
        <v>1.7669691289036601E-2</v>
      </c>
      <c r="W104" s="96"/>
      <c r="X104" s="96"/>
      <c r="Y104" s="96"/>
      <c r="Z104" s="96"/>
      <c r="AA104" s="96"/>
      <c r="AB104" s="96"/>
      <c r="AC104" s="96"/>
      <c r="AD104" s="96"/>
      <c r="AE104" s="96"/>
      <c r="AF104" s="94">
        <v>1121</v>
      </c>
      <c r="AG104" s="94"/>
      <c r="AH104" s="94"/>
      <c r="AI104" s="94"/>
      <c r="AJ104" s="94"/>
      <c r="AK104" s="96">
        <v>2.5758863944484001E-2</v>
      </c>
      <c r="AL104" s="96"/>
      <c r="AM104" s="96"/>
      <c r="AN104" s="96"/>
      <c r="AO104" s="96"/>
    </row>
    <row r="105" spans="2:41" s="1" customFormat="1" ht="10" x14ac:dyDescent="0.2">
      <c r="B105" s="98" t="s">
        <v>1093</v>
      </c>
      <c r="C105" s="98"/>
      <c r="D105" s="98"/>
      <c r="E105" s="98"/>
      <c r="F105" s="98"/>
      <c r="G105" s="98"/>
      <c r="H105" s="98"/>
      <c r="I105" s="98"/>
      <c r="J105" s="98"/>
      <c r="K105" s="103">
        <v>172714086.59999999</v>
      </c>
      <c r="L105" s="103"/>
      <c r="M105" s="103"/>
      <c r="N105" s="103"/>
      <c r="O105" s="103"/>
      <c r="P105" s="103"/>
      <c r="Q105" s="103"/>
      <c r="R105" s="103"/>
      <c r="S105" s="103"/>
      <c r="T105" s="103"/>
      <c r="U105" s="103"/>
      <c r="V105" s="96">
        <v>5.8500629053146E-2</v>
      </c>
      <c r="W105" s="96"/>
      <c r="X105" s="96"/>
      <c r="Y105" s="96"/>
      <c r="Z105" s="96"/>
      <c r="AA105" s="96"/>
      <c r="AB105" s="96"/>
      <c r="AC105" s="96"/>
      <c r="AD105" s="96"/>
      <c r="AE105" s="96"/>
      <c r="AF105" s="94">
        <v>3445</v>
      </c>
      <c r="AG105" s="94"/>
      <c r="AH105" s="94"/>
      <c r="AI105" s="94"/>
      <c r="AJ105" s="94"/>
      <c r="AK105" s="96">
        <v>7.9160826305751497E-2</v>
      </c>
      <c r="AL105" s="96"/>
      <c r="AM105" s="96"/>
      <c r="AN105" s="96"/>
      <c r="AO105" s="96"/>
    </row>
    <row r="106" spans="2:41" s="1" customFormat="1" ht="10" x14ac:dyDescent="0.2">
      <c r="B106" s="98" t="s">
        <v>1094</v>
      </c>
      <c r="C106" s="98"/>
      <c r="D106" s="98"/>
      <c r="E106" s="98"/>
      <c r="F106" s="98"/>
      <c r="G106" s="98"/>
      <c r="H106" s="98"/>
      <c r="I106" s="98"/>
      <c r="J106" s="98"/>
      <c r="K106" s="103">
        <v>23923549.850000001</v>
      </c>
      <c r="L106" s="103"/>
      <c r="M106" s="103"/>
      <c r="N106" s="103"/>
      <c r="O106" s="103"/>
      <c r="P106" s="103"/>
      <c r="Q106" s="103"/>
      <c r="R106" s="103"/>
      <c r="S106" s="103"/>
      <c r="T106" s="103"/>
      <c r="U106" s="103"/>
      <c r="V106" s="96">
        <v>8.1032343276700499E-3</v>
      </c>
      <c r="W106" s="96"/>
      <c r="X106" s="96"/>
      <c r="Y106" s="96"/>
      <c r="Z106" s="96"/>
      <c r="AA106" s="96"/>
      <c r="AB106" s="96"/>
      <c r="AC106" s="96"/>
      <c r="AD106" s="96"/>
      <c r="AE106" s="96"/>
      <c r="AF106" s="94">
        <v>451</v>
      </c>
      <c r="AG106" s="94"/>
      <c r="AH106" s="94"/>
      <c r="AI106" s="94"/>
      <c r="AJ106" s="94"/>
      <c r="AK106" s="96">
        <v>1.0363289597647001E-2</v>
      </c>
      <c r="AL106" s="96"/>
      <c r="AM106" s="96"/>
      <c r="AN106" s="96"/>
      <c r="AO106" s="96"/>
    </row>
    <row r="107" spans="2:41" s="1" customFormat="1" ht="10" x14ac:dyDescent="0.2">
      <c r="B107" s="98" t="s">
        <v>1095</v>
      </c>
      <c r="C107" s="98"/>
      <c r="D107" s="98"/>
      <c r="E107" s="98"/>
      <c r="F107" s="98"/>
      <c r="G107" s="98"/>
      <c r="H107" s="98"/>
      <c r="I107" s="98"/>
      <c r="J107" s="98"/>
      <c r="K107" s="103">
        <v>398100862.16000199</v>
      </c>
      <c r="L107" s="103"/>
      <c r="M107" s="103"/>
      <c r="N107" s="103"/>
      <c r="O107" s="103"/>
      <c r="P107" s="103"/>
      <c r="Q107" s="103"/>
      <c r="R107" s="103"/>
      <c r="S107" s="103"/>
      <c r="T107" s="103"/>
      <c r="U107" s="103"/>
      <c r="V107" s="96">
        <v>0.13484222000314799</v>
      </c>
      <c r="W107" s="96"/>
      <c r="X107" s="96"/>
      <c r="Y107" s="96"/>
      <c r="Z107" s="96"/>
      <c r="AA107" s="96"/>
      <c r="AB107" s="96"/>
      <c r="AC107" s="96"/>
      <c r="AD107" s="96"/>
      <c r="AE107" s="96"/>
      <c r="AF107" s="94">
        <v>6058</v>
      </c>
      <c r="AG107" s="94"/>
      <c r="AH107" s="94"/>
      <c r="AI107" s="94"/>
      <c r="AJ107" s="94"/>
      <c r="AK107" s="96">
        <v>0.13920356625841601</v>
      </c>
      <c r="AL107" s="96"/>
      <c r="AM107" s="96"/>
      <c r="AN107" s="96"/>
      <c r="AO107" s="96"/>
    </row>
    <row r="108" spans="2:41" s="1" customFormat="1" ht="10" x14ac:dyDescent="0.2">
      <c r="B108" s="98" t="s">
        <v>1096</v>
      </c>
      <c r="C108" s="98"/>
      <c r="D108" s="98"/>
      <c r="E108" s="98"/>
      <c r="F108" s="98"/>
      <c r="G108" s="98"/>
      <c r="H108" s="98"/>
      <c r="I108" s="98"/>
      <c r="J108" s="98"/>
      <c r="K108" s="103">
        <v>29742613.789999999</v>
      </c>
      <c r="L108" s="103"/>
      <c r="M108" s="103"/>
      <c r="N108" s="103"/>
      <c r="O108" s="103"/>
      <c r="P108" s="103"/>
      <c r="Q108" s="103"/>
      <c r="R108" s="103"/>
      <c r="S108" s="103"/>
      <c r="T108" s="103"/>
      <c r="U108" s="103"/>
      <c r="V108" s="96">
        <v>1.00742310639054E-2</v>
      </c>
      <c r="W108" s="96"/>
      <c r="X108" s="96"/>
      <c r="Y108" s="96"/>
      <c r="Z108" s="96"/>
      <c r="AA108" s="96"/>
      <c r="AB108" s="96"/>
      <c r="AC108" s="96"/>
      <c r="AD108" s="96"/>
      <c r="AE108" s="96"/>
      <c r="AF108" s="94">
        <v>397</v>
      </c>
      <c r="AG108" s="94"/>
      <c r="AH108" s="94"/>
      <c r="AI108" s="94"/>
      <c r="AJ108" s="94"/>
      <c r="AK108" s="96">
        <v>9.1224522622302892E-3</v>
      </c>
      <c r="AL108" s="96"/>
      <c r="AM108" s="96"/>
      <c r="AN108" s="96"/>
      <c r="AO108" s="96"/>
    </row>
    <row r="109" spans="2:41" s="1" customFormat="1" ht="10" x14ac:dyDescent="0.2">
      <c r="B109" s="98" t="s">
        <v>1097</v>
      </c>
      <c r="C109" s="98"/>
      <c r="D109" s="98"/>
      <c r="E109" s="98"/>
      <c r="F109" s="98"/>
      <c r="G109" s="98"/>
      <c r="H109" s="98"/>
      <c r="I109" s="98"/>
      <c r="J109" s="98"/>
      <c r="K109" s="103">
        <v>44633561.030000001</v>
      </c>
      <c r="L109" s="103"/>
      <c r="M109" s="103"/>
      <c r="N109" s="103"/>
      <c r="O109" s="103"/>
      <c r="P109" s="103"/>
      <c r="Q109" s="103"/>
      <c r="R109" s="103"/>
      <c r="S109" s="103"/>
      <c r="T109" s="103"/>
      <c r="U109" s="103"/>
      <c r="V109" s="96">
        <v>1.51179990499801E-2</v>
      </c>
      <c r="W109" s="96"/>
      <c r="X109" s="96"/>
      <c r="Y109" s="96"/>
      <c r="Z109" s="96"/>
      <c r="AA109" s="96"/>
      <c r="AB109" s="96"/>
      <c r="AC109" s="96"/>
      <c r="AD109" s="96"/>
      <c r="AE109" s="96"/>
      <c r="AF109" s="94">
        <v>569</v>
      </c>
      <c r="AG109" s="94"/>
      <c r="AH109" s="94"/>
      <c r="AI109" s="94"/>
      <c r="AJ109" s="94"/>
      <c r="AK109" s="96">
        <v>1.30747489602243E-2</v>
      </c>
      <c r="AL109" s="96"/>
      <c r="AM109" s="96"/>
      <c r="AN109" s="96"/>
      <c r="AO109" s="96"/>
    </row>
    <row r="110" spans="2:41" s="1" customFormat="1" ht="10" x14ac:dyDescent="0.2">
      <c r="B110" s="98" t="s">
        <v>1098</v>
      </c>
      <c r="C110" s="98"/>
      <c r="D110" s="98"/>
      <c r="E110" s="98"/>
      <c r="F110" s="98"/>
      <c r="G110" s="98"/>
      <c r="H110" s="98"/>
      <c r="I110" s="98"/>
      <c r="J110" s="98"/>
      <c r="K110" s="103">
        <v>190437668.44</v>
      </c>
      <c r="L110" s="103"/>
      <c r="M110" s="103"/>
      <c r="N110" s="103"/>
      <c r="O110" s="103"/>
      <c r="P110" s="103"/>
      <c r="Q110" s="103"/>
      <c r="R110" s="103"/>
      <c r="S110" s="103"/>
      <c r="T110" s="103"/>
      <c r="U110" s="103"/>
      <c r="V110" s="96">
        <v>6.4503849213851397E-2</v>
      </c>
      <c r="W110" s="96"/>
      <c r="X110" s="96"/>
      <c r="Y110" s="96"/>
      <c r="Z110" s="96"/>
      <c r="AA110" s="96"/>
      <c r="AB110" s="96"/>
      <c r="AC110" s="96"/>
      <c r="AD110" s="96"/>
      <c r="AE110" s="96"/>
      <c r="AF110" s="94">
        <v>2389</v>
      </c>
      <c r="AG110" s="94"/>
      <c r="AH110" s="94"/>
      <c r="AI110" s="94"/>
      <c r="AJ110" s="94"/>
      <c r="AK110" s="96">
        <v>5.4895562857602401E-2</v>
      </c>
      <c r="AL110" s="96"/>
      <c r="AM110" s="96"/>
      <c r="AN110" s="96"/>
      <c r="AO110" s="96"/>
    </row>
    <row r="111" spans="2:41" s="1" customFormat="1" ht="10" x14ac:dyDescent="0.2">
      <c r="B111" s="98" t="s">
        <v>1099</v>
      </c>
      <c r="C111" s="98"/>
      <c r="D111" s="98"/>
      <c r="E111" s="98"/>
      <c r="F111" s="98"/>
      <c r="G111" s="98"/>
      <c r="H111" s="98"/>
      <c r="I111" s="98"/>
      <c r="J111" s="98"/>
      <c r="K111" s="103">
        <v>28464119.789999999</v>
      </c>
      <c r="L111" s="103"/>
      <c r="M111" s="103"/>
      <c r="N111" s="103"/>
      <c r="O111" s="103"/>
      <c r="P111" s="103"/>
      <c r="Q111" s="103"/>
      <c r="R111" s="103"/>
      <c r="S111" s="103"/>
      <c r="T111" s="103"/>
      <c r="U111" s="103"/>
      <c r="V111" s="96">
        <v>9.6411876178668504E-3</v>
      </c>
      <c r="W111" s="96"/>
      <c r="X111" s="96"/>
      <c r="Y111" s="96"/>
      <c r="Z111" s="96"/>
      <c r="AA111" s="96"/>
      <c r="AB111" s="96"/>
      <c r="AC111" s="96"/>
      <c r="AD111" s="96"/>
      <c r="AE111" s="96"/>
      <c r="AF111" s="94">
        <v>447</v>
      </c>
      <c r="AG111" s="94"/>
      <c r="AH111" s="94"/>
      <c r="AI111" s="94"/>
      <c r="AJ111" s="94"/>
      <c r="AK111" s="96">
        <v>1.0271375720949501E-2</v>
      </c>
      <c r="AL111" s="96"/>
      <c r="AM111" s="96"/>
      <c r="AN111" s="96"/>
      <c r="AO111" s="96"/>
    </row>
    <row r="112" spans="2:41" s="1" customFormat="1" ht="10" x14ac:dyDescent="0.2">
      <c r="B112" s="98" t="s">
        <v>1100</v>
      </c>
      <c r="C112" s="98"/>
      <c r="D112" s="98"/>
      <c r="E112" s="98"/>
      <c r="F112" s="98"/>
      <c r="G112" s="98"/>
      <c r="H112" s="98"/>
      <c r="I112" s="98"/>
      <c r="J112" s="98"/>
      <c r="K112" s="103">
        <v>735000221.68000197</v>
      </c>
      <c r="L112" s="103"/>
      <c r="M112" s="103"/>
      <c r="N112" s="103"/>
      <c r="O112" s="103"/>
      <c r="P112" s="103"/>
      <c r="Q112" s="103"/>
      <c r="R112" s="103"/>
      <c r="S112" s="103"/>
      <c r="T112" s="103"/>
      <c r="U112" s="103"/>
      <c r="V112" s="96">
        <v>0.248954651985415</v>
      </c>
      <c r="W112" s="96"/>
      <c r="X112" s="96"/>
      <c r="Y112" s="96"/>
      <c r="Z112" s="96"/>
      <c r="AA112" s="96"/>
      <c r="AB112" s="96"/>
      <c r="AC112" s="96"/>
      <c r="AD112" s="96"/>
      <c r="AE112" s="96"/>
      <c r="AF112" s="94">
        <v>7841</v>
      </c>
      <c r="AG112" s="94"/>
      <c r="AH112" s="94"/>
      <c r="AI112" s="94"/>
      <c r="AJ112" s="94"/>
      <c r="AK112" s="96">
        <v>0.18017417679634201</v>
      </c>
      <c r="AL112" s="96"/>
      <c r="AM112" s="96"/>
      <c r="AN112" s="96"/>
      <c r="AO112" s="96"/>
    </row>
    <row r="113" spans="2:44" s="1" customFormat="1" ht="10" x14ac:dyDescent="0.2">
      <c r="B113" s="98" t="s">
        <v>1101</v>
      </c>
      <c r="C113" s="98"/>
      <c r="D113" s="98"/>
      <c r="E113" s="98"/>
      <c r="F113" s="98"/>
      <c r="G113" s="98"/>
      <c r="H113" s="98"/>
      <c r="I113" s="98"/>
      <c r="J113" s="98"/>
      <c r="K113" s="103">
        <v>41556852.57</v>
      </c>
      <c r="L113" s="103"/>
      <c r="M113" s="103"/>
      <c r="N113" s="103"/>
      <c r="O113" s="103"/>
      <c r="P113" s="103"/>
      <c r="Q113" s="103"/>
      <c r="R113" s="103"/>
      <c r="S113" s="103"/>
      <c r="T113" s="103"/>
      <c r="U113" s="103"/>
      <c r="V113" s="96">
        <v>1.4075875712698501E-2</v>
      </c>
      <c r="W113" s="96"/>
      <c r="X113" s="96"/>
      <c r="Y113" s="96"/>
      <c r="Z113" s="96"/>
      <c r="AA113" s="96"/>
      <c r="AB113" s="96"/>
      <c r="AC113" s="96"/>
      <c r="AD113" s="96"/>
      <c r="AE113" s="96"/>
      <c r="AF113" s="94">
        <v>518</v>
      </c>
      <c r="AG113" s="94"/>
      <c r="AH113" s="94"/>
      <c r="AI113" s="94"/>
      <c r="AJ113" s="94"/>
      <c r="AK113" s="96">
        <v>1.19028470323307E-2</v>
      </c>
      <c r="AL113" s="96"/>
      <c r="AM113" s="96"/>
      <c r="AN113" s="96"/>
      <c r="AO113" s="96"/>
    </row>
    <row r="114" spans="2:44" s="1" customFormat="1" ht="10" x14ac:dyDescent="0.2">
      <c r="B114" s="98" t="s">
        <v>1104</v>
      </c>
      <c r="C114" s="98"/>
      <c r="D114" s="98"/>
      <c r="E114" s="98"/>
      <c r="F114" s="98"/>
      <c r="G114" s="98"/>
      <c r="H114" s="98"/>
      <c r="I114" s="98"/>
      <c r="J114" s="98"/>
      <c r="K114" s="103">
        <v>19799982.289999999</v>
      </c>
      <c r="L114" s="103"/>
      <c r="M114" s="103"/>
      <c r="N114" s="103"/>
      <c r="O114" s="103"/>
      <c r="P114" s="103"/>
      <c r="Q114" s="103"/>
      <c r="R114" s="103"/>
      <c r="S114" s="103"/>
      <c r="T114" s="103"/>
      <c r="U114" s="103"/>
      <c r="V114" s="96">
        <v>6.7065254607098701E-3</v>
      </c>
      <c r="W114" s="96"/>
      <c r="X114" s="96"/>
      <c r="Y114" s="96"/>
      <c r="Z114" s="96"/>
      <c r="AA114" s="96"/>
      <c r="AB114" s="96"/>
      <c r="AC114" s="96"/>
      <c r="AD114" s="96"/>
      <c r="AE114" s="96"/>
      <c r="AF114" s="94">
        <v>207</v>
      </c>
      <c r="AG114" s="94"/>
      <c r="AH114" s="94"/>
      <c r="AI114" s="94"/>
      <c r="AJ114" s="94"/>
      <c r="AK114" s="96">
        <v>4.7565431190974101E-3</v>
      </c>
      <c r="AL114" s="96"/>
      <c r="AM114" s="96"/>
      <c r="AN114" s="96"/>
      <c r="AO114" s="96"/>
    </row>
    <row r="115" spans="2:44" s="1" customFormat="1" ht="10" x14ac:dyDescent="0.2">
      <c r="B115" s="98" t="s">
        <v>1102</v>
      </c>
      <c r="C115" s="98"/>
      <c r="D115" s="98"/>
      <c r="E115" s="98"/>
      <c r="F115" s="98"/>
      <c r="G115" s="98"/>
      <c r="H115" s="98"/>
      <c r="I115" s="98"/>
      <c r="J115" s="98"/>
      <c r="K115" s="103">
        <v>23554367.48</v>
      </c>
      <c r="L115" s="103"/>
      <c r="M115" s="103"/>
      <c r="N115" s="103"/>
      <c r="O115" s="103"/>
      <c r="P115" s="103"/>
      <c r="Q115" s="103"/>
      <c r="R115" s="103"/>
      <c r="S115" s="103"/>
      <c r="T115" s="103"/>
      <c r="U115" s="103"/>
      <c r="V115" s="96">
        <v>7.9781871974359698E-3</v>
      </c>
      <c r="W115" s="96"/>
      <c r="X115" s="96"/>
      <c r="Y115" s="96"/>
      <c r="Z115" s="96"/>
      <c r="AA115" s="96"/>
      <c r="AB115" s="96"/>
      <c r="AC115" s="96"/>
      <c r="AD115" s="96"/>
      <c r="AE115" s="96"/>
      <c r="AF115" s="94">
        <v>279</v>
      </c>
      <c r="AG115" s="94"/>
      <c r="AH115" s="94"/>
      <c r="AI115" s="94"/>
      <c r="AJ115" s="94"/>
      <c r="AK115" s="96">
        <v>6.4109928996530299E-3</v>
      </c>
      <c r="AL115" s="96"/>
      <c r="AM115" s="96"/>
      <c r="AN115" s="96"/>
      <c r="AO115" s="96"/>
    </row>
    <row r="116" spans="2:44" s="1" customFormat="1" ht="10" x14ac:dyDescent="0.2">
      <c r="B116" s="98" t="s">
        <v>1105</v>
      </c>
      <c r="C116" s="98"/>
      <c r="D116" s="98"/>
      <c r="E116" s="98"/>
      <c r="F116" s="98"/>
      <c r="G116" s="98"/>
      <c r="H116" s="98"/>
      <c r="I116" s="98"/>
      <c r="J116" s="98"/>
      <c r="K116" s="103">
        <v>15421959.85</v>
      </c>
      <c r="L116" s="103"/>
      <c r="M116" s="103"/>
      <c r="N116" s="103"/>
      <c r="O116" s="103"/>
      <c r="P116" s="103"/>
      <c r="Q116" s="103"/>
      <c r="R116" s="103"/>
      <c r="S116" s="103"/>
      <c r="T116" s="103"/>
      <c r="U116" s="103"/>
      <c r="V116" s="96">
        <v>5.2236292373002199E-3</v>
      </c>
      <c r="W116" s="96"/>
      <c r="X116" s="96"/>
      <c r="Y116" s="96"/>
      <c r="Z116" s="96"/>
      <c r="AA116" s="96"/>
      <c r="AB116" s="96"/>
      <c r="AC116" s="96"/>
      <c r="AD116" s="96"/>
      <c r="AE116" s="96"/>
      <c r="AF116" s="94">
        <v>183</v>
      </c>
      <c r="AG116" s="94"/>
      <c r="AH116" s="94"/>
      <c r="AI116" s="94"/>
      <c r="AJ116" s="94"/>
      <c r="AK116" s="96">
        <v>4.2050598589121998E-3</v>
      </c>
      <c r="AL116" s="96"/>
      <c r="AM116" s="96"/>
      <c r="AN116" s="96"/>
      <c r="AO116" s="96"/>
    </row>
    <row r="117" spans="2:44" s="1" customFormat="1" ht="10" x14ac:dyDescent="0.2">
      <c r="B117" s="98" t="s">
        <v>1106</v>
      </c>
      <c r="C117" s="98"/>
      <c r="D117" s="98"/>
      <c r="E117" s="98"/>
      <c r="F117" s="98"/>
      <c r="G117" s="98"/>
      <c r="H117" s="98"/>
      <c r="I117" s="98"/>
      <c r="J117" s="98"/>
      <c r="K117" s="103">
        <v>692091391.87999797</v>
      </c>
      <c r="L117" s="103"/>
      <c r="M117" s="103"/>
      <c r="N117" s="103"/>
      <c r="O117" s="103"/>
      <c r="P117" s="103"/>
      <c r="Q117" s="103"/>
      <c r="R117" s="103"/>
      <c r="S117" s="103"/>
      <c r="T117" s="103"/>
      <c r="U117" s="103"/>
      <c r="V117" s="96">
        <v>0.23442084304921601</v>
      </c>
      <c r="W117" s="96"/>
      <c r="X117" s="96"/>
      <c r="Y117" s="96"/>
      <c r="Z117" s="96"/>
      <c r="AA117" s="96"/>
      <c r="AB117" s="96"/>
      <c r="AC117" s="96"/>
      <c r="AD117" s="96"/>
      <c r="AE117" s="96"/>
      <c r="AF117" s="94">
        <v>5843</v>
      </c>
      <c r="AG117" s="94"/>
      <c r="AH117" s="94"/>
      <c r="AI117" s="94"/>
      <c r="AJ117" s="94"/>
      <c r="AK117" s="96">
        <v>0.13426319538592299</v>
      </c>
      <c r="AL117" s="96"/>
      <c r="AM117" s="96"/>
      <c r="AN117" s="96"/>
      <c r="AO117" s="96"/>
    </row>
    <row r="118" spans="2:44" s="1" customFormat="1" ht="10" x14ac:dyDescent="0.2">
      <c r="B118" s="98" t="s">
        <v>1107</v>
      </c>
      <c r="C118" s="98"/>
      <c r="D118" s="98"/>
      <c r="E118" s="98"/>
      <c r="F118" s="98"/>
      <c r="G118" s="98"/>
      <c r="H118" s="98"/>
      <c r="I118" s="98"/>
      <c r="J118" s="98"/>
      <c r="K118" s="103">
        <v>55067367.640000001</v>
      </c>
      <c r="L118" s="103"/>
      <c r="M118" s="103"/>
      <c r="N118" s="103"/>
      <c r="O118" s="103"/>
      <c r="P118" s="103"/>
      <c r="Q118" s="103"/>
      <c r="R118" s="103"/>
      <c r="S118" s="103"/>
      <c r="T118" s="103"/>
      <c r="U118" s="103"/>
      <c r="V118" s="96">
        <v>1.8652072396976398E-2</v>
      </c>
      <c r="W118" s="96"/>
      <c r="X118" s="96"/>
      <c r="Y118" s="96"/>
      <c r="Z118" s="96"/>
      <c r="AA118" s="96"/>
      <c r="AB118" s="96"/>
      <c r="AC118" s="96"/>
      <c r="AD118" s="96"/>
      <c r="AE118" s="96"/>
      <c r="AF118" s="94">
        <v>494</v>
      </c>
      <c r="AG118" s="94"/>
      <c r="AH118" s="94"/>
      <c r="AI118" s="94"/>
      <c r="AJ118" s="94"/>
      <c r="AK118" s="96">
        <v>1.13513637721455E-2</v>
      </c>
      <c r="AL118" s="96"/>
      <c r="AM118" s="96"/>
      <c r="AN118" s="96"/>
      <c r="AO118" s="96"/>
    </row>
    <row r="119" spans="2:44" s="1" customFormat="1" ht="10" x14ac:dyDescent="0.2">
      <c r="B119" s="98" t="s">
        <v>1108</v>
      </c>
      <c r="C119" s="98"/>
      <c r="D119" s="98"/>
      <c r="E119" s="98"/>
      <c r="F119" s="98"/>
      <c r="G119" s="98"/>
      <c r="H119" s="98"/>
      <c r="I119" s="98"/>
      <c r="J119" s="98"/>
      <c r="K119" s="103">
        <v>1795409.11</v>
      </c>
      <c r="L119" s="103"/>
      <c r="M119" s="103"/>
      <c r="N119" s="103"/>
      <c r="O119" s="103"/>
      <c r="P119" s="103"/>
      <c r="Q119" s="103"/>
      <c r="R119" s="103"/>
      <c r="S119" s="103"/>
      <c r="T119" s="103"/>
      <c r="U119" s="103"/>
      <c r="V119" s="96">
        <v>6.0812968073647002E-4</v>
      </c>
      <c r="W119" s="96"/>
      <c r="X119" s="96"/>
      <c r="Y119" s="96"/>
      <c r="Z119" s="96"/>
      <c r="AA119" s="96"/>
      <c r="AB119" s="96"/>
      <c r="AC119" s="96"/>
      <c r="AD119" s="96"/>
      <c r="AE119" s="96"/>
      <c r="AF119" s="94">
        <v>16</v>
      </c>
      <c r="AG119" s="94"/>
      <c r="AH119" s="94"/>
      <c r="AI119" s="94"/>
      <c r="AJ119" s="94"/>
      <c r="AK119" s="96">
        <v>3.67655506790138E-4</v>
      </c>
      <c r="AL119" s="96"/>
      <c r="AM119" s="96"/>
      <c r="AN119" s="96"/>
      <c r="AO119" s="96"/>
    </row>
    <row r="120" spans="2:44" s="1" customFormat="1" ht="10" x14ac:dyDescent="0.2">
      <c r="B120" s="98" t="s">
        <v>1109</v>
      </c>
      <c r="C120" s="98"/>
      <c r="D120" s="98"/>
      <c r="E120" s="98"/>
      <c r="F120" s="98"/>
      <c r="G120" s="98"/>
      <c r="H120" s="98"/>
      <c r="I120" s="98"/>
      <c r="J120" s="98"/>
      <c r="K120" s="103">
        <v>1447005.28</v>
      </c>
      <c r="L120" s="103"/>
      <c r="M120" s="103"/>
      <c r="N120" s="103"/>
      <c r="O120" s="103"/>
      <c r="P120" s="103"/>
      <c r="Q120" s="103"/>
      <c r="R120" s="103"/>
      <c r="S120" s="103"/>
      <c r="T120" s="103"/>
      <c r="U120" s="103"/>
      <c r="V120" s="96">
        <v>4.9012052687556404E-4</v>
      </c>
      <c r="W120" s="96"/>
      <c r="X120" s="96"/>
      <c r="Y120" s="96"/>
      <c r="Z120" s="96"/>
      <c r="AA120" s="96"/>
      <c r="AB120" s="96"/>
      <c r="AC120" s="96"/>
      <c r="AD120" s="96"/>
      <c r="AE120" s="96"/>
      <c r="AF120" s="94">
        <v>12</v>
      </c>
      <c r="AG120" s="94"/>
      <c r="AH120" s="94"/>
      <c r="AI120" s="94"/>
      <c r="AJ120" s="94"/>
      <c r="AK120" s="96">
        <v>2.7574163009260301E-4</v>
      </c>
      <c r="AL120" s="96"/>
      <c r="AM120" s="96"/>
      <c r="AN120" s="96"/>
      <c r="AO120" s="96"/>
    </row>
    <row r="121" spans="2:44" s="1" customFormat="1" ht="10" x14ac:dyDescent="0.2">
      <c r="B121" s="98" t="s">
        <v>1110</v>
      </c>
      <c r="C121" s="98"/>
      <c r="D121" s="98"/>
      <c r="E121" s="98"/>
      <c r="F121" s="98"/>
      <c r="G121" s="98"/>
      <c r="H121" s="98"/>
      <c r="I121" s="98"/>
      <c r="J121" s="98"/>
      <c r="K121" s="103">
        <v>569016.67000000004</v>
      </c>
      <c r="L121" s="103"/>
      <c r="M121" s="103"/>
      <c r="N121" s="103"/>
      <c r="O121" s="103"/>
      <c r="P121" s="103"/>
      <c r="Q121" s="103"/>
      <c r="R121" s="103"/>
      <c r="S121" s="103"/>
      <c r="T121" s="103"/>
      <c r="U121" s="103"/>
      <c r="V121" s="96">
        <v>1.9273374738575799E-4</v>
      </c>
      <c r="W121" s="96"/>
      <c r="X121" s="96"/>
      <c r="Y121" s="96"/>
      <c r="Z121" s="96"/>
      <c r="AA121" s="96"/>
      <c r="AB121" s="96"/>
      <c r="AC121" s="96"/>
      <c r="AD121" s="96"/>
      <c r="AE121" s="96"/>
      <c r="AF121" s="94">
        <v>6</v>
      </c>
      <c r="AG121" s="94"/>
      <c r="AH121" s="94"/>
      <c r="AI121" s="94"/>
      <c r="AJ121" s="94"/>
      <c r="AK121" s="96">
        <v>1.3787081504630199E-4</v>
      </c>
      <c r="AL121" s="96"/>
      <c r="AM121" s="96"/>
      <c r="AN121" s="96"/>
      <c r="AO121" s="96"/>
    </row>
    <row r="122" spans="2:44" s="1" customFormat="1" ht="10" x14ac:dyDescent="0.2">
      <c r="B122" s="98" t="s">
        <v>1111</v>
      </c>
      <c r="C122" s="98"/>
      <c r="D122" s="98"/>
      <c r="E122" s="98"/>
      <c r="F122" s="98"/>
      <c r="G122" s="98"/>
      <c r="H122" s="98"/>
      <c r="I122" s="98"/>
      <c r="J122" s="98"/>
      <c r="K122" s="103">
        <v>10133228.09</v>
      </c>
      <c r="L122" s="103"/>
      <c r="M122" s="103"/>
      <c r="N122" s="103"/>
      <c r="O122" s="103"/>
      <c r="P122" s="103"/>
      <c r="Q122" s="103"/>
      <c r="R122" s="103"/>
      <c r="S122" s="103"/>
      <c r="T122" s="103"/>
      <c r="U122" s="103"/>
      <c r="V122" s="96">
        <v>3.4322632813206201E-3</v>
      </c>
      <c r="W122" s="96"/>
      <c r="X122" s="96"/>
      <c r="Y122" s="96"/>
      <c r="Z122" s="96"/>
      <c r="AA122" s="96"/>
      <c r="AB122" s="96"/>
      <c r="AC122" s="96"/>
      <c r="AD122" s="96"/>
      <c r="AE122" s="96"/>
      <c r="AF122" s="94">
        <v>131</v>
      </c>
      <c r="AG122" s="94"/>
      <c r="AH122" s="94"/>
      <c r="AI122" s="94"/>
      <c r="AJ122" s="94"/>
      <c r="AK122" s="96">
        <v>3.0101794618442499E-3</v>
      </c>
      <c r="AL122" s="96"/>
      <c r="AM122" s="96"/>
      <c r="AN122" s="96"/>
      <c r="AO122" s="96"/>
    </row>
    <row r="123" spans="2:44" s="1" customFormat="1" ht="10" x14ac:dyDescent="0.2">
      <c r="B123" s="98" t="s">
        <v>1112</v>
      </c>
      <c r="C123" s="98"/>
      <c r="D123" s="98"/>
      <c r="E123" s="98"/>
      <c r="F123" s="98"/>
      <c r="G123" s="98"/>
      <c r="H123" s="98"/>
      <c r="I123" s="98"/>
      <c r="J123" s="98"/>
      <c r="K123" s="103">
        <v>1625267.87</v>
      </c>
      <c r="L123" s="103"/>
      <c r="M123" s="103"/>
      <c r="N123" s="103"/>
      <c r="O123" s="103"/>
      <c r="P123" s="103"/>
      <c r="Q123" s="103"/>
      <c r="R123" s="103"/>
      <c r="S123" s="103"/>
      <c r="T123" s="103"/>
      <c r="U123" s="103"/>
      <c r="V123" s="96">
        <v>5.5050051010064401E-4</v>
      </c>
      <c r="W123" s="96"/>
      <c r="X123" s="96"/>
      <c r="Y123" s="96"/>
      <c r="Z123" s="96"/>
      <c r="AA123" s="96"/>
      <c r="AB123" s="96"/>
      <c r="AC123" s="96"/>
      <c r="AD123" s="96"/>
      <c r="AE123" s="96"/>
      <c r="AF123" s="94">
        <v>19</v>
      </c>
      <c r="AG123" s="94"/>
      <c r="AH123" s="94"/>
      <c r="AI123" s="94"/>
      <c r="AJ123" s="94"/>
      <c r="AK123" s="96">
        <v>4.36590914313288E-4</v>
      </c>
      <c r="AL123" s="96"/>
      <c r="AM123" s="96"/>
      <c r="AN123" s="96"/>
      <c r="AO123" s="96"/>
    </row>
    <row r="124" spans="2:44" s="1" customFormat="1" ht="10" x14ac:dyDescent="0.2">
      <c r="B124" s="98" t="s">
        <v>1113</v>
      </c>
      <c r="C124" s="98"/>
      <c r="D124" s="98"/>
      <c r="E124" s="98"/>
      <c r="F124" s="98"/>
      <c r="G124" s="98"/>
      <c r="H124" s="98"/>
      <c r="I124" s="98"/>
      <c r="J124" s="98"/>
      <c r="K124" s="103">
        <v>266108.87</v>
      </c>
      <c r="L124" s="103"/>
      <c r="M124" s="103"/>
      <c r="N124" s="103"/>
      <c r="O124" s="103"/>
      <c r="P124" s="103"/>
      <c r="Q124" s="103"/>
      <c r="R124" s="103"/>
      <c r="S124" s="103"/>
      <c r="T124" s="103"/>
      <c r="U124" s="103"/>
      <c r="V124" s="96">
        <v>9.0134722639478396E-5</v>
      </c>
      <c r="W124" s="96"/>
      <c r="X124" s="96"/>
      <c r="Y124" s="96"/>
      <c r="Z124" s="96"/>
      <c r="AA124" s="96"/>
      <c r="AB124" s="96"/>
      <c r="AC124" s="96"/>
      <c r="AD124" s="96"/>
      <c r="AE124" s="96"/>
      <c r="AF124" s="94">
        <v>5</v>
      </c>
      <c r="AG124" s="94"/>
      <c r="AH124" s="94"/>
      <c r="AI124" s="94"/>
      <c r="AJ124" s="94"/>
      <c r="AK124" s="96">
        <v>1.14892345871918E-4</v>
      </c>
      <c r="AL124" s="96"/>
      <c r="AM124" s="96"/>
      <c r="AN124" s="96"/>
      <c r="AO124" s="96"/>
    </row>
    <row r="125" spans="2:44" s="1" customFormat="1" ht="10.5" x14ac:dyDescent="0.2">
      <c r="B125" s="99"/>
      <c r="C125" s="99"/>
      <c r="D125" s="99"/>
      <c r="E125" s="99"/>
      <c r="F125" s="99"/>
      <c r="G125" s="99"/>
      <c r="H125" s="99"/>
      <c r="I125" s="99"/>
      <c r="J125" s="99"/>
      <c r="K125" s="104">
        <v>2952345802.0100002</v>
      </c>
      <c r="L125" s="104"/>
      <c r="M125" s="104"/>
      <c r="N125" s="104"/>
      <c r="O125" s="104"/>
      <c r="P125" s="104"/>
      <c r="Q125" s="104"/>
      <c r="R125" s="104"/>
      <c r="S125" s="104"/>
      <c r="T125" s="104"/>
      <c r="U125" s="104"/>
      <c r="V125" s="97">
        <v>1</v>
      </c>
      <c r="W125" s="97"/>
      <c r="X125" s="97"/>
      <c r="Y125" s="97"/>
      <c r="Z125" s="97"/>
      <c r="AA125" s="97"/>
      <c r="AB125" s="97"/>
      <c r="AC125" s="97"/>
      <c r="AD125" s="97"/>
      <c r="AE125" s="97"/>
      <c r="AF125" s="95">
        <v>43519</v>
      </c>
      <c r="AG125" s="95"/>
      <c r="AH125" s="95"/>
      <c r="AI125" s="95"/>
      <c r="AJ125" s="95"/>
      <c r="AK125" s="97">
        <v>1</v>
      </c>
      <c r="AL125" s="97"/>
      <c r="AM125" s="97"/>
      <c r="AN125" s="97"/>
      <c r="AO125" s="97"/>
    </row>
    <row r="126" spans="2:44" s="1" customFormat="1" ht="8" x14ac:dyDescent="0.2"/>
    <row r="127" spans="2:44" s="1" customFormat="1" ht="13" x14ac:dyDescent="0.2">
      <c r="B127" s="87" t="s">
        <v>1195</v>
      </c>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row>
    <row r="128" spans="2:44" s="1" customFormat="1" ht="8" x14ac:dyDescent="0.2"/>
    <row r="129" spans="2:42" s="1" customFormat="1" ht="10.5" x14ac:dyDescent="0.2">
      <c r="B129" s="85" t="s">
        <v>1114</v>
      </c>
      <c r="C129" s="85"/>
      <c r="D129" s="85"/>
      <c r="E129" s="85"/>
      <c r="F129" s="85"/>
      <c r="G129" s="85"/>
      <c r="H129" s="85"/>
      <c r="I129" s="85"/>
      <c r="J129" s="85"/>
      <c r="K129" s="85" t="s">
        <v>1077</v>
      </c>
      <c r="L129" s="85"/>
      <c r="M129" s="85"/>
      <c r="N129" s="85"/>
      <c r="O129" s="85"/>
      <c r="P129" s="85"/>
      <c r="Q129" s="85"/>
      <c r="R129" s="85"/>
      <c r="S129" s="85"/>
      <c r="T129" s="85" t="s">
        <v>1078</v>
      </c>
      <c r="U129" s="85"/>
      <c r="V129" s="85"/>
      <c r="W129" s="85"/>
      <c r="X129" s="85"/>
      <c r="Y129" s="85"/>
      <c r="Z129" s="85"/>
      <c r="AA129" s="85"/>
      <c r="AB129" s="85"/>
      <c r="AC129" s="85"/>
      <c r="AD129" s="85"/>
      <c r="AE129" s="85" t="s">
        <v>1079</v>
      </c>
      <c r="AF129" s="85"/>
      <c r="AG129" s="85"/>
      <c r="AH129" s="85"/>
      <c r="AI129" s="85" t="s">
        <v>1078</v>
      </c>
      <c r="AJ129" s="85"/>
      <c r="AK129" s="85"/>
      <c r="AL129" s="85"/>
      <c r="AM129" s="85"/>
      <c r="AN129" s="85"/>
      <c r="AO129" s="85"/>
      <c r="AP129" s="85"/>
    </row>
    <row r="130" spans="2:42" s="1" customFormat="1" ht="10" x14ac:dyDescent="0.2">
      <c r="B130" s="101">
        <v>2000</v>
      </c>
      <c r="C130" s="101"/>
      <c r="D130" s="101"/>
      <c r="E130" s="101"/>
      <c r="F130" s="101"/>
      <c r="G130" s="101"/>
      <c r="H130" s="101"/>
      <c r="I130" s="101"/>
      <c r="J130" s="101"/>
      <c r="K130" s="103">
        <v>26780.18</v>
      </c>
      <c r="L130" s="103"/>
      <c r="M130" s="103"/>
      <c r="N130" s="103"/>
      <c r="O130" s="103"/>
      <c r="P130" s="103"/>
      <c r="Q130" s="103"/>
      <c r="R130" s="103"/>
      <c r="S130" s="103"/>
      <c r="T130" s="96">
        <v>9.0708141240662605E-6</v>
      </c>
      <c r="U130" s="96"/>
      <c r="V130" s="96"/>
      <c r="W130" s="96"/>
      <c r="X130" s="96"/>
      <c r="Y130" s="96"/>
      <c r="Z130" s="96"/>
      <c r="AA130" s="96"/>
      <c r="AB130" s="96"/>
      <c r="AC130" s="96"/>
      <c r="AD130" s="96"/>
      <c r="AE130" s="94">
        <v>2</v>
      </c>
      <c r="AF130" s="94"/>
      <c r="AG130" s="94"/>
      <c r="AH130" s="94"/>
      <c r="AI130" s="96">
        <v>4.5956938348767203E-5</v>
      </c>
      <c r="AJ130" s="96"/>
      <c r="AK130" s="96"/>
      <c r="AL130" s="96"/>
      <c r="AM130" s="96"/>
      <c r="AN130" s="96"/>
      <c r="AO130" s="96"/>
      <c r="AP130" s="96"/>
    </row>
    <row r="131" spans="2:42" s="1" customFormat="1" ht="10" x14ac:dyDescent="0.2">
      <c r="B131" s="101">
        <v>2001</v>
      </c>
      <c r="C131" s="101"/>
      <c r="D131" s="101"/>
      <c r="E131" s="101"/>
      <c r="F131" s="101"/>
      <c r="G131" s="101"/>
      <c r="H131" s="101"/>
      <c r="I131" s="101"/>
      <c r="J131" s="101"/>
      <c r="K131" s="103">
        <v>1609.93</v>
      </c>
      <c r="L131" s="103"/>
      <c r="M131" s="103"/>
      <c r="N131" s="103"/>
      <c r="O131" s="103"/>
      <c r="P131" s="103"/>
      <c r="Q131" s="103"/>
      <c r="R131" s="103"/>
      <c r="S131" s="103"/>
      <c r="T131" s="96">
        <v>5.4530536324841705E-7</v>
      </c>
      <c r="U131" s="96"/>
      <c r="V131" s="96"/>
      <c r="W131" s="96"/>
      <c r="X131" s="96"/>
      <c r="Y131" s="96"/>
      <c r="Z131" s="96"/>
      <c r="AA131" s="96"/>
      <c r="AB131" s="96"/>
      <c r="AC131" s="96"/>
      <c r="AD131" s="96"/>
      <c r="AE131" s="94">
        <v>1</v>
      </c>
      <c r="AF131" s="94"/>
      <c r="AG131" s="94"/>
      <c r="AH131" s="94"/>
      <c r="AI131" s="96">
        <v>2.2978469174383601E-5</v>
      </c>
      <c r="AJ131" s="96"/>
      <c r="AK131" s="96"/>
      <c r="AL131" s="96"/>
      <c r="AM131" s="96"/>
      <c r="AN131" s="96"/>
      <c r="AO131" s="96"/>
      <c r="AP131" s="96"/>
    </row>
    <row r="132" spans="2:42" s="1" customFormat="1" ht="10" x14ac:dyDescent="0.2">
      <c r="B132" s="101">
        <v>2002</v>
      </c>
      <c r="C132" s="101"/>
      <c r="D132" s="101"/>
      <c r="E132" s="101"/>
      <c r="F132" s="101"/>
      <c r="G132" s="101"/>
      <c r="H132" s="101"/>
      <c r="I132" s="101"/>
      <c r="J132" s="101"/>
      <c r="K132" s="103">
        <v>250282.88</v>
      </c>
      <c r="L132" s="103"/>
      <c r="M132" s="103"/>
      <c r="N132" s="103"/>
      <c r="O132" s="103"/>
      <c r="P132" s="103"/>
      <c r="Q132" s="103"/>
      <c r="R132" s="103"/>
      <c r="S132" s="103"/>
      <c r="T132" s="96">
        <v>8.4774242851092899E-5</v>
      </c>
      <c r="U132" s="96"/>
      <c r="V132" s="96"/>
      <c r="W132" s="96"/>
      <c r="X132" s="96"/>
      <c r="Y132" s="96"/>
      <c r="Z132" s="96"/>
      <c r="AA132" s="96"/>
      <c r="AB132" s="96"/>
      <c r="AC132" s="96"/>
      <c r="AD132" s="96"/>
      <c r="AE132" s="94">
        <v>3</v>
      </c>
      <c r="AF132" s="94"/>
      <c r="AG132" s="94"/>
      <c r="AH132" s="94"/>
      <c r="AI132" s="96">
        <v>6.8935407523150794E-5</v>
      </c>
      <c r="AJ132" s="96"/>
      <c r="AK132" s="96"/>
      <c r="AL132" s="96"/>
      <c r="AM132" s="96"/>
      <c r="AN132" s="96"/>
      <c r="AO132" s="96"/>
      <c r="AP132" s="96"/>
    </row>
    <row r="133" spans="2:42" s="1" customFormat="1" ht="10" x14ac:dyDescent="0.2">
      <c r="B133" s="101">
        <v>2003</v>
      </c>
      <c r="C133" s="101"/>
      <c r="D133" s="101"/>
      <c r="E133" s="101"/>
      <c r="F133" s="101"/>
      <c r="G133" s="101"/>
      <c r="H133" s="101"/>
      <c r="I133" s="101"/>
      <c r="J133" s="101"/>
      <c r="K133" s="103">
        <v>127459.97</v>
      </c>
      <c r="L133" s="103"/>
      <c r="M133" s="103"/>
      <c r="N133" s="103"/>
      <c r="O133" s="103"/>
      <c r="P133" s="103"/>
      <c r="Q133" s="103"/>
      <c r="R133" s="103"/>
      <c r="S133" s="103"/>
      <c r="T133" s="96">
        <v>4.31724393237484E-5</v>
      </c>
      <c r="U133" s="96"/>
      <c r="V133" s="96"/>
      <c r="W133" s="96"/>
      <c r="X133" s="96"/>
      <c r="Y133" s="96"/>
      <c r="Z133" s="96"/>
      <c r="AA133" s="96"/>
      <c r="AB133" s="96"/>
      <c r="AC133" s="96"/>
      <c r="AD133" s="96"/>
      <c r="AE133" s="94">
        <v>18</v>
      </c>
      <c r="AF133" s="94"/>
      <c r="AG133" s="94"/>
      <c r="AH133" s="94"/>
      <c r="AI133" s="96">
        <v>4.1361244513890501E-4</v>
      </c>
      <c r="AJ133" s="96"/>
      <c r="AK133" s="96"/>
      <c r="AL133" s="96"/>
      <c r="AM133" s="96"/>
      <c r="AN133" s="96"/>
      <c r="AO133" s="96"/>
      <c r="AP133" s="96"/>
    </row>
    <row r="134" spans="2:42" s="1" customFormat="1" ht="10" x14ac:dyDescent="0.2">
      <c r="B134" s="101">
        <v>2004</v>
      </c>
      <c r="C134" s="101"/>
      <c r="D134" s="101"/>
      <c r="E134" s="101"/>
      <c r="F134" s="101"/>
      <c r="G134" s="101"/>
      <c r="H134" s="101"/>
      <c r="I134" s="101"/>
      <c r="J134" s="101"/>
      <c r="K134" s="103">
        <v>674366.83</v>
      </c>
      <c r="L134" s="103"/>
      <c r="M134" s="103"/>
      <c r="N134" s="103"/>
      <c r="O134" s="103"/>
      <c r="P134" s="103"/>
      <c r="Q134" s="103"/>
      <c r="R134" s="103"/>
      <c r="S134" s="103"/>
      <c r="T134" s="96">
        <v>2.2841729093552699E-4</v>
      </c>
      <c r="U134" s="96"/>
      <c r="V134" s="96"/>
      <c r="W134" s="96"/>
      <c r="X134" s="96"/>
      <c r="Y134" s="96"/>
      <c r="Z134" s="96"/>
      <c r="AA134" s="96"/>
      <c r="AB134" s="96"/>
      <c r="AC134" s="96"/>
      <c r="AD134" s="96"/>
      <c r="AE134" s="94">
        <v>48</v>
      </c>
      <c r="AF134" s="94"/>
      <c r="AG134" s="94"/>
      <c r="AH134" s="94"/>
      <c r="AI134" s="96">
        <v>1.1029665203704101E-3</v>
      </c>
      <c r="AJ134" s="96"/>
      <c r="AK134" s="96"/>
      <c r="AL134" s="96"/>
      <c r="AM134" s="96"/>
      <c r="AN134" s="96"/>
      <c r="AO134" s="96"/>
      <c r="AP134" s="96"/>
    </row>
    <row r="135" spans="2:42" s="1" customFormat="1" ht="10" x14ac:dyDescent="0.2">
      <c r="B135" s="101">
        <v>2005</v>
      </c>
      <c r="C135" s="101"/>
      <c r="D135" s="101"/>
      <c r="E135" s="101"/>
      <c r="F135" s="101"/>
      <c r="G135" s="101"/>
      <c r="H135" s="101"/>
      <c r="I135" s="101"/>
      <c r="J135" s="101"/>
      <c r="K135" s="103">
        <v>2252636.2000000002</v>
      </c>
      <c r="L135" s="103"/>
      <c r="M135" s="103"/>
      <c r="N135" s="103"/>
      <c r="O135" s="103"/>
      <c r="P135" s="103"/>
      <c r="Q135" s="103"/>
      <c r="R135" s="103"/>
      <c r="S135" s="103"/>
      <c r="T135" s="96">
        <v>7.6299876473358101E-4</v>
      </c>
      <c r="U135" s="96"/>
      <c r="V135" s="96"/>
      <c r="W135" s="96"/>
      <c r="X135" s="96"/>
      <c r="Y135" s="96"/>
      <c r="Z135" s="96"/>
      <c r="AA135" s="96"/>
      <c r="AB135" s="96"/>
      <c r="AC135" s="96"/>
      <c r="AD135" s="96"/>
      <c r="AE135" s="94">
        <v>117</v>
      </c>
      <c r="AF135" s="94"/>
      <c r="AG135" s="94"/>
      <c r="AH135" s="94"/>
      <c r="AI135" s="96">
        <v>2.6884808934028799E-3</v>
      </c>
      <c r="AJ135" s="96"/>
      <c r="AK135" s="96"/>
      <c r="AL135" s="96"/>
      <c r="AM135" s="96"/>
      <c r="AN135" s="96"/>
      <c r="AO135" s="96"/>
      <c r="AP135" s="96"/>
    </row>
    <row r="136" spans="2:42" s="1" customFormat="1" ht="10" x14ac:dyDescent="0.2">
      <c r="B136" s="101">
        <v>2006</v>
      </c>
      <c r="C136" s="101"/>
      <c r="D136" s="101"/>
      <c r="E136" s="101"/>
      <c r="F136" s="101"/>
      <c r="G136" s="101"/>
      <c r="H136" s="101"/>
      <c r="I136" s="101"/>
      <c r="J136" s="101"/>
      <c r="K136" s="103">
        <v>1169636.3899999999</v>
      </c>
      <c r="L136" s="103"/>
      <c r="M136" s="103"/>
      <c r="N136" s="103"/>
      <c r="O136" s="103"/>
      <c r="P136" s="103"/>
      <c r="Q136" s="103"/>
      <c r="R136" s="103"/>
      <c r="S136" s="103"/>
      <c r="T136" s="96">
        <v>3.96171881086455E-4</v>
      </c>
      <c r="U136" s="96"/>
      <c r="V136" s="96"/>
      <c r="W136" s="96"/>
      <c r="X136" s="96"/>
      <c r="Y136" s="96"/>
      <c r="Z136" s="96"/>
      <c r="AA136" s="96"/>
      <c r="AB136" s="96"/>
      <c r="AC136" s="96"/>
      <c r="AD136" s="96"/>
      <c r="AE136" s="94">
        <v>39</v>
      </c>
      <c r="AF136" s="94"/>
      <c r="AG136" s="94"/>
      <c r="AH136" s="94"/>
      <c r="AI136" s="96">
        <v>8.9616029780096099E-4</v>
      </c>
      <c r="AJ136" s="96"/>
      <c r="AK136" s="96"/>
      <c r="AL136" s="96"/>
      <c r="AM136" s="96"/>
      <c r="AN136" s="96"/>
      <c r="AO136" s="96"/>
      <c r="AP136" s="96"/>
    </row>
    <row r="137" spans="2:42" s="1" customFormat="1" ht="10" x14ac:dyDescent="0.2">
      <c r="B137" s="101">
        <v>2007</v>
      </c>
      <c r="C137" s="101"/>
      <c r="D137" s="101"/>
      <c r="E137" s="101"/>
      <c r="F137" s="101"/>
      <c r="G137" s="101"/>
      <c r="H137" s="101"/>
      <c r="I137" s="101"/>
      <c r="J137" s="101"/>
      <c r="K137" s="103">
        <v>206936.07</v>
      </c>
      <c r="L137" s="103"/>
      <c r="M137" s="103"/>
      <c r="N137" s="103"/>
      <c r="O137" s="103"/>
      <c r="P137" s="103"/>
      <c r="Q137" s="103"/>
      <c r="R137" s="103"/>
      <c r="S137" s="103"/>
      <c r="T137" s="96">
        <v>7.0092084016416795E-5</v>
      </c>
      <c r="U137" s="96"/>
      <c r="V137" s="96"/>
      <c r="W137" s="96"/>
      <c r="X137" s="96"/>
      <c r="Y137" s="96"/>
      <c r="Z137" s="96"/>
      <c r="AA137" s="96"/>
      <c r="AB137" s="96"/>
      <c r="AC137" s="96"/>
      <c r="AD137" s="96"/>
      <c r="AE137" s="94">
        <v>11</v>
      </c>
      <c r="AF137" s="94"/>
      <c r="AG137" s="94"/>
      <c r="AH137" s="94"/>
      <c r="AI137" s="96">
        <v>2.5276316091822003E-4</v>
      </c>
      <c r="AJ137" s="96"/>
      <c r="AK137" s="96"/>
      <c r="AL137" s="96"/>
      <c r="AM137" s="96"/>
      <c r="AN137" s="96"/>
      <c r="AO137" s="96"/>
      <c r="AP137" s="96"/>
    </row>
    <row r="138" spans="2:42" s="1" customFormat="1" ht="10" x14ac:dyDescent="0.2">
      <c r="B138" s="101">
        <v>2008</v>
      </c>
      <c r="C138" s="101"/>
      <c r="D138" s="101"/>
      <c r="E138" s="101"/>
      <c r="F138" s="101"/>
      <c r="G138" s="101"/>
      <c r="H138" s="101"/>
      <c r="I138" s="101"/>
      <c r="J138" s="101"/>
      <c r="K138" s="103">
        <v>1534067.45</v>
      </c>
      <c r="L138" s="103"/>
      <c r="M138" s="103"/>
      <c r="N138" s="103"/>
      <c r="O138" s="103"/>
      <c r="P138" s="103"/>
      <c r="Q138" s="103"/>
      <c r="R138" s="103"/>
      <c r="S138" s="103"/>
      <c r="T138" s="96">
        <v>5.1960967748276203E-4</v>
      </c>
      <c r="U138" s="96"/>
      <c r="V138" s="96"/>
      <c r="W138" s="96"/>
      <c r="X138" s="96"/>
      <c r="Y138" s="96"/>
      <c r="Z138" s="96"/>
      <c r="AA138" s="96"/>
      <c r="AB138" s="96"/>
      <c r="AC138" s="96"/>
      <c r="AD138" s="96"/>
      <c r="AE138" s="94">
        <v>32</v>
      </c>
      <c r="AF138" s="94"/>
      <c r="AG138" s="94"/>
      <c r="AH138" s="94"/>
      <c r="AI138" s="96">
        <v>7.3531101358027503E-4</v>
      </c>
      <c r="AJ138" s="96"/>
      <c r="AK138" s="96"/>
      <c r="AL138" s="96"/>
      <c r="AM138" s="96"/>
      <c r="AN138" s="96"/>
      <c r="AO138" s="96"/>
      <c r="AP138" s="96"/>
    </row>
    <row r="139" spans="2:42" s="1" customFormat="1" ht="10" x14ac:dyDescent="0.2">
      <c r="B139" s="101">
        <v>2009</v>
      </c>
      <c r="C139" s="101"/>
      <c r="D139" s="101"/>
      <c r="E139" s="101"/>
      <c r="F139" s="101"/>
      <c r="G139" s="101"/>
      <c r="H139" s="101"/>
      <c r="I139" s="101"/>
      <c r="J139" s="101"/>
      <c r="K139" s="103">
        <v>6705014.7800000003</v>
      </c>
      <c r="L139" s="103"/>
      <c r="M139" s="103"/>
      <c r="N139" s="103"/>
      <c r="O139" s="103"/>
      <c r="P139" s="103"/>
      <c r="Q139" s="103"/>
      <c r="R139" s="103"/>
      <c r="S139" s="103"/>
      <c r="T139" s="96">
        <v>2.27108043218892E-3</v>
      </c>
      <c r="U139" s="96"/>
      <c r="V139" s="96"/>
      <c r="W139" s="96"/>
      <c r="X139" s="96"/>
      <c r="Y139" s="96"/>
      <c r="Z139" s="96"/>
      <c r="AA139" s="96"/>
      <c r="AB139" s="96"/>
      <c r="AC139" s="96"/>
      <c r="AD139" s="96"/>
      <c r="AE139" s="94">
        <v>173</v>
      </c>
      <c r="AF139" s="94"/>
      <c r="AG139" s="94"/>
      <c r="AH139" s="94"/>
      <c r="AI139" s="96">
        <v>3.9752751671683602E-3</v>
      </c>
      <c r="AJ139" s="96"/>
      <c r="AK139" s="96"/>
      <c r="AL139" s="96"/>
      <c r="AM139" s="96"/>
      <c r="AN139" s="96"/>
      <c r="AO139" s="96"/>
      <c r="AP139" s="96"/>
    </row>
    <row r="140" spans="2:42" s="1" customFormat="1" ht="10" x14ac:dyDescent="0.2">
      <c r="B140" s="101">
        <v>2010</v>
      </c>
      <c r="C140" s="101"/>
      <c r="D140" s="101"/>
      <c r="E140" s="101"/>
      <c r="F140" s="101"/>
      <c r="G140" s="101"/>
      <c r="H140" s="101"/>
      <c r="I140" s="101"/>
      <c r="J140" s="101"/>
      <c r="K140" s="103">
        <v>10347222.49</v>
      </c>
      <c r="L140" s="103"/>
      <c r="M140" s="103"/>
      <c r="N140" s="103"/>
      <c r="O140" s="103"/>
      <c r="P140" s="103"/>
      <c r="Q140" s="103"/>
      <c r="R140" s="103"/>
      <c r="S140" s="103"/>
      <c r="T140" s="96">
        <v>3.5047461184782198E-3</v>
      </c>
      <c r="U140" s="96"/>
      <c r="V140" s="96"/>
      <c r="W140" s="96"/>
      <c r="X140" s="96"/>
      <c r="Y140" s="96"/>
      <c r="Z140" s="96"/>
      <c r="AA140" s="96"/>
      <c r="AB140" s="96"/>
      <c r="AC140" s="96"/>
      <c r="AD140" s="96"/>
      <c r="AE140" s="94">
        <v>285</v>
      </c>
      <c r="AF140" s="94"/>
      <c r="AG140" s="94"/>
      <c r="AH140" s="94"/>
      <c r="AI140" s="96">
        <v>6.5488637146993304E-3</v>
      </c>
      <c r="AJ140" s="96"/>
      <c r="AK140" s="96"/>
      <c r="AL140" s="96"/>
      <c r="AM140" s="96"/>
      <c r="AN140" s="96"/>
      <c r="AO140" s="96"/>
      <c r="AP140" s="96"/>
    </row>
    <row r="141" spans="2:42" s="1" customFormat="1" ht="10" x14ac:dyDescent="0.2">
      <c r="B141" s="101">
        <v>2011</v>
      </c>
      <c r="C141" s="101"/>
      <c r="D141" s="101"/>
      <c r="E141" s="101"/>
      <c r="F141" s="101"/>
      <c r="G141" s="101"/>
      <c r="H141" s="101"/>
      <c r="I141" s="101"/>
      <c r="J141" s="101"/>
      <c r="K141" s="103">
        <v>3992146.34</v>
      </c>
      <c r="L141" s="103"/>
      <c r="M141" s="103"/>
      <c r="N141" s="103"/>
      <c r="O141" s="103"/>
      <c r="P141" s="103"/>
      <c r="Q141" s="103"/>
      <c r="R141" s="103"/>
      <c r="S141" s="103"/>
      <c r="T141" s="96">
        <v>1.35219469795242E-3</v>
      </c>
      <c r="U141" s="96"/>
      <c r="V141" s="96"/>
      <c r="W141" s="96"/>
      <c r="X141" s="96"/>
      <c r="Y141" s="96"/>
      <c r="Z141" s="96"/>
      <c r="AA141" s="96"/>
      <c r="AB141" s="96"/>
      <c r="AC141" s="96"/>
      <c r="AD141" s="96"/>
      <c r="AE141" s="94">
        <v>192</v>
      </c>
      <c r="AF141" s="94"/>
      <c r="AG141" s="94"/>
      <c r="AH141" s="94"/>
      <c r="AI141" s="96">
        <v>4.41186608148165E-3</v>
      </c>
      <c r="AJ141" s="96"/>
      <c r="AK141" s="96"/>
      <c r="AL141" s="96"/>
      <c r="AM141" s="96"/>
      <c r="AN141" s="96"/>
      <c r="AO141" s="96"/>
      <c r="AP141" s="96"/>
    </row>
    <row r="142" spans="2:42" s="1" customFormat="1" ht="10" x14ac:dyDescent="0.2">
      <c r="B142" s="101">
        <v>2012</v>
      </c>
      <c r="C142" s="101"/>
      <c r="D142" s="101"/>
      <c r="E142" s="101"/>
      <c r="F142" s="101"/>
      <c r="G142" s="101"/>
      <c r="H142" s="101"/>
      <c r="I142" s="101"/>
      <c r="J142" s="101"/>
      <c r="K142" s="103">
        <v>1789160.59</v>
      </c>
      <c r="L142" s="103"/>
      <c r="M142" s="103"/>
      <c r="N142" s="103"/>
      <c r="O142" s="103"/>
      <c r="P142" s="103"/>
      <c r="Q142" s="103"/>
      <c r="R142" s="103"/>
      <c r="S142" s="103"/>
      <c r="T142" s="96">
        <v>6.0601322134484195E-4</v>
      </c>
      <c r="U142" s="96"/>
      <c r="V142" s="96"/>
      <c r="W142" s="96"/>
      <c r="X142" s="96"/>
      <c r="Y142" s="96"/>
      <c r="Z142" s="96"/>
      <c r="AA142" s="96"/>
      <c r="AB142" s="96"/>
      <c r="AC142" s="96"/>
      <c r="AD142" s="96"/>
      <c r="AE142" s="94">
        <v>77</v>
      </c>
      <c r="AF142" s="94"/>
      <c r="AG142" s="94"/>
      <c r="AH142" s="94"/>
      <c r="AI142" s="96">
        <v>1.76934212642754E-3</v>
      </c>
      <c r="AJ142" s="96"/>
      <c r="AK142" s="96"/>
      <c r="AL142" s="96"/>
      <c r="AM142" s="96"/>
      <c r="AN142" s="96"/>
      <c r="AO142" s="96"/>
      <c r="AP142" s="96"/>
    </row>
    <row r="143" spans="2:42" s="1" customFormat="1" ht="10" x14ac:dyDescent="0.2">
      <c r="B143" s="101">
        <v>2013</v>
      </c>
      <c r="C143" s="101"/>
      <c r="D143" s="101"/>
      <c r="E143" s="101"/>
      <c r="F143" s="101"/>
      <c r="G143" s="101"/>
      <c r="H143" s="101"/>
      <c r="I143" s="101"/>
      <c r="J143" s="101"/>
      <c r="K143" s="103">
        <v>5002176.8099999996</v>
      </c>
      <c r="L143" s="103"/>
      <c r="M143" s="103"/>
      <c r="N143" s="103"/>
      <c r="O143" s="103"/>
      <c r="P143" s="103"/>
      <c r="Q143" s="103"/>
      <c r="R143" s="103"/>
      <c r="S143" s="103"/>
      <c r="T143" s="96">
        <v>1.69430586572699E-3</v>
      </c>
      <c r="U143" s="96"/>
      <c r="V143" s="96"/>
      <c r="W143" s="96"/>
      <c r="X143" s="96"/>
      <c r="Y143" s="96"/>
      <c r="Z143" s="96"/>
      <c r="AA143" s="96"/>
      <c r="AB143" s="96"/>
      <c r="AC143" s="96"/>
      <c r="AD143" s="96"/>
      <c r="AE143" s="94">
        <v>181</v>
      </c>
      <c r="AF143" s="94"/>
      <c r="AG143" s="94"/>
      <c r="AH143" s="94"/>
      <c r="AI143" s="96">
        <v>4.1591029205634298E-3</v>
      </c>
      <c r="AJ143" s="96"/>
      <c r="AK143" s="96"/>
      <c r="AL143" s="96"/>
      <c r="AM143" s="96"/>
      <c r="AN143" s="96"/>
      <c r="AO143" s="96"/>
      <c r="AP143" s="96"/>
    </row>
    <row r="144" spans="2:42" s="1" customFormat="1" ht="10" x14ac:dyDescent="0.2">
      <c r="B144" s="101">
        <v>2014</v>
      </c>
      <c r="C144" s="101"/>
      <c r="D144" s="101"/>
      <c r="E144" s="101"/>
      <c r="F144" s="101"/>
      <c r="G144" s="101"/>
      <c r="H144" s="101"/>
      <c r="I144" s="101"/>
      <c r="J144" s="101"/>
      <c r="K144" s="103">
        <v>35522952.060000002</v>
      </c>
      <c r="L144" s="103"/>
      <c r="M144" s="103"/>
      <c r="N144" s="103"/>
      <c r="O144" s="103"/>
      <c r="P144" s="103"/>
      <c r="Q144" s="103"/>
      <c r="R144" s="103"/>
      <c r="S144" s="103"/>
      <c r="T144" s="96">
        <v>1.20321108847803E-2</v>
      </c>
      <c r="U144" s="96"/>
      <c r="V144" s="96"/>
      <c r="W144" s="96"/>
      <c r="X144" s="96"/>
      <c r="Y144" s="96"/>
      <c r="Z144" s="96"/>
      <c r="AA144" s="96"/>
      <c r="AB144" s="96"/>
      <c r="AC144" s="96"/>
      <c r="AD144" s="96"/>
      <c r="AE144" s="94">
        <v>1003</v>
      </c>
      <c r="AF144" s="94"/>
      <c r="AG144" s="94"/>
      <c r="AH144" s="94"/>
      <c r="AI144" s="96">
        <v>2.3047404581906801E-2</v>
      </c>
      <c r="AJ144" s="96"/>
      <c r="AK144" s="96"/>
      <c r="AL144" s="96"/>
      <c r="AM144" s="96"/>
      <c r="AN144" s="96"/>
      <c r="AO144" s="96"/>
      <c r="AP144" s="96"/>
    </row>
    <row r="145" spans="2:44" s="1" customFormat="1" ht="10" x14ac:dyDescent="0.2">
      <c r="B145" s="101">
        <v>2015</v>
      </c>
      <c r="C145" s="101"/>
      <c r="D145" s="101"/>
      <c r="E145" s="101"/>
      <c r="F145" s="101"/>
      <c r="G145" s="101"/>
      <c r="H145" s="101"/>
      <c r="I145" s="101"/>
      <c r="J145" s="101"/>
      <c r="K145" s="103">
        <v>344141564.41000098</v>
      </c>
      <c r="L145" s="103"/>
      <c r="M145" s="103"/>
      <c r="N145" s="103"/>
      <c r="O145" s="103"/>
      <c r="P145" s="103"/>
      <c r="Q145" s="103"/>
      <c r="R145" s="103"/>
      <c r="S145" s="103"/>
      <c r="T145" s="96">
        <v>0.11656546606962701</v>
      </c>
      <c r="U145" s="96"/>
      <c r="V145" s="96"/>
      <c r="W145" s="96"/>
      <c r="X145" s="96"/>
      <c r="Y145" s="96"/>
      <c r="Z145" s="96"/>
      <c r="AA145" s="96"/>
      <c r="AB145" s="96"/>
      <c r="AC145" s="96"/>
      <c r="AD145" s="96"/>
      <c r="AE145" s="94">
        <v>7130</v>
      </c>
      <c r="AF145" s="94"/>
      <c r="AG145" s="94"/>
      <c r="AH145" s="94"/>
      <c r="AI145" s="96">
        <v>0.163836485213355</v>
      </c>
      <c r="AJ145" s="96"/>
      <c r="AK145" s="96"/>
      <c r="AL145" s="96"/>
      <c r="AM145" s="96"/>
      <c r="AN145" s="96"/>
      <c r="AO145" s="96"/>
      <c r="AP145" s="96"/>
    </row>
    <row r="146" spans="2:44" s="1" customFormat="1" ht="10" x14ac:dyDescent="0.2">
      <c r="B146" s="101">
        <v>2016</v>
      </c>
      <c r="C146" s="101"/>
      <c r="D146" s="101"/>
      <c r="E146" s="101"/>
      <c r="F146" s="101"/>
      <c r="G146" s="101"/>
      <c r="H146" s="101"/>
      <c r="I146" s="101"/>
      <c r="J146" s="101"/>
      <c r="K146" s="103">
        <v>565290346.15999901</v>
      </c>
      <c r="L146" s="103"/>
      <c r="M146" s="103"/>
      <c r="N146" s="103"/>
      <c r="O146" s="103"/>
      <c r="P146" s="103"/>
      <c r="Q146" s="103"/>
      <c r="R146" s="103"/>
      <c r="S146" s="103"/>
      <c r="T146" s="96">
        <v>0.19147159041299999</v>
      </c>
      <c r="U146" s="96"/>
      <c r="V146" s="96"/>
      <c r="W146" s="96"/>
      <c r="X146" s="96"/>
      <c r="Y146" s="96"/>
      <c r="Z146" s="96"/>
      <c r="AA146" s="96"/>
      <c r="AB146" s="96"/>
      <c r="AC146" s="96"/>
      <c r="AD146" s="96"/>
      <c r="AE146" s="94">
        <v>10844</v>
      </c>
      <c r="AF146" s="94"/>
      <c r="AG146" s="94"/>
      <c r="AH146" s="94"/>
      <c r="AI146" s="96">
        <v>0.24917851972701599</v>
      </c>
      <c r="AJ146" s="96"/>
      <c r="AK146" s="96"/>
      <c r="AL146" s="96"/>
      <c r="AM146" s="96"/>
      <c r="AN146" s="96"/>
      <c r="AO146" s="96"/>
      <c r="AP146" s="96"/>
    </row>
    <row r="147" spans="2:44" s="1" customFormat="1" ht="10" x14ac:dyDescent="0.2">
      <c r="B147" s="101">
        <v>2017</v>
      </c>
      <c r="C147" s="101"/>
      <c r="D147" s="101"/>
      <c r="E147" s="101"/>
      <c r="F147" s="101"/>
      <c r="G147" s="101"/>
      <c r="H147" s="101"/>
      <c r="I147" s="101"/>
      <c r="J147" s="101"/>
      <c r="K147" s="103">
        <v>328085515.36999899</v>
      </c>
      <c r="L147" s="103"/>
      <c r="M147" s="103"/>
      <c r="N147" s="103"/>
      <c r="O147" s="103"/>
      <c r="P147" s="103"/>
      <c r="Q147" s="103"/>
      <c r="R147" s="103"/>
      <c r="S147" s="103"/>
      <c r="T147" s="96">
        <v>0.111127062130267</v>
      </c>
      <c r="U147" s="96"/>
      <c r="V147" s="96"/>
      <c r="W147" s="96"/>
      <c r="X147" s="96"/>
      <c r="Y147" s="96"/>
      <c r="Z147" s="96"/>
      <c r="AA147" s="96"/>
      <c r="AB147" s="96"/>
      <c r="AC147" s="96"/>
      <c r="AD147" s="96"/>
      <c r="AE147" s="94">
        <v>5057</v>
      </c>
      <c r="AF147" s="94"/>
      <c r="AG147" s="94"/>
      <c r="AH147" s="94"/>
      <c r="AI147" s="96">
        <v>0.116202118614858</v>
      </c>
      <c r="AJ147" s="96"/>
      <c r="AK147" s="96"/>
      <c r="AL147" s="96"/>
      <c r="AM147" s="96"/>
      <c r="AN147" s="96"/>
      <c r="AO147" s="96"/>
      <c r="AP147" s="96"/>
    </row>
    <row r="148" spans="2:44" s="1" customFormat="1" ht="10" x14ac:dyDescent="0.2">
      <c r="B148" s="101">
        <v>2018</v>
      </c>
      <c r="C148" s="101"/>
      <c r="D148" s="101"/>
      <c r="E148" s="101"/>
      <c r="F148" s="101"/>
      <c r="G148" s="101"/>
      <c r="H148" s="101"/>
      <c r="I148" s="101"/>
      <c r="J148" s="101"/>
      <c r="K148" s="103">
        <v>286665007.62</v>
      </c>
      <c r="L148" s="103"/>
      <c r="M148" s="103"/>
      <c r="N148" s="103"/>
      <c r="O148" s="103"/>
      <c r="P148" s="103"/>
      <c r="Q148" s="103"/>
      <c r="R148" s="103"/>
      <c r="S148" s="103"/>
      <c r="T148" s="96">
        <v>9.7097368277399801E-2</v>
      </c>
      <c r="U148" s="96"/>
      <c r="V148" s="96"/>
      <c r="W148" s="96"/>
      <c r="X148" s="96"/>
      <c r="Y148" s="96"/>
      <c r="Z148" s="96"/>
      <c r="AA148" s="96"/>
      <c r="AB148" s="96"/>
      <c r="AC148" s="96"/>
      <c r="AD148" s="96"/>
      <c r="AE148" s="94">
        <v>3712</v>
      </c>
      <c r="AF148" s="94"/>
      <c r="AG148" s="94"/>
      <c r="AH148" s="94"/>
      <c r="AI148" s="96">
        <v>8.5296077575311893E-2</v>
      </c>
      <c r="AJ148" s="96"/>
      <c r="AK148" s="96"/>
      <c r="AL148" s="96"/>
      <c r="AM148" s="96"/>
      <c r="AN148" s="96"/>
      <c r="AO148" s="96"/>
      <c r="AP148" s="96"/>
    </row>
    <row r="149" spans="2:44" s="1" customFormat="1" ht="10" x14ac:dyDescent="0.2">
      <c r="B149" s="101">
        <v>2019</v>
      </c>
      <c r="C149" s="101"/>
      <c r="D149" s="101"/>
      <c r="E149" s="101"/>
      <c r="F149" s="101"/>
      <c r="G149" s="101"/>
      <c r="H149" s="101"/>
      <c r="I149" s="101"/>
      <c r="J149" s="101"/>
      <c r="K149" s="103">
        <v>475858900.38999897</v>
      </c>
      <c r="L149" s="103"/>
      <c r="M149" s="103"/>
      <c r="N149" s="103"/>
      <c r="O149" s="103"/>
      <c r="P149" s="103"/>
      <c r="Q149" s="103"/>
      <c r="R149" s="103"/>
      <c r="S149" s="103"/>
      <c r="T149" s="96">
        <v>0.161179933619574</v>
      </c>
      <c r="U149" s="96"/>
      <c r="V149" s="96"/>
      <c r="W149" s="96"/>
      <c r="X149" s="96"/>
      <c r="Y149" s="96"/>
      <c r="Z149" s="96"/>
      <c r="AA149" s="96"/>
      <c r="AB149" s="96"/>
      <c r="AC149" s="96"/>
      <c r="AD149" s="96"/>
      <c r="AE149" s="94">
        <v>5867</v>
      </c>
      <c r="AF149" s="94"/>
      <c r="AG149" s="94"/>
      <c r="AH149" s="94"/>
      <c r="AI149" s="96">
        <v>0.13481467864610899</v>
      </c>
      <c r="AJ149" s="96"/>
      <c r="AK149" s="96"/>
      <c r="AL149" s="96"/>
      <c r="AM149" s="96"/>
      <c r="AN149" s="96"/>
      <c r="AO149" s="96"/>
      <c r="AP149" s="96"/>
    </row>
    <row r="150" spans="2:44" s="1" customFormat="1" ht="10" x14ac:dyDescent="0.2">
      <c r="B150" s="101">
        <v>2020</v>
      </c>
      <c r="C150" s="101"/>
      <c r="D150" s="101"/>
      <c r="E150" s="101"/>
      <c r="F150" s="101"/>
      <c r="G150" s="101"/>
      <c r="H150" s="101"/>
      <c r="I150" s="101"/>
      <c r="J150" s="101"/>
      <c r="K150" s="103">
        <v>280184809.74000001</v>
      </c>
      <c r="L150" s="103"/>
      <c r="M150" s="103"/>
      <c r="N150" s="103"/>
      <c r="O150" s="103"/>
      <c r="P150" s="103"/>
      <c r="Q150" s="103"/>
      <c r="R150" s="103"/>
      <c r="S150" s="103"/>
      <c r="T150" s="96">
        <v>9.4902436411495705E-2</v>
      </c>
      <c r="U150" s="96"/>
      <c r="V150" s="96"/>
      <c r="W150" s="96"/>
      <c r="X150" s="96"/>
      <c r="Y150" s="96"/>
      <c r="Z150" s="96"/>
      <c r="AA150" s="96"/>
      <c r="AB150" s="96"/>
      <c r="AC150" s="96"/>
      <c r="AD150" s="96"/>
      <c r="AE150" s="94">
        <v>3037</v>
      </c>
      <c r="AF150" s="94"/>
      <c r="AG150" s="94"/>
      <c r="AH150" s="94"/>
      <c r="AI150" s="96">
        <v>6.9785610882603002E-2</v>
      </c>
      <c r="AJ150" s="96"/>
      <c r="AK150" s="96"/>
      <c r="AL150" s="96"/>
      <c r="AM150" s="96"/>
      <c r="AN150" s="96"/>
      <c r="AO150" s="96"/>
      <c r="AP150" s="96"/>
    </row>
    <row r="151" spans="2:44" s="1" customFormat="1" ht="10" x14ac:dyDescent="0.2">
      <c r="B151" s="101">
        <v>2021</v>
      </c>
      <c r="C151" s="101"/>
      <c r="D151" s="101"/>
      <c r="E151" s="101"/>
      <c r="F151" s="101"/>
      <c r="G151" s="101"/>
      <c r="H151" s="101"/>
      <c r="I151" s="101"/>
      <c r="J151" s="101"/>
      <c r="K151" s="103">
        <v>501489891.44</v>
      </c>
      <c r="L151" s="103"/>
      <c r="M151" s="103"/>
      <c r="N151" s="103"/>
      <c r="O151" s="103"/>
      <c r="P151" s="103"/>
      <c r="Q151" s="103"/>
      <c r="R151" s="103"/>
      <c r="S151" s="103"/>
      <c r="T151" s="96">
        <v>0.16986150169081801</v>
      </c>
      <c r="U151" s="96"/>
      <c r="V151" s="96"/>
      <c r="W151" s="96"/>
      <c r="X151" s="96"/>
      <c r="Y151" s="96"/>
      <c r="Z151" s="96"/>
      <c r="AA151" s="96"/>
      <c r="AB151" s="96"/>
      <c r="AC151" s="96"/>
      <c r="AD151" s="96"/>
      <c r="AE151" s="94">
        <v>4714</v>
      </c>
      <c r="AF151" s="94"/>
      <c r="AG151" s="94"/>
      <c r="AH151" s="94"/>
      <c r="AI151" s="96">
        <v>0.108320503688044</v>
      </c>
      <c r="AJ151" s="96"/>
      <c r="AK151" s="96"/>
      <c r="AL151" s="96"/>
      <c r="AM151" s="96"/>
      <c r="AN151" s="96"/>
      <c r="AO151" s="96"/>
      <c r="AP151" s="96"/>
    </row>
    <row r="152" spans="2:44" s="1" customFormat="1" ht="10" x14ac:dyDescent="0.2">
      <c r="B152" s="101">
        <v>2022</v>
      </c>
      <c r="C152" s="101"/>
      <c r="D152" s="101"/>
      <c r="E152" s="101"/>
      <c r="F152" s="101"/>
      <c r="G152" s="101"/>
      <c r="H152" s="101"/>
      <c r="I152" s="101"/>
      <c r="J152" s="101"/>
      <c r="K152" s="103">
        <v>101027317.91</v>
      </c>
      <c r="L152" s="103"/>
      <c r="M152" s="103"/>
      <c r="N152" s="103"/>
      <c r="O152" s="103"/>
      <c r="P152" s="103"/>
      <c r="Q152" s="103"/>
      <c r="R152" s="103"/>
      <c r="S152" s="103"/>
      <c r="T152" s="96">
        <v>3.42193376674301E-2</v>
      </c>
      <c r="U152" s="96"/>
      <c r="V152" s="96"/>
      <c r="W152" s="96"/>
      <c r="X152" s="96"/>
      <c r="Y152" s="96"/>
      <c r="Z152" s="96"/>
      <c r="AA152" s="96"/>
      <c r="AB152" s="96"/>
      <c r="AC152" s="96"/>
      <c r="AD152" s="96"/>
      <c r="AE152" s="94">
        <v>976</v>
      </c>
      <c r="AF152" s="94"/>
      <c r="AG152" s="94"/>
      <c r="AH152" s="94"/>
      <c r="AI152" s="96">
        <v>2.2426985914198401E-2</v>
      </c>
      <c r="AJ152" s="96"/>
      <c r="AK152" s="96"/>
      <c r="AL152" s="96"/>
      <c r="AM152" s="96"/>
      <c r="AN152" s="96"/>
      <c r="AO152" s="96"/>
      <c r="AP152" s="96"/>
    </row>
    <row r="153" spans="2:44" s="1" customFormat="1" ht="10.5" x14ac:dyDescent="0.2">
      <c r="B153" s="99"/>
      <c r="C153" s="99"/>
      <c r="D153" s="99"/>
      <c r="E153" s="99"/>
      <c r="F153" s="99"/>
      <c r="G153" s="99"/>
      <c r="H153" s="99"/>
      <c r="I153" s="99"/>
      <c r="J153" s="99"/>
      <c r="K153" s="104">
        <v>2952345802.0100002</v>
      </c>
      <c r="L153" s="104"/>
      <c r="M153" s="104"/>
      <c r="N153" s="104"/>
      <c r="O153" s="104"/>
      <c r="P153" s="104"/>
      <c r="Q153" s="104"/>
      <c r="R153" s="104"/>
      <c r="S153" s="104"/>
      <c r="T153" s="97">
        <v>1</v>
      </c>
      <c r="U153" s="97"/>
      <c r="V153" s="97"/>
      <c r="W153" s="97"/>
      <c r="X153" s="97"/>
      <c r="Y153" s="97"/>
      <c r="Z153" s="97"/>
      <c r="AA153" s="97"/>
      <c r="AB153" s="97"/>
      <c r="AC153" s="97"/>
      <c r="AD153" s="97"/>
      <c r="AE153" s="95">
        <v>43519</v>
      </c>
      <c r="AF153" s="95"/>
      <c r="AG153" s="95"/>
      <c r="AH153" s="95"/>
      <c r="AI153" s="97">
        <v>1</v>
      </c>
      <c r="AJ153" s="97"/>
      <c r="AK153" s="97"/>
      <c r="AL153" s="97"/>
      <c r="AM153" s="97"/>
      <c r="AN153" s="97"/>
      <c r="AO153" s="97"/>
      <c r="AP153" s="97"/>
    </row>
    <row r="154" spans="2:44" s="1" customFormat="1" ht="8" x14ac:dyDescent="0.2"/>
    <row r="155" spans="2:44" s="1" customFormat="1" ht="13" x14ac:dyDescent="0.2">
      <c r="B155" s="87" t="s">
        <v>1196</v>
      </c>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row>
    <row r="156" spans="2:44" s="1" customFormat="1" ht="8" x14ac:dyDescent="0.2"/>
    <row r="157" spans="2:44" s="1" customFormat="1" ht="10.5" x14ac:dyDescent="0.2">
      <c r="B157" s="85" t="s">
        <v>1115</v>
      </c>
      <c r="C157" s="85"/>
      <c r="D157" s="85"/>
      <c r="E157" s="85"/>
      <c r="F157" s="85"/>
      <c r="G157" s="85"/>
      <c r="H157" s="85"/>
      <c r="I157" s="85"/>
      <c r="J157" s="85" t="s">
        <v>1077</v>
      </c>
      <c r="K157" s="85"/>
      <c r="L157" s="85"/>
      <c r="M157" s="85"/>
      <c r="N157" s="85"/>
      <c r="O157" s="85"/>
      <c r="P157" s="85"/>
      <c r="Q157" s="85"/>
      <c r="R157" s="85"/>
      <c r="S157" s="85"/>
      <c r="T157" s="85"/>
      <c r="U157" s="85" t="s">
        <v>1078</v>
      </c>
      <c r="V157" s="85"/>
      <c r="W157" s="85"/>
      <c r="X157" s="85"/>
      <c r="Y157" s="85"/>
      <c r="Z157" s="85"/>
      <c r="AA157" s="85"/>
      <c r="AB157" s="85"/>
      <c r="AC157" s="85"/>
      <c r="AD157" s="85"/>
      <c r="AE157" s="85" t="s">
        <v>1116</v>
      </c>
      <c r="AF157" s="85"/>
      <c r="AG157" s="85"/>
      <c r="AH157" s="85"/>
      <c r="AI157" s="85"/>
      <c r="AJ157" s="85" t="s">
        <v>1078</v>
      </c>
      <c r="AK157" s="85"/>
      <c r="AL157" s="85"/>
      <c r="AM157" s="85"/>
      <c r="AN157" s="85"/>
      <c r="AO157" s="85"/>
      <c r="AP157" s="85"/>
    </row>
    <row r="158" spans="2:44" s="1" customFormat="1" ht="10" x14ac:dyDescent="0.2">
      <c r="B158" s="98" t="s">
        <v>1117</v>
      </c>
      <c r="C158" s="98"/>
      <c r="D158" s="98"/>
      <c r="E158" s="98"/>
      <c r="F158" s="98"/>
      <c r="G158" s="98"/>
      <c r="H158" s="98"/>
      <c r="I158" s="98"/>
      <c r="J158" s="103">
        <v>571402626.17000103</v>
      </c>
      <c r="K158" s="103"/>
      <c r="L158" s="103"/>
      <c r="M158" s="103"/>
      <c r="N158" s="103"/>
      <c r="O158" s="103"/>
      <c r="P158" s="103"/>
      <c r="Q158" s="103"/>
      <c r="R158" s="103"/>
      <c r="S158" s="103"/>
      <c r="T158" s="103"/>
      <c r="U158" s="96">
        <v>0.19354190345215699</v>
      </c>
      <c r="V158" s="96"/>
      <c r="W158" s="96"/>
      <c r="X158" s="96"/>
      <c r="Y158" s="96"/>
      <c r="Z158" s="96"/>
      <c r="AA158" s="96"/>
      <c r="AB158" s="96"/>
      <c r="AC158" s="96"/>
      <c r="AD158" s="96"/>
      <c r="AE158" s="94">
        <v>12902</v>
      </c>
      <c r="AF158" s="94"/>
      <c r="AG158" s="94"/>
      <c r="AH158" s="94"/>
      <c r="AI158" s="94"/>
      <c r="AJ158" s="96">
        <v>0.53821124645419705</v>
      </c>
      <c r="AK158" s="96"/>
      <c r="AL158" s="96"/>
      <c r="AM158" s="96"/>
      <c r="AN158" s="96"/>
      <c r="AO158" s="96"/>
      <c r="AP158" s="96"/>
    </row>
    <row r="159" spans="2:44" s="1" customFormat="1" ht="10" x14ac:dyDescent="0.2">
      <c r="B159" s="98" t="s">
        <v>1118</v>
      </c>
      <c r="C159" s="98"/>
      <c r="D159" s="98"/>
      <c r="E159" s="98"/>
      <c r="F159" s="98"/>
      <c r="G159" s="98"/>
      <c r="H159" s="98"/>
      <c r="I159" s="98"/>
      <c r="J159" s="103">
        <v>951949413.87</v>
      </c>
      <c r="K159" s="103"/>
      <c r="L159" s="103"/>
      <c r="M159" s="103"/>
      <c r="N159" s="103"/>
      <c r="O159" s="103"/>
      <c r="P159" s="103"/>
      <c r="Q159" s="103"/>
      <c r="R159" s="103"/>
      <c r="S159" s="103"/>
      <c r="T159" s="103"/>
      <c r="U159" s="96">
        <v>0.32243831776816201</v>
      </c>
      <c r="V159" s="96"/>
      <c r="W159" s="96"/>
      <c r="X159" s="96"/>
      <c r="Y159" s="96"/>
      <c r="Z159" s="96"/>
      <c r="AA159" s="96"/>
      <c r="AB159" s="96"/>
      <c r="AC159" s="96"/>
      <c r="AD159" s="96"/>
      <c r="AE159" s="94">
        <v>6590</v>
      </c>
      <c r="AF159" s="94"/>
      <c r="AG159" s="94"/>
      <c r="AH159" s="94"/>
      <c r="AI159" s="94"/>
      <c r="AJ159" s="96">
        <v>0.27490405473051899</v>
      </c>
      <c r="AK159" s="96"/>
      <c r="AL159" s="96"/>
      <c r="AM159" s="96"/>
      <c r="AN159" s="96"/>
      <c r="AO159" s="96"/>
      <c r="AP159" s="96"/>
    </row>
    <row r="160" spans="2:44" s="1" customFormat="1" ht="10" x14ac:dyDescent="0.2">
      <c r="B160" s="98" t="s">
        <v>1119</v>
      </c>
      <c r="C160" s="98"/>
      <c r="D160" s="98"/>
      <c r="E160" s="98"/>
      <c r="F160" s="98"/>
      <c r="G160" s="98"/>
      <c r="H160" s="98"/>
      <c r="I160" s="98"/>
      <c r="J160" s="103">
        <v>694743417.65000105</v>
      </c>
      <c r="K160" s="103"/>
      <c r="L160" s="103"/>
      <c r="M160" s="103"/>
      <c r="N160" s="103"/>
      <c r="O160" s="103"/>
      <c r="P160" s="103"/>
      <c r="Q160" s="103"/>
      <c r="R160" s="103"/>
      <c r="S160" s="103"/>
      <c r="T160" s="103"/>
      <c r="U160" s="96">
        <v>0.23531912053696699</v>
      </c>
      <c r="V160" s="96"/>
      <c r="W160" s="96"/>
      <c r="X160" s="96"/>
      <c r="Y160" s="96"/>
      <c r="Z160" s="96"/>
      <c r="AA160" s="96"/>
      <c r="AB160" s="96"/>
      <c r="AC160" s="96"/>
      <c r="AD160" s="96"/>
      <c r="AE160" s="94">
        <v>2883</v>
      </c>
      <c r="AF160" s="94"/>
      <c r="AG160" s="94"/>
      <c r="AH160" s="94"/>
      <c r="AI160" s="94"/>
      <c r="AJ160" s="96">
        <v>0.120265309527782</v>
      </c>
      <c r="AK160" s="96"/>
      <c r="AL160" s="96"/>
      <c r="AM160" s="96"/>
      <c r="AN160" s="96"/>
      <c r="AO160" s="96"/>
      <c r="AP160" s="96"/>
    </row>
    <row r="161" spans="2:44" s="1" customFormat="1" ht="10" x14ac:dyDescent="0.2">
      <c r="B161" s="98" t="s">
        <v>1120</v>
      </c>
      <c r="C161" s="98"/>
      <c r="D161" s="98"/>
      <c r="E161" s="98"/>
      <c r="F161" s="98"/>
      <c r="G161" s="98"/>
      <c r="H161" s="98"/>
      <c r="I161" s="98"/>
      <c r="J161" s="103">
        <v>309728871.18000001</v>
      </c>
      <c r="K161" s="103"/>
      <c r="L161" s="103"/>
      <c r="M161" s="103"/>
      <c r="N161" s="103"/>
      <c r="O161" s="103"/>
      <c r="P161" s="103"/>
      <c r="Q161" s="103"/>
      <c r="R161" s="103"/>
      <c r="S161" s="103"/>
      <c r="T161" s="103"/>
      <c r="U161" s="96">
        <v>0.10490941507229</v>
      </c>
      <c r="V161" s="96"/>
      <c r="W161" s="96"/>
      <c r="X161" s="96"/>
      <c r="Y161" s="96"/>
      <c r="Z161" s="96"/>
      <c r="AA161" s="96"/>
      <c r="AB161" s="96"/>
      <c r="AC161" s="96"/>
      <c r="AD161" s="96"/>
      <c r="AE161" s="94">
        <v>912</v>
      </c>
      <c r="AF161" s="94"/>
      <c r="AG161" s="94"/>
      <c r="AH161" s="94"/>
      <c r="AI161" s="94"/>
      <c r="AJ161" s="96">
        <v>3.8044385115968603E-2</v>
      </c>
      <c r="AK161" s="96"/>
      <c r="AL161" s="96"/>
      <c r="AM161" s="96"/>
      <c r="AN161" s="96"/>
      <c r="AO161" s="96"/>
      <c r="AP161" s="96"/>
    </row>
    <row r="162" spans="2:44" s="1" customFormat="1" ht="10" x14ac:dyDescent="0.2">
      <c r="B162" s="98" t="s">
        <v>1121</v>
      </c>
      <c r="C162" s="98"/>
      <c r="D162" s="98"/>
      <c r="E162" s="98"/>
      <c r="F162" s="98"/>
      <c r="G162" s="98"/>
      <c r="H162" s="98"/>
      <c r="I162" s="98"/>
      <c r="J162" s="103">
        <v>424521473.13999999</v>
      </c>
      <c r="K162" s="103"/>
      <c r="L162" s="103"/>
      <c r="M162" s="103"/>
      <c r="N162" s="103"/>
      <c r="O162" s="103"/>
      <c r="P162" s="103"/>
      <c r="Q162" s="103"/>
      <c r="R162" s="103"/>
      <c r="S162" s="103"/>
      <c r="T162" s="103"/>
      <c r="U162" s="96">
        <v>0.14379124317042399</v>
      </c>
      <c r="V162" s="96"/>
      <c r="W162" s="96"/>
      <c r="X162" s="96"/>
      <c r="Y162" s="96"/>
      <c r="Z162" s="96"/>
      <c r="AA162" s="96"/>
      <c r="AB162" s="96"/>
      <c r="AC162" s="96"/>
      <c r="AD162" s="96"/>
      <c r="AE162" s="94">
        <v>685</v>
      </c>
      <c r="AF162" s="94"/>
      <c r="AG162" s="94"/>
      <c r="AH162" s="94"/>
      <c r="AI162" s="94"/>
      <c r="AJ162" s="96">
        <v>2.85750041715335E-2</v>
      </c>
      <c r="AK162" s="96"/>
      <c r="AL162" s="96"/>
      <c r="AM162" s="96"/>
      <c r="AN162" s="96"/>
      <c r="AO162" s="96"/>
      <c r="AP162" s="96"/>
    </row>
    <row r="163" spans="2:44" s="1" customFormat="1" ht="10.5" x14ac:dyDescent="0.2">
      <c r="B163" s="99"/>
      <c r="C163" s="99"/>
      <c r="D163" s="99"/>
      <c r="E163" s="99"/>
      <c r="F163" s="99"/>
      <c r="G163" s="99"/>
      <c r="H163" s="99"/>
      <c r="I163" s="99"/>
      <c r="J163" s="104">
        <v>2952345802.0100002</v>
      </c>
      <c r="K163" s="104"/>
      <c r="L163" s="104"/>
      <c r="M163" s="104"/>
      <c r="N163" s="104"/>
      <c r="O163" s="104"/>
      <c r="P163" s="104"/>
      <c r="Q163" s="104"/>
      <c r="R163" s="104"/>
      <c r="S163" s="104"/>
      <c r="T163" s="104"/>
      <c r="U163" s="97">
        <v>1</v>
      </c>
      <c r="V163" s="97"/>
      <c r="W163" s="97"/>
      <c r="X163" s="97"/>
      <c r="Y163" s="97"/>
      <c r="Z163" s="97"/>
      <c r="AA163" s="97"/>
      <c r="AB163" s="97"/>
      <c r="AC163" s="97"/>
      <c r="AD163" s="97"/>
      <c r="AE163" s="95">
        <v>23972</v>
      </c>
      <c r="AF163" s="95"/>
      <c r="AG163" s="95"/>
      <c r="AH163" s="95"/>
      <c r="AI163" s="95"/>
      <c r="AJ163" s="97">
        <v>1</v>
      </c>
      <c r="AK163" s="97"/>
      <c r="AL163" s="97"/>
      <c r="AM163" s="97"/>
      <c r="AN163" s="97"/>
      <c r="AO163" s="97"/>
      <c r="AP163" s="97"/>
    </row>
    <row r="164" spans="2:44" s="1" customFormat="1" ht="8" x14ac:dyDescent="0.2"/>
    <row r="165" spans="2:44" s="1" customFormat="1" ht="13" x14ac:dyDescent="0.2">
      <c r="B165" s="87" t="s">
        <v>1197</v>
      </c>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c r="AK165" s="87"/>
      <c r="AL165" s="87"/>
      <c r="AM165" s="87"/>
      <c r="AN165" s="87"/>
      <c r="AO165" s="87"/>
      <c r="AP165" s="87"/>
      <c r="AQ165" s="87"/>
      <c r="AR165" s="87"/>
    </row>
    <row r="166" spans="2:44" s="1" customFormat="1" ht="8" x14ac:dyDescent="0.2"/>
    <row r="167" spans="2:44" s="1" customFormat="1" ht="10.5" x14ac:dyDescent="0.2">
      <c r="B167" s="99"/>
      <c r="C167" s="99"/>
      <c r="D167" s="99"/>
      <c r="E167" s="99"/>
      <c r="F167" s="99"/>
      <c r="G167" s="99"/>
      <c r="H167" s="99"/>
      <c r="I167" s="85" t="s">
        <v>1077</v>
      </c>
      <c r="J167" s="85"/>
      <c r="K167" s="85"/>
      <c r="L167" s="85"/>
      <c r="M167" s="85"/>
      <c r="N167" s="85"/>
      <c r="O167" s="85"/>
      <c r="P167" s="85"/>
      <c r="Q167" s="85"/>
      <c r="R167" s="85"/>
      <c r="S167" s="85"/>
      <c r="T167" s="85" t="s">
        <v>1078</v>
      </c>
      <c r="U167" s="85"/>
      <c r="V167" s="85"/>
      <c r="W167" s="85"/>
      <c r="X167" s="85"/>
      <c r="Y167" s="85"/>
      <c r="Z167" s="85"/>
      <c r="AA167" s="85"/>
      <c r="AB167" s="85"/>
      <c r="AC167" s="85"/>
      <c r="AD167" s="85" t="s">
        <v>1079</v>
      </c>
      <c r="AE167" s="85"/>
      <c r="AF167" s="85"/>
      <c r="AG167" s="85"/>
      <c r="AH167" s="85"/>
      <c r="AI167" s="85"/>
      <c r="AJ167" s="85"/>
      <c r="AK167" s="85"/>
      <c r="AL167" s="85"/>
      <c r="AM167" s="85" t="s">
        <v>1078</v>
      </c>
      <c r="AN167" s="85"/>
      <c r="AO167" s="85"/>
      <c r="AP167" s="85"/>
    </row>
    <row r="168" spans="2:44" s="1" customFormat="1" ht="10" x14ac:dyDescent="0.2">
      <c r="B168" s="98" t="s">
        <v>1122</v>
      </c>
      <c r="C168" s="98"/>
      <c r="D168" s="98"/>
      <c r="E168" s="98"/>
      <c r="F168" s="98"/>
      <c r="G168" s="98"/>
      <c r="H168" s="98"/>
      <c r="I168" s="103">
        <v>2167267.6800000002</v>
      </c>
      <c r="J168" s="103"/>
      <c r="K168" s="103"/>
      <c r="L168" s="103"/>
      <c r="M168" s="103"/>
      <c r="N168" s="103"/>
      <c r="O168" s="103"/>
      <c r="P168" s="103"/>
      <c r="Q168" s="103"/>
      <c r="R168" s="103"/>
      <c r="S168" s="103"/>
      <c r="T168" s="96">
        <v>7.3408327660143703E-4</v>
      </c>
      <c r="U168" s="96"/>
      <c r="V168" s="96"/>
      <c r="W168" s="96"/>
      <c r="X168" s="96"/>
      <c r="Y168" s="96"/>
      <c r="Z168" s="96"/>
      <c r="AA168" s="96"/>
      <c r="AB168" s="96"/>
      <c r="AC168" s="96"/>
      <c r="AD168" s="94">
        <v>50</v>
      </c>
      <c r="AE168" s="94"/>
      <c r="AF168" s="94"/>
      <c r="AG168" s="94"/>
      <c r="AH168" s="94"/>
      <c r="AI168" s="94"/>
      <c r="AJ168" s="94"/>
      <c r="AK168" s="94"/>
      <c r="AL168" s="94"/>
      <c r="AM168" s="96">
        <v>1.1489234587191801E-3</v>
      </c>
      <c r="AN168" s="96"/>
      <c r="AO168" s="96"/>
      <c r="AP168" s="96"/>
    </row>
    <row r="169" spans="2:44" s="1" customFormat="1" ht="10" x14ac:dyDescent="0.2">
      <c r="B169" s="98" t="s">
        <v>1123</v>
      </c>
      <c r="C169" s="98"/>
      <c r="D169" s="98"/>
      <c r="E169" s="98"/>
      <c r="F169" s="98"/>
      <c r="G169" s="98"/>
      <c r="H169" s="98"/>
      <c r="I169" s="103">
        <v>135443746.22999999</v>
      </c>
      <c r="J169" s="103"/>
      <c r="K169" s="103"/>
      <c r="L169" s="103"/>
      <c r="M169" s="103"/>
      <c r="N169" s="103"/>
      <c r="O169" s="103"/>
      <c r="P169" s="103"/>
      <c r="Q169" s="103"/>
      <c r="R169" s="103"/>
      <c r="S169" s="103"/>
      <c r="T169" s="96">
        <v>4.5876653790957601E-2</v>
      </c>
      <c r="U169" s="96"/>
      <c r="V169" s="96"/>
      <c r="W169" s="96"/>
      <c r="X169" s="96"/>
      <c r="Y169" s="96"/>
      <c r="Z169" s="96"/>
      <c r="AA169" s="96"/>
      <c r="AB169" s="96"/>
      <c r="AC169" s="96"/>
      <c r="AD169" s="94">
        <v>1443</v>
      </c>
      <c r="AE169" s="94"/>
      <c r="AF169" s="94"/>
      <c r="AG169" s="94"/>
      <c r="AH169" s="94"/>
      <c r="AI169" s="94"/>
      <c r="AJ169" s="94"/>
      <c r="AK169" s="94"/>
      <c r="AL169" s="94"/>
      <c r="AM169" s="96">
        <v>3.3157931018635498E-2</v>
      </c>
      <c r="AN169" s="96"/>
      <c r="AO169" s="96"/>
      <c r="AP169" s="96"/>
    </row>
    <row r="170" spans="2:44" s="1" customFormat="1" ht="10" x14ac:dyDescent="0.2">
      <c r="B170" s="98" t="s">
        <v>1124</v>
      </c>
      <c r="C170" s="98"/>
      <c r="D170" s="98"/>
      <c r="E170" s="98"/>
      <c r="F170" s="98"/>
      <c r="G170" s="98"/>
      <c r="H170" s="98"/>
      <c r="I170" s="103">
        <v>898997334.29000103</v>
      </c>
      <c r="J170" s="103"/>
      <c r="K170" s="103"/>
      <c r="L170" s="103"/>
      <c r="M170" s="103"/>
      <c r="N170" s="103"/>
      <c r="O170" s="103"/>
      <c r="P170" s="103"/>
      <c r="Q170" s="103"/>
      <c r="R170" s="103"/>
      <c r="S170" s="103"/>
      <c r="T170" s="96">
        <v>0.30450272243784898</v>
      </c>
      <c r="U170" s="96"/>
      <c r="V170" s="96"/>
      <c r="W170" s="96"/>
      <c r="X170" s="96"/>
      <c r="Y170" s="96"/>
      <c r="Z170" s="96"/>
      <c r="AA170" s="96"/>
      <c r="AB170" s="96"/>
      <c r="AC170" s="96"/>
      <c r="AD170" s="94">
        <v>11291</v>
      </c>
      <c r="AE170" s="94"/>
      <c r="AF170" s="94"/>
      <c r="AG170" s="94"/>
      <c r="AH170" s="94"/>
      <c r="AI170" s="94"/>
      <c r="AJ170" s="94"/>
      <c r="AK170" s="94"/>
      <c r="AL170" s="94"/>
      <c r="AM170" s="96">
        <v>0.25944989544796498</v>
      </c>
      <c r="AN170" s="96"/>
      <c r="AO170" s="96"/>
      <c r="AP170" s="96"/>
    </row>
    <row r="171" spans="2:44" s="1" customFormat="1" ht="10" x14ac:dyDescent="0.2">
      <c r="B171" s="98" t="s">
        <v>1125</v>
      </c>
      <c r="C171" s="98"/>
      <c r="D171" s="98"/>
      <c r="E171" s="98"/>
      <c r="F171" s="98"/>
      <c r="G171" s="98"/>
      <c r="H171" s="98"/>
      <c r="I171" s="103">
        <v>1605058327.3299999</v>
      </c>
      <c r="J171" s="103"/>
      <c r="K171" s="103"/>
      <c r="L171" s="103"/>
      <c r="M171" s="103"/>
      <c r="N171" s="103"/>
      <c r="O171" s="103"/>
      <c r="P171" s="103"/>
      <c r="Q171" s="103"/>
      <c r="R171" s="103"/>
      <c r="S171" s="103"/>
      <c r="T171" s="96">
        <v>0.54365526092412797</v>
      </c>
      <c r="U171" s="96"/>
      <c r="V171" s="96"/>
      <c r="W171" s="96"/>
      <c r="X171" s="96"/>
      <c r="Y171" s="96"/>
      <c r="Z171" s="96"/>
      <c r="AA171" s="96"/>
      <c r="AB171" s="96"/>
      <c r="AC171" s="96"/>
      <c r="AD171" s="94">
        <v>25234</v>
      </c>
      <c r="AE171" s="94"/>
      <c r="AF171" s="94"/>
      <c r="AG171" s="94"/>
      <c r="AH171" s="94"/>
      <c r="AI171" s="94"/>
      <c r="AJ171" s="94"/>
      <c r="AK171" s="94"/>
      <c r="AL171" s="94"/>
      <c r="AM171" s="96">
        <v>0.57983869114639597</v>
      </c>
      <c r="AN171" s="96"/>
      <c r="AO171" s="96"/>
      <c r="AP171" s="96"/>
    </row>
    <row r="172" spans="2:44" s="1" customFormat="1" ht="10" x14ac:dyDescent="0.2">
      <c r="B172" s="98" t="s">
        <v>1126</v>
      </c>
      <c r="C172" s="98"/>
      <c r="D172" s="98"/>
      <c r="E172" s="98"/>
      <c r="F172" s="98"/>
      <c r="G172" s="98"/>
      <c r="H172" s="98"/>
      <c r="I172" s="103">
        <v>197963540.66999999</v>
      </c>
      <c r="J172" s="103"/>
      <c r="K172" s="103"/>
      <c r="L172" s="103"/>
      <c r="M172" s="103"/>
      <c r="N172" s="103"/>
      <c r="O172" s="103"/>
      <c r="P172" s="103"/>
      <c r="Q172" s="103"/>
      <c r="R172" s="103"/>
      <c r="S172" s="103"/>
      <c r="T172" s="96">
        <v>6.7052965318365895E-2</v>
      </c>
      <c r="U172" s="96"/>
      <c r="V172" s="96"/>
      <c r="W172" s="96"/>
      <c r="X172" s="96"/>
      <c r="Y172" s="96"/>
      <c r="Z172" s="96"/>
      <c r="AA172" s="96"/>
      <c r="AB172" s="96"/>
      <c r="AC172" s="96"/>
      <c r="AD172" s="94">
        <v>3251</v>
      </c>
      <c r="AE172" s="94"/>
      <c r="AF172" s="94"/>
      <c r="AG172" s="94"/>
      <c r="AH172" s="94"/>
      <c r="AI172" s="94"/>
      <c r="AJ172" s="94"/>
      <c r="AK172" s="94"/>
      <c r="AL172" s="94"/>
      <c r="AM172" s="96">
        <v>7.4703003285921096E-2</v>
      </c>
      <c r="AN172" s="96"/>
      <c r="AO172" s="96"/>
      <c r="AP172" s="96"/>
    </row>
    <row r="173" spans="2:44" s="1" customFormat="1" ht="10" x14ac:dyDescent="0.2">
      <c r="B173" s="98" t="s">
        <v>1127</v>
      </c>
      <c r="C173" s="98"/>
      <c r="D173" s="98"/>
      <c r="E173" s="98"/>
      <c r="F173" s="98"/>
      <c r="G173" s="98"/>
      <c r="H173" s="98"/>
      <c r="I173" s="103">
        <v>86886927.789999798</v>
      </c>
      <c r="J173" s="103"/>
      <c r="K173" s="103"/>
      <c r="L173" s="103"/>
      <c r="M173" s="103"/>
      <c r="N173" s="103"/>
      <c r="O173" s="103"/>
      <c r="P173" s="103"/>
      <c r="Q173" s="103"/>
      <c r="R173" s="103"/>
      <c r="S173" s="103"/>
      <c r="T173" s="96">
        <v>2.94297936680879E-2</v>
      </c>
      <c r="U173" s="96"/>
      <c r="V173" s="96"/>
      <c r="W173" s="96"/>
      <c r="X173" s="96"/>
      <c r="Y173" s="96"/>
      <c r="Z173" s="96"/>
      <c r="AA173" s="96"/>
      <c r="AB173" s="96"/>
      <c r="AC173" s="96"/>
      <c r="AD173" s="94">
        <v>1513</v>
      </c>
      <c r="AE173" s="94"/>
      <c r="AF173" s="94"/>
      <c r="AG173" s="94"/>
      <c r="AH173" s="94"/>
      <c r="AI173" s="94"/>
      <c r="AJ173" s="94"/>
      <c r="AK173" s="94"/>
      <c r="AL173" s="94"/>
      <c r="AM173" s="96">
        <v>3.4766423860842402E-2</v>
      </c>
      <c r="AN173" s="96"/>
      <c r="AO173" s="96"/>
      <c r="AP173" s="96"/>
    </row>
    <row r="174" spans="2:44" s="1" customFormat="1" ht="10" x14ac:dyDescent="0.2">
      <c r="B174" s="98" t="s">
        <v>1128</v>
      </c>
      <c r="C174" s="98"/>
      <c r="D174" s="98"/>
      <c r="E174" s="98"/>
      <c r="F174" s="98"/>
      <c r="G174" s="98"/>
      <c r="H174" s="98"/>
      <c r="I174" s="103">
        <v>17634392.379999999</v>
      </c>
      <c r="J174" s="103"/>
      <c r="K174" s="103"/>
      <c r="L174" s="103"/>
      <c r="M174" s="103"/>
      <c r="N174" s="103"/>
      <c r="O174" s="103"/>
      <c r="P174" s="103"/>
      <c r="Q174" s="103"/>
      <c r="R174" s="103"/>
      <c r="S174" s="103"/>
      <c r="T174" s="96">
        <v>5.97301046780977E-3</v>
      </c>
      <c r="U174" s="96"/>
      <c r="V174" s="96"/>
      <c r="W174" s="96"/>
      <c r="X174" s="96"/>
      <c r="Y174" s="96"/>
      <c r="Z174" s="96"/>
      <c r="AA174" s="96"/>
      <c r="AB174" s="96"/>
      <c r="AC174" s="96"/>
      <c r="AD174" s="94">
        <v>397</v>
      </c>
      <c r="AE174" s="94"/>
      <c r="AF174" s="94"/>
      <c r="AG174" s="94"/>
      <c r="AH174" s="94"/>
      <c r="AI174" s="94"/>
      <c r="AJ174" s="94"/>
      <c r="AK174" s="94"/>
      <c r="AL174" s="94"/>
      <c r="AM174" s="96">
        <v>9.1224522622302892E-3</v>
      </c>
      <c r="AN174" s="96"/>
      <c r="AO174" s="96"/>
      <c r="AP174" s="96"/>
    </row>
    <row r="175" spans="2:44" s="1" customFormat="1" ht="10" x14ac:dyDescent="0.2">
      <c r="B175" s="98" t="s">
        <v>1129</v>
      </c>
      <c r="C175" s="98"/>
      <c r="D175" s="98"/>
      <c r="E175" s="98"/>
      <c r="F175" s="98"/>
      <c r="G175" s="98"/>
      <c r="H175" s="98"/>
      <c r="I175" s="103">
        <v>4912940.3</v>
      </c>
      <c r="J175" s="103"/>
      <c r="K175" s="103"/>
      <c r="L175" s="103"/>
      <c r="M175" s="103"/>
      <c r="N175" s="103"/>
      <c r="O175" s="103"/>
      <c r="P175" s="103"/>
      <c r="Q175" s="103"/>
      <c r="R175" s="103"/>
      <c r="S175" s="103"/>
      <c r="T175" s="96">
        <v>1.66408023635145E-3</v>
      </c>
      <c r="U175" s="96"/>
      <c r="V175" s="96"/>
      <c r="W175" s="96"/>
      <c r="X175" s="96"/>
      <c r="Y175" s="96"/>
      <c r="Z175" s="96"/>
      <c r="AA175" s="96"/>
      <c r="AB175" s="96"/>
      <c r="AC175" s="96"/>
      <c r="AD175" s="94">
        <v>180</v>
      </c>
      <c r="AE175" s="94"/>
      <c r="AF175" s="94"/>
      <c r="AG175" s="94"/>
      <c r="AH175" s="94"/>
      <c r="AI175" s="94"/>
      <c r="AJ175" s="94"/>
      <c r="AK175" s="94"/>
      <c r="AL175" s="94"/>
      <c r="AM175" s="96">
        <v>4.13612445138905E-3</v>
      </c>
      <c r="AN175" s="96"/>
      <c r="AO175" s="96"/>
      <c r="AP175" s="96"/>
    </row>
    <row r="176" spans="2:44" s="1" customFormat="1" ht="10" x14ac:dyDescent="0.2">
      <c r="B176" s="98" t="s">
        <v>1130</v>
      </c>
      <c r="C176" s="98"/>
      <c r="D176" s="98"/>
      <c r="E176" s="98"/>
      <c r="F176" s="98"/>
      <c r="G176" s="98"/>
      <c r="H176" s="98"/>
      <c r="I176" s="103">
        <v>2484121.7799999998</v>
      </c>
      <c r="J176" s="103"/>
      <c r="K176" s="103"/>
      <c r="L176" s="103"/>
      <c r="M176" s="103"/>
      <c r="N176" s="103"/>
      <c r="O176" s="103"/>
      <c r="P176" s="103"/>
      <c r="Q176" s="103"/>
      <c r="R176" s="103"/>
      <c r="S176" s="103"/>
      <c r="T176" s="96">
        <v>8.4140610436242696E-4</v>
      </c>
      <c r="U176" s="96"/>
      <c r="V176" s="96"/>
      <c r="W176" s="96"/>
      <c r="X176" s="96"/>
      <c r="Y176" s="96"/>
      <c r="Z176" s="96"/>
      <c r="AA176" s="96"/>
      <c r="AB176" s="96"/>
      <c r="AC176" s="96"/>
      <c r="AD176" s="94">
        <v>86</v>
      </c>
      <c r="AE176" s="94"/>
      <c r="AF176" s="94"/>
      <c r="AG176" s="94"/>
      <c r="AH176" s="94"/>
      <c r="AI176" s="94"/>
      <c r="AJ176" s="94"/>
      <c r="AK176" s="94"/>
      <c r="AL176" s="94"/>
      <c r="AM176" s="96">
        <v>1.9761483489969902E-3</v>
      </c>
      <c r="AN176" s="96"/>
      <c r="AO176" s="96"/>
      <c r="AP176" s="96"/>
    </row>
    <row r="177" spans="2:44" s="1" customFormat="1" ht="10" x14ac:dyDescent="0.2">
      <c r="B177" s="98" t="s">
        <v>1131</v>
      </c>
      <c r="C177" s="98"/>
      <c r="D177" s="98"/>
      <c r="E177" s="98"/>
      <c r="F177" s="98"/>
      <c r="G177" s="98"/>
      <c r="H177" s="98"/>
      <c r="I177" s="103">
        <v>567146.54</v>
      </c>
      <c r="J177" s="103"/>
      <c r="K177" s="103"/>
      <c r="L177" s="103"/>
      <c r="M177" s="103"/>
      <c r="N177" s="103"/>
      <c r="O177" s="103"/>
      <c r="P177" s="103"/>
      <c r="Q177" s="103"/>
      <c r="R177" s="103"/>
      <c r="S177" s="103"/>
      <c r="T177" s="96">
        <v>1.9210030871514999E-4</v>
      </c>
      <c r="U177" s="96"/>
      <c r="V177" s="96"/>
      <c r="W177" s="96"/>
      <c r="X177" s="96"/>
      <c r="Y177" s="96"/>
      <c r="Z177" s="96"/>
      <c r="AA177" s="96"/>
      <c r="AB177" s="96"/>
      <c r="AC177" s="96"/>
      <c r="AD177" s="94">
        <v>46</v>
      </c>
      <c r="AE177" s="94"/>
      <c r="AF177" s="94"/>
      <c r="AG177" s="94"/>
      <c r="AH177" s="94"/>
      <c r="AI177" s="94"/>
      <c r="AJ177" s="94"/>
      <c r="AK177" s="94"/>
      <c r="AL177" s="94"/>
      <c r="AM177" s="96">
        <v>1.0570095820216501E-3</v>
      </c>
      <c r="AN177" s="96"/>
      <c r="AO177" s="96"/>
      <c r="AP177" s="96"/>
    </row>
    <row r="178" spans="2:44" s="1" customFormat="1" ht="10" x14ac:dyDescent="0.2">
      <c r="B178" s="98" t="s">
        <v>1132</v>
      </c>
      <c r="C178" s="98"/>
      <c r="D178" s="98"/>
      <c r="E178" s="98"/>
      <c r="F178" s="98"/>
      <c r="G178" s="98"/>
      <c r="H178" s="98"/>
      <c r="I178" s="103">
        <v>169498.06</v>
      </c>
      <c r="J178" s="103"/>
      <c r="K178" s="103"/>
      <c r="L178" s="103"/>
      <c r="M178" s="103"/>
      <c r="N178" s="103"/>
      <c r="O178" s="103"/>
      <c r="P178" s="103"/>
      <c r="Q178" s="103"/>
      <c r="R178" s="103"/>
      <c r="S178" s="103"/>
      <c r="T178" s="96">
        <v>5.7411316751785299E-5</v>
      </c>
      <c r="U178" s="96"/>
      <c r="V178" s="96"/>
      <c r="W178" s="96"/>
      <c r="X178" s="96"/>
      <c r="Y178" s="96"/>
      <c r="Z178" s="96"/>
      <c r="AA178" s="96"/>
      <c r="AB178" s="96"/>
      <c r="AC178" s="96"/>
      <c r="AD178" s="94">
        <v>18</v>
      </c>
      <c r="AE178" s="94"/>
      <c r="AF178" s="94"/>
      <c r="AG178" s="94"/>
      <c r="AH178" s="94"/>
      <c r="AI178" s="94"/>
      <c r="AJ178" s="94"/>
      <c r="AK178" s="94"/>
      <c r="AL178" s="94"/>
      <c r="AM178" s="96">
        <v>4.1361244513890501E-4</v>
      </c>
      <c r="AN178" s="96"/>
      <c r="AO178" s="96"/>
      <c r="AP178" s="96"/>
    </row>
    <row r="179" spans="2:44" s="1" customFormat="1" ht="10" x14ac:dyDescent="0.2">
      <c r="B179" s="98" t="s">
        <v>1133</v>
      </c>
      <c r="C179" s="98"/>
      <c r="D179" s="98"/>
      <c r="E179" s="98"/>
      <c r="F179" s="98"/>
      <c r="G179" s="98"/>
      <c r="H179" s="98"/>
      <c r="I179" s="103">
        <v>58013.83</v>
      </c>
      <c r="J179" s="103"/>
      <c r="K179" s="103"/>
      <c r="L179" s="103"/>
      <c r="M179" s="103"/>
      <c r="N179" s="103"/>
      <c r="O179" s="103"/>
      <c r="P179" s="103"/>
      <c r="Q179" s="103"/>
      <c r="R179" s="103"/>
      <c r="S179" s="103"/>
      <c r="T179" s="96">
        <v>1.96500795945053E-5</v>
      </c>
      <c r="U179" s="96"/>
      <c r="V179" s="96"/>
      <c r="W179" s="96"/>
      <c r="X179" s="96"/>
      <c r="Y179" s="96"/>
      <c r="Z179" s="96"/>
      <c r="AA179" s="96"/>
      <c r="AB179" s="96"/>
      <c r="AC179" s="96"/>
      <c r="AD179" s="94">
        <v>9</v>
      </c>
      <c r="AE179" s="94"/>
      <c r="AF179" s="94"/>
      <c r="AG179" s="94"/>
      <c r="AH179" s="94"/>
      <c r="AI179" s="94"/>
      <c r="AJ179" s="94"/>
      <c r="AK179" s="94"/>
      <c r="AL179" s="94"/>
      <c r="AM179" s="96">
        <v>2.0680622256945199E-4</v>
      </c>
      <c r="AN179" s="96"/>
      <c r="AO179" s="96"/>
      <c r="AP179" s="96"/>
    </row>
    <row r="180" spans="2:44" s="1" customFormat="1" ht="10" x14ac:dyDescent="0.2">
      <c r="B180" s="98" t="s">
        <v>1134</v>
      </c>
      <c r="C180" s="98"/>
      <c r="D180" s="98"/>
      <c r="E180" s="98"/>
      <c r="F180" s="98"/>
      <c r="G180" s="98"/>
      <c r="H180" s="98"/>
      <c r="I180" s="103">
        <v>2545.13</v>
      </c>
      <c r="J180" s="103"/>
      <c r="K180" s="103"/>
      <c r="L180" s="103"/>
      <c r="M180" s="103"/>
      <c r="N180" s="103"/>
      <c r="O180" s="103"/>
      <c r="P180" s="103"/>
      <c r="Q180" s="103"/>
      <c r="R180" s="103"/>
      <c r="S180" s="103"/>
      <c r="T180" s="96">
        <v>8.6207042490321997E-7</v>
      </c>
      <c r="U180" s="96"/>
      <c r="V180" s="96"/>
      <c r="W180" s="96"/>
      <c r="X180" s="96"/>
      <c r="Y180" s="96"/>
      <c r="Z180" s="96"/>
      <c r="AA180" s="96"/>
      <c r="AB180" s="96"/>
      <c r="AC180" s="96"/>
      <c r="AD180" s="94">
        <v>1</v>
      </c>
      <c r="AE180" s="94"/>
      <c r="AF180" s="94"/>
      <c r="AG180" s="94"/>
      <c r="AH180" s="94"/>
      <c r="AI180" s="94"/>
      <c r="AJ180" s="94"/>
      <c r="AK180" s="94"/>
      <c r="AL180" s="94"/>
      <c r="AM180" s="96">
        <v>2.2978469174383601E-5</v>
      </c>
      <c r="AN180" s="96"/>
      <c r="AO180" s="96"/>
      <c r="AP180" s="96"/>
    </row>
    <row r="181" spans="2:44" s="1" customFormat="1" ht="10.5" x14ac:dyDescent="0.2">
      <c r="B181" s="99"/>
      <c r="C181" s="99"/>
      <c r="D181" s="99"/>
      <c r="E181" s="99"/>
      <c r="F181" s="99"/>
      <c r="G181" s="99"/>
      <c r="H181" s="99"/>
      <c r="I181" s="104">
        <v>2952345802.0100002</v>
      </c>
      <c r="J181" s="104"/>
      <c r="K181" s="104"/>
      <c r="L181" s="104"/>
      <c r="M181" s="104"/>
      <c r="N181" s="104"/>
      <c r="O181" s="104"/>
      <c r="P181" s="104"/>
      <c r="Q181" s="104"/>
      <c r="R181" s="104"/>
      <c r="S181" s="104"/>
      <c r="T181" s="97">
        <v>1</v>
      </c>
      <c r="U181" s="97"/>
      <c r="V181" s="97"/>
      <c r="W181" s="97"/>
      <c r="X181" s="97"/>
      <c r="Y181" s="97"/>
      <c r="Z181" s="97"/>
      <c r="AA181" s="97"/>
      <c r="AB181" s="97"/>
      <c r="AC181" s="97"/>
      <c r="AD181" s="95">
        <v>43519</v>
      </c>
      <c r="AE181" s="95"/>
      <c r="AF181" s="95"/>
      <c r="AG181" s="95"/>
      <c r="AH181" s="95"/>
      <c r="AI181" s="95"/>
      <c r="AJ181" s="95"/>
      <c r="AK181" s="95"/>
      <c r="AL181" s="95"/>
      <c r="AM181" s="97">
        <v>1</v>
      </c>
      <c r="AN181" s="97"/>
      <c r="AO181" s="97"/>
      <c r="AP181" s="97"/>
    </row>
    <row r="182" spans="2:44" s="1" customFormat="1" ht="8" x14ac:dyDescent="0.2"/>
    <row r="183" spans="2:44" s="1" customFormat="1" ht="13" x14ac:dyDescent="0.2">
      <c r="B183" s="87" t="s">
        <v>1198</v>
      </c>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87"/>
      <c r="AN183" s="87"/>
      <c r="AO183" s="87"/>
      <c r="AP183" s="87"/>
      <c r="AQ183" s="87"/>
      <c r="AR183" s="87"/>
    </row>
    <row r="184" spans="2:44" s="1" customFormat="1" ht="8" x14ac:dyDescent="0.2"/>
    <row r="185" spans="2:44" s="1" customFormat="1" ht="10.5" x14ac:dyDescent="0.2">
      <c r="B185" s="99"/>
      <c r="C185" s="99"/>
      <c r="D185" s="99"/>
      <c r="E185" s="99"/>
      <c r="F185" s="99"/>
      <c r="G185" s="99"/>
      <c r="H185" s="85" t="s">
        <v>1077</v>
      </c>
      <c r="I185" s="85"/>
      <c r="J185" s="85"/>
      <c r="K185" s="85"/>
      <c r="L185" s="85"/>
      <c r="M185" s="85"/>
      <c r="N185" s="85"/>
      <c r="O185" s="85"/>
      <c r="P185" s="85"/>
      <c r="Q185" s="85"/>
      <c r="R185" s="85"/>
      <c r="S185" s="85" t="s">
        <v>1078</v>
      </c>
      <c r="T185" s="85"/>
      <c r="U185" s="85"/>
      <c r="V185" s="85"/>
      <c r="W185" s="85"/>
      <c r="X185" s="85"/>
      <c r="Y185" s="85"/>
      <c r="Z185" s="85"/>
      <c r="AA185" s="85"/>
      <c r="AB185" s="85"/>
      <c r="AC185" s="85" t="s">
        <v>1079</v>
      </c>
      <c r="AD185" s="85"/>
      <c r="AE185" s="85"/>
      <c r="AF185" s="85"/>
      <c r="AG185" s="85"/>
      <c r="AH185" s="85"/>
      <c r="AI185" s="85"/>
      <c r="AJ185" s="85"/>
      <c r="AK185" s="85" t="s">
        <v>1078</v>
      </c>
      <c r="AL185" s="85"/>
      <c r="AM185" s="85"/>
      <c r="AN185" s="85"/>
      <c r="AO185" s="85"/>
      <c r="AP185" s="85"/>
    </row>
    <row r="186" spans="2:44" s="1" customFormat="1" ht="10" x14ac:dyDescent="0.2">
      <c r="B186" s="98" t="s">
        <v>927</v>
      </c>
      <c r="C186" s="98"/>
      <c r="D186" s="98"/>
      <c r="E186" s="98"/>
      <c r="F186" s="98"/>
      <c r="G186" s="98"/>
      <c r="H186" s="103">
        <v>2753968129.1600099</v>
      </c>
      <c r="I186" s="103"/>
      <c r="J186" s="103"/>
      <c r="K186" s="103"/>
      <c r="L186" s="103"/>
      <c r="M186" s="103"/>
      <c r="N186" s="103"/>
      <c r="O186" s="103"/>
      <c r="P186" s="103"/>
      <c r="Q186" s="103"/>
      <c r="R186" s="103"/>
      <c r="S186" s="96">
        <v>0.93280676243448801</v>
      </c>
      <c r="T186" s="96"/>
      <c r="U186" s="96"/>
      <c r="V186" s="96"/>
      <c r="W186" s="96"/>
      <c r="X186" s="96"/>
      <c r="Y186" s="96"/>
      <c r="Z186" s="96"/>
      <c r="AA186" s="96"/>
      <c r="AB186" s="96"/>
      <c r="AC186" s="94">
        <v>41154</v>
      </c>
      <c r="AD186" s="94"/>
      <c r="AE186" s="94"/>
      <c r="AF186" s="94"/>
      <c r="AG186" s="94"/>
      <c r="AH186" s="94"/>
      <c r="AI186" s="94"/>
      <c r="AJ186" s="94"/>
      <c r="AK186" s="96">
        <v>0.94565592040258295</v>
      </c>
      <c r="AL186" s="96"/>
      <c r="AM186" s="96"/>
      <c r="AN186" s="96"/>
      <c r="AO186" s="96"/>
      <c r="AP186" s="96"/>
    </row>
    <row r="187" spans="2:44" s="1" customFormat="1" ht="10" x14ac:dyDescent="0.2">
      <c r="B187" s="98" t="s">
        <v>1135</v>
      </c>
      <c r="C187" s="98"/>
      <c r="D187" s="98"/>
      <c r="E187" s="98"/>
      <c r="F187" s="98"/>
      <c r="G187" s="98"/>
      <c r="H187" s="103">
        <v>2081689.7</v>
      </c>
      <c r="I187" s="103"/>
      <c r="J187" s="103"/>
      <c r="K187" s="103"/>
      <c r="L187" s="103"/>
      <c r="M187" s="103"/>
      <c r="N187" s="103"/>
      <c r="O187" s="103"/>
      <c r="P187" s="103"/>
      <c r="Q187" s="103"/>
      <c r="R187" s="103"/>
      <c r="S187" s="96">
        <v>7.0509684149558296E-4</v>
      </c>
      <c r="T187" s="96"/>
      <c r="U187" s="96"/>
      <c r="V187" s="96"/>
      <c r="W187" s="96"/>
      <c r="X187" s="96"/>
      <c r="Y187" s="96"/>
      <c r="Z187" s="96"/>
      <c r="AA187" s="96"/>
      <c r="AB187" s="96"/>
      <c r="AC187" s="94">
        <v>73</v>
      </c>
      <c r="AD187" s="94"/>
      <c r="AE187" s="94"/>
      <c r="AF187" s="94"/>
      <c r="AG187" s="94"/>
      <c r="AH187" s="94"/>
      <c r="AI187" s="94"/>
      <c r="AJ187" s="94"/>
      <c r="AK187" s="96">
        <v>1.67742824973E-3</v>
      </c>
      <c r="AL187" s="96"/>
      <c r="AM187" s="96"/>
      <c r="AN187" s="96"/>
      <c r="AO187" s="96"/>
      <c r="AP187" s="96"/>
    </row>
    <row r="188" spans="2:44" s="1" customFormat="1" ht="10" x14ac:dyDescent="0.2">
      <c r="B188" s="98" t="s">
        <v>1136</v>
      </c>
      <c r="C188" s="98"/>
      <c r="D188" s="98"/>
      <c r="E188" s="98"/>
      <c r="F188" s="98"/>
      <c r="G188" s="98"/>
      <c r="H188" s="103">
        <v>196295983.15000001</v>
      </c>
      <c r="I188" s="103"/>
      <c r="J188" s="103"/>
      <c r="K188" s="103"/>
      <c r="L188" s="103"/>
      <c r="M188" s="103"/>
      <c r="N188" s="103"/>
      <c r="O188" s="103"/>
      <c r="P188" s="103"/>
      <c r="Q188" s="103"/>
      <c r="R188" s="103"/>
      <c r="S188" s="96">
        <v>6.6488140724016306E-2</v>
      </c>
      <c r="T188" s="96"/>
      <c r="U188" s="96"/>
      <c r="V188" s="96"/>
      <c r="W188" s="96"/>
      <c r="X188" s="96"/>
      <c r="Y188" s="96"/>
      <c r="Z188" s="96"/>
      <c r="AA188" s="96"/>
      <c r="AB188" s="96"/>
      <c r="AC188" s="94">
        <v>2292</v>
      </c>
      <c r="AD188" s="94"/>
      <c r="AE188" s="94"/>
      <c r="AF188" s="94"/>
      <c r="AG188" s="94"/>
      <c r="AH188" s="94"/>
      <c r="AI188" s="94"/>
      <c r="AJ188" s="94"/>
      <c r="AK188" s="96">
        <v>5.26666513476872E-2</v>
      </c>
      <c r="AL188" s="96"/>
      <c r="AM188" s="96"/>
      <c r="AN188" s="96"/>
      <c r="AO188" s="96"/>
      <c r="AP188" s="96"/>
    </row>
    <row r="189" spans="2:44" s="1" customFormat="1" ht="10.5" x14ac:dyDescent="0.2">
      <c r="B189" s="99"/>
      <c r="C189" s="99"/>
      <c r="D189" s="99"/>
      <c r="E189" s="99"/>
      <c r="F189" s="99"/>
      <c r="G189" s="99"/>
      <c r="H189" s="104">
        <v>2952345802.0100098</v>
      </c>
      <c r="I189" s="104"/>
      <c r="J189" s="104"/>
      <c r="K189" s="104"/>
      <c r="L189" s="104"/>
      <c r="M189" s="104"/>
      <c r="N189" s="104"/>
      <c r="O189" s="104"/>
      <c r="P189" s="104"/>
      <c r="Q189" s="104"/>
      <c r="R189" s="104"/>
      <c r="S189" s="97">
        <v>1</v>
      </c>
      <c r="T189" s="97"/>
      <c r="U189" s="97"/>
      <c r="V189" s="97"/>
      <c r="W189" s="97"/>
      <c r="X189" s="97"/>
      <c r="Y189" s="97"/>
      <c r="Z189" s="97"/>
      <c r="AA189" s="97"/>
      <c r="AB189" s="97"/>
      <c r="AC189" s="95">
        <v>43519</v>
      </c>
      <c r="AD189" s="95"/>
      <c r="AE189" s="95"/>
      <c r="AF189" s="95"/>
      <c r="AG189" s="95"/>
      <c r="AH189" s="95"/>
      <c r="AI189" s="95"/>
      <c r="AJ189" s="95"/>
      <c r="AK189" s="97">
        <v>1</v>
      </c>
      <c r="AL189" s="97"/>
      <c r="AM189" s="97"/>
      <c r="AN189" s="97"/>
      <c r="AO189" s="97"/>
      <c r="AP189" s="97"/>
    </row>
    <row r="190" spans="2:44" s="1" customFormat="1" ht="8" x14ac:dyDescent="0.2"/>
    <row r="191" spans="2:44" s="1" customFormat="1" ht="13" x14ac:dyDescent="0.2">
      <c r="B191" s="87" t="s">
        <v>1199</v>
      </c>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c r="AH191" s="87"/>
      <c r="AI191" s="87"/>
      <c r="AJ191" s="87"/>
      <c r="AK191" s="87"/>
      <c r="AL191" s="87"/>
      <c r="AM191" s="87"/>
      <c r="AN191" s="87"/>
      <c r="AO191" s="87"/>
      <c r="AP191" s="87"/>
      <c r="AQ191" s="87"/>
      <c r="AR191" s="87"/>
    </row>
    <row r="192" spans="2:44" s="1" customFormat="1" ht="8" x14ac:dyDescent="0.2"/>
    <row r="193" spans="2:42" s="1" customFormat="1" ht="10.5" x14ac:dyDescent="0.2">
      <c r="B193" s="99"/>
      <c r="C193" s="99"/>
      <c r="D193" s="99"/>
      <c r="E193" s="99"/>
      <c r="F193" s="99"/>
      <c r="G193" s="85" t="s">
        <v>1077</v>
      </c>
      <c r="H193" s="85"/>
      <c r="I193" s="85"/>
      <c r="J193" s="85"/>
      <c r="K193" s="85"/>
      <c r="L193" s="85"/>
      <c r="M193" s="85"/>
      <c r="N193" s="85"/>
      <c r="O193" s="85"/>
      <c r="P193" s="85"/>
      <c r="Q193" s="85"/>
      <c r="R193" s="85" t="s">
        <v>1078</v>
      </c>
      <c r="S193" s="85"/>
      <c r="T193" s="85"/>
      <c r="U193" s="85"/>
      <c r="V193" s="85"/>
      <c r="W193" s="85"/>
      <c r="X193" s="85"/>
      <c r="Y193" s="85"/>
      <c r="Z193" s="85"/>
      <c r="AA193" s="85"/>
      <c r="AB193" s="85" t="s">
        <v>1079</v>
      </c>
      <c r="AC193" s="85"/>
      <c r="AD193" s="85"/>
      <c r="AE193" s="85"/>
      <c r="AF193" s="85"/>
      <c r="AG193" s="85"/>
      <c r="AH193" s="85"/>
      <c r="AI193" s="85"/>
      <c r="AJ193" s="85"/>
      <c r="AK193" s="85" t="s">
        <v>1078</v>
      </c>
      <c r="AL193" s="85"/>
      <c r="AM193" s="85"/>
      <c r="AN193" s="85"/>
      <c r="AO193" s="85"/>
      <c r="AP193" s="85"/>
    </row>
    <row r="194" spans="2:42" s="1" customFormat="1" ht="10" x14ac:dyDescent="0.2">
      <c r="B194" s="98" t="s">
        <v>1137</v>
      </c>
      <c r="C194" s="98"/>
      <c r="D194" s="98"/>
      <c r="E194" s="98"/>
      <c r="F194" s="98"/>
      <c r="G194" s="103">
        <v>6815459.1699999999</v>
      </c>
      <c r="H194" s="103"/>
      <c r="I194" s="103"/>
      <c r="J194" s="103"/>
      <c r="K194" s="103"/>
      <c r="L194" s="103"/>
      <c r="M194" s="103"/>
      <c r="N194" s="103"/>
      <c r="O194" s="103"/>
      <c r="P194" s="103"/>
      <c r="Q194" s="103"/>
      <c r="R194" s="96">
        <v>2.3084894612819102E-3</v>
      </c>
      <c r="S194" s="96"/>
      <c r="T194" s="96"/>
      <c r="U194" s="96"/>
      <c r="V194" s="96"/>
      <c r="W194" s="96"/>
      <c r="X194" s="96"/>
      <c r="Y194" s="96"/>
      <c r="Z194" s="96"/>
      <c r="AA194" s="96"/>
      <c r="AB194" s="94">
        <v>125</v>
      </c>
      <c r="AC194" s="94"/>
      <c r="AD194" s="94"/>
      <c r="AE194" s="94"/>
      <c r="AF194" s="94"/>
      <c r="AG194" s="94"/>
      <c r="AH194" s="94"/>
      <c r="AI194" s="94"/>
      <c r="AJ194" s="94"/>
      <c r="AK194" s="96">
        <v>2.8723086467979499E-3</v>
      </c>
      <c r="AL194" s="96"/>
      <c r="AM194" s="96"/>
      <c r="AN194" s="96"/>
      <c r="AO194" s="96"/>
      <c r="AP194" s="96"/>
    </row>
    <row r="195" spans="2:42" s="1" customFormat="1" ht="10" x14ac:dyDescent="0.2">
      <c r="B195" s="98" t="s">
        <v>1138</v>
      </c>
      <c r="C195" s="98"/>
      <c r="D195" s="98"/>
      <c r="E195" s="98"/>
      <c r="F195" s="98"/>
      <c r="G195" s="103">
        <v>48108491.789999999</v>
      </c>
      <c r="H195" s="103"/>
      <c r="I195" s="103"/>
      <c r="J195" s="103"/>
      <c r="K195" s="103"/>
      <c r="L195" s="103"/>
      <c r="M195" s="103"/>
      <c r="N195" s="103"/>
      <c r="O195" s="103"/>
      <c r="P195" s="103"/>
      <c r="Q195" s="103"/>
      <c r="R195" s="96">
        <v>1.6295005739926201E-2</v>
      </c>
      <c r="S195" s="96"/>
      <c r="T195" s="96"/>
      <c r="U195" s="96"/>
      <c r="V195" s="96"/>
      <c r="W195" s="96"/>
      <c r="X195" s="96"/>
      <c r="Y195" s="96"/>
      <c r="Z195" s="96"/>
      <c r="AA195" s="96"/>
      <c r="AB195" s="94">
        <v>809</v>
      </c>
      <c r="AC195" s="94"/>
      <c r="AD195" s="94"/>
      <c r="AE195" s="94"/>
      <c r="AF195" s="94"/>
      <c r="AG195" s="94"/>
      <c r="AH195" s="94"/>
      <c r="AI195" s="94"/>
      <c r="AJ195" s="94"/>
      <c r="AK195" s="96">
        <v>1.85895815620763E-2</v>
      </c>
      <c r="AL195" s="96"/>
      <c r="AM195" s="96"/>
      <c r="AN195" s="96"/>
      <c r="AO195" s="96"/>
      <c r="AP195" s="96"/>
    </row>
    <row r="196" spans="2:42" s="1" customFormat="1" ht="10" x14ac:dyDescent="0.2">
      <c r="B196" s="98" t="s">
        <v>1139</v>
      </c>
      <c r="C196" s="98"/>
      <c r="D196" s="98"/>
      <c r="E196" s="98"/>
      <c r="F196" s="98"/>
      <c r="G196" s="103">
        <v>29079350.34</v>
      </c>
      <c r="H196" s="103"/>
      <c r="I196" s="103"/>
      <c r="J196" s="103"/>
      <c r="K196" s="103"/>
      <c r="L196" s="103"/>
      <c r="M196" s="103"/>
      <c r="N196" s="103"/>
      <c r="O196" s="103"/>
      <c r="P196" s="103"/>
      <c r="Q196" s="103"/>
      <c r="R196" s="96">
        <v>9.8495746400039993E-3</v>
      </c>
      <c r="S196" s="96"/>
      <c r="T196" s="96"/>
      <c r="U196" s="96"/>
      <c r="V196" s="96"/>
      <c r="W196" s="96"/>
      <c r="X196" s="96"/>
      <c r="Y196" s="96"/>
      <c r="Z196" s="96"/>
      <c r="AA196" s="96"/>
      <c r="AB196" s="94">
        <v>308</v>
      </c>
      <c r="AC196" s="94"/>
      <c r="AD196" s="94"/>
      <c r="AE196" s="94"/>
      <c r="AF196" s="94"/>
      <c r="AG196" s="94"/>
      <c r="AH196" s="94"/>
      <c r="AI196" s="94"/>
      <c r="AJ196" s="94"/>
      <c r="AK196" s="96">
        <v>7.0773685057101497E-3</v>
      </c>
      <c r="AL196" s="96"/>
      <c r="AM196" s="96"/>
      <c r="AN196" s="96"/>
      <c r="AO196" s="96"/>
      <c r="AP196" s="96"/>
    </row>
    <row r="197" spans="2:42" s="1" customFormat="1" ht="10" x14ac:dyDescent="0.2">
      <c r="B197" s="98" t="s">
        <v>1140</v>
      </c>
      <c r="C197" s="98"/>
      <c r="D197" s="98"/>
      <c r="E197" s="98"/>
      <c r="F197" s="98"/>
      <c r="G197" s="103">
        <v>10518341.92</v>
      </c>
      <c r="H197" s="103"/>
      <c r="I197" s="103"/>
      <c r="J197" s="103"/>
      <c r="K197" s="103"/>
      <c r="L197" s="103"/>
      <c r="M197" s="103"/>
      <c r="N197" s="103"/>
      <c r="O197" s="103"/>
      <c r="P197" s="103"/>
      <c r="Q197" s="103"/>
      <c r="R197" s="96">
        <v>3.5627066154780901E-3</v>
      </c>
      <c r="S197" s="96"/>
      <c r="T197" s="96"/>
      <c r="U197" s="96"/>
      <c r="V197" s="96"/>
      <c r="W197" s="96"/>
      <c r="X197" s="96"/>
      <c r="Y197" s="96"/>
      <c r="Z197" s="96"/>
      <c r="AA197" s="96"/>
      <c r="AB197" s="94">
        <v>123</v>
      </c>
      <c r="AC197" s="94"/>
      <c r="AD197" s="94"/>
      <c r="AE197" s="94"/>
      <c r="AF197" s="94"/>
      <c r="AG197" s="94"/>
      <c r="AH197" s="94"/>
      <c r="AI197" s="94"/>
      <c r="AJ197" s="94"/>
      <c r="AK197" s="96">
        <v>2.8263517084491799E-3</v>
      </c>
      <c r="AL197" s="96"/>
      <c r="AM197" s="96"/>
      <c r="AN197" s="96"/>
      <c r="AO197" s="96"/>
      <c r="AP197" s="96"/>
    </row>
    <row r="198" spans="2:42" s="1" customFormat="1" ht="10" x14ac:dyDescent="0.2">
      <c r="B198" s="98" t="s">
        <v>1141</v>
      </c>
      <c r="C198" s="98"/>
      <c r="D198" s="98"/>
      <c r="E198" s="98"/>
      <c r="F198" s="98"/>
      <c r="G198" s="103">
        <v>14263413.130000001</v>
      </c>
      <c r="H198" s="103"/>
      <c r="I198" s="103"/>
      <c r="J198" s="103"/>
      <c r="K198" s="103"/>
      <c r="L198" s="103"/>
      <c r="M198" s="103"/>
      <c r="N198" s="103"/>
      <c r="O198" s="103"/>
      <c r="P198" s="103"/>
      <c r="Q198" s="103"/>
      <c r="R198" s="96">
        <v>4.8312135794828697E-3</v>
      </c>
      <c r="S198" s="96"/>
      <c r="T198" s="96"/>
      <c r="U198" s="96"/>
      <c r="V198" s="96"/>
      <c r="W198" s="96"/>
      <c r="X198" s="96"/>
      <c r="Y198" s="96"/>
      <c r="Z198" s="96"/>
      <c r="AA198" s="96"/>
      <c r="AB198" s="94">
        <v>151</v>
      </c>
      <c r="AC198" s="94"/>
      <c r="AD198" s="94"/>
      <c r="AE198" s="94"/>
      <c r="AF198" s="94"/>
      <c r="AG198" s="94"/>
      <c r="AH198" s="94"/>
      <c r="AI198" s="94"/>
      <c r="AJ198" s="94"/>
      <c r="AK198" s="96">
        <v>3.4697488453319198E-3</v>
      </c>
      <c r="AL198" s="96"/>
      <c r="AM198" s="96"/>
      <c r="AN198" s="96"/>
      <c r="AO198" s="96"/>
      <c r="AP198" s="96"/>
    </row>
    <row r="199" spans="2:42" s="1" customFormat="1" ht="10" x14ac:dyDescent="0.2">
      <c r="B199" s="98" t="s">
        <v>1142</v>
      </c>
      <c r="C199" s="98"/>
      <c r="D199" s="98"/>
      <c r="E199" s="98"/>
      <c r="F199" s="98"/>
      <c r="G199" s="103">
        <v>8630002.5700000003</v>
      </c>
      <c r="H199" s="103"/>
      <c r="I199" s="103"/>
      <c r="J199" s="103"/>
      <c r="K199" s="103"/>
      <c r="L199" s="103"/>
      <c r="M199" s="103"/>
      <c r="N199" s="103"/>
      <c r="O199" s="103"/>
      <c r="P199" s="103"/>
      <c r="Q199" s="103"/>
      <c r="R199" s="96">
        <v>2.9231001883737902E-3</v>
      </c>
      <c r="S199" s="96"/>
      <c r="T199" s="96"/>
      <c r="U199" s="96"/>
      <c r="V199" s="96"/>
      <c r="W199" s="96"/>
      <c r="X199" s="96"/>
      <c r="Y199" s="96"/>
      <c r="Z199" s="96"/>
      <c r="AA199" s="96"/>
      <c r="AB199" s="94">
        <v>91</v>
      </c>
      <c r="AC199" s="94"/>
      <c r="AD199" s="94"/>
      <c r="AE199" s="94"/>
      <c r="AF199" s="94"/>
      <c r="AG199" s="94"/>
      <c r="AH199" s="94"/>
      <c r="AI199" s="94"/>
      <c r="AJ199" s="94"/>
      <c r="AK199" s="96">
        <v>2.09104069486891E-3</v>
      </c>
      <c r="AL199" s="96"/>
      <c r="AM199" s="96"/>
      <c r="AN199" s="96"/>
      <c r="AO199" s="96"/>
      <c r="AP199" s="96"/>
    </row>
    <row r="200" spans="2:42" s="1" customFormat="1" ht="10" x14ac:dyDescent="0.2">
      <c r="B200" s="98" t="s">
        <v>1143</v>
      </c>
      <c r="C200" s="98"/>
      <c r="D200" s="98"/>
      <c r="E200" s="98"/>
      <c r="F200" s="98"/>
      <c r="G200" s="103">
        <v>2073893.02</v>
      </c>
      <c r="H200" s="103"/>
      <c r="I200" s="103"/>
      <c r="J200" s="103"/>
      <c r="K200" s="103"/>
      <c r="L200" s="103"/>
      <c r="M200" s="103"/>
      <c r="N200" s="103"/>
      <c r="O200" s="103"/>
      <c r="P200" s="103"/>
      <c r="Q200" s="103"/>
      <c r="R200" s="96">
        <v>7.0245599908657697E-4</v>
      </c>
      <c r="S200" s="96"/>
      <c r="T200" s="96"/>
      <c r="U200" s="96"/>
      <c r="V200" s="96"/>
      <c r="W200" s="96"/>
      <c r="X200" s="96"/>
      <c r="Y200" s="96"/>
      <c r="Z200" s="96"/>
      <c r="AA200" s="96"/>
      <c r="AB200" s="94">
        <v>23</v>
      </c>
      <c r="AC200" s="94"/>
      <c r="AD200" s="94"/>
      <c r="AE200" s="94"/>
      <c r="AF200" s="94"/>
      <c r="AG200" s="94"/>
      <c r="AH200" s="94"/>
      <c r="AI200" s="94"/>
      <c r="AJ200" s="94"/>
      <c r="AK200" s="96">
        <v>5.2850479101082298E-4</v>
      </c>
      <c r="AL200" s="96"/>
      <c r="AM200" s="96"/>
      <c r="AN200" s="96"/>
      <c r="AO200" s="96"/>
      <c r="AP200" s="96"/>
    </row>
    <row r="201" spans="2:42" s="1" customFormat="1" ht="10" x14ac:dyDescent="0.2">
      <c r="B201" s="98" t="s">
        <v>1144</v>
      </c>
      <c r="C201" s="98"/>
      <c r="D201" s="98"/>
      <c r="E201" s="98"/>
      <c r="F201" s="98"/>
      <c r="G201" s="103">
        <v>7401413.8899999997</v>
      </c>
      <c r="H201" s="103"/>
      <c r="I201" s="103"/>
      <c r="J201" s="103"/>
      <c r="K201" s="103"/>
      <c r="L201" s="103"/>
      <c r="M201" s="103"/>
      <c r="N201" s="103"/>
      <c r="O201" s="103"/>
      <c r="P201" s="103"/>
      <c r="Q201" s="103"/>
      <c r="R201" s="96">
        <v>2.5069603584244701E-3</v>
      </c>
      <c r="S201" s="96"/>
      <c r="T201" s="96"/>
      <c r="U201" s="96"/>
      <c r="V201" s="96"/>
      <c r="W201" s="96"/>
      <c r="X201" s="96"/>
      <c r="Y201" s="96"/>
      <c r="Z201" s="96"/>
      <c r="AA201" s="96"/>
      <c r="AB201" s="94">
        <v>70</v>
      </c>
      <c r="AC201" s="94"/>
      <c r="AD201" s="94"/>
      <c r="AE201" s="94"/>
      <c r="AF201" s="94"/>
      <c r="AG201" s="94"/>
      <c r="AH201" s="94"/>
      <c r="AI201" s="94"/>
      <c r="AJ201" s="94"/>
      <c r="AK201" s="96">
        <v>1.60849284220685E-3</v>
      </c>
      <c r="AL201" s="96"/>
      <c r="AM201" s="96"/>
      <c r="AN201" s="96"/>
      <c r="AO201" s="96"/>
      <c r="AP201" s="96"/>
    </row>
    <row r="202" spans="2:42" s="1" customFormat="1" ht="10" x14ac:dyDescent="0.2">
      <c r="B202" s="98" t="s">
        <v>1145</v>
      </c>
      <c r="C202" s="98"/>
      <c r="D202" s="98"/>
      <c r="E202" s="98"/>
      <c r="F202" s="98"/>
      <c r="G202" s="103">
        <v>151893.97</v>
      </c>
      <c r="H202" s="103"/>
      <c r="I202" s="103"/>
      <c r="J202" s="103"/>
      <c r="K202" s="103"/>
      <c r="L202" s="103"/>
      <c r="M202" s="103"/>
      <c r="N202" s="103"/>
      <c r="O202" s="103"/>
      <c r="P202" s="103"/>
      <c r="Q202" s="103"/>
      <c r="R202" s="96">
        <v>5.1448570115529201E-5</v>
      </c>
      <c r="S202" s="96"/>
      <c r="T202" s="96"/>
      <c r="U202" s="96"/>
      <c r="V202" s="96"/>
      <c r="W202" s="96"/>
      <c r="X202" s="96"/>
      <c r="Y202" s="96"/>
      <c r="Z202" s="96"/>
      <c r="AA202" s="96"/>
      <c r="AB202" s="94">
        <v>5</v>
      </c>
      <c r="AC202" s="94"/>
      <c r="AD202" s="94"/>
      <c r="AE202" s="94"/>
      <c r="AF202" s="94"/>
      <c r="AG202" s="94"/>
      <c r="AH202" s="94"/>
      <c r="AI202" s="94"/>
      <c r="AJ202" s="94"/>
      <c r="AK202" s="96">
        <v>1.14892345871918E-4</v>
      </c>
      <c r="AL202" s="96"/>
      <c r="AM202" s="96"/>
      <c r="AN202" s="96"/>
      <c r="AO202" s="96"/>
      <c r="AP202" s="96"/>
    </row>
    <row r="203" spans="2:42" s="1" customFormat="1" ht="10" x14ac:dyDescent="0.2">
      <c r="B203" s="98" t="s">
        <v>1146</v>
      </c>
      <c r="C203" s="98"/>
      <c r="D203" s="98"/>
      <c r="E203" s="98"/>
      <c r="F203" s="98"/>
      <c r="G203" s="103">
        <v>21767340.43</v>
      </c>
      <c r="H203" s="103"/>
      <c r="I203" s="103"/>
      <c r="J203" s="103"/>
      <c r="K203" s="103"/>
      <c r="L203" s="103"/>
      <c r="M203" s="103"/>
      <c r="N203" s="103"/>
      <c r="O203" s="103"/>
      <c r="P203" s="103"/>
      <c r="Q203" s="103"/>
      <c r="R203" s="96">
        <v>7.3728966353400803E-3</v>
      </c>
      <c r="S203" s="96"/>
      <c r="T203" s="96"/>
      <c r="U203" s="96"/>
      <c r="V203" s="96"/>
      <c r="W203" s="96"/>
      <c r="X203" s="96"/>
      <c r="Y203" s="96"/>
      <c r="Z203" s="96"/>
      <c r="AA203" s="96"/>
      <c r="AB203" s="94">
        <v>131</v>
      </c>
      <c r="AC203" s="94"/>
      <c r="AD203" s="94"/>
      <c r="AE203" s="94"/>
      <c r="AF203" s="94"/>
      <c r="AG203" s="94"/>
      <c r="AH203" s="94"/>
      <c r="AI203" s="94"/>
      <c r="AJ203" s="94"/>
      <c r="AK203" s="96">
        <v>3.0101794618442499E-3</v>
      </c>
      <c r="AL203" s="96"/>
      <c r="AM203" s="96"/>
      <c r="AN203" s="96"/>
      <c r="AO203" s="96"/>
      <c r="AP203" s="96"/>
    </row>
    <row r="204" spans="2:42" s="1" customFormat="1" ht="10" x14ac:dyDescent="0.2">
      <c r="B204" s="98" t="s">
        <v>1147</v>
      </c>
      <c r="C204" s="98"/>
      <c r="D204" s="98"/>
      <c r="E204" s="98"/>
      <c r="F204" s="98"/>
      <c r="G204" s="103">
        <v>6905485.6299999999</v>
      </c>
      <c r="H204" s="103"/>
      <c r="I204" s="103"/>
      <c r="J204" s="103"/>
      <c r="K204" s="103"/>
      <c r="L204" s="103"/>
      <c r="M204" s="103"/>
      <c r="N204" s="103"/>
      <c r="O204" s="103"/>
      <c r="P204" s="103"/>
      <c r="Q204" s="103"/>
      <c r="R204" s="96">
        <v>2.33898265755273E-3</v>
      </c>
      <c r="S204" s="96"/>
      <c r="T204" s="96"/>
      <c r="U204" s="96"/>
      <c r="V204" s="96"/>
      <c r="W204" s="96"/>
      <c r="X204" s="96"/>
      <c r="Y204" s="96"/>
      <c r="Z204" s="96"/>
      <c r="AA204" s="96"/>
      <c r="AB204" s="94">
        <v>36</v>
      </c>
      <c r="AC204" s="94"/>
      <c r="AD204" s="94"/>
      <c r="AE204" s="94"/>
      <c r="AF204" s="94"/>
      <c r="AG204" s="94"/>
      <c r="AH204" s="94"/>
      <c r="AI204" s="94"/>
      <c r="AJ204" s="94"/>
      <c r="AK204" s="96">
        <v>8.2722489027781002E-4</v>
      </c>
      <c r="AL204" s="96"/>
      <c r="AM204" s="96"/>
      <c r="AN204" s="96"/>
      <c r="AO204" s="96"/>
      <c r="AP204" s="96"/>
    </row>
    <row r="205" spans="2:42" s="1" customFormat="1" ht="10" x14ac:dyDescent="0.2">
      <c r="B205" s="98" t="s">
        <v>1148</v>
      </c>
      <c r="C205" s="98"/>
      <c r="D205" s="98"/>
      <c r="E205" s="98"/>
      <c r="F205" s="98"/>
      <c r="G205" s="103">
        <v>3459282.14</v>
      </c>
      <c r="H205" s="103"/>
      <c r="I205" s="103"/>
      <c r="J205" s="103"/>
      <c r="K205" s="103"/>
      <c r="L205" s="103"/>
      <c r="M205" s="103"/>
      <c r="N205" s="103"/>
      <c r="O205" s="103"/>
      <c r="P205" s="103"/>
      <c r="Q205" s="103"/>
      <c r="R205" s="96">
        <v>1.17170628780845E-3</v>
      </c>
      <c r="S205" s="96"/>
      <c r="T205" s="96"/>
      <c r="U205" s="96"/>
      <c r="V205" s="96"/>
      <c r="W205" s="96"/>
      <c r="X205" s="96"/>
      <c r="Y205" s="96"/>
      <c r="Z205" s="96"/>
      <c r="AA205" s="96"/>
      <c r="AB205" s="94">
        <v>43</v>
      </c>
      <c r="AC205" s="94"/>
      <c r="AD205" s="94"/>
      <c r="AE205" s="94"/>
      <c r="AF205" s="94"/>
      <c r="AG205" s="94"/>
      <c r="AH205" s="94"/>
      <c r="AI205" s="94"/>
      <c r="AJ205" s="94"/>
      <c r="AK205" s="96">
        <v>9.8807417449849511E-4</v>
      </c>
      <c r="AL205" s="96"/>
      <c r="AM205" s="96"/>
      <c r="AN205" s="96"/>
      <c r="AO205" s="96"/>
      <c r="AP205" s="96"/>
    </row>
    <row r="206" spans="2:42" s="1" customFormat="1" ht="10" x14ac:dyDescent="0.2">
      <c r="B206" s="98" t="s">
        <v>1149</v>
      </c>
      <c r="C206" s="98"/>
      <c r="D206" s="98"/>
      <c r="E206" s="98"/>
      <c r="F206" s="98"/>
      <c r="G206" s="103">
        <v>21583919.82</v>
      </c>
      <c r="H206" s="103"/>
      <c r="I206" s="103"/>
      <c r="J206" s="103"/>
      <c r="K206" s="103"/>
      <c r="L206" s="103"/>
      <c r="M206" s="103"/>
      <c r="N206" s="103"/>
      <c r="O206" s="103"/>
      <c r="P206" s="103"/>
      <c r="Q206" s="103"/>
      <c r="R206" s="96">
        <v>7.3107695600241997E-3</v>
      </c>
      <c r="S206" s="96"/>
      <c r="T206" s="96"/>
      <c r="U206" s="96"/>
      <c r="V206" s="96"/>
      <c r="W206" s="96"/>
      <c r="X206" s="96"/>
      <c r="Y206" s="96"/>
      <c r="Z206" s="96"/>
      <c r="AA206" s="96"/>
      <c r="AB206" s="94">
        <v>227</v>
      </c>
      <c r="AC206" s="94"/>
      <c r="AD206" s="94"/>
      <c r="AE206" s="94"/>
      <c r="AF206" s="94"/>
      <c r="AG206" s="94"/>
      <c r="AH206" s="94"/>
      <c r="AI206" s="94"/>
      <c r="AJ206" s="94"/>
      <c r="AK206" s="96">
        <v>5.2161125025850796E-3</v>
      </c>
      <c r="AL206" s="96"/>
      <c r="AM206" s="96"/>
      <c r="AN206" s="96"/>
      <c r="AO206" s="96"/>
      <c r="AP206" s="96"/>
    </row>
    <row r="207" spans="2:42" s="1" customFormat="1" ht="10" x14ac:dyDescent="0.2">
      <c r="B207" s="98" t="s">
        <v>1150</v>
      </c>
      <c r="C207" s="98"/>
      <c r="D207" s="98"/>
      <c r="E207" s="98"/>
      <c r="F207" s="98"/>
      <c r="G207" s="103">
        <v>4885870.74</v>
      </c>
      <c r="H207" s="103"/>
      <c r="I207" s="103"/>
      <c r="J207" s="103"/>
      <c r="K207" s="103"/>
      <c r="L207" s="103"/>
      <c r="M207" s="103"/>
      <c r="N207" s="103"/>
      <c r="O207" s="103"/>
      <c r="P207" s="103"/>
      <c r="Q207" s="103"/>
      <c r="R207" s="96">
        <v>1.65491140525396E-3</v>
      </c>
      <c r="S207" s="96"/>
      <c r="T207" s="96"/>
      <c r="U207" s="96"/>
      <c r="V207" s="96"/>
      <c r="W207" s="96"/>
      <c r="X207" s="96"/>
      <c r="Y207" s="96"/>
      <c r="Z207" s="96"/>
      <c r="AA207" s="96"/>
      <c r="AB207" s="94">
        <v>34</v>
      </c>
      <c r="AC207" s="94"/>
      <c r="AD207" s="94"/>
      <c r="AE207" s="94"/>
      <c r="AF207" s="94"/>
      <c r="AG207" s="94"/>
      <c r="AH207" s="94"/>
      <c r="AI207" s="94"/>
      <c r="AJ207" s="94"/>
      <c r="AK207" s="96">
        <v>7.8126795192904296E-4</v>
      </c>
      <c r="AL207" s="96"/>
      <c r="AM207" s="96"/>
      <c r="AN207" s="96"/>
      <c r="AO207" s="96"/>
      <c r="AP207" s="96"/>
    </row>
    <row r="208" spans="2:42" s="1" customFormat="1" ht="10" x14ac:dyDescent="0.2">
      <c r="B208" s="98" t="s">
        <v>1151</v>
      </c>
      <c r="C208" s="98"/>
      <c r="D208" s="98"/>
      <c r="E208" s="98"/>
      <c r="F208" s="98"/>
      <c r="G208" s="103">
        <v>4955253.93</v>
      </c>
      <c r="H208" s="103"/>
      <c r="I208" s="103"/>
      <c r="J208" s="103"/>
      <c r="K208" s="103"/>
      <c r="L208" s="103"/>
      <c r="M208" s="103"/>
      <c r="N208" s="103"/>
      <c r="O208" s="103"/>
      <c r="P208" s="103"/>
      <c r="Q208" s="103"/>
      <c r="R208" s="96">
        <v>1.67841244295515E-3</v>
      </c>
      <c r="S208" s="96"/>
      <c r="T208" s="96"/>
      <c r="U208" s="96"/>
      <c r="V208" s="96"/>
      <c r="W208" s="96"/>
      <c r="X208" s="96"/>
      <c r="Y208" s="96"/>
      <c r="Z208" s="96"/>
      <c r="AA208" s="96"/>
      <c r="AB208" s="94">
        <v>37</v>
      </c>
      <c r="AC208" s="94"/>
      <c r="AD208" s="94"/>
      <c r="AE208" s="94"/>
      <c r="AF208" s="94"/>
      <c r="AG208" s="94"/>
      <c r="AH208" s="94"/>
      <c r="AI208" s="94"/>
      <c r="AJ208" s="94"/>
      <c r="AK208" s="96">
        <v>8.5020335945219295E-4</v>
      </c>
      <c r="AL208" s="96"/>
      <c r="AM208" s="96"/>
      <c r="AN208" s="96"/>
      <c r="AO208" s="96"/>
      <c r="AP208" s="96"/>
    </row>
    <row r="209" spans="2:44" s="1" customFormat="1" ht="10" x14ac:dyDescent="0.2">
      <c r="B209" s="98" t="s">
        <v>1152</v>
      </c>
      <c r="C209" s="98"/>
      <c r="D209" s="98"/>
      <c r="E209" s="98"/>
      <c r="F209" s="98"/>
      <c r="G209" s="103">
        <v>162339.98000000001</v>
      </c>
      <c r="H209" s="103"/>
      <c r="I209" s="103"/>
      <c r="J209" s="103"/>
      <c r="K209" s="103"/>
      <c r="L209" s="103"/>
      <c r="M209" s="103"/>
      <c r="N209" s="103"/>
      <c r="O209" s="103"/>
      <c r="P209" s="103"/>
      <c r="Q209" s="103"/>
      <c r="R209" s="96">
        <v>5.4986776918027801E-5</v>
      </c>
      <c r="S209" s="96"/>
      <c r="T209" s="96"/>
      <c r="U209" s="96"/>
      <c r="V209" s="96"/>
      <c r="W209" s="96"/>
      <c r="X209" s="96"/>
      <c r="Y209" s="96"/>
      <c r="Z209" s="96"/>
      <c r="AA209" s="96"/>
      <c r="AB209" s="94">
        <v>4</v>
      </c>
      <c r="AC209" s="94"/>
      <c r="AD209" s="94"/>
      <c r="AE209" s="94"/>
      <c r="AF209" s="94"/>
      <c r="AG209" s="94"/>
      <c r="AH209" s="94"/>
      <c r="AI209" s="94"/>
      <c r="AJ209" s="94"/>
      <c r="AK209" s="96">
        <v>9.1913876697534406E-5</v>
      </c>
      <c r="AL209" s="96"/>
      <c r="AM209" s="96"/>
      <c r="AN209" s="96"/>
      <c r="AO209" s="96"/>
      <c r="AP209" s="96"/>
    </row>
    <row r="210" spans="2:44" s="1" customFormat="1" ht="10" x14ac:dyDescent="0.2">
      <c r="B210" s="98" t="s">
        <v>1153</v>
      </c>
      <c r="C210" s="98"/>
      <c r="D210" s="98"/>
      <c r="E210" s="98"/>
      <c r="F210" s="98"/>
      <c r="G210" s="103">
        <v>2761584049.54001</v>
      </c>
      <c r="H210" s="103"/>
      <c r="I210" s="103"/>
      <c r="J210" s="103"/>
      <c r="K210" s="103"/>
      <c r="L210" s="103"/>
      <c r="M210" s="103"/>
      <c r="N210" s="103"/>
      <c r="O210" s="103"/>
      <c r="P210" s="103"/>
      <c r="Q210" s="103"/>
      <c r="R210" s="96">
        <v>0.93538637908197397</v>
      </c>
      <c r="S210" s="96"/>
      <c r="T210" s="96"/>
      <c r="U210" s="96"/>
      <c r="V210" s="96"/>
      <c r="W210" s="96"/>
      <c r="X210" s="96"/>
      <c r="Y210" s="96"/>
      <c r="Z210" s="96"/>
      <c r="AA210" s="96"/>
      <c r="AB210" s="94">
        <v>41302</v>
      </c>
      <c r="AC210" s="94"/>
      <c r="AD210" s="94"/>
      <c r="AE210" s="94"/>
      <c r="AF210" s="94"/>
      <c r="AG210" s="94"/>
      <c r="AH210" s="94"/>
      <c r="AI210" s="94"/>
      <c r="AJ210" s="94"/>
      <c r="AK210" s="96">
        <v>0.94905673384039202</v>
      </c>
      <c r="AL210" s="96"/>
      <c r="AM210" s="96"/>
      <c r="AN210" s="96"/>
      <c r="AO210" s="96"/>
      <c r="AP210" s="96"/>
    </row>
    <row r="211" spans="2:44" s="1" customFormat="1" ht="10.5" x14ac:dyDescent="0.2">
      <c r="B211" s="99"/>
      <c r="C211" s="99"/>
      <c r="D211" s="99"/>
      <c r="E211" s="99"/>
      <c r="F211" s="99"/>
      <c r="G211" s="104">
        <v>2952345802.0100098</v>
      </c>
      <c r="H211" s="104"/>
      <c r="I211" s="104"/>
      <c r="J211" s="104"/>
      <c r="K211" s="104"/>
      <c r="L211" s="104"/>
      <c r="M211" s="104"/>
      <c r="N211" s="104"/>
      <c r="O211" s="104"/>
      <c r="P211" s="104"/>
      <c r="Q211" s="104"/>
      <c r="R211" s="97">
        <v>1</v>
      </c>
      <c r="S211" s="97"/>
      <c r="T211" s="97"/>
      <c r="U211" s="97"/>
      <c r="V211" s="97"/>
      <c r="W211" s="97"/>
      <c r="X211" s="97"/>
      <c r="Y211" s="97"/>
      <c r="Z211" s="97"/>
      <c r="AA211" s="97"/>
      <c r="AB211" s="95">
        <v>43519</v>
      </c>
      <c r="AC211" s="95"/>
      <c r="AD211" s="95"/>
      <c r="AE211" s="95"/>
      <c r="AF211" s="95"/>
      <c r="AG211" s="95"/>
      <c r="AH211" s="95"/>
      <c r="AI211" s="95"/>
      <c r="AJ211" s="95"/>
      <c r="AK211" s="97">
        <v>1</v>
      </c>
      <c r="AL211" s="97"/>
      <c r="AM211" s="97"/>
      <c r="AN211" s="97"/>
      <c r="AO211" s="97"/>
      <c r="AP211" s="97"/>
    </row>
    <row r="212" spans="2:44" s="1" customFormat="1" ht="8" x14ac:dyDescent="0.2"/>
    <row r="213" spans="2:44" s="1" customFormat="1" ht="13" x14ac:dyDescent="0.2">
      <c r="B213" s="87" t="s">
        <v>1200</v>
      </c>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c r="AG213" s="87"/>
      <c r="AH213" s="87"/>
      <c r="AI213" s="87"/>
      <c r="AJ213" s="87"/>
      <c r="AK213" s="87"/>
      <c r="AL213" s="87"/>
      <c r="AM213" s="87"/>
      <c r="AN213" s="87"/>
      <c r="AO213" s="87"/>
      <c r="AP213" s="87"/>
      <c r="AQ213" s="87"/>
      <c r="AR213" s="87"/>
    </row>
    <row r="214" spans="2:44" s="1" customFormat="1" ht="8" x14ac:dyDescent="0.2"/>
    <row r="215" spans="2:44" s="1" customFormat="1" ht="10.5" x14ac:dyDescent="0.2">
      <c r="B215" s="99"/>
      <c r="C215" s="99"/>
      <c r="D215" s="99"/>
      <c r="E215" s="99"/>
      <c r="F215" s="85" t="s">
        <v>1077</v>
      </c>
      <c r="G215" s="85"/>
      <c r="H215" s="85"/>
      <c r="I215" s="85"/>
      <c r="J215" s="85"/>
      <c r="K215" s="85"/>
      <c r="L215" s="85"/>
      <c r="M215" s="85"/>
      <c r="N215" s="85"/>
      <c r="O215" s="85"/>
      <c r="P215" s="85"/>
      <c r="Q215" s="85" t="s">
        <v>1078</v>
      </c>
      <c r="R215" s="85"/>
      <c r="S215" s="85"/>
      <c r="T215" s="85"/>
      <c r="U215" s="85"/>
      <c r="V215" s="85"/>
      <c r="W215" s="85"/>
      <c r="X215" s="85"/>
      <c r="Y215" s="85"/>
      <c r="Z215" s="85"/>
      <c r="AA215" s="85" t="s">
        <v>1079</v>
      </c>
      <c r="AB215" s="85"/>
      <c r="AC215" s="85"/>
      <c r="AD215" s="85"/>
      <c r="AE215" s="85"/>
      <c r="AF215" s="85"/>
      <c r="AG215" s="85"/>
      <c r="AH215" s="85"/>
      <c r="AI215" s="85"/>
      <c r="AJ215" s="85" t="s">
        <v>1078</v>
      </c>
      <c r="AK215" s="85"/>
      <c r="AL215" s="85"/>
      <c r="AM215" s="85"/>
      <c r="AN215" s="85"/>
      <c r="AO215" s="85"/>
      <c r="AP215" s="85"/>
    </row>
    <row r="216" spans="2:44" s="1" customFormat="1" ht="10" x14ac:dyDescent="0.2">
      <c r="B216" s="98" t="s">
        <v>1154</v>
      </c>
      <c r="C216" s="98"/>
      <c r="D216" s="98"/>
      <c r="E216" s="98"/>
      <c r="F216" s="103">
        <v>2952345802.0100002</v>
      </c>
      <c r="G216" s="103"/>
      <c r="H216" s="103"/>
      <c r="I216" s="103"/>
      <c r="J216" s="103"/>
      <c r="K216" s="103"/>
      <c r="L216" s="103"/>
      <c r="M216" s="103"/>
      <c r="N216" s="103"/>
      <c r="O216" s="103"/>
      <c r="P216" s="103"/>
      <c r="Q216" s="96">
        <v>1</v>
      </c>
      <c r="R216" s="96"/>
      <c r="S216" s="96"/>
      <c r="T216" s="96"/>
      <c r="U216" s="96"/>
      <c r="V216" s="96"/>
      <c r="W216" s="96"/>
      <c r="X216" s="96"/>
      <c r="Y216" s="96"/>
      <c r="Z216" s="96"/>
      <c r="AA216" s="94">
        <v>43519</v>
      </c>
      <c r="AB216" s="94"/>
      <c r="AC216" s="94"/>
      <c r="AD216" s="94"/>
      <c r="AE216" s="94"/>
      <c r="AF216" s="94"/>
      <c r="AG216" s="94"/>
      <c r="AH216" s="94"/>
      <c r="AI216" s="94"/>
      <c r="AJ216" s="96">
        <v>1</v>
      </c>
      <c r="AK216" s="96"/>
      <c r="AL216" s="96"/>
      <c r="AM216" s="96"/>
      <c r="AN216" s="96"/>
      <c r="AO216" s="96"/>
      <c r="AP216" s="96"/>
    </row>
    <row r="217" spans="2:44" s="1" customFormat="1" ht="10.5" x14ac:dyDescent="0.2">
      <c r="B217" s="99"/>
      <c r="C217" s="99"/>
      <c r="D217" s="99"/>
      <c r="E217" s="99"/>
      <c r="F217" s="104">
        <v>2952345802.0100002</v>
      </c>
      <c r="G217" s="104"/>
      <c r="H217" s="104"/>
      <c r="I217" s="104"/>
      <c r="J217" s="104"/>
      <c r="K217" s="104"/>
      <c r="L217" s="104"/>
      <c r="M217" s="104"/>
      <c r="N217" s="104"/>
      <c r="O217" s="104"/>
      <c r="P217" s="104"/>
      <c r="Q217" s="97">
        <v>1</v>
      </c>
      <c r="R217" s="97"/>
      <c r="S217" s="97"/>
      <c r="T217" s="97"/>
      <c r="U217" s="97"/>
      <c r="V217" s="97"/>
      <c r="W217" s="97"/>
      <c r="X217" s="97"/>
      <c r="Y217" s="97"/>
      <c r="Z217" s="97"/>
      <c r="AA217" s="95">
        <v>43519</v>
      </c>
      <c r="AB217" s="95"/>
      <c r="AC217" s="95"/>
      <c r="AD217" s="95"/>
      <c r="AE217" s="95"/>
      <c r="AF217" s="95"/>
      <c r="AG217" s="95"/>
      <c r="AH217" s="95"/>
      <c r="AI217" s="95"/>
      <c r="AJ217" s="97">
        <v>1</v>
      </c>
      <c r="AK217" s="97"/>
      <c r="AL217" s="97"/>
      <c r="AM217" s="97"/>
      <c r="AN217" s="97"/>
      <c r="AO217" s="97"/>
      <c r="AP217" s="97"/>
    </row>
    <row r="218" spans="2:44" s="1" customFormat="1" ht="8" x14ac:dyDescent="0.2"/>
    <row r="219" spans="2:44" s="1" customFormat="1" ht="13" x14ac:dyDescent="0.2">
      <c r="B219" s="87" t="s">
        <v>1201</v>
      </c>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c r="AG219" s="87"/>
      <c r="AH219" s="87"/>
      <c r="AI219" s="87"/>
      <c r="AJ219" s="87"/>
      <c r="AK219" s="87"/>
      <c r="AL219" s="87"/>
      <c r="AM219" s="87"/>
      <c r="AN219" s="87"/>
      <c r="AO219" s="87"/>
      <c r="AP219" s="87"/>
      <c r="AQ219" s="87"/>
      <c r="AR219" s="87"/>
    </row>
    <row r="220" spans="2:44" s="1" customFormat="1" ht="8" x14ac:dyDescent="0.2"/>
    <row r="221" spans="2:44" s="1" customFormat="1" ht="10.5" x14ac:dyDescent="0.2">
      <c r="B221" s="99"/>
      <c r="C221" s="99"/>
      <c r="D221" s="85" t="s">
        <v>1077</v>
      </c>
      <c r="E221" s="85"/>
      <c r="F221" s="85"/>
      <c r="G221" s="85"/>
      <c r="H221" s="85"/>
      <c r="I221" s="85"/>
      <c r="J221" s="85"/>
      <c r="K221" s="85"/>
      <c r="L221" s="85"/>
      <c r="M221" s="85"/>
      <c r="N221" s="85"/>
      <c r="O221" s="85" t="s">
        <v>1078</v>
      </c>
      <c r="P221" s="85"/>
      <c r="Q221" s="85"/>
      <c r="R221" s="85"/>
      <c r="S221" s="85"/>
      <c r="T221" s="85"/>
      <c r="U221" s="85"/>
      <c r="V221" s="85"/>
      <c r="W221" s="85"/>
      <c r="X221" s="85"/>
      <c r="Y221" s="85" t="s">
        <v>1079</v>
      </c>
      <c r="Z221" s="85"/>
      <c r="AA221" s="85"/>
      <c r="AB221" s="85"/>
      <c r="AC221" s="85"/>
      <c r="AD221" s="85"/>
      <c r="AE221" s="85"/>
      <c r="AF221" s="85"/>
      <c r="AG221" s="85"/>
      <c r="AH221" s="85" t="s">
        <v>1078</v>
      </c>
      <c r="AI221" s="85"/>
      <c r="AJ221" s="85"/>
      <c r="AK221" s="85"/>
      <c r="AL221" s="85"/>
      <c r="AM221" s="85"/>
      <c r="AN221" s="85"/>
      <c r="AO221" s="85"/>
    </row>
    <row r="222" spans="2:44" s="1" customFormat="1" ht="10" x14ac:dyDescent="0.2">
      <c r="B222" s="98" t="s">
        <v>1155</v>
      </c>
      <c r="C222" s="98"/>
      <c r="D222" s="103">
        <v>2819584414.9000001</v>
      </c>
      <c r="E222" s="103"/>
      <c r="F222" s="103"/>
      <c r="G222" s="103"/>
      <c r="H222" s="103"/>
      <c r="I222" s="103"/>
      <c r="J222" s="103"/>
      <c r="K222" s="103"/>
      <c r="L222" s="103"/>
      <c r="M222" s="103"/>
      <c r="N222" s="103"/>
      <c r="O222" s="96">
        <v>0.95503189801831001</v>
      </c>
      <c r="P222" s="96"/>
      <c r="Q222" s="96"/>
      <c r="R222" s="96"/>
      <c r="S222" s="96"/>
      <c r="T222" s="96"/>
      <c r="U222" s="96"/>
      <c r="V222" s="96"/>
      <c r="W222" s="96"/>
      <c r="X222" s="96"/>
      <c r="Y222" s="94">
        <v>41970</v>
      </c>
      <c r="Z222" s="94"/>
      <c r="AA222" s="94"/>
      <c r="AB222" s="94"/>
      <c r="AC222" s="94"/>
      <c r="AD222" s="94"/>
      <c r="AE222" s="94"/>
      <c r="AF222" s="94"/>
      <c r="AG222" s="94"/>
      <c r="AH222" s="96">
        <v>0.96440635124887997</v>
      </c>
      <c r="AI222" s="96"/>
      <c r="AJ222" s="96"/>
      <c r="AK222" s="96"/>
      <c r="AL222" s="96"/>
      <c r="AM222" s="96"/>
      <c r="AN222" s="96"/>
      <c r="AO222" s="96"/>
    </row>
    <row r="223" spans="2:44" s="1" customFormat="1" ht="10" x14ac:dyDescent="0.2">
      <c r="B223" s="98" t="s">
        <v>1156</v>
      </c>
      <c r="C223" s="98"/>
      <c r="D223" s="103">
        <v>95832094.799999997</v>
      </c>
      <c r="E223" s="103"/>
      <c r="F223" s="103"/>
      <c r="G223" s="103"/>
      <c r="H223" s="103"/>
      <c r="I223" s="103"/>
      <c r="J223" s="103"/>
      <c r="K223" s="103"/>
      <c r="L223" s="103"/>
      <c r="M223" s="103"/>
      <c r="N223" s="103"/>
      <c r="O223" s="96">
        <v>3.2459644373215399E-2</v>
      </c>
      <c r="P223" s="96"/>
      <c r="Q223" s="96"/>
      <c r="R223" s="96"/>
      <c r="S223" s="96"/>
      <c r="T223" s="96"/>
      <c r="U223" s="96"/>
      <c r="V223" s="96"/>
      <c r="W223" s="96"/>
      <c r="X223" s="96"/>
      <c r="Y223" s="94">
        <v>632</v>
      </c>
      <c r="Z223" s="94"/>
      <c r="AA223" s="94"/>
      <c r="AB223" s="94"/>
      <c r="AC223" s="94"/>
      <c r="AD223" s="94"/>
      <c r="AE223" s="94"/>
      <c r="AF223" s="94"/>
      <c r="AG223" s="94"/>
      <c r="AH223" s="96">
        <v>1.45223925182104E-2</v>
      </c>
      <c r="AI223" s="96"/>
      <c r="AJ223" s="96"/>
      <c r="AK223" s="96"/>
      <c r="AL223" s="96"/>
      <c r="AM223" s="96"/>
      <c r="AN223" s="96"/>
      <c r="AO223" s="96"/>
    </row>
    <row r="224" spans="2:44" s="1" customFormat="1" ht="10" x14ac:dyDescent="0.2">
      <c r="B224" s="98" t="s">
        <v>1157</v>
      </c>
      <c r="C224" s="98"/>
      <c r="D224" s="103">
        <v>36929292.310000002</v>
      </c>
      <c r="E224" s="103"/>
      <c r="F224" s="103"/>
      <c r="G224" s="103"/>
      <c r="H224" s="103"/>
      <c r="I224" s="103"/>
      <c r="J224" s="103"/>
      <c r="K224" s="103"/>
      <c r="L224" s="103"/>
      <c r="M224" s="103"/>
      <c r="N224" s="103"/>
      <c r="O224" s="96">
        <v>1.2508457608474599E-2</v>
      </c>
      <c r="P224" s="96"/>
      <c r="Q224" s="96"/>
      <c r="R224" s="96"/>
      <c r="S224" s="96"/>
      <c r="T224" s="96"/>
      <c r="U224" s="96"/>
      <c r="V224" s="96"/>
      <c r="W224" s="96"/>
      <c r="X224" s="96"/>
      <c r="Y224" s="94">
        <v>917</v>
      </c>
      <c r="Z224" s="94"/>
      <c r="AA224" s="94"/>
      <c r="AB224" s="94"/>
      <c r="AC224" s="94"/>
      <c r="AD224" s="94"/>
      <c r="AE224" s="94"/>
      <c r="AF224" s="94"/>
      <c r="AG224" s="94"/>
      <c r="AH224" s="96">
        <v>2.1071256232909799E-2</v>
      </c>
      <c r="AI224" s="96"/>
      <c r="AJ224" s="96"/>
      <c r="AK224" s="96"/>
      <c r="AL224" s="96"/>
      <c r="AM224" s="96"/>
      <c r="AN224" s="96"/>
      <c r="AO224" s="96"/>
    </row>
    <row r="225" spans="2:44" s="1" customFormat="1" ht="10.5" x14ac:dyDescent="0.2">
      <c r="B225" s="99"/>
      <c r="C225" s="99"/>
      <c r="D225" s="104">
        <v>2952345802.0100002</v>
      </c>
      <c r="E225" s="104"/>
      <c r="F225" s="104"/>
      <c r="G225" s="104"/>
      <c r="H225" s="104"/>
      <c r="I225" s="104"/>
      <c r="J225" s="104"/>
      <c r="K225" s="104"/>
      <c r="L225" s="104"/>
      <c r="M225" s="104"/>
      <c r="N225" s="104"/>
      <c r="O225" s="97">
        <v>1</v>
      </c>
      <c r="P225" s="97"/>
      <c r="Q225" s="97"/>
      <c r="R225" s="97"/>
      <c r="S225" s="97"/>
      <c r="T225" s="97"/>
      <c r="U225" s="97"/>
      <c r="V225" s="97"/>
      <c r="W225" s="97"/>
      <c r="X225" s="97"/>
      <c r="Y225" s="95">
        <v>43519</v>
      </c>
      <c r="Z225" s="95"/>
      <c r="AA225" s="95"/>
      <c r="AB225" s="95"/>
      <c r="AC225" s="95"/>
      <c r="AD225" s="95"/>
      <c r="AE225" s="95"/>
      <c r="AF225" s="95"/>
      <c r="AG225" s="95"/>
      <c r="AH225" s="97">
        <v>1</v>
      </c>
      <c r="AI225" s="97"/>
      <c r="AJ225" s="97"/>
      <c r="AK225" s="97"/>
      <c r="AL225" s="97"/>
      <c r="AM225" s="97"/>
      <c r="AN225" s="97"/>
      <c r="AO225" s="97"/>
    </row>
    <row r="226" spans="2:44" s="1" customFormat="1" ht="8" x14ac:dyDescent="0.2"/>
    <row r="227" spans="2:44" s="1" customFormat="1" ht="13" x14ac:dyDescent="0.2">
      <c r="B227" s="87" t="s">
        <v>1202</v>
      </c>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c r="AG227" s="87"/>
      <c r="AH227" s="87"/>
      <c r="AI227" s="87"/>
      <c r="AJ227" s="87"/>
      <c r="AK227" s="87"/>
      <c r="AL227" s="87"/>
      <c r="AM227" s="87"/>
      <c r="AN227" s="87"/>
      <c r="AO227" s="87"/>
      <c r="AP227" s="87"/>
      <c r="AQ227" s="87"/>
      <c r="AR227" s="87"/>
    </row>
    <row r="228" spans="2:44" s="1" customFormat="1" ht="8" x14ac:dyDescent="0.2"/>
    <row r="229" spans="2:44" s="1" customFormat="1" ht="10.5" x14ac:dyDescent="0.2">
      <c r="B229" s="52"/>
      <c r="C229" s="85" t="s">
        <v>1077</v>
      </c>
      <c r="D229" s="85"/>
      <c r="E229" s="85"/>
      <c r="F229" s="85"/>
      <c r="G229" s="85"/>
      <c r="H229" s="85"/>
      <c r="I229" s="85"/>
      <c r="J229" s="85"/>
      <c r="K229" s="85"/>
      <c r="L229" s="85"/>
      <c r="M229" s="85"/>
      <c r="N229" s="85" t="s">
        <v>1078</v>
      </c>
      <c r="O229" s="85"/>
      <c r="P229" s="85"/>
      <c r="Q229" s="85"/>
      <c r="R229" s="85"/>
      <c r="S229" s="85"/>
      <c r="T229" s="85"/>
      <c r="U229" s="85"/>
      <c r="V229" s="85"/>
      <c r="W229" s="85"/>
      <c r="X229" s="85" t="s">
        <v>1079</v>
      </c>
      <c r="Y229" s="85"/>
      <c r="Z229" s="85"/>
      <c r="AA229" s="85"/>
      <c r="AB229" s="85"/>
      <c r="AC229" s="85"/>
      <c r="AD229" s="85"/>
      <c r="AE229" s="85"/>
      <c r="AF229" s="85"/>
      <c r="AG229" s="85" t="s">
        <v>1078</v>
      </c>
      <c r="AH229" s="85"/>
      <c r="AI229" s="85"/>
      <c r="AJ229" s="85"/>
      <c r="AK229" s="85"/>
      <c r="AL229" s="85"/>
      <c r="AM229" s="85"/>
      <c r="AN229" s="85"/>
      <c r="AO229" s="85"/>
    </row>
    <row r="230" spans="2:44" s="1" customFormat="1" ht="10" x14ac:dyDescent="0.2">
      <c r="B230" s="12" t="s">
        <v>1158</v>
      </c>
      <c r="C230" s="103">
        <v>130493677.93000001</v>
      </c>
      <c r="D230" s="103"/>
      <c r="E230" s="103"/>
      <c r="F230" s="103"/>
      <c r="G230" s="103"/>
      <c r="H230" s="103"/>
      <c r="I230" s="103"/>
      <c r="J230" s="103"/>
      <c r="K230" s="103"/>
      <c r="L230" s="103"/>
      <c r="M230" s="103"/>
      <c r="N230" s="96">
        <v>4.4199997791979001E-2</v>
      </c>
      <c r="O230" s="96"/>
      <c r="P230" s="96"/>
      <c r="Q230" s="96"/>
      <c r="R230" s="96"/>
      <c r="S230" s="96"/>
      <c r="T230" s="96"/>
      <c r="U230" s="96"/>
      <c r="V230" s="96"/>
      <c r="W230" s="96"/>
      <c r="X230" s="94">
        <v>6804</v>
      </c>
      <c r="Y230" s="94"/>
      <c r="Z230" s="94"/>
      <c r="AA230" s="94"/>
      <c r="AB230" s="94"/>
      <c r="AC230" s="94"/>
      <c r="AD230" s="94"/>
      <c r="AE230" s="94"/>
      <c r="AF230" s="94"/>
      <c r="AG230" s="96">
        <v>0.15634550426250601</v>
      </c>
      <c r="AH230" s="96"/>
      <c r="AI230" s="96"/>
      <c r="AJ230" s="96"/>
      <c r="AK230" s="96"/>
      <c r="AL230" s="96"/>
      <c r="AM230" s="96"/>
      <c r="AN230" s="96"/>
      <c r="AO230" s="96"/>
    </row>
    <row r="231" spans="2:44" s="1" customFormat="1" ht="10" x14ac:dyDescent="0.2">
      <c r="B231" s="12" t="s">
        <v>1159</v>
      </c>
      <c r="C231" s="103">
        <v>247245492.62999901</v>
      </c>
      <c r="D231" s="103"/>
      <c r="E231" s="103"/>
      <c r="F231" s="103"/>
      <c r="G231" s="103"/>
      <c r="H231" s="103"/>
      <c r="I231" s="103"/>
      <c r="J231" s="103"/>
      <c r="K231" s="103"/>
      <c r="L231" s="103"/>
      <c r="M231" s="103"/>
      <c r="N231" s="96">
        <v>8.3745438106088796E-2</v>
      </c>
      <c r="O231" s="96"/>
      <c r="P231" s="96"/>
      <c r="Q231" s="96"/>
      <c r="R231" s="96"/>
      <c r="S231" s="96"/>
      <c r="T231" s="96"/>
      <c r="U231" s="96"/>
      <c r="V231" s="96"/>
      <c r="W231" s="96"/>
      <c r="X231" s="94">
        <v>6225</v>
      </c>
      <c r="Y231" s="94"/>
      <c r="Z231" s="94"/>
      <c r="AA231" s="94"/>
      <c r="AB231" s="94"/>
      <c r="AC231" s="94"/>
      <c r="AD231" s="94"/>
      <c r="AE231" s="94"/>
      <c r="AF231" s="94"/>
      <c r="AG231" s="96">
        <v>0.143040970610538</v>
      </c>
      <c r="AH231" s="96"/>
      <c r="AI231" s="96"/>
      <c r="AJ231" s="96"/>
      <c r="AK231" s="96"/>
      <c r="AL231" s="96"/>
      <c r="AM231" s="96"/>
      <c r="AN231" s="96"/>
      <c r="AO231" s="96"/>
    </row>
    <row r="232" spans="2:44" s="1" customFormat="1" ht="10" x14ac:dyDescent="0.2">
      <c r="B232" s="12" t="s">
        <v>1160</v>
      </c>
      <c r="C232" s="103">
        <v>294408178.56999999</v>
      </c>
      <c r="D232" s="103"/>
      <c r="E232" s="103"/>
      <c r="F232" s="103"/>
      <c r="G232" s="103"/>
      <c r="H232" s="103"/>
      <c r="I232" s="103"/>
      <c r="J232" s="103"/>
      <c r="K232" s="103"/>
      <c r="L232" s="103"/>
      <c r="M232" s="103"/>
      <c r="N232" s="96">
        <v>9.9720086437558697E-2</v>
      </c>
      <c r="O232" s="96"/>
      <c r="P232" s="96"/>
      <c r="Q232" s="96"/>
      <c r="R232" s="96"/>
      <c r="S232" s="96"/>
      <c r="T232" s="96"/>
      <c r="U232" s="96"/>
      <c r="V232" s="96"/>
      <c r="W232" s="96"/>
      <c r="X232" s="94">
        <v>5417</v>
      </c>
      <c r="Y232" s="94"/>
      <c r="Z232" s="94"/>
      <c r="AA232" s="94"/>
      <c r="AB232" s="94"/>
      <c r="AC232" s="94"/>
      <c r="AD232" s="94"/>
      <c r="AE232" s="94"/>
      <c r="AF232" s="94"/>
      <c r="AG232" s="96">
        <v>0.12447436751763601</v>
      </c>
      <c r="AH232" s="96"/>
      <c r="AI232" s="96"/>
      <c r="AJ232" s="96"/>
      <c r="AK232" s="96"/>
      <c r="AL232" s="96"/>
      <c r="AM232" s="96"/>
      <c r="AN232" s="96"/>
      <c r="AO232" s="96"/>
    </row>
    <row r="233" spans="2:44" s="1" customFormat="1" ht="10" x14ac:dyDescent="0.2">
      <c r="B233" s="12" t="s">
        <v>1161</v>
      </c>
      <c r="C233" s="103">
        <v>355812785.69999999</v>
      </c>
      <c r="D233" s="103"/>
      <c r="E233" s="103"/>
      <c r="F233" s="103"/>
      <c r="G233" s="103"/>
      <c r="H233" s="103"/>
      <c r="I233" s="103"/>
      <c r="J233" s="103"/>
      <c r="K233" s="103"/>
      <c r="L233" s="103"/>
      <c r="M233" s="103"/>
      <c r="N233" s="96">
        <v>0.12051866873377701</v>
      </c>
      <c r="O233" s="96"/>
      <c r="P233" s="96"/>
      <c r="Q233" s="96"/>
      <c r="R233" s="96"/>
      <c r="S233" s="96"/>
      <c r="T233" s="96"/>
      <c r="U233" s="96"/>
      <c r="V233" s="96"/>
      <c r="W233" s="96"/>
      <c r="X233" s="94">
        <v>5223</v>
      </c>
      <c r="Y233" s="94"/>
      <c r="Z233" s="94"/>
      <c r="AA233" s="94"/>
      <c r="AB233" s="94"/>
      <c r="AC233" s="94"/>
      <c r="AD233" s="94"/>
      <c r="AE233" s="94"/>
      <c r="AF233" s="94"/>
      <c r="AG233" s="96">
        <v>0.12001654449780599</v>
      </c>
      <c r="AH233" s="96"/>
      <c r="AI233" s="96"/>
      <c r="AJ233" s="96"/>
      <c r="AK233" s="96"/>
      <c r="AL233" s="96"/>
      <c r="AM233" s="96"/>
      <c r="AN233" s="96"/>
      <c r="AO233" s="96"/>
    </row>
    <row r="234" spans="2:44" s="1" customFormat="1" ht="10" x14ac:dyDescent="0.2">
      <c r="B234" s="12" t="s">
        <v>1162</v>
      </c>
      <c r="C234" s="103">
        <v>403832156.22999901</v>
      </c>
      <c r="D234" s="103"/>
      <c r="E234" s="103"/>
      <c r="F234" s="103"/>
      <c r="G234" s="103"/>
      <c r="H234" s="103"/>
      <c r="I234" s="103"/>
      <c r="J234" s="103"/>
      <c r="K234" s="103"/>
      <c r="L234" s="103"/>
      <c r="M234" s="103"/>
      <c r="N234" s="96">
        <v>0.13678348788108199</v>
      </c>
      <c r="O234" s="96"/>
      <c r="P234" s="96"/>
      <c r="Q234" s="96"/>
      <c r="R234" s="96"/>
      <c r="S234" s="96"/>
      <c r="T234" s="96"/>
      <c r="U234" s="96"/>
      <c r="V234" s="96"/>
      <c r="W234" s="96"/>
      <c r="X234" s="94">
        <v>5060</v>
      </c>
      <c r="Y234" s="94"/>
      <c r="Z234" s="94"/>
      <c r="AA234" s="94"/>
      <c r="AB234" s="94"/>
      <c r="AC234" s="94"/>
      <c r="AD234" s="94"/>
      <c r="AE234" s="94"/>
      <c r="AF234" s="94"/>
      <c r="AG234" s="96">
        <v>0.116271054022381</v>
      </c>
      <c r="AH234" s="96"/>
      <c r="AI234" s="96"/>
      <c r="AJ234" s="96"/>
      <c r="AK234" s="96"/>
      <c r="AL234" s="96"/>
      <c r="AM234" s="96"/>
      <c r="AN234" s="96"/>
      <c r="AO234" s="96"/>
    </row>
    <row r="235" spans="2:44" s="1" customFormat="1" ht="10" x14ac:dyDescent="0.2">
      <c r="B235" s="12" t="s">
        <v>1163</v>
      </c>
      <c r="C235" s="103">
        <v>402099921.85000098</v>
      </c>
      <c r="D235" s="103"/>
      <c r="E235" s="103"/>
      <c r="F235" s="103"/>
      <c r="G235" s="103"/>
      <c r="H235" s="103"/>
      <c r="I235" s="103"/>
      <c r="J235" s="103"/>
      <c r="K235" s="103"/>
      <c r="L235" s="103"/>
      <c r="M235" s="103"/>
      <c r="N235" s="96">
        <v>0.13619675634752701</v>
      </c>
      <c r="O235" s="96"/>
      <c r="P235" s="96"/>
      <c r="Q235" s="96"/>
      <c r="R235" s="96"/>
      <c r="S235" s="96"/>
      <c r="T235" s="96"/>
      <c r="U235" s="96"/>
      <c r="V235" s="96"/>
      <c r="W235" s="96"/>
      <c r="X235" s="94">
        <v>4608</v>
      </c>
      <c r="Y235" s="94"/>
      <c r="Z235" s="94"/>
      <c r="AA235" s="94"/>
      <c r="AB235" s="94"/>
      <c r="AC235" s="94"/>
      <c r="AD235" s="94"/>
      <c r="AE235" s="94"/>
      <c r="AF235" s="94"/>
      <c r="AG235" s="96">
        <v>0.10588478595556</v>
      </c>
      <c r="AH235" s="96"/>
      <c r="AI235" s="96"/>
      <c r="AJ235" s="96"/>
      <c r="AK235" s="96"/>
      <c r="AL235" s="96"/>
      <c r="AM235" s="96"/>
      <c r="AN235" s="96"/>
      <c r="AO235" s="96"/>
    </row>
    <row r="236" spans="2:44" s="1" customFormat="1" ht="10" x14ac:dyDescent="0.2">
      <c r="B236" s="12" t="s">
        <v>1164</v>
      </c>
      <c r="C236" s="103">
        <v>427332769.59999901</v>
      </c>
      <c r="D236" s="103"/>
      <c r="E236" s="103"/>
      <c r="F236" s="103"/>
      <c r="G236" s="103"/>
      <c r="H236" s="103"/>
      <c r="I236" s="103"/>
      <c r="J236" s="103"/>
      <c r="K236" s="103"/>
      <c r="L236" s="103"/>
      <c r="M236" s="103"/>
      <c r="N236" s="96">
        <v>0.14474346782448899</v>
      </c>
      <c r="O236" s="96"/>
      <c r="P236" s="96"/>
      <c r="Q236" s="96"/>
      <c r="R236" s="96"/>
      <c r="S236" s="96"/>
      <c r="T236" s="96"/>
      <c r="U236" s="96"/>
      <c r="V236" s="96"/>
      <c r="W236" s="96"/>
      <c r="X236" s="94">
        <v>4192</v>
      </c>
      <c r="Y236" s="94"/>
      <c r="Z236" s="94"/>
      <c r="AA236" s="94"/>
      <c r="AB236" s="94"/>
      <c r="AC236" s="94"/>
      <c r="AD236" s="94"/>
      <c r="AE236" s="94"/>
      <c r="AF236" s="94"/>
      <c r="AG236" s="96">
        <v>9.6325742779016094E-2</v>
      </c>
      <c r="AH236" s="96"/>
      <c r="AI236" s="96"/>
      <c r="AJ236" s="96"/>
      <c r="AK236" s="96"/>
      <c r="AL236" s="96"/>
      <c r="AM236" s="96"/>
      <c r="AN236" s="96"/>
      <c r="AO236" s="96"/>
    </row>
    <row r="237" spans="2:44" s="1" customFormat="1" ht="10" x14ac:dyDescent="0.2">
      <c r="B237" s="12" t="s">
        <v>1165</v>
      </c>
      <c r="C237" s="103">
        <v>323401012.049999</v>
      </c>
      <c r="D237" s="103"/>
      <c r="E237" s="103"/>
      <c r="F237" s="103"/>
      <c r="G237" s="103"/>
      <c r="H237" s="103"/>
      <c r="I237" s="103"/>
      <c r="J237" s="103"/>
      <c r="K237" s="103"/>
      <c r="L237" s="103"/>
      <c r="M237" s="103"/>
      <c r="N237" s="96">
        <v>0.109540356630928</v>
      </c>
      <c r="O237" s="96"/>
      <c r="P237" s="96"/>
      <c r="Q237" s="96"/>
      <c r="R237" s="96"/>
      <c r="S237" s="96"/>
      <c r="T237" s="96"/>
      <c r="U237" s="96"/>
      <c r="V237" s="96"/>
      <c r="W237" s="96"/>
      <c r="X237" s="94">
        <v>3004</v>
      </c>
      <c r="Y237" s="94"/>
      <c r="Z237" s="94"/>
      <c r="AA237" s="94"/>
      <c r="AB237" s="94"/>
      <c r="AC237" s="94"/>
      <c r="AD237" s="94"/>
      <c r="AE237" s="94"/>
      <c r="AF237" s="94"/>
      <c r="AG237" s="96">
        <v>6.9027321399848296E-2</v>
      </c>
      <c r="AH237" s="96"/>
      <c r="AI237" s="96"/>
      <c r="AJ237" s="96"/>
      <c r="AK237" s="96"/>
      <c r="AL237" s="96"/>
      <c r="AM237" s="96"/>
      <c r="AN237" s="96"/>
      <c r="AO237" s="96"/>
    </row>
    <row r="238" spans="2:44" s="1" customFormat="1" ht="10" x14ac:dyDescent="0.2">
      <c r="B238" s="12" t="s">
        <v>1166</v>
      </c>
      <c r="C238" s="103">
        <v>252241112.46000001</v>
      </c>
      <c r="D238" s="103"/>
      <c r="E238" s="103"/>
      <c r="F238" s="103"/>
      <c r="G238" s="103"/>
      <c r="H238" s="103"/>
      <c r="I238" s="103"/>
      <c r="J238" s="103"/>
      <c r="K238" s="103"/>
      <c r="L238" s="103"/>
      <c r="M238" s="103"/>
      <c r="N238" s="96">
        <v>8.5437523032793297E-2</v>
      </c>
      <c r="O238" s="96"/>
      <c r="P238" s="96"/>
      <c r="Q238" s="96"/>
      <c r="R238" s="96"/>
      <c r="S238" s="96"/>
      <c r="T238" s="96"/>
      <c r="U238" s="96"/>
      <c r="V238" s="96"/>
      <c r="W238" s="96"/>
      <c r="X238" s="94">
        <v>1979</v>
      </c>
      <c r="Y238" s="94"/>
      <c r="Z238" s="94"/>
      <c r="AA238" s="94"/>
      <c r="AB238" s="94"/>
      <c r="AC238" s="94"/>
      <c r="AD238" s="94"/>
      <c r="AE238" s="94"/>
      <c r="AF238" s="94"/>
      <c r="AG238" s="96">
        <v>4.5474390496105098E-2</v>
      </c>
      <c r="AH238" s="96"/>
      <c r="AI238" s="96"/>
      <c r="AJ238" s="96"/>
      <c r="AK238" s="96"/>
      <c r="AL238" s="96"/>
      <c r="AM238" s="96"/>
      <c r="AN238" s="96"/>
      <c r="AO238" s="96"/>
    </row>
    <row r="239" spans="2:44" s="1" customFormat="1" ht="10" x14ac:dyDescent="0.2">
      <c r="B239" s="12" t="s">
        <v>1167</v>
      </c>
      <c r="C239" s="103">
        <v>67604345.670000002</v>
      </c>
      <c r="D239" s="103"/>
      <c r="E239" s="103"/>
      <c r="F239" s="103"/>
      <c r="G239" s="103"/>
      <c r="H239" s="103"/>
      <c r="I239" s="103"/>
      <c r="J239" s="103"/>
      <c r="K239" s="103"/>
      <c r="L239" s="103"/>
      <c r="M239" s="103"/>
      <c r="N239" s="96">
        <v>2.2898518738548201E-2</v>
      </c>
      <c r="O239" s="96"/>
      <c r="P239" s="96"/>
      <c r="Q239" s="96"/>
      <c r="R239" s="96"/>
      <c r="S239" s="96"/>
      <c r="T239" s="96"/>
      <c r="U239" s="96"/>
      <c r="V239" s="96"/>
      <c r="W239" s="96"/>
      <c r="X239" s="94">
        <v>479</v>
      </c>
      <c r="Y239" s="94"/>
      <c r="Z239" s="94"/>
      <c r="AA239" s="94"/>
      <c r="AB239" s="94"/>
      <c r="AC239" s="94"/>
      <c r="AD239" s="94"/>
      <c r="AE239" s="94"/>
      <c r="AF239" s="94"/>
      <c r="AG239" s="96">
        <v>1.1006686734529701E-2</v>
      </c>
      <c r="AH239" s="96"/>
      <c r="AI239" s="96"/>
      <c r="AJ239" s="96"/>
      <c r="AK239" s="96"/>
      <c r="AL239" s="96"/>
      <c r="AM239" s="96"/>
      <c r="AN239" s="96"/>
      <c r="AO239" s="96"/>
    </row>
    <row r="240" spans="2:44" s="1" customFormat="1" ht="10" x14ac:dyDescent="0.2">
      <c r="B240" s="12" t="s">
        <v>1168</v>
      </c>
      <c r="C240" s="103">
        <v>10734640.76</v>
      </c>
      <c r="D240" s="103"/>
      <c r="E240" s="103"/>
      <c r="F240" s="103"/>
      <c r="G240" s="103"/>
      <c r="H240" s="103"/>
      <c r="I240" s="103"/>
      <c r="J240" s="103"/>
      <c r="K240" s="103"/>
      <c r="L240" s="103"/>
      <c r="M240" s="103"/>
      <c r="N240" s="96">
        <v>3.63596999805772E-3</v>
      </c>
      <c r="O240" s="96"/>
      <c r="P240" s="96"/>
      <c r="Q240" s="96"/>
      <c r="R240" s="96"/>
      <c r="S240" s="96"/>
      <c r="T240" s="96"/>
      <c r="U240" s="96"/>
      <c r="V240" s="96"/>
      <c r="W240" s="96"/>
      <c r="X240" s="94">
        <v>94</v>
      </c>
      <c r="Y240" s="94"/>
      <c r="Z240" s="94"/>
      <c r="AA240" s="94"/>
      <c r="AB240" s="94"/>
      <c r="AC240" s="94"/>
      <c r="AD240" s="94"/>
      <c r="AE240" s="94"/>
      <c r="AF240" s="94"/>
      <c r="AG240" s="96">
        <v>2.1599761023920602E-3</v>
      </c>
      <c r="AH240" s="96"/>
      <c r="AI240" s="96"/>
      <c r="AJ240" s="96"/>
      <c r="AK240" s="96"/>
      <c r="AL240" s="96"/>
      <c r="AM240" s="96"/>
      <c r="AN240" s="96"/>
      <c r="AO240" s="96"/>
    </row>
    <row r="241" spans="2:44" s="1" customFormat="1" ht="10" x14ac:dyDescent="0.2">
      <c r="B241" s="12" t="s">
        <v>1169</v>
      </c>
      <c r="C241" s="103">
        <v>2825044.39</v>
      </c>
      <c r="D241" s="103"/>
      <c r="E241" s="103"/>
      <c r="F241" s="103"/>
      <c r="G241" s="103"/>
      <c r="H241" s="103"/>
      <c r="I241" s="103"/>
      <c r="J241" s="103"/>
      <c r="K241" s="103"/>
      <c r="L241" s="103"/>
      <c r="M241" s="103"/>
      <c r="N241" s="96">
        <v>9.5688126644130601E-4</v>
      </c>
      <c r="O241" s="96"/>
      <c r="P241" s="96"/>
      <c r="Q241" s="96"/>
      <c r="R241" s="96"/>
      <c r="S241" s="96"/>
      <c r="T241" s="96"/>
      <c r="U241" s="96"/>
      <c r="V241" s="96"/>
      <c r="W241" s="96"/>
      <c r="X241" s="94">
        <v>33</v>
      </c>
      <c r="Y241" s="94"/>
      <c r="Z241" s="94"/>
      <c r="AA241" s="94"/>
      <c r="AB241" s="94"/>
      <c r="AC241" s="94"/>
      <c r="AD241" s="94"/>
      <c r="AE241" s="94"/>
      <c r="AF241" s="94"/>
      <c r="AG241" s="96">
        <v>7.5828948275465905E-4</v>
      </c>
      <c r="AH241" s="96"/>
      <c r="AI241" s="96"/>
      <c r="AJ241" s="96"/>
      <c r="AK241" s="96"/>
      <c r="AL241" s="96"/>
      <c r="AM241" s="96"/>
      <c r="AN241" s="96"/>
      <c r="AO241" s="96"/>
    </row>
    <row r="242" spans="2:44" s="1" customFormat="1" ht="10" x14ac:dyDescent="0.2">
      <c r="B242" s="12" t="s">
        <v>1170</v>
      </c>
      <c r="C242" s="103">
        <v>34314664.170000002</v>
      </c>
      <c r="D242" s="103"/>
      <c r="E242" s="103"/>
      <c r="F242" s="103"/>
      <c r="G242" s="103"/>
      <c r="H242" s="103"/>
      <c r="I242" s="103"/>
      <c r="J242" s="103"/>
      <c r="K242" s="103"/>
      <c r="L242" s="103"/>
      <c r="M242" s="103"/>
      <c r="N242" s="96">
        <v>1.16228472107292E-2</v>
      </c>
      <c r="O242" s="96"/>
      <c r="P242" s="96"/>
      <c r="Q242" s="96"/>
      <c r="R242" s="96"/>
      <c r="S242" s="96"/>
      <c r="T242" s="96"/>
      <c r="U242" s="96"/>
      <c r="V242" s="96"/>
      <c r="W242" s="96"/>
      <c r="X242" s="94">
        <v>401</v>
      </c>
      <c r="Y242" s="94"/>
      <c r="Z242" s="94"/>
      <c r="AA242" s="94"/>
      <c r="AB242" s="94"/>
      <c r="AC242" s="94"/>
      <c r="AD242" s="94"/>
      <c r="AE242" s="94"/>
      <c r="AF242" s="94"/>
      <c r="AG242" s="96">
        <v>9.2143661389278205E-3</v>
      </c>
      <c r="AH242" s="96"/>
      <c r="AI242" s="96"/>
      <c r="AJ242" s="96"/>
      <c r="AK242" s="96"/>
      <c r="AL242" s="96"/>
      <c r="AM242" s="96"/>
      <c r="AN242" s="96"/>
      <c r="AO242" s="96"/>
    </row>
    <row r="243" spans="2:44" s="1" customFormat="1" ht="10.5" x14ac:dyDescent="0.2">
      <c r="B243" s="53"/>
      <c r="C243" s="104">
        <v>2952345802.0100002</v>
      </c>
      <c r="D243" s="104"/>
      <c r="E243" s="104"/>
      <c r="F243" s="104"/>
      <c r="G243" s="104"/>
      <c r="H243" s="104"/>
      <c r="I243" s="104"/>
      <c r="J243" s="104"/>
      <c r="K243" s="104"/>
      <c r="L243" s="104"/>
      <c r="M243" s="104"/>
      <c r="N243" s="97">
        <v>1</v>
      </c>
      <c r="O243" s="97"/>
      <c r="P243" s="97"/>
      <c r="Q243" s="97"/>
      <c r="R243" s="97"/>
      <c r="S243" s="97"/>
      <c r="T243" s="97"/>
      <c r="U243" s="97"/>
      <c r="V243" s="97"/>
      <c r="W243" s="97"/>
      <c r="X243" s="95">
        <v>43519</v>
      </c>
      <c r="Y243" s="95"/>
      <c r="Z243" s="95"/>
      <c r="AA243" s="95"/>
      <c r="AB243" s="95"/>
      <c r="AC243" s="95"/>
      <c r="AD243" s="95"/>
      <c r="AE243" s="95"/>
      <c r="AF243" s="95"/>
      <c r="AG243" s="97">
        <v>1</v>
      </c>
      <c r="AH243" s="97"/>
      <c r="AI243" s="97"/>
      <c r="AJ243" s="97"/>
      <c r="AK243" s="97"/>
      <c r="AL243" s="97"/>
      <c r="AM243" s="97"/>
      <c r="AN243" s="97"/>
      <c r="AO243" s="97"/>
    </row>
    <row r="244" spans="2:44" s="1" customFormat="1" ht="8" x14ac:dyDescent="0.2"/>
    <row r="245" spans="2:44" s="1" customFormat="1" ht="13" x14ac:dyDescent="0.2">
      <c r="B245" s="87" t="s">
        <v>1203</v>
      </c>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c r="AG245" s="87"/>
      <c r="AH245" s="87"/>
      <c r="AI245" s="87"/>
      <c r="AJ245" s="87"/>
      <c r="AK245" s="87"/>
      <c r="AL245" s="87"/>
      <c r="AM245" s="87"/>
      <c r="AN245" s="87"/>
      <c r="AO245" s="87"/>
      <c r="AP245" s="87"/>
      <c r="AQ245" s="87"/>
      <c r="AR245" s="87"/>
    </row>
    <row r="246" spans="2:44" s="1" customFormat="1" ht="8" x14ac:dyDescent="0.2"/>
    <row r="247" spans="2:44" s="1" customFormat="1" ht="10.5" x14ac:dyDescent="0.2">
      <c r="B247" s="52"/>
      <c r="C247" s="85" t="s">
        <v>1077</v>
      </c>
      <c r="D247" s="85"/>
      <c r="E247" s="85"/>
      <c r="F247" s="85"/>
      <c r="G247" s="85"/>
      <c r="H247" s="85"/>
      <c r="I247" s="85"/>
      <c r="J247" s="85"/>
      <c r="K247" s="85"/>
      <c r="L247" s="85"/>
      <c r="M247" s="85"/>
      <c r="N247" s="85" t="s">
        <v>1078</v>
      </c>
      <c r="O247" s="85"/>
      <c r="P247" s="85"/>
      <c r="Q247" s="85"/>
      <c r="R247" s="85"/>
      <c r="S247" s="85"/>
      <c r="T247" s="85"/>
      <c r="U247" s="85"/>
      <c r="V247" s="85"/>
      <c r="W247" s="85"/>
      <c r="X247" s="85" t="s">
        <v>1079</v>
      </c>
      <c r="Y247" s="85"/>
      <c r="Z247" s="85"/>
      <c r="AA247" s="85"/>
      <c r="AB247" s="85"/>
      <c r="AC247" s="85"/>
      <c r="AD247" s="85"/>
      <c r="AE247" s="85"/>
      <c r="AF247" s="85"/>
      <c r="AG247" s="85" t="s">
        <v>1078</v>
      </c>
      <c r="AH247" s="85"/>
      <c r="AI247" s="85"/>
      <c r="AJ247" s="85"/>
      <c r="AK247" s="85"/>
      <c r="AL247" s="85"/>
      <c r="AM247" s="85"/>
      <c r="AN247" s="85"/>
      <c r="AO247" s="85"/>
    </row>
    <row r="248" spans="2:44" s="1" customFormat="1" ht="10" x14ac:dyDescent="0.2">
      <c r="B248" s="12" t="s">
        <v>1158</v>
      </c>
      <c r="C248" s="103">
        <v>75551840.230000198</v>
      </c>
      <c r="D248" s="103"/>
      <c r="E248" s="103"/>
      <c r="F248" s="103"/>
      <c r="G248" s="103"/>
      <c r="H248" s="103"/>
      <c r="I248" s="103"/>
      <c r="J248" s="103"/>
      <c r="K248" s="103"/>
      <c r="L248" s="103"/>
      <c r="M248" s="103"/>
      <c r="N248" s="96">
        <v>2.5590444106704399E-2</v>
      </c>
      <c r="O248" s="96"/>
      <c r="P248" s="96"/>
      <c r="Q248" s="96"/>
      <c r="R248" s="96"/>
      <c r="S248" s="96"/>
      <c r="T248" s="96"/>
      <c r="U248" s="96"/>
      <c r="V248" s="96"/>
      <c r="W248" s="96"/>
      <c r="X248" s="94">
        <v>4244</v>
      </c>
      <c r="Y248" s="94"/>
      <c r="Z248" s="94"/>
      <c r="AA248" s="94"/>
      <c r="AB248" s="94"/>
      <c r="AC248" s="94"/>
      <c r="AD248" s="94"/>
      <c r="AE248" s="94"/>
      <c r="AF248" s="94"/>
      <c r="AG248" s="96">
        <v>9.7520623176083995E-2</v>
      </c>
      <c r="AH248" s="96"/>
      <c r="AI248" s="96"/>
      <c r="AJ248" s="96"/>
      <c r="AK248" s="96"/>
      <c r="AL248" s="96"/>
      <c r="AM248" s="96"/>
      <c r="AN248" s="96"/>
      <c r="AO248" s="96"/>
    </row>
    <row r="249" spans="2:44" s="1" customFormat="1" ht="10" x14ac:dyDescent="0.2">
      <c r="B249" s="12" t="s">
        <v>1159</v>
      </c>
      <c r="C249" s="103">
        <v>164557338.93000001</v>
      </c>
      <c r="D249" s="103"/>
      <c r="E249" s="103"/>
      <c r="F249" s="103"/>
      <c r="G249" s="103"/>
      <c r="H249" s="103"/>
      <c r="I249" s="103"/>
      <c r="J249" s="103"/>
      <c r="K249" s="103"/>
      <c r="L249" s="103"/>
      <c r="M249" s="103"/>
      <c r="N249" s="96">
        <v>5.57378267877588E-2</v>
      </c>
      <c r="O249" s="96"/>
      <c r="P249" s="96"/>
      <c r="Q249" s="96"/>
      <c r="R249" s="96"/>
      <c r="S249" s="96"/>
      <c r="T249" s="96"/>
      <c r="U249" s="96"/>
      <c r="V249" s="96"/>
      <c r="W249" s="96"/>
      <c r="X249" s="94">
        <v>5329</v>
      </c>
      <c r="Y249" s="94"/>
      <c r="Z249" s="94"/>
      <c r="AA249" s="94"/>
      <c r="AB249" s="94"/>
      <c r="AC249" s="94"/>
      <c r="AD249" s="94"/>
      <c r="AE249" s="94"/>
      <c r="AF249" s="94"/>
      <c r="AG249" s="96">
        <v>0.12245226223029</v>
      </c>
      <c r="AH249" s="96"/>
      <c r="AI249" s="96"/>
      <c r="AJ249" s="96"/>
      <c r="AK249" s="96"/>
      <c r="AL249" s="96"/>
      <c r="AM249" s="96"/>
      <c r="AN249" s="96"/>
      <c r="AO249" s="96"/>
    </row>
    <row r="250" spans="2:44" s="1" customFormat="1" ht="10" x14ac:dyDescent="0.2">
      <c r="B250" s="12" t="s">
        <v>1160</v>
      </c>
      <c r="C250" s="103">
        <v>241395247.55000001</v>
      </c>
      <c r="D250" s="103"/>
      <c r="E250" s="103"/>
      <c r="F250" s="103"/>
      <c r="G250" s="103"/>
      <c r="H250" s="103"/>
      <c r="I250" s="103"/>
      <c r="J250" s="103"/>
      <c r="K250" s="103"/>
      <c r="L250" s="103"/>
      <c r="M250" s="103"/>
      <c r="N250" s="96">
        <v>8.1763879890240102E-2</v>
      </c>
      <c r="O250" s="96"/>
      <c r="P250" s="96"/>
      <c r="Q250" s="96"/>
      <c r="R250" s="96"/>
      <c r="S250" s="96"/>
      <c r="T250" s="96"/>
      <c r="U250" s="96"/>
      <c r="V250" s="96"/>
      <c r="W250" s="96"/>
      <c r="X250" s="94">
        <v>5159</v>
      </c>
      <c r="Y250" s="94"/>
      <c r="Z250" s="94"/>
      <c r="AA250" s="94"/>
      <c r="AB250" s="94"/>
      <c r="AC250" s="94"/>
      <c r="AD250" s="94"/>
      <c r="AE250" s="94"/>
      <c r="AF250" s="94"/>
      <c r="AG250" s="96">
        <v>0.11854592247064499</v>
      </c>
      <c r="AH250" s="96"/>
      <c r="AI250" s="96"/>
      <c r="AJ250" s="96"/>
      <c r="AK250" s="96"/>
      <c r="AL250" s="96"/>
      <c r="AM250" s="96"/>
      <c r="AN250" s="96"/>
      <c r="AO250" s="96"/>
    </row>
    <row r="251" spans="2:44" s="1" customFormat="1" ht="10" x14ac:dyDescent="0.2">
      <c r="B251" s="12" t="s">
        <v>1161</v>
      </c>
      <c r="C251" s="103">
        <v>303380281.24000001</v>
      </c>
      <c r="D251" s="103"/>
      <c r="E251" s="103"/>
      <c r="F251" s="103"/>
      <c r="G251" s="103"/>
      <c r="H251" s="103"/>
      <c r="I251" s="103"/>
      <c r="J251" s="103"/>
      <c r="K251" s="103"/>
      <c r="L251" s="103"/>
      <c r="M251" s="103"/>
      <c r="N251" s="96">
        <v>0.102759060620017</v>
      </c>
      <c r="O251" s="96"/>
      <c r="P251" s="96"/>
      <c r="Q251" s="96"/>
      <c r="R251" s="96"/>
      <c r="S251" s="96"/>
      <c r="T251" s="96"/>
      <c r="U251" s="96"/>
      <c r="V251" s="96"/>
      <c r="W251" s="96"/>
      <c r="X251" s="94">
        <v>5127</v>
      </c>
      <c r="Y251" s="94"/>
      <c r="Z251" s="94"/>
      <c r="AA251" s="94"/>
      <c r="AB251" s="94"/>
      <c r="AC251" s="94"/>
      <c r="AD251" s="94"/>
      <c r="AE251" s="94"/>
      <c r="AF251" s="94"/>
      <c r="AG251" s="96">
        <v>0.11781061145706501</v>
      </c>
      <c r="AH251" s="96"/>
      <c r="AI251" s="96"/>
      <c r="AJ251" s="96"/>
      <c r="AK251" s="96"/>
      <c r="AL251" s="96"/>
      <c r="AM251" s="96"/>
      <c r="AN251" s="96"/>
      <c r="AO251" s="96"/>
    </row>
    <row r="252" spans="2:44" s="1" customFormat="1" ht="10" x14ac:dyDescent="0.2">
      <c r="B252" s="12" t="s">
        <v>1162</v>
      </c>
      <c r="C252" s="103">
        <v>352657924.51999903</v>
      </c>
      <c r="D252" s="103"/>
      <c r="E252" s="103"/>
      <c r="F252" s="103"/>
      <c r="G252" s="103"/>
      <c r="H252" s="103"/>
      <c r="I252" s="103"/>
      <c r="J252" s="103"/>
      <c r="K252" s="103"/>
      <c r="L252" s="103"/>
      <c r="M252" s="103"/>
      <c r="N252" s="96">
        <v>0.119450073998752</v>
      </c>
      <c r="O252" s="96"/>
      <c r="P252" s="96"/>
      <c r="Q252" s="96"/>
      <c r="R252" s="96"/>
      <c r="S252" s="96"/>
      <c r="T252" s="96"/>
      <c r="U252" s="96"/>
      <c r="V252" s="96"/>
      <c r="W252" s="96"/>
      <c r="X252" s="94">
        <v>4995</v>
      </c>
      <c r="Y252" s="94"/>
      <c r="Z252" s="94"/>
      <c r="AA252" s="94"/>
      <c r="AB252" s="94"/>
      <c r="AC252" s="94"/>
      <c r="AD252" s="94"/>
      <c r="AE252" s="94"/>
      <c r="AF252" s="94"/>
      <c r="AG252" s="96">
        <v>0.114777453526046</v>
      </c>
      <c r="AH252" s="96"/>
      <c r="AI252" s="96"/>
      <c r="AJ252" s="96"/>
      <c r="AK252" s="96"/>
      <c r="AL252" s="96"/>
      <c r="AM252" s="96"/>
      <c r="AN252" s="96"/>
      <c r="AO252" s="96"/>
    </row>
    <row r="253" spans="2:44" s="1" customFormat="1" ht="10" x14ac:dyDescent="0.2">
      <c r="B253" s="12" t="s">
        <v>1163</v>
      </c>
      <c r="C253" s="103">
        <v>394571819.43000102</v>
      </c>
      <c r="D253" s="103"/>
      <c r="E253" s="103"/>
      <c r="F253" s="103"/>
      <c r="G253" s="103"/>
      <c r="H253" s="103"/>
      <c r="I253" s="103"/>
      <c r="J253" s="103"/>
      <c r="K253" s="103"/>
      <c r="L253" s="103"/>
      <c r="M253" s="103"/>
      <c r="N253" s="96">
        <v>0.13364688484708401</v>
      </c>
      <c r="O253" s="96"/>
      <c r="P253" s="96"/>
      <c r="Q253" s="96"/>
      <c r="R253" s="96"/>
      <c r="S253" s="96"/>
      <c r="T253" s="96"/>
      <c r="U253" s="96"/>
      <c r="V253" s="96"/>
      <c r="W253" s="96"/>
      <c r="X253" s="94">
        <v>4984</v>
      </c>
      <c r="Y253" s="94"/>
      <c r="Z253" s="94"/>
      <c r="AA253" s="94"/>
      <c r="AB253" s="94"/>
      <c r="AC253" s="94"/>
      <c r="AD253" s="94"/>
      <c r="AE253" s="94"/>
      <c r="AF253" s="94"/>
      <c r="AG253" s="96">
        <v>0.114524690365128</v>
      </c>
      <c r="AH253" s="96"/>
      <c r="AI253" s="96"/>
      <c r="AJ253" s="96"/>
      <c r="AK253" s="96"/>
      <c r="AL253" s="96"/>
      <c r="AM253" s="96"/>
      <c r="AN253" s="96"/>
      <c r="AO253" s="96"/>
    </row>
    <row r="254" spans="2:44" s="1" customFormat="1" ht="10" x14ac:dyDescent="0.2">
      <c r="B254" s="12" t="s">
        <v>1164</v>
      </c>
      <c r="C254" s="103">
        <v>418505821.36000001</v>
      </c>
      <c r="D254" s="103"/>
      <c r="E254" s="103"/>
      <c r="F254" s="103"/>
      <c r="G254" s="103"/>
      <c r="H254" s="103"/>
      <c r="I254" s="103"/>
      <c r="J254" s="103"/>
      <c r="K254" s="103"/>
      <c r="L254" s="103"/>
      <c r="M254" s="103"/>
      <c r="N254" s="96">
        <v>0.141753659437548</v>
      </c>
      <c r="O254" s="96"/>
      <c r="P254" s="96"/>
      <c r="Q254" s="96"/>
      <c r="R254" s="96"/>
      <c r="S254" s="96"/>
      <c r="T254" s="96"/>
      <c r="U254" s="96"/>
      <c r="V254" s="96"/>
      <c r="W254" s="96"/>
      <c r="X254" s="94">
        <v>4622</v>
      </c>
      <c r="Y254" s="94"/>
      <c r="Z254" s="94"/>
      <c r="AA254" s="94"/>
      <c r="AB254" s="94"/>
      <c r="AC254" s="94"/>
      <c r="AD254" s="94"/>
      <c r="AE254" s="94"/>
      <c r="AF254" s="94"/>
      <c r="AG254" s="96">
        <v>0.106206484524001</v>
      </c>
      <c r="AH254" s="96"/>
      <c r="AI254" s="96"/>
      <c r="AJ254" s="96"/>
      <c r="AK254" s="96"/>
      <c r="AL254" s="96"/>
      <c r="AM254" s="96"/>
      <c r="AN254" s="96"/>
      <c r="AO254" s="96"/>
    </row>
    <row r="255" spans="2:44" s="1" customFormat="1" ht="10" x14ac:dyDescent="0.2">
      <c r="B255" s="12" t="s">
        <v>1165</v>
      </c>
      <c r="C255" s="103">
        <v>476227845.06</v>
      </c>
      <c r="D255" s="103"/>
      <c r="E255" s="103"/>
      <c r="F255" s="103"/>
      <c r="G255" s="103"/>
      <c r="H255" s="103"/>
      <c r="I255" s="103"/>
      <c r="J255" s="103"/>
      <c r="K255" s="103"/>
      <c r="L255" s="103"/>
      <c r="M255" s="103"/>
      <c r="N255" s="96">
        <v>0.161304900237559</v>
      </c>
      <c r="O255" s="96"/>
      <c r="P255" s="96"/>
      <c r="Q255" s="96"/>
      <c r="R255" s="96"/>
      <c r="S255" s="96"/>
      <c r="T255" s="96"/>
      <c r="U255" s="96"/>
      <c r="V255" s="96"/>
      <c r="W255" s="96"/>
      <c r="X255" s="94">
        <v>4650</v>
      </c>
      <c r="Y255" s="94"/>
      <c r="Z255" s="94"/>
      <c r="AA255" s="94"/>
      <c r="AB255" s="94"/>
      <c r="AC255" s="94"/>
      <c r="AD255" s="94"/>
      <c r="AE255" s="94"/>
      <c r="AF255" s="94"/>
      <c r="AG255" s="96">
        <v>0.10684988166088399</v>
      </c>
      <c r="AH255" s="96"/>
      <c r="AI255" s="96"/>
      <c r="AJ255" s="96"/>
      <c r="AK255" s="96"/>
      <c r="AL255" s="96"/>
      <c r="AM255" s="96"/>
      <c r="AN255" s="96"/>
      <c r="AO255" s="96"/>
    </row>
    <row r="256" spans="2:44" s="1" customFormat="1" ht="10" x14ac:dyDescent="0.2">
      <c r="B256" s="12" t="s">
        <v>1166</v>
      </c>
      <c r="C256" s="103">
        <v>367891601.22000003</v>
      </c>
      <c r="D256" s="103"/>
      <c r="E256" s="103"/>
      <c r="F256" s="103"/>
      <c r="G256" s="103"/>
      <c r="H256" s="103"/>
      <c r="I256" s="103"/>
      <c r="J256" s="103"/>
      <c r="K256" s="103"/>
      <c r="L256" s="103"/>
      <c r="M256" s="103"/>
      <c r="N256" s="96">
        <v>0.12460992915177301</v>
      </c>
      <c r="O256" s="96"/>
      <c r="P256" s="96"/>
      <c r="Q256" s="96"/>
      <c r="R256" s="96"/>
      <c r="S256" s="96"/>
      <c r="T256" s="96"/>
      <c r="U256" s="96"/>
      <c r="V256" s="96"/>
      <c r="W256" s="96"/>
      <c r="X256" s="94">
        <v>3117</v>
      </c>
      <c r="Y256" s="94"/>
      <c r="Z256" s="94"/>
      <c r="AA256" s="94"/>
      <c r="AB256" s="94"/>
      <c r="AC256" s="94"/>
      <c r="AD256" s="94"/>
      <c r="AE256" s="94"/>
      <c r="AF256" s="94"/>
      <c r="AG256" s="96">
        <v>7.1623888416553705E-2</v>
      </c>
      <c r="AH256" s="96"/>
      <c r="AI256" s="96"/>
      <c r="AJ256" s="96"/>
      <c r="AK256" s="96"/>
      <c r="AL256" s="96"/>
      <c r="AM256" s="96"/>
      <c r="AN256" s="96"/>
      <c r="AO256" s="96"/>
    </row>
    <row r="257" spans="2:44" s="1" customFormat="1" ht="10" x14ac:dyDescent="0.2">
      <c r="B257" s="12" t="s">
        <v>1167</v>
      </c>
      <c r="C257" s="103">
        <v>106306094.47</v>
      </c>
      <c r="D257" s="103"/>
      <c r="E257" s="103"/>
      <c r="F257" s="103"/>
      <c r="G257" s="103"/>
      <c r="H257" s="103"/>
      <c r="I257" s="103"/>
      <c r="J257" s="103"/>
      <c r="K257" s="103"/>
      <c r="L257" s="103"/>
      <c r="M257" s="103"/>
      <c r="N257" s="96">
        <v>3.6007331660683199E-2</v>
      </c>
      <c r="O257" s="96"/>
      <c r="P257" s="96"/>
      <c r="Q257" s="96"/>
      <c r="R257" s="96"/>
      <c r="S257" s="96"/>
      <c r="T257" s="96"/>
      <c r="U257" s="96"/>
      <c r="V257" s="96"/>
      <c r="W257" s="96"/>
      <c r="X257" s="94">
        <v>817</v>
      </c>
      <c r="Y257" s="94"/>
      <c r="Z257" s="94"/>
      <c r="AA257" s="94"/>
      <c r="AB257" s="94"/>
      <c r="AC257" s="94"/>
      <c r="AD257" s="94"/>
      <c r="AE257" s="94"/>
      <c r="AF257" s="94"/>
      <c r="AG257" s="96">
        <v>1.87734093154714E-2</v>
      </c>
      <c r="AH257" s="96"/>
      <c r="AI257" s="96"/>
      <c r="AJ257" s="96"/>
      <c r="AK257" s="96"/>
      <c r="AL257" s="96"/>
      <c r="AM257" s="96"/>
      <c r="AN257" s="96"/>
      <c r="AO257" s="96"/>
    </row>
    <row r="258" spans="2:44" s="1" customFormat="1" ht="10" x14ac:dyDescent="0.2">
      <c r="B258" s="12" t="s">
        <v>1168</v>
      </c>
      <c r="C258" s="103">
        <v>16191634.84</v>
      </c>
      <c r="D258" s="103"/>
      <c r="E258" s="103"/>
      <c r="F258" s="103"/>
      <c r="G258" s="103"/>
      <c r="H258" s="103"/>
      <c r="I258" s="103"/>
      <c r="J258" s="103"/>
      <c r="K258" s="103"/>
      <c r="L258" s="103"/>
      <c r="M258" s="103"/>
      <c r="N258" s="96">
        <v>5.4843287087090204E-3</v>
      </c>
      <c r="O258" s="96"/>
      <c r="P258" s="96"/>
      <c r="Q258" s="96"/>
      <c r="R258" s="96"/>
      <c r="S258" s="96"/>
      <c r="T258" s="96"/>
      <c r="U258" s="96"/>
      <c r="V258" s="96"/>
      <c r="W258" s="96"/>
      <c r="X258" s="94">
        <v>156</v>
      </c>
      <c r="Y258" s="94"/>
      <c r="Z258" s="94"/>
      <c r="AA258" s="94"/>
      <c r="AB258" s="94"/>
      <c r="AC258" s="94"/>
      <c r="AD258" s="94"/>
      <c r="AE258" s="94"/>
      <c r="AF258" s="94"/>
      <c r="AG258" s="96">
        <v>3.58464119120384E-3</v>
      </c>
      <c r="AH258" s="96"/>
      <c r="AI258" s="96"/>
      <c r="AJ258" s="96"/>
      <c r="AK258" s="96"/>
      <c r="AL258" s="96"/>
      <c r="AM258" s="96"/>
      <c r="AN258" s="96"/>
      <c r="AO258" s="96"/>
    </row>
    <row r="259" spans="2:44" s="1" customFormat="1" ht="10" x14ac:dyDescent="0.2">
      <c r="B259" s="12" t="s">
        <v>1169</v>
      </c>
      <c r="C259" s="103">
        <v>6222806.2199999997</v>
      </c>
      <c r="D259" s="103"/>
      <c r="E259" s="103"/>
      <c r="F259" s="103"/>
      <c r="G259" s="103"/>
      <c r="H259" s="103"/>
      <c r="I259" s="103"/>
      <c r="J259" s="103"/>
      <c r="K259" s="103"/>
      <c r="L259" s="103"/>
      <c r="M259" s="103"/>
      <c r="N259" s="96">
        <v>2.10774978180518E-3</v>
      </c>
      <c r="O259" s="96"/>
      <c r="P259" s="96"/>
      <c r="Q259" s="96"/>
      <c r="R259" s="96"/>
      <c r="S259" s="96"/>
      <c r="T259" s="96"/>
      <c r="U259" s="96"/>
      <c r="V259" s="96"/>
      <c r="W259" s="96"/>
      <c r="X259" s="94">
        <v>79</v>
      </c>
      <c r="Y259" s="94"/>
      <c r="Z259" s="94"/>
      <c r="AA259" s="94"/>
      <c r="AB259" s="94"/>
      <c r="AC259" s="94"/>
      <c r="AD259" s="94"/>
      <c r="AE259" s="94"/>
      <c r="AF259" s="94"/>
      <c r="AG259" s="96">
        <v>1.8152990647763E-3</v>
      </c>
      <c r="AH259" s="96"/>
      <c r="AI259" s="96"/>
      <c r="AJ259" s="96"/>
      <c r="AK259" s="96"/>
      <c r="AL259" s="96"/>
      <c r="AM259" s="96"/>
      <c r="AN259" s="96"/>
      <c r="AO259" s="96"/>
    </row>
    <row r="260" spans="2:44" s="1" customFormat="1" ht="10" x14ac:dyDescent="0.2">
      <c r="B260" s="12" t="s">
        <v>1170</v>
      </c>
      <c r="C260" s="103">
        <v>28885546.940000001</v>
      </c>
      <c r="D260" s="103"/>
      <c r="E260" s="103"/>
      <c r="F260" s="103"/>
      <c r="G260" s="103"/>
      <c r="H260" s="103"/>
      <c r="I260" s="103"/>
      <c r="J260" s="103"/>
      <c r="K260" s="103"/>
      <c r="L260" s="103"/>
      <c r="M260" s="103"/>
      <c r="N260" s="96">
        <v>9.7839307713663906E-3</v>
      </c>
      <c r="O260" s="96"/>
      <c r="P260" s="96"/>
      <c r="Q260" s="96"/>
      <c r="R260" s="96"/>
      <c r="S260" s="96"/>
      <c r="T260" s="96"/>
      <c r="U260" s="96"/>
      <c r="V260" s="96"/>
      <c r="W260" s="96"/>
      <c r="X260" s="94">
        <v>240</v>
      </c>
      <c r="Y260" s="94"/>
      <c r="Z260" s="94"/>
      <c r="AA260" s="94"/>
      <c r="AB260" s="94"/>
      <c r="AC260" s="94"/>
      <c r="AD260" s="94"/>
      <c r="AE260" s="94"/>
      <c r="AF260" s="94"/>
      <c r="AG260" s="96">
        <v>5.5148326018520698E-3</v>
      </c>
      <c r="AH260" s="96"/>
      <c r="AI260" s="96"/>
      <c r="AJ260" s="96"/>
      <c r="AK260" s="96"/>
      <c r="AL260" s="96"/>
      <c r="AM260" s="96"/>
      <c r="AN260" s="96"/>
      <c r="AO260" s="96"/>
    </row>
    <row r="261" spans="2:44" s="1" customFormat="1" ht="10.5" x14ac:dyDescent="0.2">
      <c r="B261" s="53"/>
      <c r="C261" s="104">
        <v>2952345802.0100002</v>
      </c>
      <c r="D261" s="104"/>
      <c r="E261" s="104"/>
      <c r="F261" s="104"/>
      <c r="G261" s="104"/>
      <c r="H261" s="104"/>
      <c r="I261" s="104"/>
      <c r="J261" s="104"/>
      <c r="K261" s="104"/>
      <c r="L261" s="104"/>
      <c r="M261" s="104"/>
      <c r="N261" s="97">
        <v>1</v>
      </c>
      <c r="O261" s="97"/>
      <c r="P261" s="97"/>
      <c r="Q261" s="97"/>
      <c r="R261" s="97"/>
      <c r="S261" s="97"/>
      <c r="T261" s="97"/>
      <c r="U261" s="97"/>
      <c r="V261" s="97"/>
      <c r="W261" s="97"/>
      <c r="X261" s="95">
        <v>43519</v>
      </c>
      <c r="Y261" s="95"/>
      <c r="Z261" s="95"/>
      <c r="AA261" s="95"/>
      <c r="AB261" s="95"/>
      <c r="AC261" s="95"/>
      <c r="AD261" s="95"/>
      <c r="AE261" s="95"/>
      <c r="AF261" s="95"/>
      <c r="AG261" s="97">
        <v>1</v>
      </c>
      <c r="AH261" s="97"/>
      <c r="AI261" s="97"/>
      <c r="AJ261" s="97"/>
      <c r="AK261" s="97"/>
      <c r="AL261" s="97"/>
      <c r="AM261" s="97"/>
      <c r="AN261" s="97"/>
      <c r="AO261" s="97"/>
    </row>
    <row r="262" spans="2:44" s="1" customFormat="1" ht="8" x14ac:dyDescent="0.2"/>
    <row r="263" spans="2:44" s="1" customFormat="1" ht="13" x14ac:dyDescent="0.2">
      <c r="B263" s="87" t="s">
        <v>1204</v>
      </c>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c r="AG263" s="87"/>
      <c r="AH263" s="87"/>
      <c r="AI263" s="87"/>
      <c r="AJ263" s="87"/>
      <c r="AK263" s="87"/>
      <c r="AL263" s="87"/>
      <c r="AM263" s="87"/>
      <c r="AN263" s="87"/>
      <c r="AO263" s="87"/>
      <c r="AP263" s="87"/>
      <c r="AQ263" s="87"/>
      <c r="AR263" s="87"/>
    </row>
    <row r="264" spans="2:44" s="1" customFormat="1" ht="8" x14ac:dyDescent="0.2"/>
    <row r="265" spans="2:44" s="1" customFormat="1" ht="10.5" x14ac:dyDescent="0.2">
      <c r="B265" s="99"/>
      <c r="C265" s="99"/>
      <c r="D265" s="85" t="s">
        <v>1077</v>
      </c>
      <c r="E265" s="85"/>
      <c r="F265" s="85"/>
      <c r="G265" s="85"/>
      <c r="H265" s="85"/>
      <c r="I265" s="85"/>
      <c r="J265" s="85"/>
      <c r="K265" s="85"/>
      <c r="L265" s="85"/>
      <c r="M265" s="85"/>
      <c r="N265" s="85"/>
      <c r="O265" s="85" t="s">
        <v>1078</v>
      </c>
      <c r="P265" s="85"/>
      <c r="Q265" s="85"/>
      <c r="R265" s="85"/>
      <c r="S265" s="85"/>
      <c r="T265" s="85"/>
      <c r="U265" s="85"/>
      <c r="V265" s="85"/>
      <c r="W265" s="85"/>
      <c r="X265" s="85"/>
      <c r="Y265" s="85" t="s">
        <v>1079</v>
      </c>
      <c r="Z265" s="85"/>
      <c r="AA265" s="85"/>
      <c r="AB265" s="85"/>
      <c r="AC265" s="85"/>
      <c r="AD265" s="85"/>
      <c r="AE265" s="85"/>
      <c r="AF265" s="85"/>
      <c r="AG265" s="85"/>
      <c r="AH265" s="85" t="s">
        <v>1078</v>
      </c>
      <c r="AI265" s="85"/>
      <c r="AJ265" s="85"/>
      <c r="AK265" s="85"/>
      <c r="AL265" s="85"/>
      <c r="AM265" s="85"/>
      <c r="AN265" s="85"/>
      <c r="AO265" s="85"/>
      <c r="AP265" s="54"/>
    </row>
    <row r="266" spans="2:44" s="1" customFormat="1" ht="10" x14ac:dyDescent="0.2">
      <c r="B266" s="98" t="s">
        <v>1171</v>
      </c>
      <c r="C266" s="98"/>
      <c r="D266" s="103">
        <v>23642936.199999999</v>
      </c>
      <c r="E266" s="103"/>
      <c r="F266" s="103"/>
      <c r="G266" s="103"/>
      <c r="H266" s="103"/>
      <c r="I266" s="103"/>
      <c r="J266" s="103"/>
      <c r="K266" s="103"/>
      <c r="L266" s="103"/>
      <c r="M266" s="103"/>
      <c r="N266" s="103"/>
      <c r="O266" s="96">
        <v>8.0081866371830707E-3</v>
      </c>
      <c r="P266" s="96"/>
      <c r="Q266" s="96"/>
      <c r="R266" s="96"/>
      <c r="S266" s="96"/>
      <c r="T266" s="96"/>
      <c r="U266" s="96"/>
      <c r="V266" s="96"/>
      <c r="W266" s="96"/>
      <c r="X266" s="96"/>
      <c r="Y266" s="94">
        <v>2065</v>
      </c>
      <c r="Z266" s="94"/>
      <c r="AA266" s="94"/>
      <c r="AB266" s="94"/>
      <c r="AC266" s="94"/>
      <c r="AD266" s="94"/>
      <c r="AE266" s="94"/>
      <c r="AF266" s="94"/>
      <c r="AG266" s="94"/>
      <c r="AH266" s="96">
        <v>4.74505388451021E-2</v>
      </c>
      <c r="AI266" s="96"/>
      <c r="AJ266" s="96"/>
      <c r="AK266" s="96"/>
      <c r="AL266" s="96"/>
      <c r="AM266" s="96"/>
      <c r="AN266" s="96"/>
      <c r="AO266" s="96"/>
      <c r="AP266" s="55">
        <v>1</v>
      </c>
    </row>
    <row r="267" spans="2:44" s="1" customFormat="1" ht="10" x14ac:dyDescent="0.2">
      <c r="B267" s="98" t="s">
        <v>1172</v>
      </c>
      <c r="C267" s="98"/>
      <c r="D267" s="103">
        <v>109134905.72</v>
      </c>
      <c r="E267" s="103"/>
      <c r="F267" s="103"/>
      <c r="G267" s="103"/>
      <c r="H267" s="103"/>
      <c r="I267" s="103"/>
      <c r="J267" s="103"/>
      <c r="K267" s="103"/>
      <c r="L267" s="103"/>
      <c r="M267" s="103"/>
      <c r="N267" s="103"/>
      <c r="O267" s="96">
        <v>3.6965488814250498E-2</v>
      </c>
      <c r="P267" s="96"/>
      <c r="Q267" s="96"/>
      <c r="R267" s="96"/>
      <c r="S267" s="96"/>
      <c r="T267" s="96"/>
      <c r="U267" s="96"/>
      <c r="V267" s="96"/>
      <c r="W267" s="96"/>
      <c r="X267" s="96"/>
      <c r="Y267" s="94">
        <v>4539</v>
      </c>
      <c r="Z267" s="94"/>
      <c r="AA267" s="94"/>
      <c r="AB267" s="94"/>
      <c r="AC267" s="94"/>
      <c r="AD267" s="94"/>
      <c r="AE267" s="94"/>
      <c r="AF267" s="94"/>
      <c r="AG267" s="94"/>
      <c r="AH267" s="96">
        <v>0.104299271582527</v>
      </c>
      <c r="AI267" s="96"/>
      <c r="AJ267" s="96"/>
      <c r="AK267" s="96"/>
      <c r="AL267" s="96"/>
      <c r="AM267" s="96"/>
      <c r="AN267" s="96"/>
      <c r="AO267" s="96"/>
      <c r="AP267" s="55">
        <v>2</v>
      </c>
    </row>
    <row r="268" spans="2:44" s="1" customFormat="1" ht="10" x14ac:dyDescent="0.2">
      <c r="B268" s="98" t="s">
        <v>1173</v>
      </c>
      <c r="C268" s="98"/>
      <c r="D268" s="103">
        <v>214644154.44999999</v>
      </c>
      <c r="E268" s="103"/>
      <c r="F268" s="103"/>
      <c r="G268" s="103"/>
      <c r="H268" s="103"/>
      <c r="I268" s="103"/>
      <c r="J268" s="103"/>
      <c r="K268" s="103"/>
      <c r="L268" s="103"/>
      <c r="M268" s="103"/>
      <c r="N268" s="103"/>
      <c r="O268" s="96">
        <v>7.2702917897987301E-2</v>
      </c>
      <c r="P268" s="96"/>
      <c r="Q268" s="96"/>
      <c r="R268" s="96"/>
      <c r="S268" s="96"/>
      <c r="T268" s="96"/>
      <c r="U268" s="96"/>
      <c r="V268" s="96"/>
      <c r="W268" s="96"/>
      <c r="X268" s="96"/>
      <c r="Y268" s="94">
        <v>5374</v>
      </c>
      <c r="Z268" s="94"/>
      <c r="AA268" s="94"/>
      <c r="AB268" s="94"/>
      <c r="AC268" s="94"/>
      <c r="AD268" s="94"/>
      <c r="AE268" s="94"/>
      <c r="AF268" s="94"/>
      <c r="AG268" s="94"/>
      <c r="AH268" s="96">
        <v>0.123486293343137</v>
      </c>
      <c r="AI268" s="96"/>
      <c r="AJ268" s="96"/>
      <c r="AK268" s="96"/>
      <c r="AL268" s="96"/>
      <c r="AM268" s="96"/>
      <c r="AN268" s="96"/>
      <c r="AO268" s="96"/>
      <c r="AP268" s="55">
        <v>3</v>
      </c>
    </row>
    <row r="269" spans="2:44" s="1" customFormat="1" ht="10" x14ac:dyDescent="0.2">
      <c r="B269" s="98" t="s">
        <v>1174</v>
      </c>
      <c r="C269" s="98"/>
      <c r="D269" s="103">
        <v>430504547.14999998</v>
      </c>
      <c r="E269" s="103"/>
      <c r="F269" s="103"/>
      <c r="G269" s="103"/>
      <c r="H269" s="103"/>
      <c r="I269" s="103"/>
      <c r="J269" s="103"/>
      <c r="K269" s="103"/>
      <c r="L269" s="103"/>
      <c r="M269" s="103"/>
      <c r="N269" s="103"/>
      <c r="O269" s="96">
        <v>0.14581779236595699</v>
      </c>
      <c r="P269" s="96"/>
      <c r="Q269" s="96"/>
      <c r="R269" s="96"/>
      <c r="S269" s="96"/>
      <c r="T269" s="96"/>
      <c r="U269" s="96"/>
      <c r="V269" s="96"/>
      <c r="W269" s="96"/>
      <c r="X269" s="96"/>
      <c r="Y269" s="94">
        <v>6368</v>
      </c>
      <c r="Z269" s="94"/>
      <c r="AA269" s="94"/>
      <c r="AB269" s="94"/>
      <c r="AC269" s="94"/>
      <c r="AD269" s="94"/>
      <c r="AE269" s="94"/>
      <c r="AF269" s="94"/>
      <c r="AG269" s="94"/>
      <c r="AH269" s="96">
        <v>0.14632689170247501</v>
      </c>
      <c r="AI269" s="96"/>
      <c r="AJ269" s="96"/>
      <c r="AK269" s="96"/>
      <c r="AL269" s="96"/>
      <c r="AM269" s="96"/>
      <c r="AN269" s="96"/>
      <c r="AO269" s="96"/>
      <c r="AP269" s="55">
        <v>4</v>
      </c>
    </row>
    <row r="270" spans="2:44" s="1" customFormat="1" ht="10" x14ac:dyDescent="0.2">
      <c r="B270" s="98" t="s">
        <v>1175</v>
      </c>
      <c r="C270" s="98"/>
      <c r="D270" s="103">
        <v>413051568.13999999</v>
      </c>
      <c r="E270" s="103"/>
      <c r="F270" s="103"/>
      <c r="G270" s="103"/>
      <c r="H270" s="103"/>
      <c r="I270" s="103"/>
      <c r="J270" s="103"/>
      <c r="K270" s="103"/>
      <c r="L270" s="103"/>
      <c r="M270" s="103"/>
      <c r="N270" s="103"/>
      <c r="O270" s="96">
        <v>0.139906229093756</v>
      </c>
      <c r="P270" s="96"/>
      <c r="Q270" s="96"/>
      <c r="R270" s="96"/>
      <c r="S270" s="96"/>
      <c r="T270" s="96"/>
      <c r="U270" s="96"/>
      <c r="V270" s="96"/>
      <c r="W270" s="96"/>
      <c r="X270" s="96"/>
      <c r="Y270" s="94">
        <v>4858</v>
      </c>
      <c r="Z270" s="94"/>
      <c r="AA270" s="94"/>
      <c r="AB270" s="94"/>
      <c r="AC270" s="94"/>
      <c r="AD270" s="94"/>
      <c r="AE270" s="94"/>
      <c r="AF270" s="94"/>
      <c r="AG270" s="94"/>
      <c r="AH270" s="96">
        <v>0.111629403249156</v>
      </c>
      <c r="AI270" s="96"/>
      <c r="AJ270" s="96"/>
      <c r="AK270" s="96"/>
      <c r="AL270" s="96"/>
      <c r="AM270" s="96"/>
      <c r="AN270" s="96"/>
      <c r="AO270" s="96"/>
      <c r="AP270" s="55">
        <v>5</v>
      </c>
    </row>
    <row r="271" spans="2:44" s="1" customFormat="1" ht="10" x14ac:dyDescent="0.2">
      <c r="B271" s="98" t="s">
        <v>1176</v>
      </c>
      <c r="C271" s="98"/>
      <c r="D271" s="103">
        <v>105054129.83</v>
      </c>
      <c r="E271" s="103"/>
      <c r="F271" s="103"/>
      <c r="G271" s="103"/>
      <c r="H271" s="103"/>
      <c r="I271" s="103"/>
      <c r="J271" s="103"/>
      <c r="K271" s="103"/>
      <c r="L271" s="103"/>
      <c r="M271" s="103"/>
      <c r="N271" s="103"/>
      <c r="O271" s="96">
        <v>3.5583274072595997E-2</v>
      </c>
      <c r="P271" s="96"/>
      <c r="Q271" s="96"/>
      <c r="R271" s="96"/>
      <c r="S271" s="96"/>
      <c r="T271" s="96"/>
      <c r="U271" s="96"/>
      <c r="V271" s="96"/>
      <c r="W271" s="96"/>
      <c r="X271" s="96"/>
      <c r="Y271" s="94">
        <v>1932</v>
      </c>
      <c r="Z271" s="94"/>
      <c r="AA271" s="94"/>
      <c r="AB271" s="94"/>
      <c r="AC271" s="94"/>
      <c r="AD271" s="94"/>
      <c r="AE271" s="94"/>
      <c r="AF271" s="94"/>
      <c r="AG271" s="94"/>
      <c r="AH271" s="96">
        <v>4.4394402444909102E-2</v>
      </c>
      <c r="AI271" s="96"/>
      <c r="AJ271" s="96"/>
      <c r="AK271" s="96"/>
      <c r="AL271" s="96"/>
      <c r="AM271" s="96"/>
      <c r="AN271" s="96"/>
      <c r="AO271" s="96"/>
      <c r="AP271" s="55">
        <v>6</v>
      </c>
    </row>
    <row r="272" spans="2:44" s="1" customFormat="1" ht="10" x14ac:dyDescent="0.2">
      <c r="B272" s="98" t="s">
        <v>1177</v>
      </c>
      <c r="C272" s="98"/>
      <c r="D272" s="103">
        <v>134702534.94</v>
      </c>
      <c r="E272" s="103"/>
      <c r="F272" s="103"/>
      <c r="G272" s="103"/>
      <c r="H272" s="103"/>
      <c r="I272" s="103"/>
      <c r="J272" s="103"/>
      <c r="K272" s="103"/>
      <c r="L272" s="103"/>
      <c r="M272" s="103"/>
      <c r="N272" s="103"/>
      <c r="O272" s="96">
        <v>4.5625595364978101E-2</v>
      </c>
      <c r="P272" s="96"/>
      <c r="Q272" s="96"/>
      <c r="R272" s="96"/>
      <c r="S272" s="96"/>
      <c r="T272" s="96"/>
      <c r="U272" s="96"/>
      <c r="V272" s="96"/>
      <c r="W272" s="96"/>
      <c r="X272" s="96"/>
      <c r="Y272" s="94">
        <v>2130</v>
      </c>
      <c r="Z272" s="94"/>
      <c r="AA272" s="94"/>
      <c r="AB272" s="94"/>
      <c r="AC272" s="94"/>
      <c r="AD272" s="94"/>
      <c r="AE272" s="94"/>
      <c r="AF272" s="94"/>
      <c r="AG272" s="94"/>
      <c r="AH272" s="96">
        <v>4.8944139341437098E-2</v>
      </c>
      <c r="AI272" s="96"/>
      <c r="AJ272" s="96"/>
      <c r="AK272" s="96"/>
      <c r="AL272" s="96"/>
      <c r="AM272" s="96"/>
      <c r="AN272" s="96"/>
      <c r="AO272" s="96"/>
      <c r="AP272" s="55">
        <v>7</v>
      </c>
    </row>
    <row r="273" spans="2:44" s="1" customFormat="1" ht="10" x14ac:dyDescent="0.2">
      <c r="B273" s="98" t="s">
        <v>1178</v>
      </c>
      <c r="C273" s="98"/>
      <c r="D273" s="103">
        <v>153234070.94999999</v>
      </c>
      <c r="E273" s="103"/>
      <c r="F273" s="103"/>
      <c r="G273" s="103"/>
      <c r="H273" s="103"/>
      <c r="I273" s="103"/>
      <c r="J273" s="103"/>
      <c r="K273" s="103"/>
      <c r="L273" s="103"/>
      <c r="M273" s="103"/>
      <c r="N273" s="103"/>
      <c r="O273" s="96">
        <v>5.1902480680168298E-2</v>
      </c>
      <c r="P273" s="96"/>
      <c r="Q273" s="96"/>
      <c r="R273" s="96"/>
      <c r="S273" s="96"/>
      <c r="T273" s="96"/>
      <c r="U273" s="96"/>
      <c r="V273" s="96"/>
      <c r="W273" s="96"/>
      <c r="X273" s="96"/>
      <c r="Y273" s="94">
        <v>2233</v>
      </c>
      <c r="Z273" s="94"/>
      <c r="AA273" s="94"/>
      <c r="AB273" s="94"/>
      <c r="AC273" s="94"/>
      <c r="AD273" s="94"/>
      <c r="AE273" s="94"/>
      <c r="AF273" s="94"/>
      <c r="AG273" s="94"/>
      <c r="AH273" s="96">
        <v>5.1310921666398598E-2</v>
      </c>
      <c r="AI273" s="96"/>
      <c r="AJ273" s="96"/>
      <c r="AK273" s="96"/>
      <c r="AL273" s="96"/>
      <c r="AM273" s="96"/>
      <c r="AN273" s="96"/>
      <c r="AO273" s="96"/>
      <c r="AP273" s="55">
        <v>8</v>
      </c>
    </row>
    <row r="274" spans="2:44" s="1" customFormat="1" ht="10" x14ac:dyDescent="0.2">
      <c r="B274" s="98" t="s">
        <v>1179</v>
      </c>
      <c r="C274" s="98"/>
      <c r="D274" s="103">
        <v>162458856.31999999</v>
      </c>
      <c r="E274" s="103"/>
      <c r="F274" s="103"/>
      <c r="G274" s="103"/>
      <c r="H274" s="103"/>
      <c r="I274" s="103"/>
      <c r="J274" s="103"/>
      <c r="K274" s="103"/>
      <c r="L274" s="103"/>
      <c r="M274" s="103"/>
      <c r="N274" s="103"/>
      <c r="O274" s="96">
        <v>5.5027041957414202E-2</v>
      </c>
      <c r="P274" s="96"/>
      <c r="Q274" s="96"/>
      <c r="R274" s="96"/>
      <c r="S274" s="96"/>
      <c r="T274" s="96"/>
      <c r="U274" s="96"/>
      <c r="V274" s="96"/>
      <c r="W274" s="96"/>
      <c r="X274" s="96"/>
      <c r="Y274" s="94">
        <v>2215</v>
      </c>
      <c r="Z274" s="94"/>
      <c r="AA274" s="94"/>
      <c r="AB274" s="94"/>
      <c r="AC274" s="94"/>
      <c r="AD274" s="94"/>
      <c r="AE274" s="94"/>
      <c r="AF274" s="94"/>
      <c r="AG274" s="94"/>
      <c r="AH274" s="96">
        <v>5.08973092212597E-2</v>
      </c>
      <c r="AI274" s="96"/>
      <c r="AJ274" s="96"/>
      <c r="AK274" s="96"/>
      <c r="AL274" s="96"/>
      <c r="AM274" s="96"/>
      <c r="AN274" s="96"/>
      <c r="AO274" s="96"/>
      <c r="AP274" s="55">
        <v>9</v>
      </c>
    </row>
    <row r="275" spans="2:44" s="1" customFormat="1" ht="10" x14ac:dyDescent="0.2">
      <c r="B275" s="98" t="s">
        <v>1180</v>
      </c>
      <c r="C275" s="98"/>
      <c r="D275" s="103">
        <v>210131631.83000001</v>
      </c>
      <c r="E275" s="103"/>
      <c r="F275" s="103"/>
      <c r="G275" s="103"/>
      <c r="H275" s="103"/>
      <c r="I275" s="103"/>
      <c r="J275" s="103"/>
      <c r="K275" s="103"/>
      <c r="L275" s="103"/>
      <c r="M275" s="103"/>
      <c r="N275" s="103"/>
      <c r="O275" s="96">
        <v>7.1174464619604902E-2</v>
      </c>
      <c r="P275" s="96"/>
      <c r="Q275" s="96"/>
      <c r="R275" s="96"/>
      <c r="S275" s="96"/>
      <c r="T275" s="96"/>
      <c r="U275" s="96"/>
      <c r="V275" s="96"/>
      <c r="W275" s="96"/>
      <c r="X275" s="96"/>
      <c r="Y275" s="94">
        <v>2156</v>
      </c>
      <c r="Z275" s="94"/>
      <c r="AA275" s="94"/>
      <c r="AB275" s="94"/>
      <c r="AC275" s="94"/>
      <c r="AD275" s="94"/>
      <c r="AE275" s="94"/>
      <c r="AF275" s="94"/>
      <c r="AG275" s="94"/>
      <c r="AH275" s="96">
        <v>4.9541579539971098E-2</v>
      </c>
      <c r="AI275" s="96"/>
      <c r="AJ275" s="96"/>
      <c r="AK275" s="96"/>
      <c r="AL275" s="96"/>
      <c r="AM275" s="96"/>
      <c r="AN275" s="96"/>
      <c r="AO275" s="96"/>
      <c r="AP275" s="55">
        <v>10</v>
      </c>
    </row>
    <row r="276" spans="2:44" s="1" customFormat="1" ht="10" x14ac:dyDescent="0.2">
      <c r="B276" s="98" t="s">
        <v>1181</v>
      </c>
      <c r="C276" s="98"/>
      <c r="D276" s="103">
        <v>461460811.67000002</v>
      </c>
      <c r="E276" s="103"/>
      <c r="F276" s="103"/>
      <c r="G276" s="103"/>
      <c r="H276" s="103"/>
      <c r="I276" s="103"/>
      <c r="J276" s="103"/>
      <c r="K276" s="103"/>
      <c r="L276" s="103"/>
      <c r="M276" s="103"/>
      <c r="N276" s="103"/>
      <c r="O276" s="96">
        <v>0.156303103571347</v>
      </c>
      <c r="P276" s="96"/>
      <c r="Q276" s="96"/>
      <c r="R276" s="96"/>
      <c r="S276" s="96"/>
      <c r="T276" s="96"/>
      <c r="U276" s="96"/>
      <c r="V276" s="96"/>
      <c r="W276" s="96"/>
      <c r="X276" s="96"/>
      <c r="Y276" s="94">
        <v>5245</v>
      </c>
      <c r="Z276" s="94"/>
      <c r="AA276" s="94"/>
      <c r="AB276" s="94"/>
      <c r="AC276" s="94"/>
      <c r="AD276" s="94"/>
      <c r="AE276" s="94"/>
      <c r="AF276" s="94"/>
      <c r="AG276" s="94"/>
      <c r="AH276" s="96">
        <v>0.120522070819642</v>
      </c>
      <c r="AI276" s="96"/>
      <c r="AJ276" s="96"/>
      <c r="AK276" s="96"/>
      <c r="AL276" s="96"/>
      <c r="AM276" s="96"/>
      <c r="AN276" s="96"/>
      <c r="AO276" s="96"/>
      <c r="AP276" s="55">
        <v>11</v>
      </c>
    </row>
    <row r="277" spans="2:44" s="1" customFormat="1" ht="10" x14ac:dyDescent="0.2">
      <c r="B277" s="98" t="s">
        <v>1182</v>
      </c>
      <c r="C277" s="98"/>
      <c r="D277" s="103">
        <v>211222459.34999999</v>
      </c>
      <c r="E277" s="103"/>
      <c r="F277" s="103"/>
      <c r="G277" s="103"/>
      <c r="H277" s="103"/>
      <c r="I277" s="103"/>
      <c r="J277" s="103"/>
      <c r="K277" s="103"/>
      <c r="L277" s="103"/>
      <c r="M277" s="103"/>
      <c r="N277" s="103"/>
      <c r="O277" s="96">
        <v>7.1543942855947507E-2</v>
      </c>
      <c r="P277" s="96"/>
      <c r="Q277" s="96"/>
      <c r="R277" s="96"/>
      <c r="S277" s="96"/>
      <c r="T277" s="96"/>
      <c r="U277" s="96"/>
      <c r="V277" s="96"/>
      <c r="W277" s="96"/>
      <c r="X277" s="96"/>
      <c r="Y277" s="94">
        <v>2005</v>
      </c>
      <c r="Z277" s="94"/>
      <c r="AA277" s="94"/>
      <c r="AB277" s="94"/>
      <c r="AC277" s="94"/>
      <c r="AD277" s="94"/>
      <c r="AE277" s="94"/>
      <c r="AF277" s="94"/>
      <c r="AG277" s="94"/>
      <c r="AH277" s="96">
        <v>4.6071830694639097E-2</v>
      </c>
      <c r="AI277" s="96"/>
      <c r="AJ277" s="96"/>
      <c r="AK277" s="96"/>
      <c r="AL277" s="96"/>
      <c r="AM277" s="96"/>
      <c r="AN277" s="96"/>
      <c r="AO277" s="96"/>
      <c r="AP277" s="55">
        <v>12</v>
      </c>
    </row>
    <row r="278" spans="2:44" s="1" customFormat="1" ht="10" x14ac:dyDescent="0.2">
      <c r="B278" s="98" t="s">
        <v>1183</v>
      </c>
      <c r="C278" s="98"/>
      <c r="D278" s="103">
        <v>96933690.189999998</v>
      </c>
      <c r="E278" s="103"/>
      <c r="F278" s="103"/>
      <c r="G278" s="103"/>
      <c r="H278" s="103"/>
      <c r="I278" s="103"/>
      <c r="J278" s="103"/>
      <c r="K278" s="103"/>
      <c r="L278" s="103"/>
      <c r="M278" s="103"/>
      <c r="N278" s="103"/>
      <c r="O278" s="96">
        <v>3.28327698347552E-2</v>
      </c>
      <c r="P278" s="96"/>
      <c r="Q278" s="96"/>
      <c r="R278" s="96"/>
      <c r="S278" s="96"/>
      <c r="T278" s="96"/>
      <c r="U278" s="96"/>
      <c r="V278" s="96"/>
      <c r="W278" s="96"/>
      <c r="X278" s="96"/>
      <c r="Y278" s="94">
        <v>815</v>
      </c>
      <c r="Z278" s="94"/>
      <c r="AA278" s="94"/>
      <c r="AB278" s="94"/>
      <c r="AC278" s="94"/>
      <c r="AD278" s="94"/>
      <c r="AE278" s="94"/>
      <c r="AF278" s="94"/>
      <c r="AG278" s="94"/>
      <c r="AH278" s="96">
        <v>1.8727452377122599E-2</v>
      </c>
      <c r="AI278" s="96"/>
      <c r="AJ278" s="96"/>
      <c r="AK278" s="96"/>
      <c r="AL278" s="96"/>
      <c r="AM278" s="96"/>
      <c r="AN278" s="96"/>
      <c r="AO278" s="96"/>
      <c r="AP278" s="55">
        <v>13</v>
      </c>
    </row>
    <row r="279" spans="2:44" s="1" customFormat="1" ht="10" x14ac:dyDescent="0.2">
      <c r="B279" s="98" t="s">
        <v>1184</v>
      </c>
      <c r="C279" s="98"/>
      <c r="D279" s="103">
        <v>226169505.27000001</v>
      </c>
      <c r="E279" s="103"/>
      <c r="F279" s="103"/>
      <c r="G279" s="103"/>
      <c r="H279" s="103"/>
      <c r="I279" s="103"/>
      <c r="J279" s="103"/>
      <c r="K279" s="103"/>
      <c r="L279" s="103"/>
      <c r="M279" s="103"/>
      <c r="N279" s="103"/>
      <c r="O279" s="96">
        <v>7.6606712234054797E-2</v>
      </c>
      <c r="P279" s="96"/>
      <c r="Q279" s="96"/>
      <c r="R279" s="96"/>
      <c r="S279" s="96"/>
      <c r="T279" s="96"/>
      <c r="U279" s="96"/>
      <c r="V279" s="96"/>
      <c r="W279" s="96"/>
      <c r="X279" s="96"/>
      <c r="Y279" s="94">
        <v>1584</v>
      </c>
      <c r="Z279" s="94"/>
      <c r="AA279" s="94"/>
      <c r="AB279" s="94"/>
      <c r="AC279" s="94"/>
      <c r="AD279" s="94"/>
      <c r="AE279" s="94"/>
      <c r="AF279" s="94"/>
      <c r="AG279" s="94"/>
      <c r="AH279" s="96">
        <v>3.6397895172223603E-2</v>
      </c>
      <c r="AI279" s="96"/>
      <c r="AJ279" s="96"/>
      <c r="AK279" s="96"/>
      <c r="AL279" s="96"/>
      <c r="AM279" s="96"/>
      <c r="AN279" s="96"/>
      <c r="AO279" s="96"/>
      <c r="AP279" s="55">
        <v>14</v>
      </c>
    </row>
    <row r="280" spans="2:44" s="1" customFormat="1" ht="10.5" x14ac:dyDescent="0.2">
      <c r="B280" s="99"/>
      <c r="C280" s="99"/>
      <c r="D280" s="104">
        <v>2952345802.0100002</v>
      </c>
      <c r="E280" s="104"/>
      <c r="F280" s="104"/>
      <c r="G280" s="104"/>
      <c r="H280" s="104"/>
      <c r="I280" s="104"/>
      <c r="J280" s="104"/>
      <c r="K280" s="104"/>
      <c r="L280" s="104"/>
      <c r="M280" s="104"/>
      <c r="N280" s="104"/>
      <c r="O280" s="97">
        <v>1</v>
      </c>
      <c r="P280" s="97"/>
      <c r="Q280" s="97"/>
      <c r="R280" s="97"/>
      <c r="S280" s="97"/>
      <c r="T280" s="97"/>
      <c r="U280" s="97"/>
      <c r="V280" s="97"/>
      <c r="W280" s="97"/>
      <c r="X280" s="97"/>
      <c r="Y280" s="95">
        <v>43519</v>
      </c>
      <c r="Z280" s="95"/>
      <c r="AA280" s="95"/>
      <c r="AB280" s="95"/>
      <c r="AC280" s="95"/>
      <c r="AD280" s="95"/>
      <c r="AE280" s="95"/>
      <c r="AF280" s="95"/>
      <c r="AG280" s="95"/>
      <c r="AH280" s="97">
        <v>1</v>
      </c>
      <c r="AI280" s="97"/>
      <c r="AJ280" s="97"/>
      <c r="AK280" s="97"/>
      <c r="AL280" s="97"/>
      <c r="AM280" s="97"/>
      <c r="AN280" s="97"/>
      <c r="AO280" s="97"/>
      <c r="AP280" s="56"/>
    </row>
    <row r="281" spans="2:44" s="1" customFormat="1" ht="8" x14ac:dyDescent="0.2"/>
    <row r="282" spans="2:44" s="1" customFormat="1" ht="13" x14ac:dyDescent="0.2">
      <c r="B282" s="87" t="s">
        <v>1205</v>
      </c>
      <c r="C282" s="87"/>
      <c r="D282" s="87"/>
      <c r="E282" s="87"/>
      <c r="F282" s="87"/>
      <c r="G282" s="87"/>
      <c r="H282" s="87"/>
      <c r="I282" s="87"/>
      <c r="J282" s="87"/>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AQ282" s="87"/>
      <c r="AR282" s="87"/>
    </row>
    <row r="283" spans="2:44" s="1" customFormat="1" ht="8" x14ac:dyDescent="0.2"/>
    <row r="284" spans="2:44" s="1" customFormat="1" ht="10.5" x14ac:dyDescent="0.2">
      <c r="B284" s="85" t="s">
        <v>1080</v>
      </c>
      <c r="C284" s="85"/>
      <c r="D284" s="85" t="s">
        <v>1077</v>
      </c>
      <c r="E284" s="85"/>
      <c r="F284" s="85"/>
      <c r="G284" s="85"/>
      <c r="H284" s="85"/>
      <c r="I284" s="85"/>
      <c r="J284" s="85"/>
      <c r="K284" s="85"/>
      <c r="L284" s="85"/>
      <c r="M284" s="85"/>
      <c r="N284" s="85"/>
      <c r="O284" s="85" t="s">
        <v>1078</v>
      </c>
      <c r="P284" s="85"/>
      <c r="Q284" s="85"/>
      <c r="R284" s="85"/>
      <c r="S284" s="85"/>
      <c r="T284" s="85"/>
      <c r="U284" s="85"/>
      <c r="V284" s="85"/>
      <c r="W284" s="85"/>
      <c r="X284" s="85"/>
      <c r="Y284" s="85" t="s">
        <v>1079</v>
      </c>
      <c r="Z284" s="85"/>
      <c r="AA284" s="85"/>
      <c r="AB284" s="85"/>
      <c r="AC284" s="85"/>
      <c r="AD284" s="85"/>
      <c r="AE284" s="85"/>
      <c r="AF284" s="85"/>
      <c r="AG284" s="85"/>
      <c r="AH284" s="85" t="s">
        <v>1078</v>
      </c>
      <c r="AI284" s="85"/>
      <c r="AJ284" s="85"/>
      <c r="AK284" s="85"/>
      <c r="AL284" s="85"/>
      <c r="AM284" s="85"/>
      <c r="AN284" s="85"/>
      <c r="AO284" s="85"/>
    </row>
    <row r="285" spans="2:44" s="1" customFormat="1" ht="10" x14ac:dyDescent="0.2">
      <c r="B285" s="98" t="s">
        <v>1185</v>
      </c>
      <c r="C285" s="98"/>
      <c r="D285" s="103">
        <v>43208625.419999897</v>
      </c>
      <c r="E285" s="103"/>
      <c r="F285" s="103"/>
      <c r="G285" s="103"/>
      <c r="H285" s="103"/>
      <c r="I285" s="103"/>
      <c r="J285" s="103"/>
      <c r="K285" s="103"/>
      <c r="L285" s="103"/>
      <c r="M285" s="103"/>
      <c r="N285" s="103"/>
      <c r="O285" s="96">
        <v>1.46353538229102E-2</v>
      </c>
      <c r="P285" s="96"/>
      <c r="Q285" s="96"/>
      <c r="R285" s="96"/>
      <c r="S285" s="96"/>
      <c r="T285" s="96"/>
      <c r="U285" s="96"/>
      <c r="V285" s="96"/>
      <c r="W285" s="96"/>
      <c r="X285" s="96"/>
      <c r="Y285" s="94">
        <v>1896</v>
      </c>
      <c r="Z285" s="94"/>
      <c r="AA285" s="94"/>
      <c r="AB285" s="94"/>
      <c r="AC285" s="94"/>
      <c r="AD285" s="94"/>
      <c r="AE285" s="94"/>
      <c r="AF285" s="94"/>
      <c r="AG285" s="94"/>
      <c r="AH285" s="96">
        <v>4.3567177554631298E-2</v>
      </c>
      <c r="AI285" s="96"/>
      <c r="AJ285" s="96"/>
      <c r="AK285" s="96"/>
      <c r="AL285" s="96"/>
      <c r="AM285" s="96"/>
      <c r="AN285" s="96"/>
      <c r="AO285" s="96"/>
    </row>
    <row r="286" spans="2:44" s="1" customFormat="1" ht="10" x14ac:dyDescent="0.2">
      <c r="B286" s="98" t="s">
        <v>1082</v>
      </c>
      <c r="C286" s="98"/>
      <c r="D286" s="103">
        <v>148474306.78</v>
      </c>
      <c r="E286" s="103"/>
      <c r="F286" s="103"/>
      <c r="G286" s="103"/>
      <c r="H286" s="103"/>
      <c r="I286" s="103"/>
      <c r="J286" s="103"/>
      <c r="K286" s="103"/>
      <c r="L286" s="103"/>
      <c r="M286" s="103"/>
      <c r="N286" s="103"/>
      <c r="O286" s="96">
        <v>5.02902832991029E-2</v>
      </c>
      <c r="P286" s="96"/>
      <c r="Q286" s="96"/>
      <c r="R286" s="96"/>
      <c r="S286" s="96"/>
      <c r="T286" s="96"/>
      <c r="U286" s="96"/>
      <c r="V286" s="96"/>
      <c r="W286" s="96"/>
      <c r="X286" s="96"/>
      <c r="Y286" s="94">
        <v>6237</v>
      </c>
      <c r="Z286" s="94"/>
      <c r="AA286" s="94"/>
      <c r="AB286" s="94"/>
      <c r="AC286" s="94"/>
      <c r="AD286" s="94"/>
      <c r="AE286" s="94"/>
      <c r="AF286" s="94"/>
      <c r="AG286" s="94"/>
      <c r="AH286" s="96">
        <v>0.143316712240631</v>
      </c>
      <c r="AI286" s="96"/>
      <c r="AJ286" s="96"/>
      <c r="AK286" s="96"/>
      <c r="AL286" s="96"/>
      <c r="AM286" s="96"/>
      <c r="AN286" s="96"/>
      <c r="AO286" s="96"/>
    </row>
    <row r="287" spans="2:44" s="1" customFormat="1" ht="10" x14ac:dyDescent="0.2">
      <c r="B287" s="98" t="s">
        <v>1083</v>
      </c>
      <c r="C287" s="98"/>
      <c r="D287" s="103">
        <v>170871458.71000001</v>
      </c>
      <c r="E287" s="103"/>
      <c r="F287" s="103"/>
      <c r="G287" s="103"/>
      <c r="H287" s="103"/>
      <c r="I287" s="103"/>
      <c r="J287" s="103"/>
      <c r="K287" s="103"/>
      <c r="L287" s="103"/>
      <c r="M287" s="103"/>
      <c r="N287" s="103"/>
      <c r="O287" s="96">
        <v>5.7876505724251001E-2</v>
      </c>
      <c r="P287" s="96"/>
      <c r="Q287" s="96"/>
      <c r="R287" s="96"/>
      <c r="S287" s="96"/>
      <c r="T287" s="96"/>
      <c r="U287" s="96"/>
      <c r="V287" s="96"/>
      <c r="W287" s="96"/>
      <c r="X287" s="96"/>
      <c r="Y287" s="94">
        <v>4726</v>
      </c>
      <c r="Z287" s="94"/>
      <c r="AA287" s="94"/>
      <c r="AB287" s="94"/>
      <c r="AC287" s="94"/>
      <c r="AD287" s="94"/>
      <c r="AE287" s="94"/>
      <c r="AF287" s="94"/>
      <c r="AG287" s="94"/>
      <c r="AH287" s="96">
        <v>0.108596245318137</v>
      </c>
      <c r="AI287" s="96"/>
      <c r="AJ287" s="96"/>
      <c r="AK287" s="96"/>
      <c r="AL287" s="96"/>
      <c r="AM287" s="96"/>
      <c r="AN287" s="96"/>
      <c r="AO287" s="96"/>
    </row>
    <row r="288" spans="2:44" s="1" customFormat="1" ht="10" x14ac:dyDescent="0.2">
      <c r="B288" s="98" t="s">
        <v>1084</v>
      </c>
      <c r="C288" s="98"/>
      <c r="D288" s="103">
        <v>210992893.28</v>
      </c>
      <c r="E288" s="103"/>
      <c r="F288" s="103"/>
      <c r="G288" s="103"/>
      <c r="H288" s="103"/>
      <c r="I288" s="103"/>
      <c r="J288" s="103"/>
      <c r="K288" s="103"/>
      <c r="L288" s="103"/>
      <c r="M288" s="103"/>
      <c r="N288" s="103"/>
      <c r="O288" s="96">
        <v>7.1466185680672298E-2</v>
      </c>
      <c r="P288" s="96"/>
      <c r="Q288" s="96"/>
      <c r="R288" s="96"/>
      <c r="S288" s="96"/>
      <c r="T288" s="96"/>
      <c r="U288" s="96"/>
      <c r="V288" s="96"/>
      <c r="W288" s="96"/>
      <c r="X288" s="96"/>
      <c r="Y288" s="94">
        <v>4371</v>
      </c>
      <c r="Z288" s="94"/>
      <c r="AA288" s="94"/>
      <c r="AB288" s="94"/>
      <c r="AC288" s="94"/>
      <c r="AD288" s="94"/>
      <c r="AE288" s="94"/>
      <c r="AF288" s="94"/>
      <c r="AG288" s="94"/>
      <c r="AH288" s="96">
        <v>0.100438888761231</v>
      </c>
      <c r="AI288" s="96"/>
      <c r="AJ288" s="96"/>
      <c r="AK288" s="96"/>
      <c r="AL288" s="96"/>
      <c r="AM288" s="96"/>
      <c r="AN288" s="96"/>
      <c r="AO288" s="96"/>
    </row>
    <row r="289" spans="2:44" s="1" customFormat="1" ht="10" x14ac:dyDescent="0.2">
      <c r="B289" s="98" t="s">
        <v>1085</v>
      </c>
      <c r="C289" s="98"/>
      <c r="D289" s="103">
        <v>236512433.68000001</v>
      </c>
      <c r="E289" s="103"/>
      <c r="F289" s="103"/>
      <c r="G289" s="103"/>
      <c r="H289" s="103"/>
      <c r="I289" s="103"/>
      <c r="J289" s="103"/>
      <c r="K289" s="103"/>
      <c r="L289" s="103"/>
      <c r="M289" s="103"/>
      <c r="N289" s="103"/>
      <c r="O289" s="96">
        <v>8.0110003888765102E-2</v>
      </c>
      <c r="P289" s="96"/>
      <c r="Q289" s="96"/>
      <c r="R289" s="96"/>
      <c r="S289" s="96"/>
      <c r="T289" s="96"/>
      <c r="U289" s="96"/>
      <c r="V289" s="96"/>
      <c r="W289" s="96"/>
      <c r="X289" s="96"/>
      <c r="Y289" s="94">
        <v>3882</v>
      </c>
      <c r="Z289" s="94"/>
      <c r="AA289" s="94"/>
      <c r="AB289" s="94"/>
      <c r="AC289" s="94"/>
      <c r="AD289" s="94"/>
      <c r="AE289" s="94"/>
      <c r="AF289" s="94"/>
      <c r="AG289" s="94"/>
      <c r="AH289" s="96">
        <v>8.9202417334957207E-2</v>
      </c>
      <c r="AI289" s="96"/>
      <c r="AJ289" s="96"/>
      <c r="AK289" s="96"/>
      <c r="AL289" s="96"/>
      <c r="AM289" s="96"/>
      <c r="AN289" s="96"/>
      <c r="AO289" s="96"/>
    </row>
    <row r="290" spans="2:44" s="1" customFormat="1" ht="10" x14ac:dyDescent="0.2">
      <c r="B290" s="98" t="s">
        <v>1086</v>
      </c>
      <c r="C290" s="98"/>
      <c r="D290" s="103">
        <v>211542388.92999899</v>
      </c>
      <c r="E290" s="103"/>
      <c r="F290" s="103"/>
      <c r="G290" s="103"/>
      <c r="H290" s="103"/>
      <c r="I290" s="103"/>
      <c r="J290" s="103"/>
      <c r="K290" s="103"/>
      <c r="L290" s="103"/>
      <c r="M290" s="103"/>
      <c r="N290" s="103"/>
      <c r="O290" s="96">
        <v>7.1652307390949396E-2</v>
      </c>
      <c r="P290" s="96"/>
      <c r="Q290" s="96"/>
      <c r="R290" s="96"/>
      <c r="S290" s="96"/>
      <c r="T290" s="96"/>
      <c r="U290" s="96"/>
      <c r="V290" s="96"/>
      <c r="W290" s="96"/>
      <c r="X290" s="96"/>
      <c r="Y290" s="94">
        <v>3052</v>
      </c>
      <c r="Z290" s="94"/>
      <c r="AA290" s="94"/>
      <c r="AB290" s="94"/>
      <c r="AC290" s="94"/>
      <c r="AD290" s="94"/>
      <c r="AE290" s="94"/>
      <c r="AF290" s="94"/>
      <c r="AG290" s="94"/>
      <c r="AH290" s="96">
        <v>7.0130287920218803E-2</v>
      </c>
      <c r="AI290" s="96"/>
      <c r="AJ290" s="96"/>
      <c r="AK290" s="96"/>
      <c r="AL290" s="96"/>
      <c r="AM290" s="96"/>
      <c r="AN290" s="96"/>
      <c r="AO290" s="96"/>
    </row>
    <row r="291" spans="2:44" s="1" customFormat="1" ht="10" x14ac:dyDescent="0.2">
      <c r="B291" s="98" t="s">
        <v>1087</v>
      </c>
      <c r="C291" s="98"/>
      <c r="D291" s="103">
        <v>295744710.28999901</v>
      </c>
      <c r="E291" s="103"/>
      <c r="F291" s="103"/>
      <c r="G291" s="103"/>
      <c r="H291" s="103"/>
      <c r="I291" s="103"/>
      <c r="J291" s="103"/>
      <c r="K291" s="103"/>
      <c r="L291" s="103"/>
      <c r="M291" s="103"/>
      <c r="N291" s="103"/>
      <c r="O291" s="96">
        <v>0.100172788055062</v>
      </c>
      <c r="P291" s="96"/>
      <c r="Q291" s="96"/>
      <c r="R291" s="96"/>
      <c r="S291" s="96"/>
      <c r="T291" s="96"/>
      <c r="U291" s="96"/>
      <c r="V291" s="96"/>
      <c r="W291" s="96"/>
      <c r="X291" s="96"/>
      <c r="Y291" s="94">
        <v>3831</v>
      </c>
      <c r="Z291" s="94"/>
      <c r="AA291" s="94"/>
      <c r="AB291" s="94"/>
      <c r="AC291" s="94"/>
      <c r="AD291" s="94"/>
      <c r="AE291" s="94"/>
      <c r="AF291" s="94"/>
      <c r="AG291" s="94"/>
      <c r="AH291" s="96">
        <v>8.8030515407063595E-2</v>
      </c>
      <c r="AI291" s="96"/>
      <c r="AJ291" s="96"/>
      <c r="AK291" s="96"/>
      <c r="AL291" s="96"/>
      <c r="AM291" s="96"/>
      <c r="AN291" s="96"/>
      <c r="AO291" s="96"/>
    </row>
    <row r="292" spans="2:44" s="1" customFormat="1" ht="10" x14ac:dyDescent="0.2">
      <c r="B292" s="98" t="s">
        <v>1088</v>
      </c>
      <c r="C292" s="98"/>
      <c r="D292" s="103">
        <v>322158288.169999</v>
      </c>
      <c r="E292" s="103"/>
      <c r="F292" s="103"/>
      <c r="G292" s="103"/>
      <c r="H292" s="103"/>
      <c r="I292" s="103"/>
      <c r="J292" s="103"/>
      <c r="K292" s="103"/>
      <c r="L292" s="103"/>
      <c r="M292" s="103"/>
      <c r="N292" s="103"/>
      <c r="O292" s="96">
        <v>0.10911942901494399</v>
      </c>
      <c r="P292" s="96"/>
      <c r="Q292" s="96"/>
      <c r="R292" s="96"/>
      <c r="S292" s="96"/>
      <c r="T292" s="96"/>
      <c r="U292" s="96"/>
      <c r="V292" s="96"/>
      <c r="W292" s="96"/>
      <c r="X292" s="96"/>
      <c r="Y292" s="94">
        <v>3576</v>
      </c>
      <c r="Z292" s="94"/>
      <c r="AA292" s="94"/>
      <c r="AB292" s="94"/>
      <c r="AC292" s="94"/>
      <c r="AD292" s="94"/>
      <c r="AE292" s="94"/>
      <c r="AF292" s="94"/>
      <c r="AG292" s="94"/>
      <c r="AH292" s="96">
        <v>8.2171005767595798E-2</v>
      </c>
      <c r="AI292" s="96"/>
      <c r="AJ292" s="96"/>
      <c r="AK292" s="96"/>
      <c r="AL292" s="96"/>
      <c r="AM292" s="96"/>
      <c r="AN292" s="96"/>
      <c r="AO292" s="96"/>
    </row>
    <row r="293" spans="2:44" s="1" customFormat="1" ht="10" x14ac:dyDescent="0.2">
      <c r="B293" s="98" t="s">
        <v>1089</v>
      </c>
      <c r="C293" s="98"/>
      <c r="D293" s="103">
        <v>268668112.50999999</v>
      </c>
      <c r="E293" s="103"/>
      <c r="F293" s="103"/>
      <c r="G293" s="103"/>
      <c r="H293" s="103"/>
      <c r="I293" s="103"/>
      <c r="J293" s="103"/>
      <c r="K293" s="103"/>
      <c r="L293" s="103"/>
      <c r="M293" s="103"/>
      <c r="N293" s="103"/>
      <c r="O293" s="96">
        <v>9.1001573165002306E-2</v>
      </c>
      <c r="P293" s="96"/>
      <c r="Q293" s="96"/>
      <c r="R293" s="96"/>
      <c r="S293" s="96"/>
      <c r="T293" s="96"/>
      <c r="U293" s="96"/>
      <c r="V293" s="96"/>
      <c r="W293" s="96"/>
      <c r="X293" s="96"/>
      <c r="Y293" s="94">
        <v>2882</v>
      </c>
      <c r="Z293" s="94"/>
      <c r="AA293" s="94"/>
      <c r="AB293" s="94"/>
      <c r="AC293" s="94"/>
      <c r="AD293" s="94"/>
      <c r="AE293" s="94"/>
      <c r="AF293" s="94"/>
      <c r="AG293" s="94"/>
      <c r="AH293" s="96">
        <v>6.6223948160573504E-2</v>
      </c>
      <c r="AI293" s="96"/>
      <c r="AJ293" s="96"/>
      <c r="AK293" s="96"/>
      <c r="AL293" s="96"/>
      <c r="AM293" s="96"/>
      <c r="AN293" s="96"/>
      <c r="AO293" s="96"/>
    </row>
    <row r="294" spans="2:44" s="1" customFormat="1" ht="10" x14ac:dyDescent="0.2">
      <c r="B294" s="98" t="s">
        <v>1090</v>
      </c>
      <c r="C294" s="98"/>
      <c r="D294" s="103">
        <v>403540519.66000003</v>
      </c>
      <c r="E294" s="103"/>
      <c r="F294" s="103"/>
      <c r="G294" s="103"/>
      <c r="H294" s="103"/>
      <c r="I294" s="103"/>
      <c r="J294" s="103"/>
      <c r="K294" s="103"/>
      <c r="L294" s="103"/>
      <c r="M294" s="103"/>
      <c r="N294" s="103"/>
      <c r="O294" s="96">
        <v>0.136684706576467</v>
      </c>
      <c r="P294" s="96"/>
      <c r="Q294" s="96"/>
      <c r="R294" s="96"/>
      <c r="S294" s="96"/>
      <c r="T294" s="96"/>
      <c r="U294" s="96"/>
      <c r="V294" s="96"/>
      <c r="W294" s="96"/>
      <c r="X294" s="96"/>
      <c r="Y294" s="94">
        <v>3901</v>
      </c>
      <c r="Z294" s="94"/>
      <c r="AA294" s="94"/>
      <c r="AB294" s="94"/>
      <c r="AC294" s="94"/>
      <c r="AD294" s="94"/>
      <c r="AE294" s="94"/>
      <c r="AF294" s="94"/>
      <c r="AG294" s="94"/>
      <c r="AH294" s="96">
        <v>8.9639008249270402E-2</v>
      </c>
      <c r="AI294" s="96"/>
      <c r="AJ294" s="96"/>
      <c r="AK294" s="96"/>
      <c r="AL294" s="96"/>
      <c r="AM294" s="96"/>
      <c r="AN294" s="96"/>
      <c r="AO294" s="96"/>
    </row>
    <row r="295" spans="2:44" s="1" customFormat="1" ht="10" x14ac:dyDescent="0.2">
      <c r="B295" s="98" t="s">
        <v>1091</v>
      </c>
      <c r="C295" s="98"/>
      <c r="D295" s="103">
        <v>186246221.40000001</v>
      </c>
      <c r="E295" s="103"/>
      <c r="F295" s="103"/>
      <c r="G295" s="103"/>
      <c r="H295" s="103"/>
      <c r="I295" s="103"/>
      <c r="J295" s="103"/>
      <c r="K295" s="103"/>
      <c r="L295" s="103"/>
      <c r="M295" s="103"/>
      <c r="N295" s="103"/>
      <c r="O295" s="96">
        <v>6.3084148636382995E-2</v>
      </c>
      <c r="P295" s="96"/>
      <c r="Q295" s="96"/>
      <c r="R295" s="96"/>
      <c r="S295" s="96"/>
      <c r="T295" s="96"/>
      <c r="U295" s="96"/>
      <c r="V295" s="96"/>
      <c r="W295" s="96"/>
      <c r="X295" s="96"/>
      <c r="Y295" s="94">
        <v>1755</v>
      </c>
      <c r="Z295" s="94"/>
      <c r="AA295" s="94"/>
      <c r="AB295" s="94"/>
      <c r="AC295" s="94"/>
      <c r="AD295" s="94"/>
      <c r="AE295" s="94"/>
      <c r="AF295" s="94"/>
      <c r="AG295" s="94"/>
      <c r="AH295" s="96">
        <v>4.0327213401043199E-2</v>
      </c>
      <c r="AI295" s="96"/>
      <c r="AJ295" s="96"/>
      <c r="AK295" s="96"/>
      <c r="AL295" s="96"/>
      <c r="AM295" s="96"/>
      <c r="AN295" s="96"/>
      <c r="AO295" s="96"/>
    </row>
    <row r="296" spans="2:44" s="1" customFormat="1" ht="10" x14ac:dyDescent="0.2">
      <c r="B296" s="98" t="s">
        <v>1092</v>
      </c>
      <c r="C296" s="98"/>
      <c r="D296" s="103">
        <v>222001024.25</v>
      </c>
      <c r="E296" s="103"/>
      <c r="F296" s="103"/>
      <c r="G296" s="103"/>
      <c r="H296" s="103"/>
      <c r="I296" s="103"/>
      <c r="J296" s="103"/>
      <c r="K296" s="103"/>
      <c r="L296" s="103"/>
      <c r="M296" s="103"/>
      <c r="N296" s="103"/>
      <c r="O296" s="96">
        <v>7.5194790562426297E-2</v>
      </c>
      <c r="P296" s="96"/>
      <c r="Q296" s="96"/>
      <c r="R296" s="96"/>
      <c r="S296" s="96"/>
      <c r="T296" s="96"/>
      <c r="U296" s="96"/>
      <c r="V296" s="96"/>
      <c r="W296" s="96"/>
      <c r="X296" s="96"/>
      <c r="Y296" s="94">
        <v>1854</v>
      </c>
      <c r="Z296" s="94"/>
      <c r="AA296" s="94"/>
      <c r="AB296" s="94"/>
      <c r="AC296" s="94"/>
      <c r="AD296" s="94"/>
      <c r="AE296" s="94"/>
      <c r="AF296" s="94"/>
      <c r="AG296" s="94"/>
      <c r="AH296" s="96">
        <v>4.2602081849307201E-2</v>
      </c>
      <c r="AI296" s="96"/>
      <c r="AJ296" s="96"/>
      <c r="AK296" s="96"/>
      <c r="AL296" s="96"/>
      <c r="AM296" s="96"/>
      <c r="AN296" s="96"/>
      <c r="AO296" s="96"/>
    </row>
    <row r="297" spans="2:44" s="1" customFormat="1" ht="10" x14ac:dyDescent="0.2">
      <c r="B297" s="98" t="s">
        <v>1093</v>
      </c>
      <c r="C297" s="98"/>
      <c r="D297" s="103">
        <v>225319057.5</v>
      </c>
      <c r="E297" s="103"/>
      <c r="F297" s="103"/>
      <c r="G297" s="103"/>
      <c r="H297" s="103"/>
      <c r="I297" s="103"/>
      <c r="J297" s="103"/>
      <c r="K297" s="103"/>
      <c r="L297" s="103"/>
      <c r="M297" s="103"/>
      <c r="N297" s="103"/>
      <c r="O297" s="96">
        <v>7.6318653914659806E-2</v>
      </c>
      <c r="P297" s="96"/>
      <c r="Q297" s="96"/>
      <c r="R297" s="96"/>
      <c r="S297" s="96"/>
      <c r="T297" s="96"/>
      <c r="U297" s="96"/>
      <c r="V297" s="96"/>
      <c r="W297" s="96"/>
      <c r="X297" s="96"/>
      <c r="Y297" s="94">
        <v>1499</v>
      </c>
      <c r="Z297" s="94"/>
      <c r="AA297" s="94"/>
      <c r="AB297" s="94"/>
      <c r="AC297" s="94"/>
      <c r="AD297" s="94"/>
      <c r="AE297" s="94"/>
      <c r="AF297" s="94"/>
      <c r="AG297" s="94"/>
      <c r="AH297" s="96">
        <v>3.4444725292401002E-2</v>
      </c>
      <c r="AI297" s="96"/>
      <c r="AJ297" s="96"/>
      <c r="AK297" s="96"/>
      <c r="AL297" s="96"/>
      <c r="AM297" s="96"/>
      <c r="AN297" s="96"/>
      <c r="AO297" s="96"/>
    </row>
    <row r="298" spans="2:44" s="1" customFormat="1" ht="10" x14ac:dyDescent="0.2">
      <c r="B298" s="98" t="s">
        <v>1094</v>
      </c>
      <c r="C298" s="98"/>
      <c r="D298" s="103">
        <v>4094468.77</v>
      </c>
      <c r="E298" s="103"/>
      <c r="F298" s="103"/>
      <c r="G298" s="103"/>
      <c r="H298" s="103"/>
      <c r="I298" s="103"/>
      <c r="J298" s="103"/>
      <c r="K298" s="103"/>
      <c r="L298" s="103"/>
      <c r="M298" s="103"/>
      <c r="N298" s="103"/>
      <c r="O298" s="96">
        <v>1.3868527078408101E-3</v>
      </c>
      <c r="P298" s="96"/>
      <c r="Q298" s="96"/>
      <c r="R298" s="96"/>
      <c r="S298" s="96"/>
      <c r="T298" s="96"/>
      <c r="U298" s="96"/>
      <c r="V298" s="96"/>
      <c r="W298" s="96"/>
      <c r="X298" s="96"/>
      <c r="Y298" s="94">
        <v>35</v>
      </c>
      <c r="Z298" s="94"/>
      <c r="AA298" s="94"/>
      <c r="AB298" s="94"/>
      <c r="AC298" s="94"/>
      <c r="AD298" s="94"/>
      <c r="AE298" s="94"/>
      <c r="AF298" s="94"/>
      <c r="AG298" s="94"/>
      <c r="AH298" s="96">
        <v>8.04246421103426E-4</v>
      </c>
      <c r="AI298" s="96"/>
      <c r="AJ298" s="96"/>
      <c r="AK298" s="96"/>
      <c r="AL298" s="96"/>
      <c r="AM298" s="96"/>
      <c r="AN298" s="96"/>
      <c r="AO298" s="96"/>
    </row>
    <row r="299" spans="2:44" s="1" customFormat="1" ht="10" x14ac:dyDescent="0.2">
      <c r="B299" s="98" t="s">
        <v>1095</v>
      </c>
      <c r="C299" s="98"/>
      <c r="D299" s="103">
        <v>1298483.1299999999</v>
      </c>
      <c r="E299" s="103"/>
      <c r="F299" s="103"/>
      <c r="G299" s="103"/>
      <c r="H299" s="103"/>
      <c r="I299" s="103"/>
      <c r="J299" s="103"/>
      <c r="K299" s="103"/>
      <c r="L299" s="103"/>
      <c r="M299" s="103"/>
      <c r="N299" s="103"/>
      <c r="O299" s="96">
        <v>4.3981403842191399E-4</v>
      </c>
      <c r="P299" s="96"/>
      <c r="Q299" s="96"/>
      <c r="R299" s="96"/>
      <c r="S299" s="96"/>
      <c r="T299" s="96"/>
      <c r="U299" s="96"/>
      <c r="V299" s="96"/>
      <c r="W299" s="96"/>
      <c r="X299" s="96"/>
      <c r="Y299" s="94">
        <v>10</v>
      </c>
      <c r="Z299" s="94"/>
      <c r="AA299" s="94"/>
      <c r="AB299" s="94"/>
      <c r="AC299" s="94"/>
      <c r="AD299" s="94"/>
      <c r="AE299" s="94"/>
      <c r="AF299" s="94"/>
      <c r="AG299" s="94"/>
      <c r="AH299" s="96">
        <v>2.2978469174383601E-4</v>
      </c>
      <c r="AI299" s="96"/>
      <c r="AJ299" s="96"/>
      <c r="AK299" s="96"/>
      <c r="AL299" s="96"/>
      <c r="AM299" s="96"/>
      <c r="AN299" s="96"/>
      <c r="AO299" s="96"/>
    </row>
    <row r="300" spans="2:44" s="1" customFormat="1" ht="10" x14ac:dyDescent="0.2">
      <c r="B300" s="98" t="s">
        <v>1096</v>
      </c>
      <c r="C300" s="98"/>
      <c r="D300" s="103">
        <v>1452742.81</v>
      </c>
      <c r="E300" s="103"/>
      <c r="F300" s="103"/>
      <c r="G300" s="103"/>
      <c r="H300" s="103"/>
      <c r="I300" s="103"/>
      <c r="J300" s="103"/>
      <c r="K300" s="103"/>
      <c r="L300" s="103"/>
      <c r="M300" s="103"/>
      <c r="N300" s="103"/>
      <c r="O300" s="96">
        <v>4.9206390694848598E-4</v>
      </c>
      <c r="P300" s="96"/>
      <c r="Q300" s="96"/>
      <c r="R300" s="96"/>
      <c r="S300" s="96"/>
      <c r="T300" s="96"/>
      <c r="U300" s="96"/>
      <c r="V300" s="96"/>
      <c r="W300" s="96"/>
      <c r="X300" s="96"/>
      <c r="Y300" s="94">
        <v>8</v>
      </c>
      <c r="Z300" s="94"/>
      <c r="AA300" s="94"/>
      <c r="AB300" s="94"/>
      <c r="AC300" s="94"/>
      <c r="AD300" s="94"/>
      <c r="AE300" s="94"/>
      <c r="AF300" s="94"/>
      <c r="AG300" s="94"/>
      <c r="AH300" s="96">
        <v>1.83827753395069E-4</v>
      </c>
      <c r="AI300" s="96"/>
      <c r="AJ300" s="96"/>
      <c r="AK300" s="96"/>
      <c r="AL300" s="96"/>
      <c r="AM300" s="96"/>
      <c r="AN300" s="96"/>
      <c r="AO300" s="96"/>
    </row>
    <row r="301" spans="2:44" s="1" customFormat="1" ht="10" x14ac:dyDescent="0.2">
      <c r="B301" s="98" t="s">
        <v>1097</v>
      </c>
      <c r="C301" s="98"/>
      <c r="D301" s="103">
        <v>220066.72</v>
      </c>
      <c r="E301" s="103"/>
      <c r="F301" s="103"/>
      <c r="G301" s="103"/>
      <c r="H301" s="103"/>
      <c r="I301" s="103"/>
      <c r="J301" s="103"/>
      <c r="K301" s="103"/>
      <c r="L301" s="103"/>
      <c r="M301" s="103"/>
      <c r="N301" s="103"/>
      <c r="O301" s="96">
        <v>7.4539615193510106E-5</v>
      </c>
      <c r="P301" s="96"/>
      <c r="Q301" s="96"/>
      <c r="R301" s="96"/>
      <c r="S301" s="96"/>
      <c r="T301" s="96"/>
      <c r="U301" s="96"/>
      <c r="V301" s="96"/>
      <c r="W301" s="96"/>
      <c r="X301" s="96"/>
      <c r="Y301" s="94">
        <v>4</v>
      </c>
      <c r="Z301" s="94"/>
      <c r="AA301" s="94"/>
      <c r="AB301" s="94"/>
      <c r="AC301" s="94"/>
      <c r="AD301" s="94"/>
      <c r="AE301" s="94"/>
      <c r="AF301" s="94"/>
      <c r="AG301" s="94"/>
      <c r="AH301" s="96">
        <v>9.1913876697534406E-5</v>
      </c>
      <c r="AI301" s="96"/>
      <c r="AJ301" s="96"/>
      <c r="AK301" s="96"/>
      <c r="AL301" s="96"/>
      <c r="AM301" s="96"/>
      <c r="AN301" s="96"/>
      <c r="AO301" s="96"/>
    </row>
    <row r="302" spans="2:44" s="1" customFormat="1" ht="10.5" x14ac:dyDescent="0.2">
      <c r="B302" s="99"/>
      <c r="C302" s="99"/>
      <c r="D302" s="104">
        <v>2952345802.0100002</v>
      </c>
      <c r="E302" s="104"/>
      <c r="F302" s="104"/>
      <c r="G302" s="104"/>
      <c r="H302" s="104"/>
      <c r="I302" s="104"/>
      <c r="J302" s="104"/>
      <c r="K302" s="104"/>
      <c r="L302" s="104"/>
      <c r="M302" s="104"/>
      <c r="N302" s="104"/>
      <c r="O302" s="97">
        <v>1</v>
      </c>
      <c r="P302" s="97"/>
      <c r="Q302" s="97"/>
      <c r="R302" s="97"/>
      <c r="S302" s="97"/>
      <c r="T302" s="97"/>
      <c r="U302" s="97"/>
      <c r="V302" s="97"/>
      <c r="W302" s="97"/>
      <c r="X302" s="97"/>
      <c r="Y302" s="95">
        <v>43519</v>
      </c>
      <c r="Z302" s="95"/>
      <c r="AA302" s="95"/>
      <c r="AB302" s="95"/>
      <c r="AC302" s="95"/>
      <c r="AD302" s="95"/>
      <c r="AE302" s="95"/>
      <c r="AF302" s="95"/>
      <c r="AG302" s="95"/>
      <c r="AH302" s="97">
        <v>1</v>
      </c>
      <c r="AI302" s="97"/>
      <c r="AJ302" s="97"/>
      <c r="AK302" s="97"/>
      <c r="AL302" s="97"/>
      <c r="AM302" s="97"/>
      <c r="AN302" s="97"/>
      <c r="AO302" s="97"/>
    </row>
    <row r="303" spans="2:44" s="1" customFormat="1" ht="8" x14ac:dyDescent="0.2"/>
    <row r="304" spans="2:44" s="1" customFormat="1" ht="13" x14ac:dyDescent="0.2">
      <c r="B304" s="87" t="s">
        <v>1206</v>
      </c>
      <c r="C304" s="87"/>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c r="AG304" s="87"/>
      <c r="AH304" s="87"/>
      <c r="AI304" s="87"/>
      <c r="AJ304" s="87"/>
      <c r="AK304" s="87"/>
      <c r="AL304" s="87"/>
      <c r="AM304" s="87"/>
      <c r="AN304" s="87"/>
      <c r="AO304" s="87"/>
      <c r="AP304" s="87"/>
      <c r="AQ304" s="87"/>
      <c r="AR304" s="87"/>
    </row>
    <row r="305" spans="2:44" s="1" customFormat="1" ht="8" x14ac:dyDescent="0.2"/>
    <row r="306" spans="2:44" s="1" customFormat="1" ht="10.5" x14ac:dyDescent="0.2">
      <c r="B306" s="85" t="s">
        <v>1080</v>
      </c>
      <c r="C306" s="85"/>
      <c r="D306" s="85" t="s">
        <v>1077</v>
      </c>
      <c r="E306" s="85"/>
      <c r="F306" s="85"/>
      <c r="G306" s="85"/>
      <c r="H306" s="85"/>
      <c r="I306" s="85"/>
      <c r="J306" s="85"/>
      <c r="K306" s="85"/>
      <c r="L306" s="85"/>
      <c r="M306" s="85"/>
      <c r="N306" s="85"/>
      <c r="O306" s="85" t="s">
        <v>1078</v>
      </c>
      <c r="P306" s="85"/>
      <c r="Q306" s="85"/>
      <c r="R306" s="85"/>
      <c r="S306" s="85"/>
      <c r="T306" s="85"/>
      <c r="U306" s="85"/>
      <c r="V306" s="85"/>
      <c r="W306" s="85"/>
      <c r="X306" s="85"/>
      <c r="Y306" s="85" t="s">
        <v>1079</v>
      </c>
      <c r="Z306" s="85"/>
      <c r="AA306" s="85"/>
      <c r="AB306" s="85"/>
      <c r="AC306" s="85"/>
      <c r="AD306" s="85"/>
      <c r="AE306" s="85"/>
      <c r="AF306" s="85"/>
      <c r="AG306" s="85"/>
      <c r="AH306" s="85" t="s">
        <v>1078</v>
      </c>
      <c r="AI306" s="85"/>
      <c r="AJ306" s="85"/>
      <c r="AK306" s="85"/>
      <c r="AL306" s="85"/>
      <c r="AM306" s="85"/>
      <c r="AN306" s="85"/>
      <c r="AO306" s="85"/>
      <c r="AP306" s="85"/>
    </row>
    <row r="307" spans="2:44" s="1" customFormat="1" ht="10" x14ac:dyDescent="0.2">
      <c r="B307" s="98" t="s">
        <v>1153</v>
      </c>
      <c r="C307" s="98"/>
      <c r="D307" s="103">
        <v>2761584049.54001</v>
      </c>
      <c r="E307" s="103"/>
      <c r="F307" s="103"/>
      <c r="G307" s="103"/>
      <c r="H307" s="103"/>
      <c r="I307" s="103"/>
      <c r="J307" s="103"/>
      <c r="K307" s="103"/>
      <c r="L307" s="103"/>
      <c r="M307" s="103"/>
      <c r="N307" s="103"/>
      <c r="O307" s="96">
        <v>0.93538637908197397</v>
      </c>
      <c r="P307" s="96"/>
      <c r="Q307" s="96"/>
      <c r="R307" s="96"/>
      <c r="S307" s="96"/>
      <c r="T307" s="96"/>
      <c r="U307" s="96"/>
      <c r="V307" s="96"/>
      <c r="W307" s="96"/>
      <c r="X307" s="96"/>
      <c r="Y307" s="94">
        <v>41302</v>
      </c>
      <c r="Z307" s="94"/>
      <c r="AA307" s="94"/>
      <c r="AB307" s="94"/>
      <c r="AC307" s="94"/>
      <c r="AD307" s="94"/>
      <c r="AE307" s="94"/>
      <c r="AF307" s="94"/>
      <c r="AG307" s="94"/>
      <c r="AH307" s="96">
        <v>0.94905673384039202</v>
      </c>
      <c r="AI307" s="96"/>
      <c r="AJ307" s="96"/>
      <c r="AK307" s="96"/>
      <c r="AL307" s="96"/>
      <c r="AM307" s="96"/>
      <c r="AN307" s="96"/>
      <c r="AO307" s="96"/>
      <c r="AP307" s="96"/>
    </row>
    <row r="308" spans="2:44" s="1" customFormat="1" ht="10" x14ac:dyDescent="0.2">
      <c r="B308" s="98" t="s">
        <v>1185</v>
      </c>
      <c r="C308" s="98"/>
      <c r="D308" s="103">
        <v>78113970.110000104</v>
      </c>
      <c r="E308" s="103"/>
      <c r="F308" s="103"/>
      <c r="G308" s="103"/>
      <c r="H308" s="103"/>
      <c r="I308" s="103"/>
      <c r="J308" s="103"/>
      <c r="K308" s="103"/>
      <c r="L308" s="103"/>
      <c r="M308" s="103"/>
      <c r="N308" s="103"/>
      <c r="O308" s="96">
        <v>2.6458272624033E-2</v>
      </c>
      <c r="P308" s="96"/>
      <c r="Q308" s="96"/>
      <c r="R308" s="96"/>
      <c r="S308" s="96"/>
      <c r="T308" s="96"/>
      <c r="U308" s="96"/>
      <c r="V308" s="96"/>
      <c r="W308" s="96"/>
      <c r="X308" s="96"/>
      <c r="Y308" s="94">
        <v>1192</v>
      </c>
      <c r="Z308" s="94"/>
      <c r="AA308" s="94"/>
      <c r="AB308" s="94"/>
      <c r="AC308" s="94"/>
      <c r="AD308" s="94"/>
      <c r="AE308" s="94"/>
      <c r="AF308" s="94"/>
      <c r="AG308" s="94"/>
      <c r="AH308" s="96">
        <v>2.7390335255865299E-2</v>
      </c>
      <c r="AI308" s="96"/>
      <c r="AJ308" s="96"/>
      <c r="AK308" s="96"/>
      <c r="AL308" s="96"/>
      <c r="AM308" s="96"/>
      <c r="AN308" s="96"/>
      <c r="AO308" s="96"/>
      <c r="AP308" s="96"/>
    </row>
    <row r="309" spans="2:44" s="1" customFormat="1" ht="10" x14ac:dyDescent="0.2">
      <c r="B309" s="98" t="s">
        <v>1082</v>
      </c>
      <c r="C309" s="98"/>
      <c r="D309" s="103">
        <v>26913040.739999998</v>
      </c>
      <c r="E309" s="103"/>
      <c r="F309" s="103"/>
      <c r="G309" s="103"/>
      <c r="H309" s="103"/>
      <c r="I309" s="103"/>
      <c r="J309" s="103"/>
      <c r="K309" s="103"/>
      <c r="L309" s="103"/>
      <c r="M309" s="103"/>
      <c r="N309" s="103"/>
      <c r="O309" s="96">
        <v>9.1158158782338999E-3</v>
      </c>
      <c r="P309" s="96"/>
      <c r="Q309" s="96"/>
      <c r="R309" s="96"/>
      <c r="S309" s="96"/>
      <c r="T309" s="96"/>
      <c r="U309" s="96"/>
      <c r="V309" s="96"/>
      <c r="W309" s="96"/>
      <c r="X309" s="96"/>
      <c r="Y309" s="94">
        <v>288</v>
      </c>
      <c r="Z309" s="94"/>
      <c r="AA309" s="94"/>
      <c r="AB309" s="94"/>
      <c r="AC309" s="94"/>
      <c r="AD309" s="94"/>
      <c r="AE309" s="94"/>
      <c r="AF309" s="94"/>
      <c r="AG309" s="94"/>
      <c r="AH309" s="96">
        <v>6.6177991222224801E-3</v>
      </c>
      <c r="AI309" s="96"/>
      <c r="AJ309" s="96"/>
      <c r="AK309" s="96"/>
      <c r="AL309" s="96"/>
      <c r="AM309" s="96"/>
      <c r="AN309" s="96"/>
      <c r="AO309" s="96"/>
      <c r="AP309" s="96"/>
    </row>
    <row r="310" spans="2:44" s="1" customFormat="1" ht="10" x14ac:dyDescent="0.2">
      <c r="B310" s="98" t="s">
        <v>1083</v>
      </c>
      <c r="C310" s="98"/>
      <c r="D310" s="103">
        <v>13679386.26</v>
      </c>
      <c r="E310" s="103"/>
      <c r="F310" s="103"/>
      <c r="G310" s="103"/>
      <c r="H310" s="103"/>
      <c r="I310" s="103"/>
      <c r="J310" s="103"/>
      <c r="K310" s="103"/>
      <c r="L310" s="103"/>
      <c r="M310" s="103"/>
      <c r="N310" s="103"/>
      <c r="O310" s="96">
        <v>4.6333956715662698E-3</v>
      </c>
      <c r="P310" s="96"/>
      <c r="Q310" s="96"/>
      <c r="R310" s="96"/>
      <c r="S310" s="96"/>
      <c r="T310" s="96"/>
      <c r="U310" s="96"/>
      <c r="V310" s="96"/>
      <c r="W310" s="96"/>
      <c r="X310" s="96"/>
      <c r="Y310" s="94">
        <v>142</v>
      </c>
      <c r="Z310" s="94"/>
      <c r="AA310" s="94"/>
      <c r="AB310" s="94"/>
      <c r="AC310" s="94"/>
      <c r="AD310" s="94"/>
      <c r="AE310" s="94"/>
      <c r="AF310" s="94"/>
      <c r="AG310" s="94"/>
      <c r="AH310" s="96">
        <v>3.2629426227624701E-3</v>
      </c>
      <c r="AI310" s="96"/>
      <c r="AJ310" s="96"/>
      <c r="AK310" s="96"/>
      <c r="AL310" s="96"/>
      <c r="AM310" s="96"/>
      <c r="AN310" s="96"/>
      <c r="AO310" s="96"/>
      <c r="AP310" s="96"/>
    </row>
    <row r="311" spans="2:44" s="1" customFormat="1" ht="10" x14ac:dyDescent="0.2">
      <c r="B311" s="98" t="s">
        <v>1084</v>
      </c>
      <c r="C311" s="98"/>
      <c r="D311" s="103">
        <v>8335862.6900000004</v>
      </c>
      <c r="E311" s="103"/>
      <c r="F311" s="103"/>
      <c r="G311" s="103"/>
      <c r="H311" s="103"/>
      <c r="I311" s="103"/>
      <c r="J311" s="103"/>
      <c r="K311" s="103"/>
      <c r="L311" s="103"/>
      <c r="M311" s="103"/>
      <c r="N311" s="103"/>
      <c r="O311" s="96">
        <v>2.8234709783402801E-3</v>
      </c>
      <c r="P311" s="96"/>
      <c r="Q311" s="96"/>
      <c r="R311" s="96"/>
      <c r="S311" s="96"/>
      <c r="T311" s="96"/>
      <c r="U311" s="96"/>
      <c r="V311" s="96"/>
      <c r="W311" s="96"/>
      <c r="X311" s="96"/>
      <c r="Y311" s="94">
        <v>83</v>
      </c>
      <c r="Z311" s="94"/>
      <c r="AA311" s="94"/>
      <c r="AB311" s="94"/>
      <c r="AC311" s="94"/>
      <c r="AD311" s="94"/>
      <c r="AE311" s="94"/>
      <c r="AF311" s="94"/>
      <c r="AG311" s="94"/>
      <c r="AH311" s="96">
        <v>1.90721294147384E-3</v>
      </c>
      <c r="AI311" s="96"/>
      <c r="AJ311" s="96"/>
      <c r="AK311" s="96"/>
      <c r="AL311" s="96"/>
      <c r="AM311" s="96"/>
      <c r="AN311" s="96"/>
      <c r="AO311" s="96"/>
      <c r="AP311" s="96"/>
    </row>
    <row r="312" spans="2:44" s="1" customFormat="1" ht="10" x14ac:dyDescent="0.2">
      <c r="B312" s="98" t="s">
        <v>1085</v>
      </c>
      <c r="C312" s="98"/>
      <c r="D312" s="103">
        <v>28672826.059999999</v>
      </c>
      <c r="E312" s="103"/>
      <c r="F312" s="103"/>
      <c r="G312" s="103"/>
      <c r="H312" s="103"/>
      <c r="I312" s="103"/>
      <c r="J312" s="103"/>
      <c r="K312" s="103"/>
      <c r="L312" s="103"/>
      <c r="M312" s="103"/>
      <c r="N312" s="103"/>
      <c r="O312" s="96">
        <v>9.7118792928927999E-3</v>
      </c>
      <c r="P312" s="96"/>
      <c r="Q312" s="96"/>
      <c r="R312" s="96"/>
      <c r="S312" s="96"/>
      <c r="T312" s="96"/>
      <c r="U312" s="96"/>
      <c r="V312" s="96"/>
      <c r="W312" s="96"/>
      <c r="X312" s="96"/>
      <c r="Y312" s="94">
        <v>167</v>
      </c>
      <c r="Z312" s="94"/>
      <c r="AA312" s="94"/>
      <c r="AB312" s="94"/>
      <c r="AC312" s="94"/>
      <c r="AD312" s="94"/>
      <c r="AE312" s="94"/>
      <c r="AF312" s="94"/>
      <c r="AG312" s="94"/>
      <c r="AH312" s="96">
        <v>3.8374043521220598E-3</v>
      </c>
      <c r="AI312" s="96"/>
      <c r="AJ312" s="96"/>
      <c r="AK312" s="96"/>
      <c r="AL312" s="96"/>
      <c r="AM312" s="96"/>
      <c r="AN312" s="96"/>
      <c r="AO312" s="96"/>
      <c r="AP312" s="96"/>
    </row>
    <row r="313" spans="2:44" s="1" customFormat="1" ht="10" x14ac:dyDescent="0.2">
      <c r="B313" s="98" t="s">
        <v>1086</v>
      </c>
      <c r="C313" s="98"/>
      <c r="D313" s="103">
        <v>15379655.609999999</v>
      </c>
      <c r="E313" s="103"/>
      <c r="F313" s="103"/>
      <c r="G313" s="103"/>
      <c r="H313" s="103"/>
      <c r="I313" s="103"/>
      <c r="J313" s="103"/>
      <c r="K313" s="103"/>
      <c r="L313" s="103"/>
      <c r="M313" s="103"/>
      <c r="N313" s="103"/>
      <c r="O313" s="96">
        <v>5.20930021121824E-3</v>
      </c>
      <c r="P313" s="96"/>
      <c r="Q313" s="96"/>
      <c r="R313" s="96"/>
      <c r="S313" s="96"/>
      <c r="T313" s="96"/>
      <c r="U313" s="96"/>
      <c r="V313" s="96"/>
      <c r="W313" s="96"/>
      <c r="X313" s="96"/>
      <c r="Y313" s="94">
        <v>181</v>
      </c>
      <c r="Z313" s="94"/>
      <c r="AA313" s="94"/>
      <c r="AB313" s="94"/>
      <c r="AC313" s="94"/>
      <c r="AD313" s="94"/>
      <c r="AE313" s="94"/>
      <c r="AF313" s="94"/>
      <c r="AG313" s="94"/>
      <c r="AH313" s="96">
        <v>4.1591029205634298E-3</v>
      </c>
      <c r="AI313" s="96"/>
      <c r="AJ313" s="96"/>
      <c r="AK313" s="96"/>
      <c r="AL313" s="96"/>
      <c r="AM313" s="96"/>
      <c r="AN313" s="96"/>
      <c r="AO313" s="96"/>
      <c r="AP313" s="96"/>
    </row>
    <row r="314" spans="2:44" s="1" customFormat="1" ht="10" x14ac:dyDescent="0.2">
      <c r="B314" s="98" t="s">
        <v>1088</v>
      </c>
      <c r="C314" s="98"/>
      <c r="D314" s="103">
        <v>3293782.4</v>
      </c>
      <c r="E314" s="103"/>
      <c r="F314" s="103"/>
      <c r="G314" s="103"/>
      <c r="H314" s="103"/>
      <c r="I314" s="103"/>
      <c r="J314" s="103"/>
      <c r="K314" s="103"/>
      <c r="L314" s="103"/>
      <c r="M314" s="103"/>
      <c r="N314" s="103"/>
      <c r="O314" s="96">
        <v>1.1156492568579E-3</v>
      </c>
      <c r="P314" s="96"/>
      <c r="Q314" s="96"/>
      <c r="R314" s="96"/>
      <c r="S314" s="96"/>
      <c r="T314" s="96"/>
      <c r="U314" s="96"/>
      <c r="V314" s="96"/>
      <c r="W314" s="96"/>
      <c r="X314" s="96"/>
      <c r="Y314" s="94">
        <v>26</v>
      </c>
      <c r="Z314" s="94"/>
      <c r="AA314" s="94"/>
      <c r="AB314" s="94"/>
      <c r="AC314" s="94"/>
      <c r="AD314" s="94"/>
      <c r="AE314" s="94"/>
      <c r="AF314" s="94"/>
      <c r="AG314" s="94"/>
      <c r="AH314" s="96">
        <v>5.9744019853397395E-4</v>
      </c>
      <c r="AI314" s="96"/>
      <c r="AJ314" s="96"/>
      <c r="AK314" s="96"/>
      <c r="AL314" s="96"/>
      <c r="AM314" s="96"/>
      <c r="AN314" s="96"/>
      <c r="AO314" s="96"/>
      <c r="AP314" s="96"/>
    </row>
    <row r="315" spans="2:44" s="1" customFormat="1" ht="10" x14ac:dyDescent="0.2">
      <c r="B315" s="98" t="s">
        <v>1087</v>
      </c>
      <c r="C315" s="98"/>
      <c r="D315" s="103">
        <v>16373228.6</v>
      </c>
      <c r="E315" s="103"/>
      <c r="F315" s="103"/>
      <c r="G315" s="103"/>
      <c r="H315" s="103"/>
      <c r="I315" s="103"/>
      <c r="J315" s="103"/>
      <c r="K315" s="103"/>
      <c r="L315" s="103"/>
      <c r="M315" s="103"/>
      <c r="N315" s="103"/>
      <c r="O315" s="96">
        <v>5.5458370048836504E-3</v>
      </c>
      <c r="P315" s="96"/>
      <c r="Q315" s="96"/>
      <c r="R315" s="96"/>
      <c r="S315" s="96"/>
      <c r="T315" s="96"/>
      <c r="U315" s="96"/>
      <c r="V315" s="96"/>
      <c r="W315" s="96"/>
      <c r="X315" s="96"/>
      <c r="Y315" s="94">
        <v>138</v>
      </c>
      <c r="Z315" s="94"/>
      <c r="AA315" s="94"/>
      <c r="AB315" s="94"/>
      <c r="AC315" s="94"/>
      <c r="AD315" s="94"/>
      <c r="AE315" s="94"/>
      <c r="AF315" s="94"/>
      <c r="AG315" s="94"/>
      <c r="AH315" s="96">
        <v>3.1710287460649401E-3</v>
      </c>
      <c r="AI315" s="96"/>
      <c r="AJ315" s="96"/>
      <c r="AK315" s="96"/>
      <c r="AL315" s="96"/>
      <c r="AM315" s="96"/>
      <c r="AN315" s="96"/>
      <c r="AO315" s="96"/>
      <c r="AP315" s="96"/>
    </row>
    <row r="316" spans="2:44" s="1" customFormat="1" ht="10.5" x14ac:dyDescent="0.2">
      <c r="B316" s="99"/>
      <c r="C316" s="99"/>
      <c r="D316" s="104">
        <v>2952345802.0100098</v>
      </c>
      <c r="E316" s="104"/>
      <c r="F316" s="104"/>
      <c r="G316" s="104"/>
      <c r="H316" s="104"/>
      <c r="I316" s="104"/>
      <c r="J316" s="104"/>
      <c r="K316" s="104"/>
      <c r="L316" s="104"/>
      <c r="M316" s="104"/>
      <c r="N316" s="104"/>
      <c r="O316" s="97">
        <v>1</v>
      </c>
      <c r="P316" s="97"/>
      <c r="Q316" s="97"/>
      <c r="R316" s="97"/>
      <c r="S316" s="97"/>
      <c r="T316" s="97"/>
      <c r="U316" s="97"/>
      <c r="V316" s="97"/>
      <c r="W316" s="97"/>
      <c r="X316" s="97"/>
      <c r="Y316" s="95">
        <v>43519</v>
      </c>
      <c r="Z316" s="95"/>
      <c r="AA316" s="95"/>
      <c r="AB316" s="95"/>
      <c r="AC316" s="95"/>
      <c r="AD316" s="95"/>
      <c r="AE316" s="95"/>
      <c r="AF316" s="95"/>
      <c r="AG316" s="95"/>
      <c r="AH316" s="97">
        <v>1</v>
      </c>
      <c r="AI316" s="97"/>
      <c r="AJ316" s="97"/>
      <c r="AK316" s="97"/>
      <c r="AL316" s="97"/>
      <c r="AM316" s="97"/>
      <c r="AN316" s="97"/>
      <c r="AO316" s="97"/>
      <c r="AP316" s="97"/>
    </row>
    <row r="317" spans="2:44" s="1" customFormat="1" ht="8" x14ac:dyDescent="0.2"/>
    <row r="318" spans="2:44" s="1" customFormat="1" ht="13" x14ac:dyDescent="0.2">
      <c r="B318" s="87" t="s">
        <v>1207</v>
      </c>
      <c r="C318" s="87"/>
      <c r="D318" s="87"/>
      <c r="E318" s="87"/>
      <c r="F318" s="87"/>
      <c r="G318" s="87"/>
      <c r="H318" s="87"/>
      <c r="I318" s="87"/>
      <c r="J318" s="87"/>
      <c r="K318" s="87"/>
      <c r="L318" s="87"/>
      <c r="M318" s="87"/>
      <c r="N318" s="87"/>
      <c r="O318" s="87"/>
      <c r="P318" s="87"/>
      <c r="Q318" s="87"/>
      <c r="R318" s="87"/>
      <c r="S318" s="87"/>
      <c r="T318" s="87"/>
      <c r="U318" s="87"/>
      <c r="V318" s="87"/>
      <c r="W318" s="87"/>
      <c r="X318" s="87"/>
      <c r="Y318" s="87"/>
      <c r="Z318" s="87"/>
      <c r="AA318" s="87"/>
      <c r="AB318" s="87"/>
      <c r="AC318" s="87"/>
      <c r="AD318" s="87"/>
      <c r="AE318" s="87"/>
      <c r="AF318" s="87"/>
      <c r="AG318" s="87"/>
      <c r="AH318" s="87"/>
      <c r="AI318" s="87"/>
      <c r="AJ318" s="87"/>
      <c r="AK318" s="87"/>
      <c r="AL318" s="87"/>
      <c r="AM318" s="87"/>
      <c r="AN318" s="87"/>
      <c r="AO318" s="87"/>
      <c r="AP318" s="87"/>
      <c r="AQ318" s="87"/>
      <c r="AR318" s="87"/>
    </row>
    <row r="319" spans="2:44" s="1" customFormat="1" ht="8" x14ac:dyDescent="0.2"/>
    <row r="320" spans="2:44" s="1" customFormat="1" ht="10.5" x14ac:dyDescent="0.2">
      <c r="B320" s="85"/>
      <c r="C320" s="85"/>
      <c r="D320" s="85"/>
      <c r="E320" s="85" t="s">
        <v>1077</v>
      </c>
      <c r="F320" s="85"/>
      <c r="G320" s="85"/>
      <c r="H320" s="85"/>
      <c r="I320" s="85"/>
      <c r="J320" s="85"/>
      <c r="K320" s="85"/>
      <c r="L320" s="85"/>
      <c r="M320" s="85"/>
      <c r="N320" s="85"/>
      <c r="O320" s="85"/>
      <c r="P320" s="85" t="s">
        <v>1078</v>
      </c>
      <c r="Q320" s="85"/>
      <c r="R320" s="85"/>
      <c r="S320" s="85"/>
      <c r="T320" s="85"/>
      <c r="U320" s="85"/>
      <c r="V320" s="85"/>
      <c r="W320" s="85"/>
      <c r="X320" s="85"/>
      <c r="Y320" s="85"/>
      <c r="Z320" s="85" t="s">
        <v>1186</v>
      </c>
      <c r="AA320" s="85"/>
      <c r="AB320" s="85"/>
      <c r="AC320" s="85"/>
      <c r="AD320" s="85"/>
      <c r="AE320" s="85"/>
      <c r="AF320" s="85"/>
      <c r="AG320" s="85"/>
      <c r="AH320" s="85"/>
      <c r="AI320" s="85" t="s">
        <v>1078</v>
      </c>
      <c r="AJ320" s="85"/>
      <c r="AK320" s="85"/>
      <c r="AL320" s="85"/>
      <c r="AM320" s="85"/>
      <c r="AN320" s="85"/>
      <c r="AO320" s="85"/>
      <c r="AP320" s="85"/>
      <c r="AQ320" s="85"/>
    </row>
    <row r="321" spans="2:44" s="1" customFormat="1" ht="10" x14ac:dyDescent="0.2">
      <c r="B321" s="98" t="s">
        <v>737</v>
      </c>
      <c r="C321" s="98"/>
      <c r="D321" s="98"/>
      <c r="E321" s="103">
        <v>8172270902.5600405</v>
      </c>
      <c r="F321" s="103"/>
      <c r="G321" s="103"/>
      <c r="H321" s="103"/>
      <c r="I321" s="103"/>
      <c r="J321" s="103"/>
      <c r="K321" s="103"/>
      <c r="L321" s="103"/>
      <c r="M321" s="103"/>
      <c r="N321" s="103"/>
      <c r="O321" s="103"/>
      <c r="P321" s="96">
        <v>0.80314909549591296</v>
      </c>
      <c r="Q321" s="96"/>
      <c r="R321" s="96"/>
      <c r="S321" s="96"/>
      <c r="T321" s="96"/>
      <c r="U321" s="96"/>
      <c r="V321" s="96"/>
      <c r="W321" s="96"/>
      <c r="X321" s="96"/>
      <c r="Y321" s="96"/>
      <c r="Z321" s="94">
        <v>22519</v>
      </c>
      <c r="AA321" s="94"/>
      <c r="AB321" s="94"/>
      <c r="AC321" s="94"/>
      <c r="AD321" s="94"/>
      <c r="AE321" s="94"/>
      <c r="AF321" s="94"/>
      <c r="AG321" s="94"/>
      <c r="AH321" s="94"/>
      <c r="AI321" s="96">
        <v>0.791000737644455</v>
      </c>
      <c r="AJ321" s="96"/>
      <c r="AK321" s="96"/>
      <c r="AL321" s="96"/>
      <c r="AM321" s="96"/>
      <c r="AN321" s="96"/>
      <c r="AO321" s="96"/>
      <c r="AP321" s="96"/>
      <c r="AQ321" s="96"/>
    </row>
    <row r="322" spans="2:44" s="1" customFormat="1" ht="10" x14ac:dyDescent="0.2">
      <c r="B322" s="98" t="s">
        <v>747</v>
      </c>
      <c r="C322" s="98"/>
      <c r="D322" s="98"/>
      <c r="E322" s="103">
        <v>2003014045.6400001</v>
      </c>
      <c r="F322" s="103"/>
      <c r="G322" s="103"/>
      <c r="H322" s="103"/>
      <c r="I322" s="103"/>
      <c r="J322" s="103"/>
      <c r="K322" s="103"/>
      <c r="L322" s="103"/>
      <c r="M322" s="103"/>
      <c r="N322" s="103"/>
      <c r="O322" s="103"/>
      <c r="P322" s="96">
        <v>0.19685090450408699</v>
      </c>
      <c r="Q322" s="96"/>
      <c r="R322" s="96"/>
      <c r="S322" s="96"/>
      <c r="T322" s="96"/>
      <c r="U322" s="96"/>
      <c r="V322" s="96"/>
      <c r="W322" s="96"/>
      <c r="X322" s="96"/>
      <c r="Y322" s="96"/>
      <c r="Z322" s="94">
        <v>5950</v>
      </c>
      <c r="AA322" s="94"/>
      <c r="AB322" s="94"/>
      <c r="AC322" s="94"/>
      <c r="AD322" s="94"/>
      <c r="AE322" s="94"/>
      <c r="AF322" s="94"/>
      <c r="AG322" s="94"/>
      <c r="AH322" s="94"/>
      <c r="AI322" s="96">
        <v>0.208999262355545</v>
      </c>
      <c r="AJ322" s="96"/>
      <c r="AK322" s="96"/>
      <c r="AL322" s="96"/>
      <c r="AM322" s="96"/>
      <c r="AN322" s="96"/>
      <c r="AO322" s="96"/>
      <c r="AP322" s="96"/>
      <c r="AQ322" s="96"/>
    </row>
    <row r="323" spans="2:44" s="1" customFormat="1" ht="10.5" x14ac:dyDescent="0.2">
      <c r="B323" s="99"/>
      <c r="C323" s="99"/>
      <c r="D323" s="99"/>
      <c r="E323" s="104">
        <v>10175284948.200001</v>
      </c>
      <c r="F323" s="104"/>
      <c r="G323" s="104"/>
      <c r="H323" s="104"/>
      <c r="I323" s="104"/>
      <c r="J323" s="104"/>
      <c r="K323" s="104"/>
      <c r="L323" s="104"/>
      <c r="M323" s="104"/>
      <c r="N323" s="104"/>
      <c r="O323" s="104"/>
      <c r="P323" s="97">
        <v>1</v>
      </c>
      <c r="Q323" s="97"/>
      <c r="R323" s="97"/>
      <c r="S323" s="97"/>
      <c r="T323" s="97"/>
      <c r="U323" s="97"/>
      <c r="V323" s="97"/>
      <c r="W323" s="97"/>
      <c r="X323" s="97"/>
      <c r="Y323" s="97"/>
      <c r="Z323" s="95">
        <v>28469</v>
      </c>
      <c r="AA323" s="95"/>
      <c r="AB323" s="95"/>
      <c r="AC323" s="95"/>
      <c r="AD323" s="95"/>
      <c r="AE323" s="95"/>
      <c r="AF323" s="95"/>
      <c r="AG323" s="95"/>
      <c r="AH323" s="95"/>
      <c r="AI323" s="97">
        <v>1</v>
      </c>
      <c r="AJ323" s="97"/>
      <c r="AK323" s="97"/>
      <c r="AL323" s="97"/>
      <c r="AM323" s="97"/>
      <c r="AN323" s="97"/>
      <c r="AO323" s="97"/>
      <c r="AP323" s="97"/>
      <c r="AQ323" s="97"/>
    </row>
    <row r="324" spans="2:44" s="1" customFormat="1" ht="8" x14ac:dyDescent="0.2"/>
    <row r="325" spans="2:44" s="1" customFormat="1" ht="13" x14ac:dyDescent="0.2">
      <c r="B325" s="87" t="s">
        <v>1208</v>
      </c>
      <c r="C325" s="87"/>
      <c r="D325" s="87"/>
      <c r="E325" s="87"/>
      <c r="F325" s="87"/>
      <c r="G325" s="87"/>
      <c r="H325" s="87"/>
      <c r="I325" s="87"/>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c r="AG325" s="87"/>
      <c r="AH325" s="87"/>
      <c r="AI325" s="87"/>
      <c r="AJ325" s="87"/>
      <c r="AK325" s="87"/>
      <c r="AL325" s="87"/>
      <c r="AM325" s="87"/>
      <c r="AN325" s="87"/>
      <c r="AO325" s="87"/>
      <c r="AP325" s="87"/>
      <c r="AQ325" s="87"/>
      <c r="AR325" s="87"/>
    </row>
    <row r="326" spans="2:44" s="1" customFormat="1" ht="8" x14ac:dyDescent="0.2"/>
    <row r="327" spans="2:44" s="1" customFormat="1" ht="10.5" x14ac:dyDescent="0.2">
      <c r="B327" s="100"/>
      <c r="C327" s="100"/>
      <c r="D327" s="100"/>
      <c r="E327" s="85" t="s">
        <v>1077</v>
      </c>
      <c r="F327" s="85"/>
      <c r="G327" s="85"/>
      <c r="H327" s="85"/>
      <c r="I327" s="85"/>
      <c r="J327" s="85"/>
      <c r="K327" s="85"/>
      <c r="L327" s="85"/>
      <c r="M327" s="85"/>
      <c r="N327" s="85"/>
      <c r="O327" s="85"/>
      <c r="P327" s="85" t="s">
        <v>1078</v>
      </c>
      <c r="Q327" s="85"/>
      <c r="R327" s="85"/>
      <c r="S327" s="85"/>
      <c r="T327" s="85"/>
      <c r="U327" s="85"/>
      <c r="V327" s="85"/>
      <c r="W327" s="85"/>
      <c r="X327" s="85"/>
      <c r="Y327" s="85"/>
      <c r="Z327" s="85" t="s">
        <v>1079</v>
      </c>
      <c r="AA327" s="85"/>
      <c r="AB327" s="85"/>
      <c r="AC327" s="85"/>
      <c r="AD327" s="85"/>
      <c r="AE327" s="85"/>
      <c r="AF327" s="85"/>
      <c r="AG327" s="85"/>
      <c r="AH327" s="85"/>
      <c r="AI327" s="85" t="s">
        <v>1078</v>
      </c>
      <c r="AJ327" s="85"/>
      <c r="AK327" s="85"/>
      <c r="AL327" s="85"/>
      <c r="AM327" s="85"/>
      <c r="AN327" s="85"/>
      <c r="AO327" s="85"/>
      <c r="AP327" s="85"/>
      <c r="AQ327" s="85"/>
    </row>
    <row r="328" spans="2:44" s="1" customFormat="1" ht="10" x14ac:dyDescent="0.2">
      <c r="B328" s="102" t="s">
        <v>1187</v>
      </c>
      <c r="C328" s="102"/>
      <c r="D328" s="102"/>
      <c r="E328" s="103">
        <v>2689252286.3000002</v>
      </c>
      <c r="F328" s="103"/>
      <c r="G328" s="103"/>
      <c r="H328" s="103"/>
      <c r="I328" s="103"/>
      <c r="J328" s="103"/>
      <c r="K328" s="103"/>
      <c r="L328" s="103"/>
      <c r="M328" s="103"/>
      <c r="N328" s="103"/>
      <c r="O328" s="103"/>
      <c r="P328" s="96">
        <v>0.91088661919925495</v>
      </c>
      <c r="Q328" s="96"/>
      <c r="R328" s="96"/>
      <c r="S328" s="96"/>
      <c r="T328" s="96"/>
      <c r="U328" s="96"/>
      <c r="V328" s="96"/>
      <c r="W328" s="96"/>
      <c r="X328" s="96"/>
      <c r="Y328" s="96"/>
      <c r="Z328" s="94">
        <v>40240</v>
      </c>
      <c r="AA328" s="94"/>
      <c r="AB328" s="94"/>
      <c r="AC328" s="94"/>
      <c r="AD328" s="94"/>
      <c r="AE328" s="94"/>
      <c r="AF328" s="94"/>
      <c r="AG328" s="94"/>
      <c r="AH328" s="94"/>
      <c r="AI328" s="96">
        <v>0.92465359957719595</v>
      </c>
      <c r="AJ328" s="96"/>
      <c r="AK328" s="96"/>
      <c r="AL328" s="96"/>
      <c r="AM328" s="96"/>
      <c r="AN328" s="96"/>
      <c r="AO328" s="96"/>
      <c r="AP328" s="96"/>
      <c r="AQ328" s="96"/>
    </row>
    <row r="329" spans="2:44" s="1" customFormat="1" ht="10" x14ac:dyDescent="0.2">
      <c r="B329" s="102" t="s">
        <v>1188</v>
      </c>
      <c r="C329" s="102"/>
      <c r="D329" s="102"/>
      <c r="E329" s="103">
        <v>256443767.22</v>
      </c>
      <c r="F329" s="103"/>
      <c r="G329" s="103"/>
      <c r="H329" s="103"/>
      <c r="I329" s="103"/>
      <c r="J329" s="103"/>
      <c r="K329" s="103"/>
      <c r="L329" s="103"/>
      <c r="M329" s="103"/>
      <c r="N329" s="103"/>
      <c r="O329" s="103"/>
      <c r="P329" s="96">
        <v>8.6861019818684201E-2</v>
      </c>
      <c r="Q329" s="96"/>
      <c r="R329" s="96"/>
      <c r="S329" s="96"/>
      <c r="T329" s="96"/>
      <c r="U329" s="96"/>
      <c r="V329" s="96"/>
      <c r="W329" s="96"/>
      <c r="X329" s="96"/>
      <c r="Y329" s="96"/>
      <c r="Z329" s="94">
        <v>3039</v>
      </c>
      <c r="AA329" s="94"/>
      <c r="AB329" s="94"/>
      <c r="AC329" s="94"/>
      <c r="AD329" s="94"/>
      <c r="AE329" s="94"/>
      <c r="AF329" s="94"/>
      <c r="AG329" s="94"/>
      <c r="AH329" s="94"/>
      <c r="AI329" s="96">
        <v>6.9831567820951804E-2</v>
      </c>
      <c r="AJ329" s="96"/>
      <c r="AK329" s="96"/>
      <c r="AL329" s="96"/>
      <c r="AM329" s="96"/>
      <c r="AN329" s="96"/>
      <c r="AO329" s="96"/>
      <c r="AP329" s="96"/>
      <c r="AQ329" s="96"/>
    </row>
    <row r="330" spans="2:44" s="1" customFormat="1" ht="10" x14ac:dyDescent="0.2">
      <c r="B330" s="102" t="s">
        <v>1189</v>
      </c>
      <c r="C330" s="102"/>
      <c r="D330" s="102"/>
      <c r="E330" s="103">
        <v>6649748.4900000002</v>
      </c>
      <c r="F330" s="103"/>
      <c r="G330" s="103"/>
      <c r="H330" s="103"/>
      <c r="I330" s="103"/>
      <c r="J330" s="103"/>
      <c r="K330" s="103"/>
      <c r="L330" s="103"/>
      <c r="M330" s="103"/>
      <c r="N330" s="103"/>
      <c r="O330" s="103"/>
      <c r="P330" s="96">
        <v>2.2523609820613699E-3</v>
      </c>
      <c r="Q330" s="96"/>
      <c r="R330" s="96"/>
      <c r="S330" s="96"/>
      <c r="T330" s="96"/>
      <c r="U330" s="96"/>
      <c r="V330" s="96"/>
      <c r="W330" s="96"/>
      <c r="X330" s="96"/>
      <c r="Y330" s="96"/>
      <c r="Z330" s="94">
        <v>75</v>
      </c>
      <c r="AA330" s="94"/>
      <c r="AB330" s="94"/>
      <c r="AC330" s="94"/>
      <c r="AD330" s="94"/>
      <c r="AE330" s="94"/>
      <c r="AF330" s="94"/>
      <c r="AG330" s="94"/>
      <c r="AH330" s="94"/>
      <c r="AI330" s="96">
        <v>1.72338518807877E-3</v>
      </c>
      <c r="AJ330" s="96"/>
      <c r="AK330" s="96"/>
      <c r="AL330" s="96"/>
      <c r="AM330" s="96"/>
      <c r="AN330" s="96"/>
      <c r="AO330" s="96"/>
      <c r="AP330" s="96"/>
      <c r="AQ330" s="96"/>
    </row>
    <row r="331" spans="2:44" s="1" customFormat="1" ht="10" x14ac:dyDescent="0.2">
      <c r="B331" s="102" t="s">
        <v>747</v>
      </c>
      <c r="C331" s="102"/>
      <c r="D331" s="102"/>
      <c r="E331" s="103">
        <v>0</v>
      </c>
      <c r="F331" s="103"/>
      <c r="G331" s="103"/>
      <c r="H331" s="103"/>
      <c r="I331" s="103"/>
      <c r="J331" s="103"/>
      <c r="K331" s="103"/>
      <c r="L331" s="103"/>
      <c r="M331" s="103"/>
      <c r="N331" s="103"/>
      <c r="O331" s="103"/>
      <c r="P331" s="96">
        <v>0</v>
      </c>
      <c r="Q331" s="96"/>
      <c r="R331" s="96"/>
      <c r="S331" s="96"/>
      <c r="T331" s="96"/>
      <c r="U331" s="96"/>
      <c r="V331" s="96"/>
      <c r="W331" s="96"/>
      <c r="X331" s="96"/>
      <c r="Y331" s="96"/>
      <c r="Z331" s="94">
        <v>165</v>
      </c>
      <c r="AA331" s="94"/>
      <c r="AB331" s="94"/>
      <c r="AC331" s="94"/>
      <c r="AD331" s="94"/>
      <c r="AE331" s="94"/>
      <c r="AF331" s="94"/>
      <c r="AG331" s="94"/>
      <c r="AH331" s="94"/>
      <c r="AI331" s="96">
        <v>3.7914474137732898E-3</v>
      </c>
      <c r="AJ331" s="96"/>
      <c r="AK331" s="96"/>
      <c r="AL331" s="96"/>
      <c r="AM331" s="96"/>
      <c r="AN331" s="96"/>
      <c r="AO331" s="96"/>
      <c r="AP331" s="96"/>
      <c r="AQ331" s="96"/>
    </row>
    <row r="332" spans="2:44" s="1" customFormat="1" ht="10.5" x14ac:dyDescent="0.2">
      <c r="B332" s="100"/>
      <c r="C332" s="100"/>
      <c r="D332" s="100"/>
      <c r="E332" s="104">
        <v>2952345802.0100002</v>
      </c>
      <c r="F332" s="104"/>
      <c r="G332" s="104"/>
      <c r="H332" s="104"/>
      <c r="I332" s="104"/>
      <c r="J332" s="104"/>
      <c r="K332" s="104"/>
      <c r="L332" s="104"/>
      <c r="M332" s="104"/>
      <c r="N332" s="104"/>
      <c r="O332" s="104"/>
      <c r="P332" s="97">
        <v>1</v>
      </c>
      <c r="Q332" s="97"/>
      <c r="R332" s="97"/>
      <c r="S332" s="97"/>
      <c r="T332" s="97"/>
      <c r="U332" s="97"/>
      <c r="V332" s="97"/>
      <c r="W332" s="97"/>
      <c r="X332" s="97"/>
      <c r="Y332" s="97"/>
      <c r="Z332" s="95">
        <v>43519</v>
      </c>
      <c r="AA332" s="95"/>
      <c r="AB332" s="95"/>
      <c r="AC332" s="95"/>
      <c r="AD332" s="95"/>
      <c r="AE332" s="95"/>
      <c r="AF332" s="95"/>
      <c r="AG332" s="95"/>
      <c r="AH332" s="95"/>
      <c r="AI332" s="97">
        <v>1</v>
      </c>
      <c r="AJ332" s="97"/>
      <c r="AK332" s="97"/>
      <c r="AL332" s="97"/>
      <c r="AM332" s="97"/>
      <c r="AN332" s="97"/>
      <c r="AO332" s="97"/>
      <c r="AP332" s="97"/>
      <c r="AQ332" s="97"/>
    </row>
    <row r="333" spans="2:44" s="1" customFormat="1" ht="8" x14ac:dyDescent="0.2"/>
  </sheetData>
  <mergeCells count="1324">
    <mergeCell ref="Z330:AH330"/>
    <mergeCell ref="Z331:AH331"/>
    <mergeCell ref="Z332:AH332"/>
    <mergeCell ref="Y307:AG307"/>
    <mergeCell ref="Y308:AG308"/>
    <mergeCell ref="Y309:AG309"/>
    <mergeCell ref="Y310:AG310"/>
    <mergeCell ref="Y311:AG311"/>
    <mergeCell ref="Y312:AG312"/>
    <mergeCell ref="Y313:AG313"/>
    <mergeCell ref="Y314:AG314"/>
    <mergeCell ref="Y315:AG315"/>
    <mergeCell ref="Y316:AG316"/>
    <mergeCell ref="Z320:AH320"/>
    <mergeCell ref="Z321:AH321"/>
    <mergeCell ref="Z322:AH322"/>
    <mergeCell ref="Z323:AH323"/>
    <mergeCell ref="Z327:AH327"/>
    <mergeCell ref="Z328:AH328"/>
    <mergeCell ref="Z329:AH329"/>
    <mergeCell ref="Y287:AG287"/>
    <mergeCell ref="Y288:AG288"/>
    <mergeCell ref="Y289:AG289"/>
    <mergeCell ref="Y290:AG290"/>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6:AG306"/>
    <mergeCell ref="Y267:AG267"/>
    <mergeCell ref="Y268:AG268"/>
    <mergeCell ref="Y269:AG269"/>
    <mergeCell ref="Y270:AG270"/>
    <mergeCell ref="Y271:AG271"/>
    <mergeCell ref="Y272:AG272"/>
    <mergeCell ref="Y273:AG273"/>
    <mergeCell ref="Y274:AG274"/>
    <mergeCell ref="Y275:AG275"/>
    <mergeCell ref="Y276:AG276"/>
    <mergeCell ref="Y277:AG277"/>
    <mergeCell ref="Y278:AG278"/>
    <mergeCell ref="Y279:AG279"/>
    <mergeCell ref="Y280:AG280"/>
    <mergeCell ref="Y284:AG284"/>
    <mergeCell ref="Y285:AG285"/>
    <mergeCell ref="Y286:AG286"/>
    <mergeCell ref="X252:AF252"/>
    <mergeCell ref="X253:AF253"/>
    <mergeCell ref="X254:AF254"/>
    <mergeCell ref="X255:AF255"/>
    <mergeCell ref="X256:AF256"/>
    <mergeCell ref="X257:AF257"/>
    <mergeCell ref="X258:AF258"/>
    <mergeCell ref="X259:AF259"/>
    <mergeCell ref="X260:AF260"/>
    <mergeCell ref="X261:AF261"/>
    <mergeCell ref="Y221:AG221"/>
    <mergeCell ref="Y222:AG222"/>
    <mergeCell ref="Y223:AG223"/>
    <mergeCell ref="Y224:AG224"/>
    <mergeCell ref="Y225:AG225"/>
    <mergeCell ref="Y265:AG265"/>
    <mergeCell ref="Y266:AG266"/>
    <mergeCell ref="V96:AE96"/>
    <mergeCell ref="V97:AE97"/>
    <mergeCell ref="V98:AE98"/>
    <mergeCell ref="V99:AE99"/>
    <mergeCell ref="X229:AF229"/>
    <mergeCell ref="X230:AF230"/>
    <mergeCell ref="X231:AF231"/>
    <mergeCell ref="X232:AF232"/>
    <mergeCell ref="X233:AF233"/>
    <mergeCell ref="X234:AF234"/>
    <mergeCell ref="X235:AF235"/>
    <mergeCell ref="X236:AF236"/>
    <mergeCell ref="X237:AF237"/>
    <mergeCell ref="X238:AF238"/>
    <mergeCell ref="X239:AF239"/>
    <mergeCell ref="X240:AF240"/>
    <mergeCell ref="X241:AF241"/>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92:AE92"/>
    <mergeCell ref="V93:AE93"/>
    <mergeCell ref="V94:AE94"/>
    <mergeCell ref="V95:AE9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7:AE57"/>
    <mergeCell ref="V58:AE58"/>
    <mergeCell ref="V117:AE117"/>
    <mergeCell ref="V118:AE118"/>
    <mergeCell ref="V119:AE119"/>
    <mergeCell ref="V120:AE120"/>
    <mergeCell ref="V121:AE121"/>
    <mergeCell ref="V122:AE122"/>
    <mergeCell ref="V123:AE123"/>
    <mergeCell ref="V124:AE124"/>
    <mergeCell ref="V125:AE125"/>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T151:AD151"/>
    <mergeCell ref="T152:AD152"/>
    <mergeCell ref="T153:AD153"/>
    <mergeCell ref="T167:AC167"/>
    <mergeCell ref="T168:AC168"/>
    <mergeCell ref="T169:AC169"/>
    <mergeCell ref="T170:AC170"/>
    <mergeCell ref="T171:AC171"/>
    <mergeCell ref="T172:AC172"/>
    <mergeCell ref="T173:AC173"/>
    <mergeCell ref="T174:AC174"/>
    <mergeCell ref="T175:AC175"/>
    <mergeCell ref="T176:AC176"/>
    <mergeCell ref="T177:AC177"/>
    <mergeCell ref="T178:AC178"/>
    <mergeCell ref="T179:AC179"/>
    <mergeCell ref="T180:AC180"/>
    <mergeCell ref="U157:AD157"/>
    <mergeCell ref="U158:AD158"/>
    <mergeCell ref="U159:AD159"/>
    <mergeCell ref="U160:AD160"/>
    <mergeCell ref="U161:AD161"/>
    <mergeCell ref="U162:AD162"/>
    <mergeCell ref="U163:AD16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P329:Y329"/>
    <mergeCell ref="P330:Y330"/>
    <mergeCell ref="P331:Y331"/>
    <mergeCell ref="P332:Y332"/>
    <mergeCell ref="Q215:Z215"/>
    <mergeCell ref="Q216:Z216"/>
    <mergeCell ref="Q217:Z217"/>
    <mergeCell ref="R193:AA193"/>
    <mergeCell ref="R194:AA194"/>
    <mergeCell ref="R195:AA195"/>
    <mergeCell ref="R196:AA196"/>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X242:AF242"/>
    <mergeCell ref="X243:AF243"/>
    <mergeCell ref="X247:AF247"/>
    <mergeCell ref="X248:AF248"/>
    <mergeCell ref="X249:AF249"/>
    <mergeCell ref="X250:AF250"/>
    <mergeCell ref="O288:X288"/>
    <mergeCell ref="O289:X289"/>
    <mergeCell ref="O290:X290"/>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6:X306"/>
    <mergeCell ref="O307:X307"/>
    <mergeCell ref="O268:X268"/>
    <mergeCell ref="O269:X269"/>
    <mergeCell ref="O270:X270"/>
    <mergeCell ref="O271:X271"/>
    <mergeCell ref="O272:X272"/>
    <mergeCell ref="O273:X273"/>
    <mergeCell ref="O274:X274"/>
    <mergeCell ref="O275:X275"/>
    <mergeCell ref="O276:X276"/>
    <mergeCell ref="O277:X277"/>
    <mergeCell ref="O278:X278"/>
    <mergeCell ref="O279:X279"/>
    <mergeCell ref="O280:X280"/>
    <mergeCell ref="O284:X284"/>
    <mergeCell ref="O285:X285"/>
    <mergeCell ref="O286:X286"/>
    <mergeCell ref="O287:X287"/>
    <mergeCell ref="L85:U85"/>
    <mergeCell ref="L86:U86"/>
    <mergeCell ref="L87:U87"/>
    <mergeCell ref="L88:U88"/>
    <mergeCell ref="M2:AR2"/>
    <mergeCell ref="M8:V8"/>
    <mergeCell ref="N229:W229"/>
    <mergeCell ref="N230:W230"/>
    <mergeCell ref="N231:W231"/>
    <mergeCell ref="N232:W232"/>
    <mergeCell ref="N233:W233"/>
    <mergeCell ref="N234:W234"/>
    <mergeCell ref="N235:W235"/>
    <mergeCell ref="N236:W236"/>
    <mergeCell ref="N237:W237"/>
    <mergeCell ref="N238:W238"/>
    <mergeCell ref="N239:W239"/>
    <mergeCell ref="O221:X221"/>
    <mergeCell ref="O222:X222"/>
    <mergeCell ref="O223:X223"/>
    <mergeCell ref="O224:X224"/>
    <mergeCell ref="O225:X225"/>
    <mergeCell ref="S185:AB185"/>
    <mergeCell ref="S186:AB186"/>
    <mergeCell ref="S187:AB187"/>
    <mergeCell ref="S188:AB188"/>
    <mergeCell ref="S189:AB189"/>
    <mergeCell ref="T129:AD129"/>
    <mergeCell ref="T130:AD130"/>
    <mergeCell ref="T131:AD131"/>
    <mergeCell ref="T132:AD132"/>
    <mergeCell ref="T133:AD133"/>
    <mergeCell ref="K151:S151"/>
    <mergeCell ref="K152:S152"/>
    <mergeCell ref="K153:S153"/>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136:S136"/>
    <mergeCell ref="K137:S137"/>
    <mergeCell ref="K138:S138"/>
    <mergeCell ref="K139:S139"/>
    <mergeCell ref="K14:U14"/>
    <mergeCell ref="K140:S140"/>
    <mergeCell ref="K141:S141"/>
    <mergeCell ref="K142:S142"/>
    <mergeCell ref="K143:S143"/>
    <mergeCell ref="K144:S144"/>
    <mergeCell ref="K145:S145"/>
    <mergeCell ref="K146:S146"/>
    <mergeCell ref="K147:S147"/>
    <mergeCell ref="K148:S148"/>
    <mergeCell ref="K149:S149"/>
    <mergeCell ref="K15:U15"/>
    <mergeCell ref="K150:S150"/>
    <mergeCell ref="K48:U48"/>
    <mergeCell ref="K49:U49"/>
    <mergeCell ref="K50:U50"/>
    <mergeCell ref="K51:U51"/>
    <mergeCell ref="K52:U52"/>
    <mergeCell ref="K53:U53"/>
    <mergeCell ref="K92:U92"/>
    <mergeCell ref="K93:U93"/>
    <mergeCell ref="K94:U94"/>
    <mergeCell ref="K95:U95"/>
    <mergeCell ref="K96:U96"/>
    <mergeCell ref="K97:U97"/>
    <mergeCell ref="K98:U98"/>
    <mergeCell ref="K99:U99"/>
    <mergeCell ref="L57:U57"/>
    <mergeCell ref="E331:O331"/>
    <mergeCell ref="E332:O332"/>
    <mergeCell ref="F215:P215"/>
    <mergeCell ref="F216:P216"/>
    <mergeCell ref="F217:P217"/>
    <mergeCell ref="G193:Q193"/>
    <mergeCell ref="G194:Q194"/>
    <mergeCell ref="G195:Q195"/>
    <mergeCell ref="G196:Q196"/>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N240:W240"/>
    <mergeCell ref="N241:W241"/>
    <mergeCell ref="N242:W242"/>
    <mergeCell ref="N243:W243"/>
    <mergeCell ref="N247:W247"/>
    <mergeCell ref="N248:W248"/>
    <mergeCell ref="N249:W249"/>
    <mergeCell ref="N250:W250"/>
    <mergeCell ref="D308:N308"/>
    <mergeCell ref="D309:N309"/>
    <mergeCell ref="D310:N310"/>
    <mergeCell ref="D311:N311"/>
    <mergeCell ref="D312:N312"/>
    <mergeCell ref="D313:N313"/>
    <mergeCell ref="D314:N314"/>
    <mergeCell ref="D315:N315"/>
    <mergeCell ref="D316:N316"/>
    <mergeCell ref="E320:O320"/>
    <mergeCell ref="E321:O321"/>
    <mergeCell ref="E322:O322"/>
    <mergeCell ref="E323:O323"/>
    <mergeCell ref="E327:O327"/>
    <mergeCell ref="E328:O328"/>
    <mergeCell ref="E329:O329"/>
    <mergeCell ref="E330:O330"/>
    <mergeCell ref="O308:X308"/>
    <mergeCell ref="O309:X309"/>
    <mergeCell ref="O310:X310"/>
    <mergeCell ref="O311:X311"/>
    <mergeCell ref="O312:X312"/>
    <mergeCell ref="O313:X313"/>
    <mergeCell ref="O314:X314"/>
    <mergeCell ref="O315:X315"/>
    <mergeCell ref="O316:X316"/>
    <mergeCell ref="P320:Y320"/>
    <mergeCell ref="P321:Y321"/>
    <mergeCell ref="P322:Y322"/>
    <mergeCell ref="P323:Y323"/>
    <mergeCell ref="P327:Y327"/>
    <mergeCell ref="P328:Y328"/>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2:N302"/>
    <mergeCell ref="D306:N306"/>
    <mergeCell ref="D307:N307"/>
    <mergeCell ref="D268:N268"/>
    <mergeCell ref="D269:N269"/>
    <mergeCell ref="D270:N270"/>
    <mergeCell ref="D271:N271"/>
    <mergeCell ref="D272:N272"/>
    <mergeCell ref="D273:N273"/>
    <mergeCell ref="D274:N274"/>
    <mergeCell ref="D275:N275"/>
    <mergeCell ref="D276:N276"/>
    <mergeCell ref="D277:N277"/>
    <mergeCell ref="D278:N278"/>
    <mergeCell ref="D279:N279"/>
    <mergeCell ref="D280:N280"/>
    <mergeCell ref="D284:N284"/>
    <mergeCell ref="D285:N285"/>
    <mergeCell ref="D286:N286"/>
    <mergeCell ref="D287:N287"/>
    <mergeCell ref="C253:M253"/>
    <mergeCell ref="C254:M254"/>
    <mergeCell ref="C255:M255"/>
    <mergeCell ref="C256:M256"/>
    <mergeCell ref="C257:M257"/>
    <mergeCell ref="C258:M258"/>
    <mergeCell ref="C259:M259"/>
    <mergeCell ref="C260:M260"/>
    <mergeCell ref="C261:M261"/>
    <mergeCell ref="D221:N221"/>
    <mergeCell ref="D222:N222"/>
    <mergeCell ref="D223:N223"/>
    <mergeCell ref="D224:N224"/>
    <mergeCell ref="D225:N225"/>
    <mergeCell ref="D265:N265"/>
    <mergeCell ref="D266:N266"/>
    <mergeCell ref="D267:N267"/>
    <mergeCell ref="N251:W251"/>
    <mergeCell ref="N252:W252"/>
    <mergeCell ref="N253:W253"/>
    <mergeCell ref="N254:W254"/>
    <mergeCell ref="N255:W255"/>
    <mergeCell ref="N256:W256"/>
    <mergeCell ref="N257:W257"/>
    <mergeCell ref="N258:W258"/>
    <mergeCell ref="N259:W259"/>
    <mergeCell ref="N260:W260"/>
    <mergeCell ref="N261:W261"/>
    <mergeCell ref="O265:X265"/>
    <mergeCell ref="O266:X266"/>
    <mergeCell ref="O267:X267"/>
    <mergeCell ref="X251:AF251"/>
    <mergeCell ref="B323:D323"/>
    <mergeCell ref="B325:AR325"/>
    <mergeCell ref="B327:D327"/>
    <mergeCell ref="B328:D328"/>
    <mergeCell ref="B329:D329"/>
    <mergeCell ref="B33:J33"/>
    <mergeCell ref="B330:D330"/>
    <mergeCell ref="B331:D331"/>
    <mergeCell ref="B332:D332"/>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5:AR55"/>
    <mergeCell ref="B57:K57"/>
    <mergeCell ref="B58:K58"/>
    <mergeCell ref="B306:C306"/>
    <mergeCell ref="B307:C307"/>
    <mergeCell ref="B308:C308"/>
    <mergeCell ref="B309:C309"/>
    <mergeCell ref="B31:J31"/>
    <mergeCell ref="B310:C310"/>
    <mergeCell ref="B311:C311"/>
    <mergeCell ref="B312:C312"/>
    <mergeCell ref="B313:C313"/>
    <mergeCell ref="B314:C314"/>
    <mergeCell ref="B315:C315"/>
    <mergeCell ref="B316:C316"/>
    <mergeCell ref="B318:AR318"/>
    <mergeCell ref="B32:J32"/>
    <mergeCell ref="B320:D320"/>
    <mergeCell ref="B321:D321"/>
    <mergeCell ref="B322:D322"/>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J30"/>
    <mergeCell ref="B300:C300"/>
    <mergeCell ref="B301:C301"/>
    <mergeCell ref="B302:C302"/>
    <mergeCell ref="B304:AR304"/>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270:C270"/>
    <mergeCell ref="B271:C271"/>
    <mergeCell ref="B272:C272"/>
    <mergeCell ref="B273:C273"/>
    <mergeCell ref="B274:C274"/>
    <mergeCell ref="B275:C275"/>
    <mergeCell ref="B276:C276"/>
    <mergeCell ref="B277:C277"/>
    <mergeCell ref="B278:C278"/>
    <mergeCell ref="B279:C279"/>
    <mergeCell ref="B28:AR28"/>
    <mergeCell ref="B280:C280"/>
    <mergeCell ref="B282:AR282"/>
    <mergeCell ref="B284:C284"/>
    <mergeCell ref="B285:C285"/>
    <mergeCell ref="B286:C286"/>
    <mergeCell ref="B287:C287"/>
    <mergeCell ref="B90:AR90"/>
    <mergeCell ref="B92:J92"/>
    <mergeCell ref="B93:J93"/>
    <mergeCell ref="B94:J94"/>
    <mergeCell ref="B95:J95"/>
    <mergeCell ref="B96:J96"/>
    <mergeCell ref="B97:J97"/>
    <mergeCell ref="B98:J98"/>
    <mergeCell ref="B99:J99"/>
    <mergeCell ref="C229:M229"/>
    <mergeCell ref="C230:M230"/>
    <mergeCell ref="C231:M231"/>
    <mergeCell ref="C232:M232"/>
    <mergeCell ref="C233:M233"/>
    <mergeCell ref="C234:M234"/>
    <mergeCell ref="B221:C221"/>
    <mergeCell ref="B222:C222"/>
    <mergeCell ref="B223:C223"/>
    <mergeCell ref="B224:C224"/>
    <mergeCell ref="B225:C225"/>
    <mergeCell ref="B227:AR227"/>
    <mergeCell ref="B23:J23"/>
    <mergeCell ref="B24:J24"/>
    <mergeCell ref="B245:AR245"/>
    <mergeCell ref="B25:J25"/>
    <mergeCell ref="B26:J26"/>
    <mergeCell ref="B263:AR263"/>
    <mergeCell ref="B265:C265"/>
    <mergeCell ref="B266:C266"/>
    <mergeCell ref="B267:C267"/>
    <mergeCell ref="B268:C268"/>
    <mergeCell ref="B269:C269"/>
    <mergeCell ref="C235:M235"/>
    <mergeCell ref="C236:M236"/>
    <mergeCell ref="C237:M237"/>
    <mergeCell ref="C238:M238"/>
    <mergeCell ref="C239:M239"/>
    <mergeCell ref="C240:M240"/>
    <mergeCell ref="C241:M241"/>
    <mergeCell ref="C242:M242"/>
    <mergeCell ref="C243:M243"/>
    <mergeCell ref="C247:M247"/>
    <mergeCell ref="C248:M248"/>
    <mergeCell ref="C249:M249"/>
    <mergeCell ref="C250:M250"/>
    <mergeCell ref="C251:M251"/>
    <mergeCell ref="C252:M252"/>
    <mergeCell ref="B202:F202"/>
    <mergeCell ref="B203:F203"/>
    <mergeCell ref="B204:F204"/>
    <mergeCell ref="B205:F205"/>
    <mergeCell ref="B206:F206"/>
    <mergeCell ref="B207:F207"/>
    <mergeCell ref="B208:F208"/>
    <mergeCell ref="B209:F209"/>
    <mergeCell ref="B21:J21"/>
    <mergeCell ref="B210:F210"/>
    <mergeCell ref="B211:F211"/>
    <mergeCell ref="B213:AR213"/>
    <mergeCell ref="B215:E215"/>
    <mergeCell ref="B216:E216"/>
    <mergeCell ref="B217:E217"/>
    <mergeCell ref="B219:AR219"/>
    <mergeCell ref="B22:J22"/>
    <mergeCell ref="H185:R185"/>
    <mergeCell ref="H186:R186"/>
    <mergeCell ref="H187:R187"/>
    <mergeCell ref="H188:R188"/>
    <mergeCell ref="H189:R189"/>
    <mergeCell ref="I167:S167"/>
    <mergeCell ref="I168:S168"/>
    <mergeCell ref="I169:S169"/>
    <mergeCell ref="I170:S170"/>
    <mergeCell ref="I171:S171"/>
    <mergeCell ref="I172:S172"/>
    <mergeCell ref="I173:S173"/>
    <mergeCell ref="I174:S174"/>
    <mergeCell ref="I175:S175"/>
    <mergeCell ref="I176:S176"/>
    <mergeCell ref="B185:G185"/>
    <mergeCell ref="B186:G186"/>
    <mergeCell ref="B187:G187"/>
    <mergeCell ref="B188:G188"/>
    <mergeCell ref="B189:G189"/>
    <mergeCell ref="B19:J19"/>
    <mergeCell ref="B191:AR191"/>
    <mergeCell ref="B193:F193"/>
    <mergeCell ref="B194:F194"/>
    <mergeCell ref="B195:F195"/>
    <mergeCell ref="B196:F196"/>
    <mergeCell ref="B197:F197"/>
    <mergeCell ref="B198:F198"/>
    <mergeCell ref="B199:F199"/>
    <mergeCell ref="B20:J20"/>
    <mergeCell ref="B200:F200"/>
    <mergeCell ref="B201:F201"/>
    <mergeCell ref="I177:S177"/>
    <mergeCell ref="I178:S178"/>
    <mergeCell ref="I179:S179"/>
    <mergeCell ref="I180:S180"/>
    <mergeCell ref="I181:S181"/>
    <mergeCell ref="J157:T157"/>
    <mergeCell ref="J158:T158"/>
    <mergeCell ref="J159:T159"/>
    <mergeCell ref="J160:T160"/>
    <mergeCell ref="J161:T161"/>
    <mergeCell ref="J162:T162"/>
    <mergeCell ref="J163:T163"/>
    <mergeCell ref="K100:U100"/>
    <mergeCell ref="K101:U101"/>
    <mergeCell ref="K102:U102"/>
    <mergeCell ref="B168:H168"/>
    <mergeCell ref="B169:H169"/>
    <mergeCell ref="B17:J17"/>
    <mergeCell ref="B170:H170"/>
    <mergeCell ref="B171:H171"/>
    <mergeCell ref="B172:H172"/>
    <mergeCell ref="B173:H173"/>
    <mergeCell ref="B174:H174"/>
    <mergeCell ref="B175:H175"/>
    <mergeCell ref="B176:H176"/>
    <mergeCell ref="B177:H177"/>
    <mergeCell ref="B178:H178"/>
    <mergeCell ref="B179:H179"/>
    <mergeCell ref="B18:J18"/>
    <mergeCell ref="B180:H180"/>
    <mergeCell ref="B181:H181"/>
    <mergeCell ref="B183:AR183"/>
    <mergeCell ref="K103:U103"/>
    <mergeCell ref="K104:U104"/>
    <mergeCell ref="K105:U105"/>
    <mergeCell ref="K106:U106"/>
    <mergeCell ref="K107:U107"/>
    <mergeCell ref="K108:U108"/>
    <mergeCell ref="K109:U109"/>
    <mergeCell ref="K110:U110"/>
    <mergeCell ref="K111:U111"/>
    <mergeCell ref="K112:U112"/>
    <mergeCell ref="K113:U113"/>
    <mergeCell ref="K114:U114"/>
    <mergeCell ref="K115:U115"/>
    <mergeCell ref="K116:U116"/>
    <mergeCell ref="K117:U117"/>
    <mergeCell ref="B149:J149"/>
    <mergeCell ref="B15:J15"/>
    <mergeCell ref="B150:J150"/>
    <mergeCell ref="B151:J151"/>
    <mergeCell ref="B152:J152"/>
    <mergeCell ref="B153:J153"/>
    <mergeCell ref="B155:AR155"/>
    <mergeCell ref="B157:I157"/>
    <mergeCell ref="B158:I158"/>
    <mergeCell ref="B159:I159"/>
    <mergeCell ref="B16:J16"/>
    <mergeCell ref="B160:I160"/>
    <mergeCell ref="B161:I161"/>
    <mergeCell ref="B162:I162"/>
    <mergeCell ref="B163:I163"/>
    <mergeCell ref="B165:AR165"/>
    <mergeCell ref="B167:H167"/>
    <mergeCell ref="K118:U118"/>
    <mergeCell ref="K119:U119"/>
    <mergeCell ref="K120:U120"/>
    <mergeCell ref="K121:U121"/>
    <mergeCell ref="K122:U122"/>
    <mergeCell ref="K123:U123"/>
    <mergeCell ref="K124:U124"/>
    <mergeCell ref="K125:U125"/>
    <mergeCell ref="K129:S129"/>
    <mergeCell ref="K130:S130"/>
    <mergeCell ref="K131:S131"/>
    <mergeCell ref="K132:S132"/>
    <mergeCell ref="K133:S133"/>
    <mergeCell ref="K134:S134"/>
    <mergeCell ref="K135:S135"/>
    <mergeCell ref="B133:J133"/>
    <mergeCell ref="B134:J134"/>
    <mergeCell ref="B135:J135"/>
    <mergeCell ref="B136:J136"/>
    <mergeCell ref="B137:J137"/>
    <mergeCell ref="B138:J138"/>
    <mergeCell ref="B139:J139"/>
    <mergeCell ref="B14:J14"/>
    <mergeCell ref="B140:J140"/>
    <mergeCell ref="B141:J141"/>
    <mergeCell ref="B142:J142"/>
    <mergeCell ref="B143:J143"/>
    <mergeCell ref="B144:J144"/>
    <mergeCell ref="B145:J145"/>
    <mergeCell ref="B146:J146"/>
    <mergeCell ref="B147:J147"/>
    <mergeCell ref="B148:J148"/>
    <mergeCell ref="B115:J115"/>
    <mergeCell ref="B116:J116"/>
    <mergeCell ref="B117:J117"/>
    <mergeCell ref="B118:J118"/>
    <mergeCell ref="B119:J119"/>
    <mergeCell ref="B120:J120"/>
    <mergeCell ref="B121:J121"/>
    <mergeCell ref="B122:J122"/>
    <mergeCell ref="B123:J123"/>
    <mergeCell ref="B124:J124"/>
    <mergeCell ref="B125:J125"/>
    <mergeCell ref="B127:AR127"/>
    <mergeCell ref="B129:J129"/>
    <mergeCell ref="B13:J13"/>
    <mergeCell ref="B130:J130"/>
    <mergeCell ref="B131:J131"/>
    <mergeCell ref="B132:J132"/>
    <mergeCell ref="K13:U13"/>
    <mergeCell ref="L58:U58"/>
    <mergeCell ref="L59:U59"/>
    <mergeCell ref="L60:U60"/>
    <mergeCell ref="L61:U61"/>
    <mergeCell ref="L62:U62"/>
    <mergeCell ref="L63:U63"/>
    <mergeCell ref="L64:U64"/>
    <mergeCell ref="L65:U65"/>
    <mergeCell ref="L66:U66"/>
    <mergeCell ref="L67:U67"/>
    <mergeCell ref="L68:U68"/>
    <mergeCell ref="L69:U69"/>
    <mergeCell ref="L70:U70"/>
    <mergeCell ref="L71:U71"/>
    <mergeCell ref="B1:L3"/>
    <mergeCell ref="B100:J100"/>
    <mergeCell ref="B101:J101"/>
    <mergeCell ref="B102:J102"/>
    <mergeCell ref="B103:J103"/>
    <mergeCell ref="B104:J104"/>
    <mergeCell ref="B105:J105"/>
    <mergeCell ref="B106:J106"/>
    <mergeCell ref="B107:J107"/>
    <mergeCell ref="B108:J108"/>
    <mergeCell ref="B109:J109"/>
    <mergeCell ref="B11:AR11"/>
    <mergeCell ref="B110:J110"/>
    <mergeCell ref="B111:J111"/>
    <mergeCell ref="B112:J112"/>
    <mergeCell ref="B113:J113"/>
    <mergeCell ref="B114:J114"/>
    <mergeCell ref="B5:AR5"/>
    <mergeCell ref="B7:K9"/>
    <mergeCell ref="L72:U72"/>
    <mergeCell ref="L73:U73"/>
    <mergeCell ref="L74:U74"/>
    <mergeCell ref="L75:U75"/>
    <mergeCell ref="L76:U76"/>
    <mergeCell ref="L77:U77"/>
    <mergeCell ref="L78:U78"/>
    <mergeCell ref="L79:U79"/>
    <mergeCell ref="L80:U80"/>
    <mergeCell ref="L81:U81"/>
    <mergeCell ref="L82:U82"/>
    <mergeCell ref="L83:U83"/>
    <mergeCell ref="L84:U84"/>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96:AO96"/>
    <mergeCell ref="AK97:AO97"/>
    <mergeCell ref="AK98:AO98"/>
    <mergeCell ref="AK99:AO99"/>
    <mergeCell ref="AM167:AP167"/>
    <mergeCell ref="AM168:AP168"/>
    <mergeCell ref="AM169:AP169"/>
    <mergeCell ref="AM170:AP170"/>
    <mergeCell ref="AM171:AP171"/>
    <mergeCell ref="AM172:AP172"/>
    <mergeCell ref="AM173:AP173"/>
    <mergeCell ref="AM174:AP174"/>
    <mergeCell ref="AM175:AP175"/>
    <mergeCell ref="AM176:AP176"/>
    <mergeCell ref="AM177:AP177"/>
    <mergeCell ref="AM178:AP178"/>
    <mergeCell ref="AM179:AP179"/>
    <mergeCell ref="AK76:AQ76"/>
    <mergeCell ref="AK77:AQ77"/>
    <mergeCell ref="AK78:AQ78"/>
    <mergeCell ref="AK79:AQ79"/>
    <mergeCell ref="AK80:AQ80"/>
    <mergeCell ref="AK81:AQ81"/>
    <mergeCell ref="AK82:AQ82"/>
    <mergeCell ref="AK83:AQ83"/>
    <mergeCell ref="AK84:AQ84"/>
    <mergeCell ref="AK85:AQ85"/>
    <mergeCell ref="AK86:AQ86"/>
    <mergeCell ref="AK87:AQ87"/>
    <mergeCell ref="AK88:AQ88"/>
    <mergeCell ref="AK92:AO92"/>
    <mergeCell ref="AK93:AO93"/>
    <mergeCell ref="AK94:AO94"/>
    <mergeCell ref="AK95:AO95"/>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122:AO122"/>
    <mergeCell ref="AK123:AO123"/>
    <mergeCell ref="AK124:AO124"/>
    <mergeCell ref="AK125:AO125"/>
    <mergeCell ref="AK185:AP185"/>
    <mergeCell ref="AK186:AP186"/>
    <mergeCell ref="AK187:AP187"/>
    <mergeCell ref="AK188:AP188"/>
    <mergeCell ref="AK189:AP189"/>
    <mergeCell ref="AK193:AP193"/>
    <mergeCell ref="AK194:AP194"/>
    <mergeCell ref="AK195:AP195"/>
    <mergeCell ref="AK196:AP196"/>
    <mergeCell ref="AK197:AP197"/>
    <mergeCell ref="AK198:AP198"/>
    <mergeCell ref="AK199:AP199"/>
    <mergeCell ref="AK200:AP200"/>
    <mergeCell ref="AM180:AP180"/>
    <mergeCell ref="AM181:AP181"/>
    <mergeCell ref="AK105:AO105"/>
    <mergeCell ref="AK106:AO106"/>
    <mergeCell ref="AK107:AO107"/>
    <mergeCell ref="AK108:AO108"/>
    <mergeCell ref="AK109:AO109"/>
    <mergeCell ref="AK110:AO110"/>
    <mergeCell ref="AK111:AO111"/>
    <mergeCell ref="AK112:AO112"/>
    <mergeCell ref="AK113:AO113"/>
    <mergeCell ref="AK114:AO114"/>
    <mergeCell ref="AK115:AO115"/>
    <mergeCell ref="AK116:AO116"/>
    <mergeCell ref="AK117:AO117"/>
    <mergeCell ref="AK118:AO118"/>
    <mergeCell ref="AK119:AO119"/>
    <mergeCell ref="AK120:AO120"/>
    <mergeCell ref="AK121:AO121"/>
    <mergeCell ref="AI320:AQ320"/>
    <mergeCell ref="AI321:AQ321"/>
    <mergeCell ref="AI322:AQ322"/>
    <mergeCell ref="AI323:AQ323"/>
    <mergeCell ref="AI327:AQ327"/>
    <mergeCell ref="AI328:AQ328"/>
    <mergeCell ref="AI329:AQ329"/>
    <mergeCell ref="AI330:AQ330"/>
    <mergeCell ref="AI331:AQ331"/>
    <mergeCell ref="AI332:AQ332"/>
    <mergeCell ref="AJ157:AP157"/>
    <mergeCell ref="AJ158:AP158"/>
    <mergeCell ref="AJ159:AP159"/>
    <mergeCell ref="AJ160:AP160"/>
    <mergeCell ref="AJ161:AP161"/>
    <mergeCell ref="AJ162:AP162"/>
    <mergeCell ref="AJ163:AP163"/>
    <mergeCell ref="AJ215:AP215"/>
    <mergeCell ref="AJ216:AP216"/>
    <mergeCell ref="AJ217:AP217"/>
    <mergeCell ref="AK201:AP201"/>
    <mergeCell ref="AK202:AP202"/>
    <mergeCell ref="AK203:AP203"/>
    <mergeCell ref="AK204:AP204"/>
    <mergeCell ref="AK205:AP205"/>
    <mergeCell ref="AK206:AP206"/>
    <mergeCell ref="AK207:AP207"/>
    <mergeCell ref="AK208:AP208"/>
    <mergeCell ref="AK209:AP209"/>
    <mergeCell ref="AK210:AP210"/>
    <mergeCell ref="AK211:AP211"/>
    <mergeCell ref="AH302:AO302"/>
    <mergeCell ref="AH306:AP306"/>
    <mergeCell ref="AH307:AP307"/>
    <mergeCell ref="AH308:AP308"/>
    <mergeCell ref="AH309:AP309"/>
    <mergeCell ref="AH310:AP310"/>
    <mergeCell ref="AH311:AP311"/>
    <mergeCell ref="AH312:AP312"/>
    <mergeCell ref="AH313:AP313"/>
    <mergeCell ref="AH314:AP314"/>
    <mergeCell ref="AH315:AP315"/>
    <mergeCell ref="AH316:AP316"/>
    <mergeCell ref="AI129:AP129"/>
    <mergeCell ref="AI130:AP130"/>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H285:AO285"/>
    <mergeCell ref="AH286:AO286"/>
    <mergeCell ref="AH287:AO287"/>
    <mergeCell ref="AH288:AO288"/>
    <mergeCell ref="AH289:AO289"/>
    <mergeCell ref="AH290:AO290"/>
    <mergeCell ref="AH291:AO291"/>
    <mergeCell ref="AH292:AO292"/>
    <mergeCell ref="AH293:AO293"/>
    <mergeCell ref="AH294:AO294"/>
    <mergeCell ref="AH295:AO295"/>
    <mergeCell ref="AH296:AO296"/>
    <mergeCell ref="AH297:AO297"/>
    <mergeCell ref="AH298:AO298"/>
    <mergeCell ref="AH299:AO299"/>
    <mergeCell ref="AH300:AO300"/>
    <mergeCell ref="AH301:AO301"/>
    <mergeCell ref="AH265:AO265"/>
    <mergeCell ref="AH266:AO266"/>
    <mergeCell ref="AH267:AO267"/>
    <mergeCell ref="AH268:AO268"/>
    <mergeCell ref="AH269:AO269"/>
    <mergeCell ref="AH270:AO270"/>
    <mergeCell ref="AH271:AO271"/>
    <mergeCell ref="AH272:AO272"/>
    <mergeCell ref="AH273:AO273"/>
    <mergeCell ref="AH274:AO274"/>
    <mergeCell ref="AH275:AO275"/>
    <mergeCell ref="AH276:AO276"/>
    <mergeCell ref="AH277:AO277"/>
    <mergeCell ref="AH278:AO278"/>
    <mergeCell ref="AH279:AO279"/>
    <mergeCell ref="AH280:AO280"/>
    <mergeCell ref="AH284:AO284"/>
    <mergeCell ref="AG242:AO242"/>
    <mergeCell ref="AG243:AO243"/>
    <mergeCell ref="AG247:AO247"/>
    <mergeCell ref="AG248:AO248"/>
    <mergeCell ref="AG249:AO249"/>
    <mergeCell ref="AG250:AO250"/>
    <mergeCell ref="AG251:AO251"/>
    <mergeCell ref="AG252:AO252"/>
    <mergeCell ref="AG253:AO253"/>
    <mergeCell ref="AG254:AO254"/>
    <mergeCell ref="AG255:AO255"/>
    <mergeCell ref="AG256:AO256"/>
    <mergeCell ref="AG257:AO257"/>
    <mergeCell ref="AG258:AO258"/>
    <mergeCell ref="AG259:AO259"/>
    <mergeCell ref="AG260:AO260"/>
    <mergeCell ref="AG261:AO261"/>
    <mergeCell ref="AF96:AJ96"/>
    <mergeCell ref="AF97:AJ97"/>
    <mergeCell ref="AF98:AJ98"/>
    <mergeCell ref="AF99:AJ99"/>
    <mergeCell ref="AG229:AO229"/>
    <mergeCell ref="AG230:AO230"/>
    <mergeCell ref="AG231:AO231"/>
    <mergeCell ref="AG232:AO232"/>
    <mergeCell ref="AG233:AO233"/>
    <mergeCell ref="AG234:AO234"/>
    <mergeCell ref="AG235:AO235"/>
    <mergeCell ref="AG236:AO236"/>
    <mergeCell ref="AG237:AO237"/>
    <mergeCell ref="AG238:AO238"/>
    <mergeCell ref="AG239:AO239"/>
    <mergeCell ref="AG240:AO240"/>
    <mergeCell ref="AG241:AO241"/>
    <mergeCell ref="AH221:AO221"/>
    <mergeCell ref="AH222:AO222"/>
    <mergeCell ref="AH223:AO223"/>
    <mergeCell ref="AH224:AO224"/>
    <mergeCell ref="AH225:AO225"/>
    <mergeCell ref="AI149:AP149"/>
    <mergeCell ref="AI150:AP150"/>
    <mergeCell ref="AI151:AP151"/>
    <mergeCell ref="AI152:AP152"/>
    <mergeCell ref="AI153:AP153"/>
    <mergeCell ref="AK100:AO100"/>
    <mergeCell ref="AK101:AO101"/>
    <mergeCell ref="AK102:AO102"/>
    <mergeCell ref="AK103:AO103"/>
    <mergeCell ref="AK104:AO104"/>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92:AJ92"/>
    <mergeCell ref="AF93:AJ93"/>
    <mergeCell ref="AF94:AJ94"/>
    <mergeCell ref="AF95:AJ9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73:AJ73"/>
    <mergeCell ref="AF74:AJ74"/>
    <mergeCell ref="AF75:AJ75"/>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3:AM53"/>
    <mergeCell ref="AF57:AJ57"/>
    <mergeCell ref="AF58:AJ58"/>
    <mergeCell ref="AK57:AQ57"/>
    <mergeCell ref="AK58:AQ58"/>
    <mergeCell ref="AN47:AO47"/>
    <mergeCell ref="AN48:AO48"/>
    <mergeCell ref="AN49:AO49"/>
    <mergeCell ref="AN50:AO50"/>
    <mergeCell ref="AN51:AO51"/>
    <mergeCell ref="AN52:AO52"/>
    <mergeCell ref="AN53:AO53"/>
    <mergeCell ref="AF117:AJ117"/>
    <mergeCell ref="AF118:AJ118"/>
    <mergeCell ref="AF119:AJ119"/>
    <mergeCell ref="AF120:AJ120"/>
    <mergeCell ref="AF121:AJ121"/>
    <mergeCell ref="AF122:AJ122"/>
    <mergeCell ref="AF123:AJ123"/>
    <mergeCell ref="AF124:AJ124"/>
    <mergeCell ref="AF125:AJ125"/>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F37:AM37"/>
    <mergeCell ref="AF38:AM38"/>
    <mergeCell ref="AE146:AH146"/>
    <mergeCell ref="AE147:AH147"/>
    <mergeCell ref="AE148:AH148"/>
    <mergeCell ref="AE149:AH149"/>
    <mergeCell ref="AE150:AH150"/>
    <mergeCell ref="AE151:AH151"/>
    <mergeCell ref="AE152:AH152"/>
    <mergeCell ref="AE153:AH153"/>
    <mergeCell ref="AE157:AI157"/>
    <mergeCell ref="AE158:AI158"/>
    <mergeCell ref="AE159:AI159"/>
    <mergeCell ref="AE160:AI160"/>
    <mergeCell ref="AE161:AI161"/>
    <mergeCell ref="AE162:AI162"/>
    <mergeCell ref="AE163:AI163"/>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E129:AH129"/>
    <mergeCell ref="AE130:AH130"/>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C185:AJ185"/>
    <mergeCell ref="AC186:AJ186"/>
    <mergeCell ref="AC187:AJ187"/>
    <mergeCell ref="AC188:AJ188"/>
    <mergeCell ref="AC189:AJ189"/>
    <mergeCell ref="AD167:AL167"/>
    <mergeCell ref="AD168:AL168"/>
    <mergeCell ref="AD169:AL169"/>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T181:AC181"/>
    <mergeCell ref="AA215:AI215"/>
    <mergeCell ref="AA216:AI216"/>
    <mergeCell ref="AA217:AI217"/>
    <mergeCell ref="AB193:AJ193"/>
    <mergeCell ref="AB194:AJ194"/>
    <mergeCell ref="AB195:AJ195"/>
    <mergeCell ref="AB196:AJ196"/>
    <mergeCell ref="AB197:AJ197"/>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s>
  <pageMargins left="0.7" right="0.7" top="0.75" bottom="0.75" header="0.3" footer="0.3"/>
  <pageSetup paperSize="9" scale="93" orientation="portrait" r:id="rId1"/>
  <headerFooter alignWithMargins="0">
    <oddFooter>&amp;R&amp;1#&amp;"Calibri"&amp;10&amp;K0078D7Classification : Internal</oddFooter>
  </headerFooter>
  <rowBreaks count="4" manualBreakCount="4">
    <brk id="54" max="16383" man="1"/>
    <brk id="89" max="16383" man="1"/>
    <brk id="182" max="16383" man="1"/>
    <brk id="26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topLeftCell="A27" zoomScaleNormal="100" workbookViewId="0">
      <selection activeCell="H28" sqref="H28"/>
    </sheetView>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6"/>
      <c r="C1" s="76"/>
    </row>
    <row r="2" spans="2:5" s="1" customFormat="1" ht="15.25" customHeight="1" x14ac:dyDescent="0.2">
      <c r="B2" s="76"/>
      <c r="C2" s="76"/>
      <c r="D2" s="82" t="s">
        <v>910</v>
      </c>
      <c r="E2" s="82"/>
    </row>
    <row r="3" spans="2:5" s="1" customFormat="1" ht="4.25" customHeight="1" x14ac:dyDescent="0.2">
      <c r="B3" s="76"/>
      <c r="C3" s="76"/>
    </row>
    <row r="4" spans="2:5" s="1" customFormat="1" ht="6.4" customHeight="1" x14ac:dyDescent="0.2"/>
    <row r="5" spans="2:5" s="1" customFormat="1" ht="22" customHeight="1" x14ac:dyDescent="0.2">
      <c r="B5" s="78" t="s">
        <v>1190</v>
      </c>
      <c r="C5" s="78"/>
      <c r="D5" s="78"/>
      <c r="E5" s="78"/>
    </row>
    <row r="6" spans="2:5" s="1" customFormat="1" ht="4.6500000000000004" customHeight="1" x14ac:dyDescent="0.2"/>
    <row r="7" spans="2:5" s="1" customFormat="1" ht="3.5" customHeight="1" x14ac:dyDescent="0.2">
      <c r="B7" s="71" t="s">
        <v>1069</v>
      </c>
    </row>
    <row r="8" spans="2:5" s="1" customFormat="1" ht="14.25" customHeight="1" x14ac:dyDescent="0.2">
      <c r="B8" s="71"/>
      <c r="D8" s="3">
        <v>44865</v>
      </c>
    </row>
    <row r="9" spans="2:5" s="1" customFormat="1" ht="1.75" customHeight="1" x14ac:dyDescent="0.2">
      <c r="B9" s="71"/>
    </row>
    <row r="10" spans="2:5" s="1" customFormat="1" ht="1.4" customHeight="1" x14ac:dyDescent="0.2"/>
    <row r="11" spans="2:5" s="1" customFormat="1" ht="12.75" customHeight="1" x14ac:dyDescent="0.2">
      <c r="B11" s="87" t="s">
        <v>1191</v>
      </c>
      <c r="C11" s="87"/>
      <c r="D11" s="87"/>
      <c r="E11" s="87"/>
    </row>
    <row r="12" spans="2:5" s="1" customFormat="1" ht="158.9" customHeight="1" x14ac:dyDescent="0.2"/>
    <row r="13" spans="2:5" s="1" customFormat="1" ht="12.75" customHeight="1" x14ac:dyDescent="0.2">
      <c r="B13" s="87" t="s">
        <v>1192</v>
      </c>
      <c r="C13" s="87"/>
      <c r="D13" s="87"/>
      <c r="E13" s="87"/>
    </row>
    <row r="14" spans="2:5" s="1" customFormat="1" ht="247.4" customHeight="1" x14ac:dyDescent="0.2"/>
    <row r="15" spans="2:5" s="1" customFormat="1" ht="12.75" customHeight="1" x14ac:dyDescent="0.2">
      <c r="B15" s="87" t="s">
        <v>1193</v>
      </c>
      <c r="C15" s="87"/>
      <c r="D15" s="87"/>
      <c r="E15" s="87"/>
    </row>
    <row r="16" spans="2:5" s="1" customFormat="1" ht="236.4" customHeight="1" x14ac:dyDescent="0.2"/>
    <row r="17" spans="2:5" s="1" customFormat="1" ht="12.75" customHeight="1" x14ac:dyDescent="0.2">
      <c r="B17" s="87" t="s">
        <v>1194</v>
      </c>
      <c r="C17" s="87"/>
      <c r="D17" s="87"/>
      <c r="E17" s="87"/>
    </row>
    <row r="18" spans="2:5" s="1" customFormat="1" ht="243.5" customHeight="1" x14ac:dyDescent="0.2"/>
    <row r="19" spans="2:5" s="1" customFormat="1" ht="12.75" customHeight="1" x14ac:dyDescent="0.2">
      <c r="B19" s="87" t="s">
        <v>1195</v>
      </c>
      <c r="C19" s="87"/>
      <c r="D19" s="87"/>
      <c r="E19" s="87"/>
    </row>
    <row r="20" spans="2:5" s="1" customFormat="1" ht="235" customHeight="1" x14ac:dyDescent="0.2"/>
    <row r="21" spans="2:5" s="1" customFormat="1" ht="12.75" customHeight="1" x14ac:dyDescent="0.2">
      <c r="B21" s="87" t="s">
        <v>1196</v>
      </c>
      <c r="C21" s="87"/>
      <c r="D21" s="87"/>
      <c r="E21" s="87"/>
    </row>
    <row r="22" spans="2:5" s="1" customFormat="1" ht="249.9" customHeight="1" x14ac:dyDescent="0.2"/>
    <row r="23" spans="2:5" s="1" customFormat="1" ht="13.15" customHeight="1" x14ac:dyDescent="0.2">
      <c r="B23" s="87" t="s">
        <v>1197</v>
      </c>
      <c r="C23" s="87"/>
      <c r="D23" s="87"/>
      <c r="E23" s="87"/>
    </row>
    <row r="24" spans="2:5" s="1" customFormat="1" ht="175.65" customHeight="1" x14ac:dyDescent="0.2"/>
    <row r="25" spans="2:5" s="1" customFormat="1" ht="12.75" customHeight="1" x14ac:dyDescent="0.2">
      <c r="B25" s="87" t="s">
        <v>1198</v>
      </c>
      <c r="C25" s="87"/>
      <c r="D25" s="87"/>
      <c r="E25" s="87"/>
    </row>
    <row r="26" spans="2:5" s="1" customFormat="1" ht="117.25" customHeight="1" x14ac:dyDescent="0.2"/>
    <row r="27" spans="2:5" s="1" customFormat="1" ht="12.75" customHeight="1" x14ac:dyDescent="0.2">
      <c r="B27" s="87" t="s">
        <v>1199</v>
      </c>
      <c r="C27" s="87"/>
      <c r="D27" s="87"/>
      <c r="E27" s="87"/>
    </row>
    <row r="28" spans="2:5" s="1" customFormat="1" ht="171" customHeight="1" x14ac:dyDescent="0.2"/>
    <row r="29" spans="2:5" s="1" customFormat="1" ht="12.75" customHeight="1" x14ac:dyDescent="0.2">
      <c r="B29" s="87" t="s">
        <v>1200</v>
      </c>
      <c r="C29" s="87"/>
      <c r="D29" s="87"/>
      <c r="E29" s="87"/>
    </row>
    <row r="30" spans="2:5" s="1" customFormat="1" ht="130.15" customHeight="1" x14ac:dyDescent="0.2"/>
    <row r="31" spans="2:5" s="1" customFormat="1" ht="12.75" customHeight="1" x14ac:dyDescent="0.2">
      <c r="B31" s="87" t="s">
        <v>1201</v>
      </c>
      <c r="C31" s="87"/>
      <c r="D31" s="87"/>
      <c r="E31" s="87"/>
    </row>
    <row r="32" spans="2:5" s="1" customFormat="1" ht="128.75" customHeight="1" x14ac:dyDescent="0.2"/>
    <row r="33" spans="2:5" s="1" customFormat="1" ht="12.75" customHeight="1" x14ac:dyDescent="0.2">
      <c r="B33" s="87" t="s">
        <v>1202</v>
      </c>
      <c r="C33" s="87"/>
      <c r="D33" s="87"/>
      <c r="E33" s="87"/>
    </row>
    <row r="34" spans="2:5" s="1" customFormat="1" ht="208.65" customHeight="1" x14ac:dyDescent="0.2"/>
    <row r="35" spans="2:5" s="1" customFormat="1" ht="12.75" customHeight="1" x14ac:dyDescent="0.2">
      <c r="B35" s="87" t="s">
        <v>1203</v>
      </c>
      <c r="C35" s="87"/>
      <c r="D35" s="87"/>
      <c r="E35" s="87"/>
    </row>
    <row r="36" spans="2:5" s="1" customFormat="1" ht="212.65" customHeight="1" x14ac:dyDescent="0.2"/>
    <row r="37" spans="2:5" s="1" customFormat="1" ht="12.75" customHeight="1" x14ac:dyDescent="0.2">
      <c r="B37" s="87" t="s">
        <v>1204</v>
      </c>
      <c r="C37" s="87"/>
      <c r="D37" s="87"/>
      <c r="E37" s="87"/>
    </row>
    <row r="38" spans="2:5" s="1" customFormat="1" ht="185.9" customHeight="1" x14ac:dyDescent="0.2"/>
    <row r="39" spans="2:5" s="1" customFormat="1" ht="12.75" customHeight="1" x14ac:dyDescent="0.2">
      <c r="B39" s="87" t="s">
        <v>1205</v>
      </c>
      <c r="C39" s="87"/>
      <c r="D39" s="87"/>
      <c r="E39" s="87"/>
    </row>
    <row r="40" spans="2:5" s="1" customFormat="1" ht="243.15" customHeight="1" x14ac:dyDescent="0.2"/>
    <row r="41" spans="2:5" s="1" customFormat="1" ht="12.75" customHeight="1" x14ac:dyDescent="0.2">
      <c r="B41" s="87" t="s">
        <v>1206</v>
      </c>
      <c r="C41" s="87"/>
      <c r="D41" s="87"/>
      <c r="E41" s="87"/>
    </row>
    <row r="42" spans="2:5" s="1" customFormat="1" ht="267.39999999999998" customHeight="1" x14ac:dyDescent="0.2"/>
    <row r="43" spans="2:5" s="1" customFormat="1" ht="12.75" customHeight="1" x14ac:dyDescent="0.2">
      <c r="B43" s="87" t="s">
        <v>1207</v>
      </c>
      <c r="C43" s="87"/>
      <c r="D43" s="87"/>
      <c r="E43" s="87"/>
    </row>
    <row r="44" spans="2:5" s="1" customFormat="1" ht="120.9" customHeight="1" x14ac:dyDescent="0.2"/>
    <row r="45" spans="2:5" s="1" customFormat="1" ht="12.75" customHeight="1" x14ac:dyDescent="0.2">
      <c r="B45" s="87" t="s">
        <v>1208</v>
      </c>
      <c r="C45" s="87"/>
      <c r="D45" s="87"/>
      <c r="E45" s="87"/>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71" orientation="portrait" r:id="rId1"/>
  <headerFooter alignWithMargins="0">
    <oddFooter>&amp;R&amp;1#&amp;"Calibri"&amp;10&amp;K0078D7Classification : Internal</oddFooter>
  </headerFooter>
  <rowBreaks count="4" manualBreakCount="4">
    <brk id="16" max="16383" man="1"/>
    <brk id="22" max="16383" man="1"/>
    <brk id="30" max="16383" man="1"/>
    <brk id="4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election sqref="A1:XFD1048576"/>
    </sheetView>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8" x14ac:dyDescent="0.2">
      <c r="B1" s="76"/>
      <c r="C1" s="76"/>
    </row>
    <row r="2" spans="2:8" s="1" customFormat="1" ht="17.5" x14ac:dyDescent="0.2">
      <c r="B2" s="76"/>
      <c r="C2" s="76"/>
      <c r="D2" s="82" t="s">
        <v>910</v>
      </c>
      <c r="E2" s="82"/>
      <c r="F2" s="82"/>
      <c r="G2" s="82"/>
      <c r="H2" s="82"/>
    </row>
    <row r="3" spans="2:8" s="1" customFormat="1" ht="8" x14ac:dyDescent="0.2">
      <c r="B3" s="76"/>
      <c r="C3" s="76"/>
    </row>
    <row r="4" spans="2:8" s="1" customFormat="1" ht="8" x14ac:dyDescent="0.2"/>
    <row r="5" spans="2:8" s="1" customFormat="1" ht="15.5" x14ac:dyDescent="0.2">
      <c r="B5" s="78" t="s">
        <v>1214</v>
      </c>
      <c r="C5" s="78"/>
      <c r="D5" s="78"/>
      <c r="E5" s="78"/>
      <c r="F5" s="78"/>
      <c r="G5" s="78"/>
      <c r="H5" s="78"/>
    </row>
    <row r="6" spans="2:8" s="1" customFormat="1" ht="8" x14ac:dyDescent="0.2"/>
    <row r="7" spans="2:8" s="1" customFormat="1" x14ac:dyDescent="0.2">
      <c r="B7" s="9" t="s">
        <v>1069</v>
      </c>
      <c r="D7" s="3">
        <v>44865</v>
      </c>
    </row>
    <row r="8" spans="2:8" s="1" customFormat="1" ht="8" x14ac:dyDescent="0.2"/>
    <row r="9" spans="2:8" s="1" customFormat="1" ht="13" x14ac:dyDescent="0.2">
      <c r="B9" s="105" t="s">
        <v>1215</v>
      </c>
      <c r="C9" s="105"/>
      <c r="D9" s="105"/>
      <c r="E9" s="105"/>
      <c r="F9" s="105"/>
      <c r="G9" s="105"/>
    </row>
    <row r="10" spans="2:8" s="1" customFormat="1" ht="8" x14ac:dyDescent="0.2"/>
    <row r="11" spans="2:8" s="1" customFormat="1" ht="13" x14ac:dyDescent="0.2">
      <c r="B11" s="4"/>
      <c r="C11" s="106" t="s">
        <v>1077</v>
      </c>
      <c r="D11" s="106"/>
      <c r="E11" s="25" t="s">
        <v>1078</v>
      </c>
      <c r="F11" s="25" t="s">
        <v>1079</v>
      </c>
      <c r="G11" s="25" t="s">
        <v>1078</v>
      </c>
    </row>
    <row r="12" spans="2:8" s="1" customFormat="1" x14ac:dyDescent="0.2">
      <c r="B12" s="7" t="s">
        <v>1209</v>
      </c>
      <c r="C12" s="107">
        <v>2942112746.1300001</v>
      </c>
      <c r="D12" s="107"/>
      <c r="E12" s="57">
        <v>0.99653392367756699</v>
      </c>
      <c r="F12" s="58">
        <v>43415</v>
      </c>
      <c r="G12" s="57">
        <v>0.997610239205864</v>
      </c>
    </row>
    <row r="13" spans="2:8" s="1" customFormat="1" ht="8" x14ac:dyDescent="0.2"/>
    <row r="14" spans="2:8" s="1" customFormat="1" x14ac:dyDescent="0.2">
      <c r="B14" s="7" t="s">
        <v>1210</v>
      </c>
      <c r="C14" s="107">
        <v>3191403.61</v>
      </c>
      <c r="D14" s="107"/>
      <c r="E14" s="57">
        <v>1.0809721570648201E-3</v>
      </c>
      <c r="F14" s="58">
        <v>35</v>
      </c>
      <c r="G14" s="57">
        <v>8.04246421103426E-4</v>
      </c>
    </row>
    <row r="15" spans="2:8" s="1" customFormat="1" x14ac:dyDescent="0.2">
      <c r="B15" s="7" t="s">
        <v>1211</v>
      </c>
      <c r="C15" s="107">
        <v>1789549.17</v>
      </c>
      <c r="D15" s="107"/>
      <c r="E15" s="57">
        <v>6.0614483871830496E-4</v>
      </c>
      <c r="F15" s="58">
        <v>18</v>
      </c>
      <c r="G15" s="57">
        <v>4.1361244513890501E-4</v>
      </c>
    </row>
    <row r="16" spans="2:8" s="1" customFormat="1" x14ac:dyDescent="0.2">
      <c r="B16" s="7" t="s">
        <v>1212</v>
      </c>
      <c r="C16" s="107">
        <v>772390.02</v>
      </c>
      <c r="D16" s="107"/>
      <c r="E16" s="57">
        <v>2.6161908929304701E-4</v>
      </c>
      <c r="F16" s="58">
        <v>6</v>
      </c>
      <c r="G16" s="57">
        <v>1.3787081504630199E-4</v>
      </c>
    </row>
    <row r="17" spans="2:7" s="1" customFormat="1" x14ac:dyDescent="0.2">
      <c r="B17" s="7" t="s">
        <v>1213</v>
      </c>
      <c r="C17" s="107">
        <v>4479713.08</v>
      </c>
      <c r="D17" s="107"/>
      <c r="E17" s="57">
        <v>1.5173402373631799E-3</v>
      </c>
      <c r="F17" s="58">
        <v>45</v>
      </c>
      <c r="G17" s="57">
        <v>1.0340311128472601E-3</v>
      </c>
    </row>
    <row r="18" spans="2:7" s="1" customFormat="1" ht="13" x14ac:dyDescent="0.2">
      <c r="B18" s="5" t="s">
        <v>67</v>
      </c>
      <c r="C18" s="108">
        <v>2952345802.0099802</v>
      </c>
      <c r="D18" s="108"/>
      <c r="E18" s="59">
        <v>1</v>
      </c>
      <c r="F18" s="60">
        <v>43519</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4"/>
  <sheetViews>
    <sheetView zoomScaleNormal="100" workbookViewId="0">
      <selection sqref="A1:XFD1048576"/>
    </sheetView>
  </sheetViews>
  <sheetFormatPr defaultRowHeight="12.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8" x14ac:dyDescent="0.2">
      <c r="B1" s="76"/>
      <c r="C1" s="76"/>
      <c r="D1" s="76"/>
      <c r="E1" s="76"/>
      <c r="F1" s="76"/>
    </row>
    <row r="2" spans="2:12" s="1" customFormat="1" ht="17.5" x14ac:dyDescent="0.2">
      <c r="B2" s="76"/>
      <c r="C2" s="76"/>
      <c r="D2" s="76"/>
      <c r="E2" s="76"/>
      <c r="F2" s="76"/>
      <c r="H2" s="82" t="s">
        <v>910</v>
      </c>
      <c r="I2" s="82"/>
      <c r="J2" s="82"/>
      <c r="K2" s="82"/>
      <c r="L2" s="82"/>
    </row>
    <row r="3" spans="2:12" s="1" customFormat="1" ht="8" x14ac:dyDescent="0.2">
      <c r="B3" s="76"/>
      <c r="C3" s="76"/>
      <c r="D3" s="76"/>
      <c r="E3" s="76"/>
      <c r="F3" s="76"/>
    </row>
    <row r="4" spans="2:12" s="1" customFormat="1" ht="8" x14ac:dyDescent="0.2"/>
    <row r="5" spans="2:12" s="1" customFormat="1" ht="15.5" x14ac:dyDescent="0.2">
      <c r="B5" s="78" t="s">
        <v>1225</v>
      </c>
      <c r="C5" s="78"/>
      <c r="D5" s="78"/>
      <c r="E5" s="78"/>
      <c r="F5" s="78"/>
      <c r="G5" s="78"/>
      <c r="H5" s="78"/>
      <c r="I5" s="78"/>
      <c r="J5" s="78"/>
      <c r="K5" s="78"/>
      <c r="L5" s="78"/>
    </row>
    <row r="6" spans="2:12" s="1" customFormat="1" ht="8" x14ac:dyDescent="0.2"/>
    <row r="7" spans="2:12" s="1" customFormat="1" ht="8" x14ac:dyDescent="0.2">
      <c r="B7" s="71" t="s">
        <v>1069</v>
      </c>
      <c r="C7" s="71"/>
      <c r="D7" s="71"/>
    </row>
    <row r="8" spans="2:12" s="1" customFormat="1" x14ac:dyDescent="0.2">
      <c r="B8" s="71"/>
      <c r="C8" s="71"/>
      <c r="D8" s="71"/>
      <c r="G8" s="114">
        <v>44835</v>
      </c>
      <c r="H8" s="114"/>
    </row>
    <row r="9" spans="2:12" s="1" customFormat="1" ht="8" x14ac:dyDescent="0.2"/>
    <row r="10" spans="2:12" s="1" customFormat="1" ht="13" x14ac:dyDescent="0.2">
      <c r="B10" s="109" t="s">
        <v>1226</v>
      </c>
      <c r="C10" s="109"/>
      <c r="D10" s="109"/>
      <c r="E10" s="109"/>
      <c r="F10" s="110" t="s">
        <v>1227</v>
      </c>
      <c r="G10" s="110"/>
      <c r="H10" s="115" t="s">
        <v>1228</v>
      </c>
      <c r="I10" s="115"/>
      <c r="J10" s="115"/>
      <c r="K10" s="115"/>
      <c r="L10" s="115"/>
    </row>
    <row r="11" spans="2:12" s="1" customFormat="1" ht="13" x14ac:dyDescent="0.2">
      <c r="B11" s="61" t="s">
        <v>1216</v>
      </c>
      <c r="C11" s="25" t="s">
        <v>1217</v>
      </c>
      <c r="D11" s="25" t="s">
        <v>1218</v>
      </c>
      <c r="E11" s="61" t="s">
        <v>1219</v>
      </c>
      <c r="F11" s="112" t="s">
        <v>1220</v>
      </c>
      <c r="G11" s="112"/>
      <c r="H11" s="106" t="s">
        <v>1221</v>
      </c>
      <c r="I11" s="106"/>
      <c r="J11" s="25" t="s">
        <v>1222</v>
      </c>
      <c r="K11" s="25" t="s">
        <v>1223</v>
      </c>
      <c r="L11" s="25" t="s">
        <v>1224</v>
      </c>
    </row>
    <row r="12" spans="2:12" s="1" customFormat="1" ht="10" x14ac:dyDescent="0.2">
      <c r="B12" s="62">
        <v>44835</v>
      </c>
      <c r="C12" s="63">
        <v>44866</v>
      </c>
      <c r="D12" s="13">
        <v>1</v>
      </c>
      <c r="E12" s="64">
        <v>31</v>
      </c>
      <c r="F12" s="111">
        <v>2250000000</v>
      </c>
      <c r="G12" s="111"/>
      <c r="H12" s="94">
        <v>2930492963.8796802</v>
      </c>
      <c r="I12" s="94"/>
      <c r="J12" s="13">
        <v>2925522630.95084</v>
      </c>
      <c r="K12" s="13">
        <v>2918082424.8143601</v>
      </c>
      <c r="L12" s="13">
        <v>2905722755.4898901</v>
      </c>
    </row>
    <row r="13" spans="2:12" s="1" customFormat="1" ht="10" x14ac:dyDescent="0.2">
      <c r="B13" s="62">
        <v>44835</v>
      </c>
      <c r="C13" s="63">
        <v>44896</v>
      </c>
      <c r="D13" s="13">
        <v>2</v>
      </c>
      <c r="E13" s="64">
        <v>61</v>
      </c>
      <c r="F13" s="111">
        <v>2250000000</v>
      </c>
      <c r="G13" s="111"/>
      <c r="H13" s="94">
        <v>2908601868.6118202</v>
      </c>
      <c r="I13" s="94"/>
      <c r="J13" s="13">
        <v>2898902562.9215999</v>
      </c>
      <c r="K13" s="13">
        <v>2884413226.83535</v>
      </c>
      <c r="L13" s="13">
        <v>2860422473.01193</v>
      </c>
    </row>
    <row r="14" spans="2:12" s="1" customFormat="1" ht="10" x14ac:dyDescent="0.2">
      <c r="B14" s="62">
        <v>44835</v>
      </c>
      <c r="C14" s="63">
        <v>44927</v>
      </c>
      <c r="D14" s="13">
        <v>3</v>
      </c>
      <c r="E14" s="64">
        <v>92</v>
      </c>
      <c r="F14" s="111">
        <v>2250000000</v>
      </c>
      <c r="G14" s="111"/>
      <c r="H14" s="94">
        <v>2887380352.1910501</v>
      </c>
      <c r="I14" s="94"/>
      <c r="J14" s="13">
        <v>2872870933.7908602</v>
      </c>
      <c r="K14" s="13">
        <v>2851241925.7924299</v>
      </c>
      <c r="L14" s="13">
        <v>2815550952.15555</v>
      </c>
    </row>
    <row r="15" spans="2:12" s="1" customFormat="1" ht="10" x14ac:dyDescent="0.2">
      <c r="B15" s="62">
        <v>44835</v>
      </c>
      <c r="C15" s="63">
        <v>44958</v>
      </c>
      <c r="D15" s="13">
        <v>4</v>
      </c>
      <c r="E15" s="64">
        <v>123</v>
      </c>
      <c r="F15" s="111">
        <v>2250000000</v>
      </c>
      <c r="G15" s="111"/>
      <c r="H15" s="94">
        <v>2865782465.7749901</v>
      </c>
      <c r="I15" s="94"/>
      <c r="J15" s="13">
        <v>2846545425.07232</v>
      </c>
      <c r="K15" s="13">
        <v>2817929766.27145</v>
      </c>
      <c r="L15" s="13">
        <v>2770869720.3523698</v>
      </c>
    </row>
    <row r="16" spans="2:12" s="1" customFormat="1" ht="10" x14ac:dyDescent="0.2">
      <c r="B16" s="62">
        <v>44835</v>
      </c>
      <c r="C16" s="63">
        <v>44986</v>
      </c>
      <c r="D16" s="13">
        <v>5</v>
      </c>
      <c r="E16" s="64">
        <v>151</v>
      </c>
      <c r="F16" s="111">
        <v>2250000000</v>
      </c>
      <c r="G16" s="111"/>
      <c r="H16" s="94">
        <v>2844249964.9088998</v>
      </c>
      <c r="I16" s="94"/>
      <c r="J16" s="13">
        <v>2820829143.7514801</v>
      </c>
      <c r="K16" s="13">
        <v>2786056657.60042</v>
      </c>
      <c r="L16" s="13">
        <v>2729046259.95959</v>
      </c>
    </row>
    <row r="17" spans="2:12" s="1" customFormat="1" ht="10" x14ac:dyDescent="0.2">
      <c r="B17" s="62">
        <v>44835</v>
      </c>
      <c r="C17" s="63">
        <v>45017</v>
      </c>
      <c r="D17" s="13">
        <v>6</v>
      </c>
      <c r="E17" s="64">
        <v>182</v>
      </c>
      <c r="F17" s="111">
        <v>2250000000</v>
      </c>
      <c r="G17" s="111"/>
      <c r="H17" s="94">
        <v>2822468363.52597</v>
      </c>
      <c r="I17" s="94"/>
      <c r="J17" s="13">
        <v>2794479205.8031902</v>
      </c>
      <c r="K17" s="13">
        <v>2753012208.2831502</v>
      </c>
      <c r="L17" s="13">
        <v>2685256090.2564702</v>
      </c>
    </row>
    <row r="18" spans="2:12" s="1" customFormat="1" ht="10" x14ac:dyDescent="0.2">
      <c r="B18" s="62">
        <v>44835</v>
      </c>
      <c r="C18" s="63">
        <v>45047</v>
      </c>
      <c r="D18" s="13">
        <v>7</v>
      </c>
      <c r="E18" s="64">
        <v>212</v>
      </c>
      <c r="F18" s="111">
        <v>2250000000</v>
      </c>
      <c r="G18" s="111"/>
      <c r="H18" s="94">
        <v>2800455175.07548</v>
      </c>
      <c r="I18" s="94"/>
      <c r="J18" s="13">
        <v>2768133209.2434702</v>
      </c>
      <c r="K18" s="13">
        <v>2720345138.9479399</v>
      </c>
      <c r="L18" s="13">
        <v>2642516235.6219301</v>
      </c>
    </row>
    <row r="19" spans="2:12" s="1" customFormat="1" ht="10" x14ac:dyDescent="0.2">
      <c r="B19" s="62">
        <v>44835</v>
      </c>
      <c r="C19" s="63">
        <v>45078</v>
      </c>
      <c r="D19" s="13">
        <v>8</v>
      </c>
      <c r="E19" s="64">
        <v>243</v>
      </c>
      <c r="F19" s="111">
        <v>2250000000</v>
      </c>
      <c r="G19" s="111"/>
      <c r="H19" s="94">
        <v>2778381407.4527402</v>
      </c>
      <c r="I19" s="94"/>
      <c r="J19" s="13">
        <v>2741656257.91606</v>
      </c>
      <c r="K19" s="13">
        <v>2687473052.6387801</v>
      </c>
      <c r="L19" s="13">
        <v>2599527369.0992999</v>
      </c>
    </row>
    <row r="20" spans="2:12" s="1" customFormat="1" ht="10" x14ac:dyDescent="0.2">
      <c r="B20" s="62">
        <v>44835</v>
      </c>
      <c r="C20" s="63">
        <v>45108</v>
      </c>
      <c r="D20" s="13">
        <v>9</v>
      </c>
      <c r="E20" s="64">
        <v>273</v>
      </c>
      <c r="F20" s="111">
        <v>2250000000</v>
      </c>
      <c r="G20" s="111"/>
      <c r="H20" s="94">
        <v>2756252205.6219501</v>
      </c>
      <c r="I20" s="94"/>
      <c r="J20" s="13">
        <v>2715355233.3871002</v>
      </c>
      <c r="K20" s="13">
        <v>2655140677.08498</v>
      </c>
      <c r="L20" s="13">
        <v>2557725278.1894999</v>
      </c>
    </row>
    <row r="21" spans="2:12" s="1" customFormat="1" ht="10" x14ac:dyDescent="0.2">
      <c r="B21" s="62">
        <v>44835</v>
      </c>
      <c r="C21" s="63">
        <v>45139</v>
      </c>
      <c r="D21" s="13">
        <v>10</v>
      </c>
      <c r="E21" s="64">
        <v>304</v>
      </c>
      <c r="F21" s="111">
        <v>2250000000</v>
      </c>
      <c r="G21" s="111"/>
      <c r="H21" s="94">
        <v>2734532352.7104301</v>
      </c>
      <c r="I21" s="94"/>
      <c r="J21" s="13">
        <v>2689388505.7600298</v>
      </c>
      <c r="K21" s="13">
        <v>2623061781.6076198</v>
      </c>
      <c r="L21" s="13">
        <v>2516120862.8330998</v>
      </c>
    </row>
    <row r="22" spans="2:12" s="1" customFormat="1" ht="10" x14ac:dyDescent="0.2">
      <c r="B22" s="62">
        <v>44835</v>
      </c>
      <c r="C22" s="63">
        <v>45170</v>
      </c>
      <c r="D22" s="13">
        <v>11</v>
      </c>
      <c r="E22" s="64">
        <v>335</v>
      </c>
      <c r="F22" s="111">
        <v>2250000000</v>
      </c>
      <c r="G22" s="111"/>
      <c r="H22" s="94">
        <v>2712563792.4588599</v>
      </c>
      <c r="I22" s="94"/>
      <c r="J22" s="13">
        <v>2663257863.3252101</v>
      </c>
      <c r="K22" s="13">
        <v>2590969413.7333002</v>
      </c>
      <c r="L22" s="13">
        <v>2474810128.63798</v>
      </c>
    </row>
    <row r="23" spans="2:12" s="1" customFormat="1" ht="10" x14ac:dyDescent="0.2">
      <c r="B23" s="62">
        <v>44835</v>
      </c>
      <c r="C23" s="63">
        <v>45200</v>
      </c>
      <c r="D23" s="13">
        <v>12</v>
      </c>
      <c r="E23" s="64">
        <v>365</v>
      </c>
      <c r="F23" s="111">
        <v>1750000000</v>
      </c>
      <c r="G23" s="111"/>
      <c r="H23" s="94">
        <v>2691483012.7334499</v>
      </c>
      <c r="I23" s="94"/>
      <c r="J23" s="13">
        <v>2638222749.7063599</v>
      </c>
      <c r="K23" s="13">
        <v>2560296700.4807801</v>
      </c>
      <c r="L23" s="13">
        <v>2435487913.0648899</v>
      </c>
    </row>
    <row r="24" spans="2:12" s="1" customFormat="1" ht="10" x14ac:dyDescent="0.2">
      <c r="B24" s="62">
        <v>44835</v>
      </c>
      <c r="C24" s="63">
        <v>45231</v>
      </c>
      <c r="D24" s="13">
        <v>13</v>
      </c>
      <c r="E24" s="64">
        <v>396</v>
      </c>
      <c r="F24" s="111">
        <v>1750000000</v>
      </c>
      <c r="G24" s="111"/>
      <c r="H24" s="94">
        <v>2670856834.0265698</v>
      </c>
      <c r="I24" s="94"/>
      <c r="J24" s="13">
        <v>2613564401.2371101</v>
      </c>
      <c r="K24" s="13">
        <v>2529916191.2264299</v>
      </c>
      <c r="L24" s="13">
        <v>2396395172.9520502</v>
      </c>
    </row>
    <row r="25" spans="2:12" s="1" customFormat="1" ht="10" x14ac:dyDescent="0.2">
      <c r="B25" s="62">
        <v>44835</v>
      </c>
      <c r="C25" s="63">
        <v>45261</v>
      </c>
      <c r="D25" s="13">
        <v>14</v>
      </c>
      <c r="E25" s="64">
        <v>426</v>
      </c>
      <c r="F25" s="111">
        <v>1750000000</v>
      </c>
      <c r="G25" s="111"/>
      <c r="H25" s="94">
        <v>2649213437.3759298</v>
      </c>
      <c r="I25" s="94"/>
      <c r="J25" s="13">
        <v>2588130117.1503901</v>
      </c>
      <c r="K25" s="13">
        <v>2499129737.3134899</v>
      </c>
      <c r="L25" s="13">
        <v>2357529779.5893898</v>
      </c>
    </row>
    <row r="26" spans="2:12" s="1" customFormat="1" ht="10" x14ac:dyDescent="0.2">
      <c r="B26" s="62">
        <v>44835</v>
      </c>
      <c r="C26" s="63">
        <v>45292</v>
      </c>
      <c r="D26" s="13">
        <v>15</v>
      </c>
      <c r="E26" s="64">
        <v>457</v>
      </c>
      <c r="F26" s="111">
        <v>1750000000</v>
      </c>
      <c r="G26" s="111"/>
      <c r="H26" s="94">
        <v>2627436541.3601298</v>
      </c>
      <c r="I26" s="94"/>
      <c r="J26" s="13">
        <v>2562501757.7641101</v>
      </c>
      <c r="K26" s="13">
        <v>2468089819.1831198</v>
      </c>
      <c r="L26" s="13">
        <v>2318387172.5864</v>
      </c>
    </row>
    <row r="27" spans="2:12" s="1" customFormat="1" ht="10" x14ac:dyDescent="0.2">
      <c r="B27" s="62">
        <v>44835</v>
      </c>
      <c r="C27" s="63">
        <v>45323</v>
      </c>
      <c r="D27" s="13">
        <v>16</v>
      </c>
      <c r="E27" s="64">
        <v>488</v>
      </c>
      <c r="F27" s="111">
        <v>1750000000</v>
      </c>
      <c r="G27" s="111"/>
      <c r="H27" s="94">
        <v>2605718972.4138498</v>
      </c>
      <c r="I27" s="94"/>
      <c r="J27" s="13">
        <v>2537010651.0942798</v>
      </c>
      <c r="K27" s="13">
        <v>2437323478.36515</v>
      </c>
      <c r="L27" s="13">
        <v>2279789747.3604598</v>
      </c>
    </row>
    <row r="28" spans="2:12" s="1" customFormat="1" ht="10" x14ac:dyDescent="0.2">
      <c r="B28" s="62">
        <v>44835</v>
      </c>
      <c r="C28" s="63">
        <v>45352</v>
      </c>
      <c r="D28" s="13">
        <v>17</v>
      </c>
      <c r="E28" s="64">
        <v>517</v>
      </c>
      <c r="F28" s="111">
        <v>1750000000</v>
      </c>
      <c r="G28" s="111"/>
      <c r="H28" s="94">
        <v>2584210647.6255698</v>
      </c>
      <c r="I28" s="94"/>
      <c r="J28" s="13">
        <v>2512077123.9422798</v>
      </c>
      <c r="K28" s="13">
        <v>2407627481.5086799</v>
      </c>
      <c r="L28" s="13">
        <v>2243088782.1505599</v>
      </c>
    </row>
    <row r="29" spans="2:12" s="1" customFormat="1" ht="10" x14ac:dyDescent="0.2">
      <c r="B29" s="62">
        <v>44835</v>
      </c>
      <c r="C29" s="63">
        <v>45383</v>
      </c>
      <c r="D29" s="13">
        <v>18</v>
      </c>
      <c r="E29" s="64">
        <v>548</v>
      </c>
      <c r="F29" s="111">
        <v>1750000000</v>
      </c>
      <c r="G29" s="111"/>
      <c r="H29" s="94">
        <v>2563045515.16607</v>
      </c>
      <c r="I29" s="94"/>
      <c r="J29" s="13">
        <v>2487277004.4394002</v>
      </c>
      <c r="K29" s="13">
        <v>2377795883.2123799</v>
      </c>
      <c r="L29" s="13">
        <v>2205912907.7223401</v>
      </c>
    </row>
    <row r="30" spans="2:12" s="1" customFormat="1" ht="10" x14ac:dyDescent="0.2">
      <c r="B30" s="62">
        <v>44835</v>
      </c>
      <c r="C30" s="63">
        <v>45413</v>
      </c>
      <c r="D30" s="13">
        <v>19</v>
      </c>
      <c r="E30" s="64">
        <v>578</v>
      </c>
      <c r="F30" s="111">
        <v>1750000000</v>
      </c>
      <c r="G30" s="111"/>
      <c r="H30" s="94">
        <v>2541574810.3229899</v>
      </c>
      <c r="I30" s="94"/>
      <c r="J30" s="13">
        <v>2462392581.34306</v>
      </c>
      <c r="K30" s="13">
        <v>2348212942.7978902</v>
      </c>
      <c r="L30" s="13">
        <v>2169538453.2624502</v>
      </c>
    </row>
    <row r="31" spans="2:12" s="1" customFormat="1" ht="10" x14ac:dyDescent="0.2">
      <c r="B31" s="62">
        <v>44835</v>
      </c>
      <c r="C31" s="63">
        <v>45444</v>
      </c>
      <c r="D31" s="13">
        <v>20</v>
      </c>
      <c r="E31" s="64">
        <v>609</v>
      </c>
      <c r="F31" s="111">
        <v>1750000000</v>
      </c>
      <c r="G31" s="111"/>
      <c r="H31" s="94">
        <v>2519965553.0830698</v>
      </c>
      <c r="I31" s="94"/>
      <c r="J31" s="13">
        <v>2437315664.9788098</v>
      </c>
      <c r="K31" s="13">
        <v>2318387657.4437499</v>
      </c>
      <c r="L31" s="13">
        <v>2132910097.2947199</v>
      </c>
    </row>
    <row r="32" spans="2:12" s="1" customFormat="1" ht="10" x14ac:dyDescent="0.2">
      <c r="B32" s="62">
        <v>44835</v>
      </c>
      <c r="C32" s="63">
        <v>45474</v>
      </c>
      <c r="D32" s="13">
        <v>21</v>
      </c>
      <c r="E32" s="64">
        <v>639</v>
      </c>
      <c r="F32" s="111">
        <v>1750000000</v>
      </c>
      <c r="G32" s="111"/>
      <c r="H32" s="94">
        <v>2496744256.53932</v>
      </c>
      <c r="I32" s="94"/>
      <c r="J32" s="13">
        <v>2410892219.86799</v>
      </c>
      <c r="K32" s="13">
        <v>2287609224.1195898</v>
      </c>
      <c r="L32" s="13">
        <v>2095966884.4423699</v>
      </c>
    </row>
    <row r="33" spans="2:12" s="1" customFormat="1" ht="10" x14ac:dyDescent="0.2">
      <c r="B33" s="62">
        <v>44835</v>
      </c>
      <c r="C33" s="63">
        <v>45505</v>
      </c>
      <c r="D33" s="13">
        <v>22</v>
      </c>
      <c r="E33" s="64">
        <v>670</v>
      </c>
      <c r="F33" s="111">
        <v>1750000000</v>
      </c>
      <c r="G33" s="111"/>
      <c r="H33" s="94">
        <v>2475611032.11867</v>
      </c>
      <c r="I33" s="94"/>
      <c r="J33" s="13">
        <v>2386431233.3385</v>
      </c>
      <c r="K33" s="13">
        <v>2258640237.7920399</v>
      </c>
      <c r="L33" s="13">
        <v>2060659606.48508</v>
      </c>
    </row>
    <row r="34" spans="2:12" s="1" customFormat="1" ht="10" x14ac:dyDescent="0.2">
      <c r="B34" s="62">
        <v>44835</v>
      </c>
      <c r="C34" s="63">
        <v>45536</v>
      </c>
      <c r="D34" s="13">
        <v>23</v>
      </c>
      <c r="E34" s="64">
        <v>701</v>
      </c>
      <c r="F34" s="111">
        <v>1250000000</v>
      </c>
      <c r="G34" s="111"/>
      <c r="H34" s="94">
        <v>2452321444.31633</v>
      </c>
      <c r="I34" s="94"/>
      <c r="J34" s="13">
        <v>2359971128.4110398</v>
      </c>
      <c r="K34" s="13">
        <v>2227916547.93646</v>
      </c>
      <c r="L34" s="13">
        <v>2024019703.6437299</v>
      </c>
    </row>
    <row r="35" spans="2:12" s="1" customFormat="1" ht="10" x14ac:dyDescent="0.2">
      <c r="B35" s="62">
        <v>44835</v>
      </c>
      <c r="C35" s="63">
        <v>45566</v>
      </c>
      <c r="D35" s="13">
        <v>24</v>
      </c>
      <c r="E35" s="64">
        <v>731</v>
      </c>
      <c r="F35" s="111">
        <v>1250000000</v>
      </c>
      <c r="G35" s="111"/>
      <c r="H35" s="94">
        <v>2430593578.6005998</v>
      </c>
      <c r="I35" s="94"/>
      <c r="J35" s="13">
        <v>2335222146.1065102</v>
      </c>
      <c r="K35" s="13">
        <v>2199126425.8437901</v>
      </c>
      <c r="L35" s="13">
        <v>1989674790.98036</v>
      </c>
    </row>
    <row r="36" spans="2:12" s="1" customFormat="1" ht="10" x14ac:dyDescent="0.2">
      <c r="B36" s="62">
        <v>44835</v>
      </c>
      <c r="C36" s="63">
        <v>45597</v>
      </c>
      <c r="D36" s="13">
        <v>25</v>
      </c>
      <c r="E36" s="64">
        <v>762</v>
      </c>
      <c r="F36" s="111">
        <v>1250000000</v>
      </c>
      <c r="G36" s="111"/>
      <c r="H36" s="94">
        <v>2409515720.6585398</v>
      </c>
      <c r="I36" s="94"/>
      <c r="J36" s="13">
        <v>2311044976.7303801</v>
      </c>
      <c r="K36" s="13">
        <v>2170823364.2329602</v>
      </c>
      <c r="L36" s="13">
        <v>1955748505.12012</v>
      </c>
    </row>
    <row r="37" spans="2:12" s="1" customFormat="1" ht="10" x14ac:dyDescent="0.2">
      <c r="B37" s="62">
        <v>44835</v>
      </c>
      <c r="C37" s="63">
        <v>45627</v>
      </c>
      <c r="D37" s="13">
        <v>26</v>
      </c>
      <c r="E37" s="64">
        <v>792</v>
      </c>
      <c r="F37" s="111">
        <v>1250000000</v>
      </c>
      <c r="G37" s="111"/>
      <c r="H37" s="94">
        <v>2388748653.6318202</v>
      </c>
      <c r="I37" s="94"/>
      <c r="J37" s="13">
        <v>2287365935.6705599</v>
      </c>
      <c r="K37" s="13">
        <v>2143292804.6670301</v>
      </c>
      <c r="L37" s="13">
        <v>1923030220.37903</v>
      </c>
    </row>
    <row r="38" spans="2:12" s="1" customFormat="1" ht="10" x14ac:dyDescent="0.2">
      <c r="B38" s="62">
        <v>44835</v>
      </c>
      <c r="C38" s="63">
        <v>45658</v>
      </c>
      <c r="D38" s="13">
        <v>27</v>
      </c>
      <c r="E38" s="64">
        <v>823</v>
      </c>
      <c r="F38" s="111">
        <v>1250000000</v>
      </c>
      <c r="G38" s="111"/>
      <c r="H38" s="94">
        <v>2367140365.9126</v>
      </c>
      <c r="I38" s="94"/>
      <c r="J38" s="13">
        <v>2262830293.80128</v>
      </c>
      <c r="K38" s="13">
        <v>2114910210.7175701</v>
      </c>
      <c r="L38" s="13">
        <v>1889527238.12199</v>
      </c>
    </row>
    <row r="39" spans="2:12" s="1" customFormat="1" ht="10" x14ac:dyDescent="0.2">
      <c r="B39" s="62">
        <v>44835</v>
      </c>
      <c r="C39" s="63">
        <v>45689</v>
      </c>
      <c r="D39" s="13">
        <v>28</v>
      </c>
      <c r="E39" s="64">
        <v>854</v>
      </c>
      <c r="F39" s="111">
        <v>1250000000</v>
      </c>
      <c r="G39" s="111"/>
      <c r="H39" s="94">
        <v>2346271213.3316698</v>
      </c>
      <c r="I39" s="94"/>
      <c r="J39" s="13">
        <v>2239076666.5987</v>
      </c>
      <c r="K39" s="13">
        <v>2087387155.6727901</v>
      </c>
      <c r="L39" s="13">
        <v>1857038250.2098401</v>
      </c>
    </row>
    <row r="40" spans="2:12" s="1" customFormat="1" ht="10" x14ac:dyDescent="0.2">
      <c r="B40" s="62">
        <v>44835</v>
      </c>
      <c r="C40" s="63">
        <v>45717</v>
      </c>
      <c r="D40" s="13">
        <v>29</v>
      </c>
      <c r="E40" s="64">
        <v>882</v>
      </c>
      <c r="F40" s="111">
        <v>1250000000</v>
      </c>
      <c r="G40" s="111"/>
      <c r="H40" s="94">
        <v>2325650548.9987602</v>
      </c>
      <c r="I40" s="94"/>
      <c r="J40" s="13">
        <v>2215997843.4778199</v>
      </c>
      <c r="K40" s="13">
        <v>2061125764.81548</v>
      </c>
      <c r="L40" s="13">
        <v>1826658431.29263</v>
      </c>
    </row>
    <row r="41" spans="2:12" s="1" customFormat="1" ht="10" x14ac:dyDescent="0.2">
      <c r="B41" s="62">
        <v>44835</v>
      </c>
      <c r="C41" s="63">
        <v>45748</v>
      </c>
      <c r="D41" s="13">
        <v>30</v>
      </c>
      <c r="E41" s="64">
        <v>913</v>
      </c>
      <c r="F41" s="111">
        <v>1250000000</v>
      </c>
      <c r="G41" s="111"/>
      <c r="H41" s="94">
        <v>2304801582.9726901</v>
      </c>
      <c r="I41" s="94"/>
      <c r="J41" s="13">
        <v>2192407088.59481</v>
      </c>
      <c r="K41" s="13">
        <v>2033997661.2093</v>
      </c>
      <c r="L41" s="13">
        <v>1794981274.8394499</v>
      </c>
    </row>
    <row r="42" spans="2:12" s="1" customFormat="1" ht="10" x14ac:dyDescent="0.2">
      <c r="B42" s="62">
        <v>44835</v>
      </c>
      <c r="C42" s="63">
        <v>45778</v>
      </c>
      <c r="D42" s="13">
        <v>31</v>
      </c>
      <c r="E42" s="64">
        <v>943</v>
      </c>
      <c r="F42" s="111">
        <v>1250000000</v>
      </c>
      <c r="G42" s="111"/>
      <c r="H42" s="94">
        <v>2284886765.0748801</v>
      </c>
      <c r="I42" s="94"/>
      <c r="J42" s="13">
        <v>2169895886.3101501</v>
      </c>
      <c r="K42" s="13">
        <v>2008158165.13832</v>
      </c>
      <c r="L42" s="13">
        <v>1764913690.8998001</v>
      </c>
    </row>
    <row r="43" spans="2:12" s="1" customFormat="1" ht="10" x14ac:dyDescent="0.2">
      <c r="B43" s="62">
        <v>44835</v>
      </c>
      <c r="C43" s="63">
        <v>45809</v>
      </c>
      <c r="D43" s="13">
        <v>32</v>
      </c>
      <c r="E43" s="64">
        <v>974</v>
      </c>
      <c r="F43" s="111">
        <v>1250000000</v>
      </c>
      <c r="G43" s="111"/>
      <c r="H43" s="94">
        <v>2263528937.2228198</v>
      </c>
      <c r="I43" s="94"/>
      <c r="J43" s="13">
        <v>2145967025.48721</v>
      </c>
      <c r="K43" s="13">
        <v>1980962052.41153</v>
      </c>
      <c r="L43" s="13">
        <v>1733637659.1352</v>
      </c>
    </row>
    <row r="44" spans="2:12" s="1" customFormat="1" ht="10" x14ac:dyDescent="0.2">
      <c r="B44" s="62">
        <v>44835</v>
      </c>
      <c r="C44" s="63">
        <v>45839</v>
      </c>
      <c r="D44" s="13">
        <v>33</v>
      </c>
      <c r="E44" s="64">
        <v>1004</v>
      </c>
      <c r="F44" s="111">
        <v>1250000000</v>
      </c>
      <c r="G44" s="111"/>
      <c r="H44" s="94">
        <v>2242771485.9533</v>
      </c>
      <c r="I44" s="94"/>
      <c r="J44" s="13">
        <v>2122797560.0534</v>
      </c>
      <c r="K44" s="13">
        <v>1954751067.1677799</v>
      </c>
      <c r="L44" s="13">
        <v>1703686643.1724501</v>
      </c>
    </row>
    <row r="45" spans="2:12" s="1" customFormat="1" ht="10" x14ac:dyDescent="0.2">
      <c r="B45" s="62">
        <v>44835</v>
      </c>
      <c r="C45" s="63">
        <v>45870</v>
      </c>
      <c r="D45" s="13">
        <v>34</v>
      </c>
      <c r="E45" s="64">
        <v>1035</v>
      </c>
      <c r="F45" s="111">
        <v>1250000000</v>
      </c>
      <c r="G45" s="111"/>
      <c r="H45" s="94">
        <v>2221753523.4686999</v>
      </c>
      <c r="I45" s="94"/>
      <c r="J45" s="13">
        <v>2099337243.4207301</v>
      </c>
      <c r="K45" s="13">
        <v>1928231540.6732099</v>
      </c>
      <c r="L45" s="13">
        <v>1673455089.5685799</v>
      </c>
    </row>
    <row r="46" spans="2:12" s="1" customFormat="1" ht="10" x14ac:dyDescent="0.2">
      <c r="B46" s="62">
        <v>44835</v>
      </c>
      <c r="C46" s="63">
        <v>45901</v>
      </c>
      <c r="D46" s="13">
        <v>35</v>
      </c>
      <c r="E46" s="64">
        <v>1066</v>
      </c>
      <c r="F46" s="111">
        <v>1250000000</v>
      </c>
      <c r="G46" s="111"/>
      <c r="H46" s="94">
        <v>2201062922.7936301</v>
      </c>
      <c r="I46" s="94"/>
      <c r="J46" s="13">
        <v>2076259200.9537699</v>
      </c>
      <c r="K46" s="13">
        <v>1902184484.3687301</v>
      </c>
      <c r="L46" s="13">
        <v>1643857372.4467599</v>
      </c>
    </row>
    <row r="47" spans="2:12" s="1" customFormat="1" ht="10" x14ac:dyDescent="0.2">
      <c r="B47" s="62">
        <v>44835</v>
      </c>
      <c r="C47" s="63">
        <v>45931</v>
      </c>
      <c r="D47" s="13">
        <v>36</v>
      </c>
      <c r="E47" s="64">
        <v>1096</v>
      </c>
      <c r="F47" s="111">
        <v>750000000</v>
      </c>
      <c r="G47" s="111"/>
      <c r="H47" s="94">
        <v>2181517436.6234102</v>
      </c>
      <c r="I47" s="94"/>
      <c r="J47" s="13">
        <v>2054444251.4066999</v>
      </c>
      <c r="K47" s="13">
        <v>1877565917.34677</v>
      </c>
      <c r="L47" s="13">
        <v>1615930861.7297499</v>
      </c>
    </row>
    <row r="48" spans="2:12" s="1" customFormat="1" ht="10" x14ac:dyDescent="0.2">
      <c r="B48" s="62">
        <v>44835</v>
      </c>
      <c r="C48" s="63">
        <v>45962</v>
      </c>
      <c r="D48" s="13">
        <v>37</v>
      </c>
      <c r="E48" s="64">
        <v>1127</v>
      </c>
      <c r="F48" s="111">
        <v>750000000</v>
      </c>
      <c r="G48" s="111"/>
      <c r="H48" s="94">
        <v>2159728434.9477601</v>
      </c>
      <c r="I48" s="94"/>
      <c r="J48" s="13">
        <v>2030474770.6330299</v>
      </c>
      <c r="K48" s="13">
        <v>1850940774.63872</v>
      </c>
      <c r="L48" s="13">
        <v>1586268589.0215299</v>
      </c>
    </row>
    <row r="49" spans="2:12" s="1" customFormat="1" ht="10" x14ac:dyDescent="0.2">
      <c r="B49" s="62">
        <v>44835</v>
      </c>
      <c r="C49" s="63">
        <v>45992</v>
      </c>
      <c r="D49" s="13">
        <v>38</v>
      </c>
      <c r="E49" s="64">
        <v>1157</v>
      </c>
      <c r="F49" s="111">
        <v>750000000</v>
      </c>
      <c r="G49" s="111"/>
      <c r="H49" s="94">
        <v>2140347934.3634801</v>
      </c>
      <c r="I49" s="94"/>
      <c r="J49" s="13">
        <v>2008951210.6703801</v>
      </c>
      <c r="K49" s="13">
        <v>1826812951.64838</v>
      </c>
      <c r="L49" s="13">
        <v>1559173221.61163</v>
      </c>
    </row>
    <row r="50" spans="2:12" s="1" customFormat="1" ht="10" x14ac:dyDescent="0.2">
      <c r="B50" s="62">
        <v>44835</v>
      </c>
      <c r="C50" s="63">
        <v>46023</v>
      </c>
      <c r="D50" s="13">
        <v>39</v>
      </c>
      <c r="E50" s="64">
        <v>1188</v>
      </c>
      <c r="F50" s="111">
        <v>750000000</v>
      </c>
      <c r="G50" s="111"/>
      <c r="H50" s="94">
        <v>2121276681.06042</v>
      </c>
      <c r="I50" s="94"/>
      <c r="J50" s="13">
        <v>1987673779.00425</v>
      </c>
      <c r="K50" s="13">
        <v>1802867848.8757</v>
      </c>
      <c r="L50" s="13">
        <v>1532218842.3826599</v>
      </c>
    </row>
    <row r="51" spans="2:12" s="1" customFormat="1" ht="10" x14ac:dyDescent="0.2">
      <c r="B51" s="62">
        <v>44835</v>
      </c>
      <c r="C51" s="63">
        <v>46054</v>
      </c>
      <c r="D51" s="13">
        <v>40</v>
      </c>
      <c r="E51" s="64">
        <v>1219</v>
      </c>
      <c r="F51" s="111">
        <v>750000000</v>
      </c>
      <c r="G51" s="111"/>
      <c r="H51" s="94">
        <v>2101819350.58551</v>
      </c>
      <c r="I51" s="94"/>
      <c r="J51" s="13">
        <v>1966101596.8850701</v>
      </c>
      <c r="K51" s="13">
        <v>1778766059.29228</v>
      </c>
      <c r="L51" s="13">
        <v>1505332224.0589001</v>
      </c>
    </row>
    <row r="52" spans="2:12" s="1" customFormat="1" ht="10" x14ac:dyDescent="0.2">
      <c r="B52" s="62">
        <v>44835</v>
      </c>
      <c r="C52" s="63">
        <v>46082</v>
      </c>
      <c r="D52" s="13">
        <v>41</v>
      </c>
      <c r="E52" s="64">
        <v>1247</v>
      </c>
      <c r="F52" s="111">
        <v>750000000</v>
      </c>
      <c r="G52" s="111"/>
      <c r="H52" s="94">
        <v>2081856084.30196</v>
      </c>
      <c r="I52" s="94"/>
      <c r="J52" s="13">
        <v>1944443807.2064099</v>
      </c>
      <c r="K52" s="13">
        <v>1755130410.72944</v>
      </c>
      <c r="L52" s="13">
        <v>1479646349.0251999</v>
      </c>
    </row>
    <row r="53" spans="2:12" s="1" customFormat="1" ht="10" x14ac:dyDescent="0.2">
      <c r="B53" s="62">
        <v>44835</v>
      </c>
      <c r="C53" s="63">
        <v>46113</v>
      </c>
      <c r="D53" s="13">
        <v>42</v>
      </c>
      <c r="E53" s="64">
        <v>1278</v>
      </c>
      <c r="F53" s="111">
        <v>750000000</v>
      </c>
      <c r="G53" s="111"/>
      <c r="H53" s="94">
        <v>2062141431.5683701</v>
      </c>
      <c r="I53" s="94"/>
      <c r="J53" s="13">
        <v>1922763724.0127599</v>
      </c>
      <c r="K53" s="13">
        <v>1731147237.47715</v>
      </c>
      <c r="L53" s="13">
        <v>1453246087.0987101</v>
      </c>
    </row>
    <row r="54" spans="2:12" s="1" customFormat="1" ht="10" x14ac:dyDescent="0.2">
      <c r="B54" s="62">
        <v>44835</v>
      </c>
      <c r="C54" s="63">
        <v>46143</v>
      </c>
      <c r="D54" s="13">
        <v>43</v>
      </c>
      <c r="E54" s="64">
        <v>1308</v>
      </c>
      <c r="F54" s="111">
        <v>750000000</v>
      </c>
      <c r="G54" s="111"/>
      <c r="H54" s="94">
        <v>2042906662.38413</v>
      </c>
      <c r="I54" s="94"/>
      <c r="J54" s="13">
        <v>1901702410.78142</v>
      </c>
      <c r="K54" s="13">
        <v>1707970681.7557199</v>
      </c>
      <c r="L54" s="13">
        <v>1427912680.0594201</v>
      </c>
    </row>
    <row r="55" spans="2:12" s="1" customFormat="1" ht="10" x14ac:dyDescent="0.2">
      <c r="B55" s="62">
        <v>44835</v>
      </c>
      <c r="C55" s="63">
        <v>46174</v>
      </c>
      <c r="D55" s="13">
        <v>44</v>
      </c>
      <c r="E55" s="64">
        <v>1339</v>
      </c>
      <c r="F55" s="111">
        <v>750000000</v>
      </c>
      <c r="G55" s="111"/>
      <c r="H55" s="94">
        <v>2023041103.82989</v>
      </c>
      <c r="I55" s="94"/>
      <c r="J55" s="13">
        <v>1880015882.03864</v>
      </c>
      <c r="K55" s="13">
        <v>1684199233.91922</v>
      </c>
      <c r="L55" s="13">
        <v>1402075252.26895</v>
      </c>
    </row>
    <row r="56" spans="2:12" s="1" customFormat="1" ht="10" x14ac:dyDescent="0.2">
      <c r="B56" s="62">
        <v>44835</v>
      </c>
      <c r="C56" s="63">
        <v>46204</v>
      </c>
      <c r="D56" s="13">
        <v>45</v>
      </c>
      <c r="E56" s="64">
        <v>1369</v>
      </c>
      <c r="F56" s="111">
        <v>750000000</v>
      </c>
      <c r="G56" s="111"/>
      <c r="H56" s="94">
        <v>2003419760.2690201</v>
      </c>
      <c r="I56" s="94"/>
      <c r="J56" s="13">
        <v>1858725789.45086</v>
      </c>
      <c r="K56" s="13">
        <v>1661028328.7606699</v>
      </c>
      <c r="L56" s="13">
        <v>1377117448.9342101</v>
      </c>
    </row>
    <row r="57" spans="2:12" s="1" customFormat="1" ht="10" x14ac:dyDescent="0.2">
      <c r="B57" s="62">
        <v>44835</v>
      </c>
      <c r="C57" s="63">
        <v>46235</v>
      </c>
      <c r="D57" s="13">
        <v>46</v>
      </c>
      <c r="E57" s="64">
        <v>1400</v>
      </c>
      <c r="F57" s="111">
        <v>750000000</v>
      </c>
      <c r="G57" s="111"/>
      <c r="H57" s="94">
        <v>1984958278.4922199</v>
      </c>
      <c r="I57" s="94"/>
      <c r="J57" s="13">
        <v>1838474174.4398201</v>
      </c>
      <c r="K57" s="13">
        <v>1638752401.4867799</v>
      </c>
      <c r="L57" s="13">
        <v>1352894410.2793901</v>
      </c>
    </row>
    <row r="58" spans="2:12" s="1" customFormat="1" ht="10" x14ac:dyDescent="0.2">
      <c r="B58" s="62">
        <v>44835</v>
      </c>
      <c r="C58" s="63">
        <v>46266</v>
      </c>
      <c r="D58" s="13">
        <v>47</v>
      </c>
      <c r="E58" s="64">
        <v>1431</v>
      </c>
      <c r="F58" s="111">
        <v>750000000</v>
      </c>
      <c r="G58" s="111"/>
      <c r="H58" s="94">
        <v>1965787149.8173201</v>
      </c>
      <c r="I58" s="94"/>
      <c r="J58" s="13">
        <v>1817629746.7228899</v>
      </c>
      <c r="K58" s="13">
        <v>1616051966.47455</v>
      </c>
      <c r="L58" s="13">
        <v>1328502888.1194799</v>
      </c>
    </row>
    <row r="59" spans="2:12" s="1" customFormat="1" ht="10" x14ac:dyDescent="0.2">
      <c r="B59" s="62">
        <v>44835</v>
      </c>
      <c r="C59" s="63">
        <v>46296</v>
      </c>
      <c r="D59" s="13">
        <v>48</v>
      </c>
      <c r="E59" s="64">
        <v>1461</v>
      </c>
      <c r="F59" s="111">
        <v>750000000</v>
      </c>
      <c r="G59" s="111"/>
      <c r="H59" s="94">
        <v>1946677845.50193</v>
      </c>
      <c r="I59" s="94"/>
      <c r="J59" s="13">
        <v>1797006204.2356601</v>
      </c>
      <c r="K59" s="13">
        <v>1593783198.6045101</v>
      </c>
      <c r="L59" s="13">
        <v>1304825719.6503301</v>
      </c>
    </row>
    <row r="60" spans="2:12" s="1" customFormat="1" ht="10" x14ac:dyDescent="0.2">
      <c r="B60" s="62">
        <v>44835</v>
      </c>
      <c r="C60" s="63">
        <v>46327</v>
      </c>
      <c r="D60" s="13">
        <v>49</v>
      </c>
      <c r="E60" s="64">
        <v>1492</v>
      </c>
      <c r="F60" s="111">
        <v>750000000</v>
      </c>
      <c r="G60" s="111"/>
      <c r="H60" s="94">
        <v>1928762107.5876901</v>
      </c>
      <c r="I60" s="94"/>
      <c r="J60" s="13">
        <v>1777448124.56706</v>
      </c>
      <c r="K60" s="13">
        <v>1572427733.9590299</v>
      </c>
      <c r="L60" s="13">
        <v>1281889466.99031</v>
      </c>
    </row>
    <row r="61" spans="2:12" s="1" customFormat="1" ht="10" x14ac:dyDescent="0.2">
      <c r="B61" s="62">
        <v>44835</v>
      </c>
      <c r="C61" s="63">
        <v>46357</v>
      </c>
      <c r="D61" s="13">
        <v>50</v>
      </c>
      <c r="E61" s="64">
        <v>1522</v>
      </c>
      <c r="F61" s="111">
        <v>750000000</v>
      </c>
      <c r="G61" s="111"/>
      <c r="H61" s="94">
        <v>1908406159.5313599</v>
      </c>
      <c r="I61" s="94"/>
      <c r="J61" s="13">
        <v>1755802403.6226399</v>
      </c>
      <c r="K61" s="13">
        <v>1549455711.2515099</v>
      </c>
      <c r="L61" s="13">
        <v>1257984049.2992699</v>
      </c>
    </row>
    <row r="62" spans="2:12" s="1" customFormat="1" ht="10" x14ac:dyDescent="0.2">
      <c r="B62" s="62">
        <v>44835</v>
      </c>
      <c r="C62" s="63">
        <v>46388</v>
      </c>
      <c r="D62" s="13">
        <v>51</v>
      </c>
      <c r="E62" s="64">
        <v>1553</v>
      </c>
      <c r="F62" s="111">
        <v>750000000</v>
      </c>
      <c r="G62" s="111"/>
      <c r="H62" s="94">
        <v>1889722505.6738701</v>
      </c>
      <c r="I62" s="94"/>
      <c r="J62" s="13">
        <v>1735663953.20995</v>
      </c>
      <c r="K62" s="13">
        <v>1527788598.9103799</v>
      </c>
      <c r="L62" s="13">
        <v>1235139047.6512699</v>
      </c>
    </row>
    <row r="63" spans="2:12" s="1" customFormat="1" ht="10" x14ac:dyDescent="0.2">
      <c r="B63" s="62">
        <v>44835</v>
      </c>
      <c r="C63" s="63">
        <v>46419</v>
      </c>
      <c r="D63" s="13">
        <v>52</v>
      </c>
      <c r="E63" s="64">
        <v>1584</v>
      </c>
      <c r="F63" s="111">
        <v>750000000</v>
      </c>
      <c r="G63" s="111"/>
      <c r="H63" s="94">
        <v>1871153656.7611699</v>
      </c>
      <c r="I63" s="94"/>
      <c r="J63" s="13">
        <v>1715694031.23629</v>
      </c>
      <c r="K63" s="13">
        <v>1506369639.71768</v>
      </c>
      <c r="L63" s="13">
        <v>1212664769.4469199</v>
      </c>
    </row>
    <row r="64" spans="2:12" s="1" customFormat="1" ht="10" x14ac:dyDescent="0.2">
      <c r="B64" s="62">
        <v>44835</v>
      </c>
      <c r="C64" s="63">
        <v>46447</v>
      </c>
      <c r="D64" s="13">
        <v>53</v>
      </c>
      <c r="E64" s="64">
        <v>1612</v>
      </c>
      <c r="F64" s="111">
        <v>750000000</v>
      </c>
      <c r="G64" s="111"/>
      <c r="H64" s="94">
        <v>1853443175.13117</v>
      </c>
      <c r="I64" s="94"/>
      <c r="J64" s="13">
        <v>1696851302.8566401</v>
      </c>
      <c r="K64" s="13">
        <v>1486403146.7198801</v>
      </c>
      <c r="L64" s="13">
        <v>1192012566.2156301</v>
      </c>
    </row>
    <row r="65" spans="2:12" s="1" customFormat="1" ht="10" x14ac:dyDescent="0.2">
      <c r="B65" s="62">
        <v>44835</v>
      </c>
      <c r="C65" s="63">
        <v>46478</v>
      </c>
      <c r="D65" s="13">
        <v>54</v>
      </c>
      <c r="E65" s="64">
        <v>1643</v>
      </c>
      <c r="F65" s="111">
        <v>750000000</v>
      </c>
      <c r="G65" s="111"/>
      <c r="H65" s="94">
        <v>1836085750.9356</v>
      </c>
      <c r="I65" s="94"/>
      <c r="J65" s="13">
        <v>1678109322.37727</v>
      </c>
      <c r="K65" s="13">
        <v>1466247122.1972301</v>
      </c>
      <c r="L65" s="13">
        <v>1170868197.3264401</v>
      </c>
    </row>
    <row r="66" spans="2:12" s="1" customFormat="1" ht="10" x14ac:dyDescent="0.2">
      <c r="B66" s="62">
        <v>44835</v>
      </c>
      <c r="C66" s="63">
        <v>46508</v>
      </c>
      <c r="D66" s="13">
        <v>55</v>
      </c>
      <c r="E66" s="64">
        <v>1673</v>
      </c>
      <c r="F66" s="111">
        <v>750000000</v>
      </c>
      <c r="G66" s="111"/>
      <c r="H66" s="94">
        <v>1818822527.01736</v>
      </c>
      <c r="I66" s="94"/>
      <c r="J66" s="13">
        <v>1659602860.37479</v>
      </c>
      <c r="K66" s="13">
        <v>1446508082.6075799</v>
      </c>
      <c r="L66" s="13">
        <v>1150370630.46646</v>
      </c>
    </row>
    <row r="67" spans="2:12" s="1" customFormat="1" ht="10" x14ac:dyDescent="0.2">
      <c r="B67" s="62">
        <v>44835</v>
      </c>
      <c r="C67" s="63">
        <v>46539</v>
      </c>
      <c r="D67" s="13">
        <v>56</v>
      </c>
      <c r="E67" s="64">
        <v>1704</v>
      </c>
      <c r="F67" s="111">
        <v>750000000</v>
      </c>
      <c r="G67" s="111"/>
      <c r="H67" s="94">
        <v>1799904683.8273001</v>
      </c>
      <c r="I67" s="94"/>
      <c r="J67" s="13">
        <v>1639555552.5650101</v>
      </c>
      <c r="K67" s="13">
        <v>1425400540.72978</v>
      </c>
      <c r="L67" s="13">
        <v>1128782998.4611299</v>
      </c>
    </row>
    <row r="68" spans="2:12" s="1" customFormat="1" ht="10" x14ac:dyDescent="0.2">
      <c r="B68" s="62">
        <v>44835</v>
      </c>
      <c r="C68" s="63">
        <v>46569</v>
      </c>
      <c r="D68" s="13">
        <v>57</v>
      </c>
      <c r="E68" s="64">
        <v>1734</v>
      </c>
      <c r="F68" s="111">
        <v>750000000</v>
      </c>
      <c r="G68" s="111"/>
      <c r="H68" s="94">
        <v>1783054906.9921801</v>
      </c>
      <c r="I68" s="94"/>
      <c r="J68" s="13">
        <v>1621540897.04793</v>
      </c>
      <c r="K68" s="13">
        <v>1406269173.2635701</v>
      </c>
      <c r="L68" s="13">
        <v>1109067759.2967701</v>
      </c>
    </row>
    <row r="69" spans="2:12" s="1" customFormat="1" ht="10" x14ac:dyDescent="0.2">
      <c r="B69" s="62">
        <v>44835</v>
      </c>
      <c r="C69" s="63">
        <v>46600</v>
      </c>
      <c r="D69" s="13">
        <v>58</v>
      </c>
      <c r="E69" s="64">
        <v>1765</v>
      </c>
      <c r="F69" s="111">
        <v>750000000</v>
      </c>
      <c r="G69" s="111"/>
      <c r="H69" s="94">
        <v>1766368164.2623401</v>
      </c>
      <c r="I69" s="94"/>
      <c r="J69" s="13">
        <v>1603641170.2218299</v>
      </c>
      <c r="K69" s="13">
        <v>1387208816.79776</v>
      </c>
      <c r="L69" s="13">
        <v>1089401788.0809901</v>
      </c>
    </row>
    <row r="70" spans="2:12" s="1" customFormat="1" ht="10" x14ac:dyDescent="0.2">
      <c r="B70" s="62">
        <v>44835</v>
      </c>
      <c r="C70" s="63">
        <v>46631</v>
      </c>
      <c r="D70" s="13">
        <v>59</v>
      </c>
      <c r="E70" s="64">
        <v>1796</v>
      </c>
      <c r="F70" s="111">
        <v>750000000</v>
      </c>
      <c r="G70" s="111"/>
      <c r="H70" s="94">
        <v>1749528680.11499</v>
      </c>
      <c r="I70" s="94"/>
      <c r="J70" s="13">
        <v>1585659062.3936901</v>
      </c>
      <c r="K70" s="13">
        <v>1368165232.17523</v>
      </c>
      <c r="L70" s="13">
        <v>1069895628.0405101</v>
      </c>
    </row>
    <row r="71" spans="2:12" s="1" customFormat="1" ht="10" x14ac:dyDescent="0.2">
      <c r="B71" s="62">
        <v>44835</v>
      </c>
      <c r="C71" s="63">
        <v>46661</v>
      </c>
      <c r="D71" s="13">
        <v>60</v>
      </c>
      <c r="E71" s="64">
        <v>1826</v>
      </c>
      <c r="F71" s="111">
        <v>750000000</v>
      </c>
      <c r="G71" s="111"/>
      <c r="H71" s="94">
        <v>1732915331.6782999</v>
      </c>
      <c r="I71" s="94"/>
      <c r="J71" s="13">
        <v>1568023806.7885201</v>
      </c>
      <c r="K71" s="13">
        <v>1349618912.2588999</v>
      </c>
      <c r="L71" s="13">
        <v>1051066276.06529</v>
      </c>
    </row>
    <row r="72" spans="2:12" s="1" customFormat="1" ht="10" x14ac:dyDescent="0.2">
      <c r="B72" s="62">
        <v>44835</v>
      </c>
      <c r="C72" s="63">
        <v>46692</v>
      </c>
      <c r="D72" s="13">
        <v>61</v>
      </c>
      <c r="E72" s="64">
        <v>1857</v>
      </c>
      <c r="F72" s="111">
        <v>750000000</v>
      </c>
      <c r="G72" s="111"/>
      <c r="H72" s="94">
        <v>1716059968.97841</v>
      </c>
      <c r="I72" s="94"/>
      <c r="J72" s="13">
        <v>1550138660.2044201</v>
      </c>
      <c r="K72" s="13">
        <v>1330831720.51316</v>
      </c>
      <c r="L72" s="13">
        <v>1032045179.5994101</v>
      </c>
    </row>
    <row r="73" spans="2:12" s="1" customFormat="1" ht="10" x14ac:dyDescent="0.2">
      <c r="B73" s="62">
        <v>44835</v>
      </c>
      <c r="C73" s="63">
        <v>46722</v>
      </c>
      <c r="D73" s="13">
        <v>62</v>
      </c>
      <c r="E73" s="64">
        <v>1887</v>
      </c>
      <c r="F73" s="111">
        <v>750000000</v>
      </c>
      <c r="G73" s="111"/>
      <c r="H73" s="94">
        <v>1698983494.5808201</v>
      </c>
      <c r="I73" s="94"/>
      <c r="J73" s="13">
        <v>1532194176.1535101</v>
      </c>
      <c r="K73" s="13">
        <v>1312188329.04058</v>
      </c>
      <c r="L73" s="13">
        <v>1013416147.8753099</v>
      </c>
    </row>
    <row r="74" spans="2:12" s="1" customFormat="1" ht="10" x14ac:dyDescent="0.2">
      <c r="B74" s="62">
        <v>44835</v>
      </c>
      <c r="C74" s="63">
        <v>46753</v>
      </c>
      <c r="D74" s="13">
        <v>63</v>
      </c>
      <c r="E74" s="64">
        <v>1918</v>
      </c>
      <c r="F74" s="111">
        <v>750000000</v>
      </c>
      <c r="G74" s="111"/>
      <c r="H74" s="94">
        <v>1682124010.2862999</v>
      </c>
      <c r="I74" s="94"/>
      <c r="J74" s="13">
        <v>1514416861.5700099</v>
      </c>
      <c r="K74" s="13">
        <v>1293665191.3939099</v>
      </c>
      <c r="L74" s="13">
        <v>994878766.09529698</v>
      </c>
    </row>
    <row r="75" spans="2:12" s="1" customFormat="1" ht="10" x14ac:dyDescent="0.2">
      <c r="B75" s="62">
        <v>44835</v>
      </c>
      <c r="C75" s="63">
        <v>46784</v>
      </c>
      <c r="D75" s="13">
        <v>64</v>
      </c>
      <c r="E75" s="64">
        <v>1949</v>
      </c>
      <c r="F75" s="111">
        <v>750000000</v>
      </c>
      <c r="G75" s="111"/>
      <c r="H75" s="94">
        <v>1665926270.3048799</v>
      </c>
      <c r="I75" s="94"/>
      <c r="J75" s="13">
        <v>1497290200.8355899</v>
      </c>
      <c r="K75" s="13">
        <v>1275782179.5450201</v>
      </c>
      <c r="L75" s="13">
        <v>976970432.13291204</v>
      </c>
    </row>
    <row r="76" spans="2:12" s="1" customFormat="1" ht="10" x14ac:dyDescent="0.2">
      <c r="B76" s="62">
        <v>44835</v>
      </c>
      <c r="C76" s="63">
        <v>46813</v>
      </c>
      <c r="D76" s="13">
        <v>65</v>
      </c>
      <c r="E76" s="64">
        <v>1978</v>
      </c>
      <c r="F76" s="111">
        <v>0</v>
      </c>
      <c r="G76" s="111"/>
      <c r="H76" s="94">
        <v>1648954167.1452799</v>
      </c>
      <c r="I76" s="94"/>
      <c r="J76" s="13">
        <v>1479684524.9872899</v>
      </c>
      <c r="K76" s="13">
        <v>1257781268.6803</v>
      </c>
      <c r="L76" s="13">
        <v>959368729.64906394</v>
      </c>
    </row>
    <row r="77" spans="2:12" s="1" customFormat="1" ht="10" x14ac:dyDescent="0.2">
      <c r="B77" s="62">
        <v>44835</v>
      </c>
      <c r="C77" s="63">
        <v>46844</v>
      </c>
      <c r="D77" s="13">
        <v>66</v>
      </c>
      <c r="E77" s="64">
        <v>2009</v>
      </c>
      <c r="F77" s="111"/>
      <c r="G77" s="111"/>
      <c r="H77" s="94">
        <v>1632416356.9293399</v>
      </c>
      <c r="I77" s="94"/>
      <c r="J77" s="13">
        <v>1462359881.64448</v>
      </c>
      <c r="K77" s="13">
        <v>1239893399.14609</v>
      </c>
      <c r="L77" s="13">
        <v>941719153.12533998</v>
      </c>
    </row>
    <row r="78" spans="2:12" s="1" customFormat="1" ht="10" x14ac:dyDescent="0.2">
      <c r="B78" s="62">
        <v>44835</v>
      </c>
      <c r="C78" s="63">
        <v>46874</v>
      </c>
      <c r="D78" s="13">
        <v>67</v>
      </c>
      <c r="E78" s="64">
        <v>2039</v>
      </c>
      <c r="F78" s="111"/>
      <c r="G78" s="111"/>
      <c r="H78" s="94">
        <v>1616224422.3052299</v>
      </c>
      <c r="I78" s="94"/>
      <c r="J78" s="13">
        <v>1445478218.15905</v>
      </c>
      <c r="K78" s="13">
        <v>1222563435.7013199</v>
      </c>
      <c r="L78" s="13">
        <v>924750429.55752397</v>
      </c>
    </row>
    <row r="79" spans="2:12" s="1" customFormat="1" ht="10" x14ac:dyDescent="0.2">
      <c r="B79" s="62">
        <v>44835</v>
      </c>
      <c r="C79" s="63">
        <v>46905</v>
      </c>
      <c r="D79" s="13">
        <v>68</v>
      </c>
      <c r="E79" s="64">
        <v>2070</v>
      </c>
      <c r="F79" s="111"/>
      <c r="G79" s="111"/>
      <c r="H79" s="94">
        <v>1599877419.4955699</v>
      </c>
      <c r="I79" s="94"/>
      <c r="J79" s="13">
        <v>1428431354.8446901</v>
      </c>
      <c r="K79" s="13">
        <v>1205072896.1040499</v>
      </c>
      <c r="L79" s="13">
        <v>907659749.87682903</v>
      </c>
    </row>
    <row r="80" spans="2:12" s="1" customFormat="1" ht="10" x14ac:dyDescent="0.2">
      <c r="B80" s="62">
        <v>44835</v>
      </c>
      <c r="C80" s="63">
        <v>46935</v>
      </c>
      <c r="D80" s="13">
        <v>69</v>
      </c>
      <c r="E80" s="64">
        <v>2100</v>
      </c>
      <c r="F80" s="111"/>
      <c r="G80" s="111"/>
      <c r="H80" s="94">
        <v>1583507653.1700101</v>
      </c>
      <c r="I80" s="94"/>
      <c r="J80" s="13">
        <v>1411495158.4560101</v>
      </c>
      <c r="K80" s="13">
        <v>1187854108.4529099</v>
      </c>
      <c r="L80" s="13">
        <v>891023064.47439301</v>
      </c>
    </row>
    <row r="81" spans="2:12" s="1" customFormat="1" ht="10" x14ac:dyDescent="0.2">
      <c r="B81" s="62">
        <v>44835</v>
      </c>
      <c r="C81" s="63">
        <v>46966</v>
      </c>
      <c r="D81" s="13">
        <v>70</v>
      </c>
      <c r="E81" s="64">
        <v>2131</v>
      </c>
      <c r="F81" s="111"/>
      <c r="G81" s="111"/>
      <c r="H81" s="94">
        <v>1567913834.85711</v>
      </c>
      <c r="I81" s="94"/>
      <c r="J81" s="13">
        <v>1395224832.82851</v>
      </c>
      <c r="K81" s="13">
        <v>1171175561.68382</v>
      </c>
      <c r="L81" s="13">
        <v>874791315.88922596</v>
      </c>
    </row>
    <row r="82" spans="2:12" s="1" customFormat="1" ht="10" x14ac:dyDescent="0.2">
      <c r="B82" s="62">
        <v>44835</v>
      </c>
      <c r="C82" s="63">
        <v>46997</v>
      </c>
      <c r="D82" s="13">
        <v>71</v>
      </c>
      <c r="E82" s="64">
        <v>2162</v>
      </c>
      <c r="F82" s="111"/>
      <c r="G82" s="111"/>
      <c r="H82" s="94">
        <v>1552152340.4739699</v>
      </c>
      <c r="I82" s="94"/>
      <c r="J82" s="13">
        <v>1378856682.8826301</v>
      </c>
      <c r="K82" s="13">
        <v>1154492259.38431</v>
      </c>
      <c r="L82" s="13">
        <v>858677546.06951702</v>
      </c>
    </row>
    <row r="83" spans="2:12" s="1" customFormat="1" ht="10" x14ac:dyDescent="0.2">
      <c r="B83" s="62">
        <v>44835</v>
      </c>
      <c r="C83" s="63">
        <v>47027</v>
      </c>
      <c r="D83" s="13">
        <v>72</v>
      </c>
      <c r="E83" s="64">
        <v>2192</v>
      </c>
      <c r="F83" s="111"/>
      <c r="G83" s="111"/>
      <c r="H83" s="94">
        <v>1536680135.4528601</v>
      </c>
      <c r="I83" s="94"/>
      <c r="J83" s="13">
        <v>1362871224.0183599</v>
      </c>
      <c r="K83" s="13">
        <v>1138299345.6824</v>
      </c>
      <c r="L83" s="13">
        <v>843163214.20669198</v>
      </c>
    </row>
    <row r="84" spans="2:12" s="1" customFormat="1" ht="10" x14ac:dyDescent="0.2">
      <c r="B84" s="62">
        <v>44835</v>
      </c>
      <c r="C84" s="63">
        <v>47058</v>
      </c>
      <c r="D84" s="13">
        <v>73</v>
      </c>
      <c r="E84" s="64">
        <v>2223</v>
      </c>
      <c r="F84" s="111"/>
      <c r="G84" s="111"/>
      <c r="H84" s="94">
        <v>1519789726.00371</v>
      </c>
      <c r="I84" s="94"/>
      <c r="J84" s="13">
        <v>1345605110.77931</v>
      </c>
      <c r="K84" s="13">
        <v>1121020062.8547499</v>
      </c>
      <c r="L84" s="13">
        <v>826847027.24223197</v>
      </c>
    </row>
    <row r="85" spans="2:12" s="1" customFormat="1" ht="10" x14ac:dyDescent="0.2">
      <c r="B85" s="62">
        <v>44835</v>
      </c>
      <c r="C85" s="63">
        <v>47088</v>
      </c>
      <c r="D85" s="13">
        <v>74</v>
      </c>
      <c r="E85" s="64">
        <v>2253</v>
      </c>
      <c r="F85" s="111"/>
      <c r="G85" s="111"/>
      <c r="H85" s="94">
        <v>1504272959.82513</v>
      </c>
      <c r="I85" s="94"/>
      <c r="J85" s="13">
        <v>1329680601.43313</v>
      </c>
      <c r="K85" s="13">
        <v>1105026918.2566099</v>
      </c>
      <c r="L85" s="13">
        <v>811709679.80268598</v>
      </c>
    </row>
    <row r="86" spans="2:12" s="1" customFormat="1" ht="10" x14ac:dyDescent="0.2">
      <c r="B86" s="62">
        <v>44835</v>
      </c>
      <c r="C86" s="63">
        <v>47119</v>
      </c>
      <c r="D86" s="13">
        <v>75</v>
      </c>
      <c r="E86" s="64">
        <v>2284</v>
      </c>
      <c r="F86" s="111"/>
      <c r="G86" s="111"/>
      <c r="H86" s="94">
        <v>1488897893.1224</v>
      </c>
      <c r="I86" s="94"/>
      <c r="J86" s="13">
        <v>1313857844.69575</v>
      </c>
      <c r="K86" s="13">
        <v>1089100596.49244</v>
      </c>
      <c r="L86" s="13">
        <v>796622343.11453903</v>
      </c>
    </row>
    <row r="87" spans="2:12" s="1" customFormat="1" ht="10" x14ac:dyDescent="0.2">
      <c r="B87" s="62">
        <v>44835</v>
      </c>
      <c r="C87" s="63">
        <v>47150</v>
      </c>
      <c r="D87" s="13">
        <v>76</v>
      </c>
      <c r="E87" s="64">
        <v>2315</v>
      </c>
      <c r="F87" s="111"/>
      <c r="G87" s="111"/>
      <c r="H87" s="94">
        <v>1473324768.9096701</v>
      </c>
      <c r="I87" s="94"/>
      <c r="J87" s="13">
        <v>1297910459.2951801</v>
      </c>
      <c r="K87" s="13">
        <v>1073145089.2365299</v>
      </c>
      <c r="L87" s="13">
        <v>781626993.36860204</v>
      </c>
    </row>
    <row r="88" spans="2:12" s="1" customFormat="1" ht="10" x14ac:dyDescent="0.2">
      <c r="B88" s="62">
        <v>44835</v>
      </c>
      <c r="C88" s="63">
        <v>47178</v>
      </c>
      <c r="D88" s="13">
        <v>77</v>
      </c>
      <c r="E88" s="64">
        <v>2343</v>
      </c>
      <c r="F88" s="111"/>
      <c r="G88" s="111"/>
      <c r="H88" s="94">
        <v>1458298659.8150401</v>
      </c>
      <c r="I88" s="94"/>
      <c r="J88" s="13">
        <v>1282705160.12079</v>
      </c>
      <c r="K88" s="13">
        <v>1058136433.85098</v>
      </c>
      <c r="L88" s="13">
        <v>767746395.67114902</v>
      </c>
    </row>
    <row r="89" spans="2:12" s="1" customFormat="1" ht="10" x14ac:dyDescent="0.2">
      <c r="B89" s="62">
        <v>44835</v>
      </c>
      <c r="C89" s="63">
        <v>47209</v>
      </c>
      <c r="D89" s="13">
        <v>78</v>
      </c>
      <c r="E89" s="64">
        <v>2374</v>
      </c>
      <c r="F89" s="111"/>
      <c r="G89" s="111"/>
      <c r="H89" s="94">
        <v>1441951787.8073699</v>
      </c>
      <c r="I89" s="94"/>
      <c r="J89" s="13">
        <v>1266175436.46661</v>
      </c>
      <c r="K89" s="13">
        <v>1041844260.13887</v>
      </c>
      <c r="L89" s="13">
        <v>752723614.38965404</v>
      </c>
    </row>
    <row r="90" spans="2:12" s="1" customFormat="1" ht="10" x14ac:dyDescent="0.2">
      <c r="B90" s="62">
        <v>44835</v>
      </c>
      <c r="C90" s="63">
        <v>47239</v>
      </c>
      <c r="D90" s="13">
        <v>79</v>
      </c>
      <c r="E90" s="64">
        <v>2404</v>
      </c>
      <c r="F90" s="111"/>
      <c r="G90" s="111"/>
      <c r="H90" s="94">
        <v>1426192057.6422501</v>
      </c>
      <c r="I90" s="94"/>
      <c r="J90" s="13">
        <v>1250281249.65716</v>
      </c>
      <c r="K90" s="13">
        <v>1026234013.49788</v>
      </c>
      <c r="L90" s="13">
        <v>738406015.01629996</v>
      </c>
    </row>
    <row r="91" spans="2:12" s="1" customFormat="1" ht="10" x14ac:dyDescent="0.2">
      <c r="B91" s="62">
        <v>44835</v>
      </c>
      <c r="C91" s="63">
        <v>47270</v>
      </c>
      <c r="D91" s="13">
        <v>80</v>
      </c>
      <c r="E91" s="64">
        <v>2435</v>
      </c>
      <c r="F91" s="111"/>
      <c r="G91" s="111"/>
      <c r="H91" s="94">
        <v>1410866453.49543</v>
      </c>
      <c r="I91" s="94"/>
      <c r="J91" s="13">
        <v>1234748169.2508299</v>
      </c>
      <c r="K91" s="13">
        <v>1010906922.33025</v>
      </c>
      <c r="L91" s="13">
        <v>724296874.24961805</v>
      </c>
    </row>
    <row r="92" spans="2:12" s="1" customFormat="1" ht="10" x14ac:dyDescent="0.2">
      <c r="B92" s="62">
        <v>44835</v>
      </c>
      <c r="C92" s="63">
        <v>47300</v>
      </c>
      <c r="D92" s="13">
        <v>81</v>
      </c>
      <c r="E92" s="64">
        <v>2465</v>
      </c>
      <c r="F92" s="111"/>
      <c r="G92" s="111"/>
      <c r="H92" s="94">
        <v>1395922843.41134</v>
      </c>
      <c r="I92" s="94"/>
      <c r="J92" s="13">
        <v>1219664710.68628</v>
      </c>
      <c r="K92" s="13">
        <v>996100149.15843594</v>
      </c>
      <c r="L92" s="13">
        <v>710762537.41362703</v>
      </c>
    </row>
    <row r="93" spans="2:12" s="1" customFormat="1" ht="10" x14ac:dyDescent="0.2">
      <c r="B93" s="62">
        <v>44835</v>
      </c>
      <c r="C93" s="63">
        <v>47331</v>
      </c>
      <c r="D93" s="13">
        <v>82</v>
      </c>
      <c r="E93" s="64">
        <v>2496</v>
      </c>
      <c r="F93" s="111"/>
      <c r="G93" s="111"/>
      <c r="H93" s="94">
        <v>1381394846.25282</v>
      </c>
      <c r="I93" s="94"/>
      <c r="J93" s="13">
        <v>1204923998.9035599</v>
      </c>
      <c r="K93" s="13">
        <v>981558739.39770997</v>
      </c>
      <c r="L93" s="13">
        <v>697420064.57402098</v>
      </c>
    </row>
    <row r="94" spans="2:12" s="1" customFormat="1" ht="10" x14ac:dyDescent="0.2">
      <c r="B94" s="62">
        <v>44835</v>
      </c>
      <c r="C94" s="63">
        <v>47362</v>
      </c>
      <c r="D94" s="13">
        <v>83</v>
      </c>
      <c r="E94" s="64">
        <v>2527</v>
      </c>
      <c r="F94" s="111"/>
      <c r="G94" s="111"/>
      <c r="H94" s="94">
        <v>1365659934.19838</v>
      </c>
      <c r="I94" s="94"/>
      <c r="J94" s="13">
        <v>1189178833.17554</v>
      </c>
      <c r="K94" s="13">
        <v>966268680.30829704</v>
      </c>
      <c r="L94" s="13">
        <v>683648186.50873995</v>
      </c>
    </row>
    <row r="95" spans="2:12" s="1" customFormat="1" ht="10" x14ac:dyDescent="0.2">
      <c r="B95" s="62">
        <v>44835</v>
      </c>
      <c r="C95" s="63">
        <v>47392</v>
      </c>
      <c r="D95" s="13">
        <v>84</v>
      </c>
      <c r="E95" s="64">
        <v>2557</v>
      </c>
      <c r="F95" s="111"/>
      <c r="G95" s="111"/>
      <c r="H95" s="94">
        <v>1351328323.40991</v>
      </c>
      <c r="I95" s="94"/>
      <c r="J95" s="13">
        <v>1174767821.32938</v>
      </c>
      <c r="K95" s="13">
        <v>952209569.968032</v>
      </c>
      <c r="L95" s="13">
        <v>670939542.97993302</v>
      </c>
    </row>
    <row r="96" spans="2:12" s="1" customFormat="1" ht="10" x14ac:dyDescent="0.2">
      <c r="B96" s="62">
        <v>44835</v>
      </c>
      <c r="C96" s="63">
        <v>47423</v>
      </c>
      <c r="D96" s="13">
        <v>85</v>
      </c>
      <c r="E96" s="64">
        <v>2588</v>
      </c>
      <c r="F96" s="111"/>
      <c r="G96" s="111"/>
      <c r="H96" s="94">
        <v>1336515030.5827401</v>
      </c>
      <c r="I96" s="94"/>
      <c r="J96" s="13">
        <v>1159919337.4706299</v>
      </c>
      <c r="K96" s="13">
        <v>937783056.000844</v>
      </c>
      <c r="L96" s="13">
        <v>657975689.32288301</v>
      </c>
    </row>
    <row r="97" spans="2:12" s="1" customFormat="1" ht="10" x14ac:dyDescent="0.2">
      <c r="B97" s="62">
        <v>44835</v>
      </c>
      <c r="C97" s="63">
        <v>47453</v>
      </c>
      <c r="D97" s="13">
        <v>86</v>
      </c>
      <c r="E97" s="64">
        <v>2618</v>
      </c>
      <c r="F97" s="111"/>
      <c r="G97" s="111"/>
      <c r="H97" s="94">
        <v>1321474062.7968199</v>
      </c>
      <c r="I97" s="94"/>
      <c r="J97" s="13">
        <v>1144983281.51682</v>
      </c>
      <c r="K97" s="13">
        <v>923428991.81516504</v>
      </c>
      <c r="L97" s="13">
        <v>645248576.45195496</v>
      </c>
    </row>
    <row r="98" spans="2:12" s="1" customFormat="1" ht="10" x14ac:dyDescent="0.2">
      <c r="B98" s="62">
        <v>44835</v>
      </c>
      <c r="C98" s="63">
        <v>47484</v>
      </c>
      <c r="D98" s="13">
        <v>87</v>
      </c>
      <c r="E98" s="64">
        <v>2649</v>
      </c>
      <c r="F98" s="111"/>
      <c r="G98" s="111"/>
      <c r="H98" s="94">
        <v>1307194233.09846</v>
      </c>
      <c r="I98" s="94"/>
      <c r="J98" s="13">
        <v>1130689617.2525301</v>
      </c>
      <c r="K98" s="13">
        <v>909581999.59200704</v>
      </c>
      <c r="L98" s="13">
        <v>632880954.30424702</v>
      </c>
    </row>
    <row r="99" spans="2:12" s="1" customFormat="1" ht="10" x14ac:dyDescent="0.2">
      <c r="B99" s="62">
        <v>44835</v>
      </c>
      <c r="C99" s="63">
        <v>47515</v>
      </c>
      <c r="D99" s="13">
        <v>88</v>
      </c>
      <c r="E99" s="64">
        <v>2680</v>
      </c>
      <c r="F99" s="111"/>
      <c r="G99" s="111"/>
      <c r="H99" s="94">
        <v>1292879720.7012801</v>
      </c>
      <c r="I99" s="94"/>
      <c r="J99" s="13">
        <v>1116411196.71047</v>
      </c>
      <c r="K99" s="13">
        <v>895811697.836887</v>
      </c>
      <c r="L99" s="13">
        <v>620659658.43219101</v>
      </c>
    </row>
    <row r="100" spans="2:12" s="1" customFormat="1" ht="10" x14ac:dyDescent="0.2">
      <c r="B100" s="62">
        <v>44835</v>
      </c>
      <c r="C100" s="63">
        <v>47543</v>
      </c>
      <c r="D100" s="13">
        <v>89</v>
      </c>
      <c r="E100" s="64">
        <v>2708</v>
      </c>
      <c r="F100" s="111"/>
      <c r="G100" s="111"/>
      <c r="H100" s="94">
        <v>1278581544.4145601</v>
      </c>
      <c r="I100" s="94"/>
      <c r="J100" s="13">
        <v>1102373118.5643101</v>
      </c>
      <c r="K100" s="13">
        <v>882515367.05322599</v>
      </c>
      <c r="L100" s="13">
        <v>609107681.40343797</v>
      </c>
    </row>
    <row r="101" spans="2:12" s="1" customFormat="1" ht="10" x14ac:dyDescent="0.2">
      <c r="B101" s="62">
        <v>44835</v>
      </c>
      <c r="C101" s="63">
        <v>47574</v>
      </c>
      <c r="D101" s="13">
        <v>90</v>
      </c>
      <c r="E101" s="64">
        <v>2739</v>
      </c>
      <c r="F101" s="111"/>
      <c r="G101" s="111"/>
      <c r="H101" s="94">
        <v>1264667159.39291</v>
      </c>
      <c r="I101" s="94"/>
      <c r="J101" s="13">
        <v>1088526993.2611101</v>
      </c>
      <c r="K101" s="13">
        <v>869214491.05520499</v>
      </c>
      <c r="L101" s="13">
        <v>597386463.64771295</v>
      </c>
    </row>
    <row r="102" spans="2:12" s="1" customFormat="1" ht="10" x14ac:dyDescent="0.2">
      <c r="B102" s="62">
        <v>44835</v>
      </c>
      <c r="C102" s="63">
        <v>47604</v>
      </c>
      <c r="D102" s="13">
        <v>91</v>
      </c>
      <c r="E102" s="64">
        <v>2769</v>
      </c>
      <c r="F102" s="111"/>
      <c r="G102" s="111"/>
      <c r="H102" s="94">
        <v>1250735626.9984601</v>
      </c>
      <c r="I102" s="94"/>
      <c r="J102" s="13">
        <v>1074768781.9445</v>
      </c>
      <c r="K102" s="13">
        <v>856115905.00487494</v>
      </c>
      <c r="L102" s="13">
        <v>585972275.58478105</v>
      </c>
    </row>
    <row r="103" spans="2:12" s="1" customFormat="1" ht="10" x14ac:dyDescent="0.2">
      <c r="B103" s="62">
        <v>44835</v>
      </c>
      <c r="C103" s="63">
        <v>47635</v>
      </c>
      <c r="D103" s="13">
        <v>92</v>
      </c>
      <c r="E103" s="64">
        <v>2800</v>
      </c>
      <c r="F103" s="111"/>
      <c r="G103" s="111"/>
      <c r="H103" s="94">
        <v>1236671672.4403501</v>
      </c>
      <c r="I103" s="94"/>
      <c r="J103" s="13">
        <v>1060881104.85993</v>
      </c>
      <c r="K103" s="13">
        <v>842904416.580001</v>
      </c>
      <c r="L103" s="13">
        <v>574486003.224558</v>
      </c>
    </row>
    <row r="104" spans="2:12" s="1" customFormat="1" ht="10" x14ac:dyDescent="0.2">
      <c r="B104" s="62">
        <v>44835</v>
      </c>
      <c r="C104" s="63">
        <v>47665</v>
      </c>
      <c r="D104" s="13">
        <v>93</v>
      </c>
      <c r="E104" s="64">
        <v>2830</v>
      </c>
      <c r="F104" s="111"/>
      <c r="G104" s="111"/>
      <c r="H104" s="94">
        <v>1223184754.10443</v>
      </c>
      <c r="I104" s="94"/>
      <c r="J104" s="13">
        <v>1047588979.95087</v>
      </c>
      <c r="K104" s="13">
        <v>830294772.47984397</v>
      </c>
      <c r="L104" s="13">
        <v>563572132.07587695</v>
      </c>
    </row>
    <row r="105" spans="2:12" s="1" customFormat="1" ht="10" x14ac:dyDescent="0.2">
      <c r="B105" s="62">
        <v>44835</v>
      </c>
      <c r="C105" s="63">
        <v>47696</v>
      </c>
      <c r="D105" s="13">
        <v>94</v>
      </c>
      <c r="E105" s="64">
        <v>2861</v>
      </c>
      <c r="F105" s="111"/>
      <c r="G105" s="111"/>
      <c r="H105" s="94">
        <v>1209784323.14254</v>
      </c>
      <c r="I105" s="94"/>
      <c r="J105" s="13">
        <v>1034354941.06962</v>
      </c>
      <c r="K105" s="13">
        <v>817720844.83011305</v>
      </c>
      <c r="L105" s="13">
        <v>552686547.97011495</v>
      </c>
    </row>
    <row r="106" spans="2:12" s="1" customFormat="1" ht="10" x14ac:dyDescent="0.2">
      <c r="B106" s="62">
        <v>44835</v>
      </c>
      <c r="C106" s="63">
        <v>47727</v>
      </c>
      <c r="D106" s="13">
        <v>95</v>
      </c>
      <c r="E106" s="64">
        <v>2892</v>
      </c>
      <c r="F106" s="111"/>
      <c r="G106" s="111"/>
      <c r="H106" s="94">
        <v>1196493416.1688499</v>
      </c>
      <c r="I106" s="94"/>
      <c r="J106" s="13">
        <v>1021256263.66372</v>
      </c>
      <c r="K106" s="13">
        <v>805312242.46491098</v>
      </c>
      <c r="L106" s="13">
        <v>541994334.08881795</v>
      </c>
    </row>
    <row r="107" spans="2:12" s="1" customFormat="1" ht="10" x14ac:dyDescent="0.2">
      <c r="B107" s="62">
        <v>44835</v>
      </c>
      <c r="C107" s="63">
        <v>47757</v>
      </c>
      <c r="D107" s="13">
        <v>96</v>
      </c>
      <c r="E107" s="64">
        <v>2922</v>
      </c>
      <c r="F107" s="111"/>
      <c r="G107" s="111"/>
      <c r="H107" s="94">
        <v>1182922331.0764101</v>
      </c>
      <c r="I107" s="94"/>
      <c r="J107" s="13">
        <v>1008015501.41166</v>
      </c>
      <c r="K107" s="13">
        <v>792914840.32001305</v>
      </c>
      <c r="L107" s="13">
        <v>531463049.17874998</v>
      </c>
    </row>
    <row r="108" spans="2:12" s="1" customFormat="1" ht="10" x14ac:dyDescent="0.2">
      <c r="B108" s="62">
        <v>44835</v>
      </c>
      <c r="C108" s="63">
        <v>47788</v>
      </c>
      <c r="D108" s="13">
        <v>97</v>
      </c>
      <c r="E108" s="64">
        <v>2953</v>
      </c>
      <c r="F108" s="111"/>
      <c r="G108" s="111"/>
      <c r="H108" s="94">
        <v>1169794148.4664299</v>
      </c>
      <c r="I108" s="94"/>
      <c r="J108" s="13">
        <v>995137756.32723999</v>
      </c>
      <c r="K108" s="13">
        <v>780794296.67914104</v>
      </c>
      <c r="L108" s="13">
        <v>521122447.06684798</v>
      </c>
    </row>
    <row r="109" spans="2:12" s="1" customFormat="1" ht="10" x14ac:dyDescent="0.2">
      <c r="B109" s="62">
        <v>44835</v>
      </c>
      <c r="C109" s="63">
        <v>47818</v>
      </c>
      <c r="D109" s="13">
        <v>98</v>
      </c>
      <c r="E109" s="64">
        <v>2983</v>
      </c>
      <c r="F109" s="111"/>
      <c r="G109" s="111"/>
      <c r="H109" s="94">
        <v>1155279492.8696799</v>
      </c>
      <c r="I109" s="94"/>
      <c r="J109" s="13">
        <v>981177056.213714</v>
      </c>
      <c r="K109" s="13">
        <v>767945818.11877298</v>
      </c>
      <c r="L109" s="13">
        <v>510446007.66626799</v>
      </c>
    </row>
    <row r="110" spans="2:12" s="1" customFormat="1" ht="10" x14ac:dyDescent="0.2">
      <c r="B110" s="62">
        <v>44835</v>
      </c>
      <c r="C110" s="63">
        <v>47849</v>
      </c>
      <c r="D110" s="13">
        <v>99</v>
      </c>
      <c r="E110" s="64">
        <v>3014</v>
      </c>
      <c r="F110" s="111"/>
      <c r="G110" s="111"/>
      <c r="H110" s="94">
        <v>1140561815.47855</v>
      </c>
      <c r="I110" s="94"/>
      <c r="J110" s="13">
        <v>967034407.47443104</v>
      </c>
      <c r="K110" s="13">
        <v>754951783.17204499</v>
      </c>
      <c r="L110" s="13">
        <v>499683566.26725799</v>
      </c>
    </row>
    <row r="111" spans="2:12" s="1" customFormat="1" ht="10" x14ac:dyDescent="0.2">
      <c r="B111" s="62">
        <v>44835</v>
      </c>
      <c r="C111" s="63">
        <v>47880</v>
      </c>
      <c r="D111" s="13">
        <v>100</v>
      </c>
      <c r="E111" s="64">
        <v>3045</v>
      </c>
      <c r="F111" s="111"/>
      <c r="G111" s="111"/>
      <c r="H111" s="94">
        <v>1127154731.67487</v>
      </c>
      <c r="I111" s="94"/>
      <c r="J111" s="13">
        <v>954046222.69829404</v>
      </c>
      <c r="K111" s="13">
        <v>742917857.82796097</v>
      </c>
      <c r="L111" s="13">
        <v>489635917.94374502</v>
      </c>
    </row>
    <row r="112" spans="2:12" s="1" customFormat="1" ht="10" x14ac:dyDescent="0.2">
      <c r="B112" s="62">
        <v>44835</v>
      </c>
      <c r="C112" s="63">
        <v>47908</v>
      </c>
      <c r="D112" s="13">
        <v>101</v>
      </c>
      <c r="E112" s="64">
        <v>3073</v>
      </c>
      <c r="F112" s="111"/>
      <c r="G112" s="111"/>
      <c r="H112" s="94">
        <v>1114095919.26613</v>
      </c>
      <c r="I112" s="94"/>
      <c r="J112" s="13">
        <v>941548258.45312405</v>
      </c>
      <c r="K112" s="13">
        <v>731501265.77036703</v>
      </c>
      <c r="L112" s="13">
        <v>480266798.14673102</v>
      </c>
    </row>
    <row r="113" spans="2:12" s="1" customFormat="1" ht="10" x14ac:dyDescent="0.2">
      <c r="B113" s="62">
        <v>44835</v>
      </c>
      <c r="C113" s="63">
        <v>47939</v>
      </c>
      <c r="D113" s="13">
        <v>102</v>
      </c>
      <c r="E113" s="64">
        <v>3104</v>
      </c>
      <c r="F113" s="111"/>
      <c r="G113" s="111"/>
      <c r="H113" s="94">
        <v>1101106447.10113</v>
      </c>
      <c r="I113" s="94"/>
      <c r="J113" s="13">
        <v>928992238.22817194</v>
      </c>
      <c r="K113" s="13">
        <v>719910778.52950394</v>
      </c>
      <c r="L113" s="13">
        <v>470655109.14854097</v>
      </c>
    </row>
    <row r="114" spans="2:12" s="1" customFormat="1" ht="10" x14ac:dyDescent="0.2">
      <c r="B114" s="62">
        <v>44835</v>
      </c>
      <c r="C114" s="63">
        <v>47969</v>
      </c>
      <c r="D114" s="13">
        <v>103</v>
      </c>
      <c r="E114" s="64">
        <v>3134</v>
      </c>
      <c r="F114" s="111"/>
      <c r="G114" s="111"/>
      <c r="H114" s="94">
        <v>1087904585.9623899</v>
      </c>
      <c r="I114" s="94"/>
      <c r="J114" s="13">
        <v>916347391.32696998</v>
      </c>
      <c r="K114" s="13">
        <v>708364038.99405003</v>
      </c>
      <c r="L114" s="13">
        <v>461207850.01864302</v>
      </c>
    </row>
    <row r="115" spans="2:12" s="1" customFormat="1" ht="10" x14ac:dyDescent="0.2">
      <c r="B115" s="62">
        <v>44835</v>
      </c>
      <c r="C115" s="63">
        <v>48000</v>
      </c>
      <c r="D115" s="13">
        <v>104</v>
      </c>
      <c r="E115" s="64">
        <v>3165</v>
      </c>
      <c r="F115" s="111"/>
      <c r="G115" s="111"/>
      <c r="H115" s="94">
        <v>1074794324.9018099</v>
      </c>
      <c r="I115" s="94"/>
      <c r="J115" s="13">
        <v>903769090.34227097</v>
      </c>
      <c r="K115" s="13">
        <v>696863847.85921395</v>
      </c>
      <c r="L115" s="13">
        <v>451798452.72582</v>
      </c>
    </row>
    <row r="116" spans="2:12" s="1" customFormat="1" ht="10" x14ac:dyDescent="0.2">
      <c r="B116" s="62">
        <v>44835</v>
      </c>
      <c r="C116" s="63">
        <v>48030</v>
      </c>
      <c r="D116" s="13">
        <v>105</v>
      </c>
      <c r="E116" s="64">
        <v>3195</v>
      </c>
      <c r="F116" s="111"/>
      <c r="G116" s="111"/>
      <c r="H116" s="94">
        <v>1062143176.48931</v>
      </c>
      <c r="I116" s="94"/>
      <c r="J116" s="13">
        <v>891665047.87699997</v>
      </c>
      <c r="K116" s="13">
        <v>685838658.28941596</v>
      </c>
      <c r="L116" s="13">
        <v>442827771.28623098</v>
      </c>
    </row>
    <row r="117" spans="2:12" s="1" customFormat="1" ht="10" x14ac:dyDescent="0.2">
      <c r="B117" s="62">
        <v>44835</v>
      </c>
      <c r="C117" s="63">
        <v>48061</v>
      </c>
      <c r="D117" s="13">
        <v>106</v>
      </c>
      <c r="E117" s="64">
        <v>3226</v>
      </c>
      <c r="F117" s="111"/>
      <c r="G117" s="111"/>
      <c r="H117" s="94">
        <v>1049554772.89706</v>
      </c>
      <c r="I117" s="94"/>
      <c r="J117" s="13">
        <v>879602726.29312003</v>
      </c>
      <c r="K117" s="13">
        <v>674840094.49913502</v>
      </c>
      <c r="L117" s="13">
        <v>433880753.02219498</v>
      </c>
    </row>
    <row r="118" spans="2:12" s="1" customFormat="1" ht="10" x14ac:dyDescent="0.2">
      <c r="B118" s="62">
        <v>44835</v>
      </c>
      <c r="C118" s="63">
        <v>48092</v>
      </c>
      <c r="D118" s="13">
        <v>107</v>
      </c>
      <c r="E118" s="64">
        <v>3257</v>
      </c>
      <c r="F118" s="111"/>
      <c r="G118" s="111"/>
      <c r="H118" s="94">
        <v>1037250227.34527</v>
      </c>
      <c r="I118" s="94"/>
      <c r="J118" s="13">
        <v>867816246.92645597</v>
      </c>
      <c r="K118" s="13">
        <v>664104128.71722198</v>
      </c>
      <c r="L118" s="13">
        <v>425169700.78768897</v>
      </c>
    </row>
    <row r="119" spans="2:12" s="1" customFormat="1" ht="10" x14ac:dyDescent="0.2">
      <c r="B119" s="62">
        <v>44835</v>
      </c>
      <c r="C119" s="63">
        <v>48122</v>
      </c>
      <c r="D119" s="13">
        <v>108</v>
      </c>
      <c r="E119" s="64">
        <v>3287</v>
      </c>
      <c r="F119" s="111"/>
      <c r="G119" s="111"/>
      <c r="H119" s="94">
        <v>1023884973.8995301</v>
      </c>
      <c r="I119" s="94"/>
      <c r="J119" s="13">
        <v>855228111.50200105</v>
      </c>
      <c r="K119" s="13">
        <v>652860117.36321902</v>
      </c>
      <c r="L119" s="13">
        <v>416257766.33285099</v>
      </c>
    </row>
    <row r="120" spans="2:12" s="1" customFormat="1" ht="10" x14ac:dyDescent="0.2">
      <c r="B120" s="62">
        <v>44835</v>
      </c>
      <c r="C120" s="63">
        <v>48153</v>
      </c>
      <c r="D120" s="13">
        <v>109</v>
      </c>
      <c r="E120" s="64">
        <v>3318</v>
      </c>
      <c r="F120" s="111"/>
      <c r="G120" s="111"/>
      <c r="H120" s="94">
        <v>1011831267.5137399</v>
      </c>
      <c r="I120" s="94"/>
      <c r="J120" s="13">
        <v>843726467.64045894</v>
      </c>
      <c r="K120" s="13">
        <v>642442017.05973697</v>
      </c>
      <c r="L120" s="13">
        <v>407880334.91143101</v>
      </c>
    </row>
    <row r="121" spans="2:12" s="1" customFormat="1" ht="10" x14ac:dyDescent="0.2">
      <c r="B121" s="62">
        <v>44835</v>
      </c>
      <c r="C121" s="63">
        <v>48183</v>
      </c>
      <c r="D121" s="13">
        <v>110</v>
      </c>
      <c r="E121" s="64">
        <v>3348</v>
      </c>
      <c r="F121" s="111"/>
      <c r="G121" s="111"/>
      <c r="H121" s="94">
        <v>999651067.58655298</v>
      </c>
      <c r="I121" s="94"/>
      <c r="J121" s="13">
        <v>832201648.61766601</v>
      </c>
      <c r="K121" s="13">
        <v>632107004.67690098</v>
      </c>
      <c r="L121" s="13">
        <v>399673649.99770999</v>
      </c>
    </row>
    <row r="122" spans="2:12" s="1" customFormat="1" ht="10" x14ac:dyDescent="0.2">
      <c r="B122" s="62">
        <v>44835</v>
      </c>
      <c r="C122" s="63">
        <v>48214</v>
      </c>
      <c r="D122" s="13">
        <v>111</v>
      </c>
      <c r="E122" s="64">
        <v>3379</v>
      </c>
      <c r="F122" s="111"/>
      <c r="G122" s="111"/>
      <c r="H122" s="94">
        <v>987518678.87095594</v>
      </c>
      <c r="I122" s="94"/>
      <c r="J122" s="13">
        <v>820707185.43551004</v>
      </c>
      <c r="K122" s="13">
        <v>621790897.16931105</v>
      </c>
      <c r="L122" s="13">
        <v>391485691.08917397</v>
      </c>
    </row>
    <row r="123" spans="2:12" s="1" customFormat="1" ht="10" x14ac:dyDescent="0.2">
      <c r="B123" s="62">
        <v>44835</v>
      </c>
      <c r="C123" s="63">
        <v>48245</v>
      </c>
      <c r="D123" s="13">
        <v>112</v>
      </c>
      <c r="E123" s="64">
        <v>3410</v>
      </c>
      <c r="F123" s="111"/>
      <c r="G123" s="111"/>
      <c r="H123" s="94">
        <v>974832894.67987895</v>
      </c>
      <c r="I123" s="94"/>
      <c r="J123" s="13">
        <v>808790183.25579906</v>
      </c>
      <c r="K123" s="13">
        <v>611203859.92372894</v>
      </c>
      <c r="L123" s="13">
        <v>383190065.49517798</v>
      </c>
    </row>
    <row r="124" spans="2:12" s="1" customFormat="1" ht="10" x14ac:dyDescent="0.2">
      <c r="B124" s="62">
        <v>44835</v>
      </c>
      <c r="C124" s="63">
        <v>48274</v>
      </c>
      <c r="D124" s="13">
        <v>113</v>
      </c>
      <c r="E124" s="64">
        <v>3439</v>
      </c>
      <c r="F124" s="111"/>
      <c r="G124" s="111"/>
      <c r="H124" s="94">
        <v>962371505.84028101</v>
      </c>
      <c r="I124" s="94"/>
      <c r="J124" s="13">
        <v>797184403.35605597</v>
      </c>
      <c r="K124" s="13">
        <v>600999972.24272096</v>
      </c>
      <c r="L124" s="13">
        <v>375299643.73313302</v>
      </c>
    </row>
    <row r="125" spans="2:12" s="1" customFormat="1" ht="10" x14ac:dyDescent="0.2">
      <c r="B125" s="62">
        <v>44835</v>
      </c>
      <c r="C125" s="63">
        <v>48305</v>
      </c>
      <c r="D125" s="13">
        <v>114</v>
      </c>
      <c r="E125" s="64">
        <v>3470</v>
      </c>
      <c r="F125" s="111"/>
      <c r="G125" s="111"/>
      <c r="H125" s="94">
        <v>950766610.31286097</v>
      </c>
      <c r="I125" s="94"/>
      <c r="J125" s="13">
        <v>786235660.87081504</v>
      </c>
      <c r="K125" s="13">
        <v>591238204.62853396</v>
      </c>
      <c r="L125" s="13">
        <v>367640043.91030198</v>
      </c>
    </row>
    <row r="126" spans="2:12" s="1" customFormat="1" ht="10" x14ac:dyDescent="0.2">
      <c r="B126" s="62">
        <v>44835</v>
      </c>
      <c r="C126" s="63">
        <v>48335</v>
      </c>
      <c r="D126" s="13">
        <v>115</v>
      </c>
      <c r="E126" s="64">
        <v>3500</v>
      </c>
      <c r="F126" s="111"/>
      <c r="G126" s="111"/>
      <c r="H126" s="94">
        <v>939140688.25524795</v>
      </c>
      <c r="I126" s="94"/>
      <c r="J126" s="13">
        <v>775346862.20618904</v>
      </c>
      <c r="K126" s="13">
        <v>581614938.31438005</v>
      </c>
      <c r="L126" s="13">
        <v>360173665.50732303</v>
      </c>
    </row>
    <row r="127" spans="2:12" s="1" customFormat="1" ht="10" x14ac:dyDescent="0.2">
      <c r="B127" s="62">
        <v>44835</v>
      </c>
      <c r="C127" s="63">
        <v>48366</v>
      </c>
      <c r="D127" s="13">
        <v>116</v>
      </c>
      <c r="E127" s="64">
        <v>3531</v>
      </c>
      <c r="F127" s="111"/>
      <c r="G127" s="111"/>
      <c r="H127" s="94">
        <v>927635649.725088</v>
      </c>
      <c r="I127" s="94"/>
      <c r="J127" s="13">
        <v>764549461.04814005</v>
      </c>
      <c r="K127" s="13">
        <v>572056860.36206603</v>
      </c>
      <c r="L127" s="13">
        <v>352754222.51572198</v>
      </c>
    </row>
    <row r="128" spans="2:12" s="1" customFormat="1" ht="10" x14ac:dyDescent="0.2">
      <c r="B128" s="62">
        <v>44835</v>
      </c>
      <c r="C128" s="63">
        <v>48396</v>
      </c>
      <c r="D128" s="13">
        <v>117</v>
      </c>
      <c r="E128" s="64">
        <v>3561</v>
      </c>
      <c r="F128" s="111"/>
      <c r="G128" s="111"/>
      <c r="H128" s="94">
        <v>916050729.73437202</v>
      </c>
      <c r="I128" s="94"/>
      <c r="J128" s="13">
        <v>753762003.656973</v>
      </c>
      <c r="K128" s="13">
        <v>562597269.93232799</v>
      </c>
      <c r="L128" s="13">
        <v>345498945.83877498</v>
      </c>
    </row>
    <row r="129" spans="2:12" s="1" customFormat="1" ht="10" x14ac:dyDescent="0.2">
      <c r="B129" s="62">
        <v>44835</v>
      </c>
      <c r="C129" s="63">
        <v>48427</v>
      </c>
      <c r="D129" s="13">
        <v>118</v>
      </c>
      <c r="E129" s="64">
        <v>3592</v>
      </c>
      <c r="F129" s="111"/>
      <c r="G129" s="111"/>
      <c r="H129" s="94">
        <v>904669557.16992199</v>
      </c>
      <c r="I129" s="94"/>
      <c r="J129" s="13">
        <v>743134581.64309001</v>
      </c>
      <c r="K129" s="13">
        <v>553254485.32104599</v>
      </c>
      <c r="L129" s="13">
        <v>338322334.853692</v>
      </c>
    </row>
    <row r="130" spans="2:12" s="1" customFormat="1" ht="10" x14ac:dyDescent="0.2">
      <c r="B130" s="62">
        <v>44835</v>
      </c>
      <c r="C130" s="63">
        <v>48458</v>
      </c>
      <c r="D130" s="13">
        <v>119</v>
      </c>
      <c r="E130" s="64">
        <v>3623</v>
      </c>
      <c r="F130" s="111"/>
      <c r="G130" s="111"/>
      <c r="H130" s="94">
        <v>893336191.75548804</v>
      </c>
      <c r="I130" s="94"/>
      <c r="J130" s="13">
        <v>732580245.34336996</v>
      </c>
      <c r="K130" s="13">
        <v>544009856.16630304</v>
      </c>
      <c r="L130" s="13">
        <v>331260088.49998599</v>
      </c>
    </row>
    <row r="131" spans="2:12" s="1" customFormat="1" ht="10" x14ac:dyDescent="0.2">
      <c r="B131" s="62">
        <v>44835</v>
      </c>
      <c r="C131" s="63">
        <v>48488</v>
      </c>
      <c r="D131" s="13">
        <v>120</v>
      </c>
      <c r="E131" s="64">
        <v>3653</v>
      </c>
      <c r="F131" s="111"/>
      <c r="G131" s="111"/>
      <c r="H131" s="94">
        <v>881932379.17134094</v>
      </c>
      <c r="I131" s="94"/>
      <c r="J131" s="13">
        <v>722041437.78687704</v>
      </c>
      <c r="K131" s="13">
        <v>534864106.58526599</v>
      </c>
      <c r="L131" s="13">
        <v>324355960.63129199</v>
      </c>
    </row>
    <row r="132" spans="2:12" s="1" customFormat="1" ht="10" x14ac:dyDescent="0.2">
      <c r="B132" s="62">
        <v>44835</v>
      </c>
      <c r="C132" s="63">
        <v>48519</v>
      </c>
      <c r="D132" s="13">
        <v>121</v>
      </c>
      <c r="E132" s="64">
        <v>3684</v>
      </c>
      <c r="F132" s="111"/>
      <c r="G132" s="111"/>
      <c r="H132" s="94">
        <v>870719284.24661505</v>
      </c>
      <c r="I132" s="94"/>
      <c r="J132" s="13">
        <v>711652168.35128903</v>
      </c>
      <c r="K132" s="13">
        <v>525827386.92782497</v>
      </c>
      <c r="L132" s="13">
        <v>317525238.09971303</v>
      </c>
    </row>
    <row r="133" spans="2:12" s="1" customFormat="1" ht="10" x14ac:dyDescent="0.2">
      <c r="B133" s="62">
        <v>44835</v>
      </c>
      <c r="C133" s="63">
        <v>48549</v>
      </c>
      <c r="D133" s="13">
        <v>122</v>
      </c>
      <c r="E133" s="64">
        <v>3714</v>
      </c>
      <c r="F133" s="111"/>
      <c r="G133" s="111"/>
      <c r="H133" s="94">
        <v>859150809.07514596</v>
      </c>
      <c r="I133" s="94"/>
      <c r="J133" s="13">
        <v>701044485.82128</v>
      </c>
      <c r="K133" s="13">
        <v>516714644.04975998</v>
      </c>
      <c r="L133" s="13">
        <v>310743391.80315602</v>
      </c>
    </row>
    <row r="134" spans="2:12" s="1" customFormat="1" ht="10" x14ac:dyDescent="0.2">
      <c r="B134" s="62">
        <v>44835</v>
      </c>
      <c r="C134" s="63">
        <v>48580</v>
      </c>
      <c r="D134" s="13">
        <v>123</v>
      </c>
      <c r="E134" s="64">
        <v>3745</v>
      </c>
      <c r="F134" s="111"/>
      <c r="G134" s="111"/>
      <c r="H134" s="94">
        <v>847905065.74568701</v>
      </c>
      <c r="I134" s="94"/>
      <c r="J134" s="13">
        <v>690694794.98928905</v>
      </c>
      <c r="K134" s="13">
        <v>507791548.526393</v>
      </c>
      <c r="L134" s="13">
        <v>304083755.20072597</v>
      </c>
    </row>
    <row r="135" spans="2:12" s="1" customFormat="1" ht="10" x14ac:dyDescent="0.2">
      <c r="B135" s="62">
        <v>44835</v>
      </c>
      <c r="C135" s="63">
        <v>48611</v>
      </c>
      <c r="D135" s="13">
        <v>124</v>
      </c>
      <c r="E135" s="64">
        <v>3776</v>
      </c>
      <c r="F135" s="111"/>
      <c r="G135" s="111"/>
      <c r="H135" s="94">
        <v>836835763.33838999</v>
      </c>
      <c r="I135" s="94"/>
      <c r="J135" s="13">
        <v>680521678.36798596</v>
      </c>
      <c r="K135" s="13">
        <v>499039982.838175</v>
      </c>
      <c r="L135" s="13">
        <v>297577241.42924601</v>
      </c>
    </row>
    <row r="136" spans="2:12" s="1" customFormat="1" ht="10" x14ac:dyDescent="0.2">
      <c r="B136" s="62">
        <v>44835</v>
      </c>
      <c r="C136" s="63">
        <v>48639</v>
      </c>
      <c r="D136" s="13">
        <v>125</v>
      </c>
      <c r="E136" s="64">
        <v>3804</v>
      </c>
      <c r="F136" s="111"/>
      <c r="G136" s="111"/>
      <c r="H136" s="94">
        <v>825825847.92817998</v>
      </c>
      <c r="I136" s="94"/>
      <c r="J136" s="13">
        <v>670539439.83053303</v>
      </c>
      <c r="K136" s="13">
        <v>490590146.88131303</v>
      </c>
      <c r="L136" s="13">
        <v>291419228.25246501</v>
      </c>
    </row>
    <row r="137" spans="2:12" s="1" customFormat="1" ht="10" x14ac:dyDescent="0.2">
      <c r="B137" s="62">
        <v>44835</v>
      </c>
      <c r="C137" s="63">
        <v>48670</v>
      </c>
      <c r="D137" s="13">
        <v>126</v>
      </c>
      <c r="E137" s="64">
        <v>3835</v>
      </c>
      <c r="F137" s="111"/>
      <c r="G137" s="111"/>
      <c r="H137" s="94">
        <v>814891289.32098699</v>
      </c>
      <c r="I137" s="94"/>
      <c r="J137" s="13">
        <v>660538764.66929603</v>
      </c>
      <c r="K137" s="13">
        <v>482044239.08618999</v>
      </c>
      <c r="L137" s="13">
        <v>285129989.96400398</v>
      </c>
    </row>
    <row r="138" spans="2:12" s="1" customFormat="1" ht="10" x14ac:dyDescent="0.2">
      <c r="B138" s="62">
        <v>44835</v>
      </c>
      <c r="C138" s="63">
        <v>48700</v>
      </c>
      <c r="D138" s="13">
        <v>127</v>
      </c>
      <c r="E138" s="64">
        <v>3865</v>
      </c>
      <c r="F138" s="111"/>
      <c r="G138" s="111"/>
      <c r="H138" s="94">
        <v>804025373.90882099</v>
      </c>
      <c r="I138" s="94"/>
      <c r="J138" s="13">
        <v>650661259.41037905</v>
      </c>
      <c r="K138" s="13">
        <v>473667190.87754601</v>
      </c>
      <c r="L138" s="13">
        <v>279026459.91842002</v>
      </c>
    </row>
    <row r="139" spans="2:12" s="1" customFormat="1" ht="10" x14ac:dyDescent="0.2">
      <c r="B139" s="62">
        <v>44835</v>
      </c>
      <c r="C139" s="63">
        <v>48731</v>
      </c>
      <c r="D139" s="13">
        <v>128</v>
      </c>
      <c r="E139" s="64">
        <v>3896</v>
      </c>
      <c r="F139" s="111"/>
      <c r="G139" s="111"/>
      <c r="H139" s="94">
        <v>793224398.47613299</v>
      </c>
      <c r="I139" s="94"/>
      <c r="J139" s="13">
        <v>640831775.28824401</v>
      </c>
      <c r="K139" s="13">
        <v>465325106.185965</v>
      </c>
      <c r="L139" s="13">
        <v>272951314.383919</v>
      </c>
    </row>
    <row r="140" spans="2:12" s="1" customFormat="1" ht="10" x14ac:dyDescent="0.2">
      <c r="B140" s="62">
        <v>44835</v>
      </c>
      <c r="C140" s="63">
        <v>48761</v>
      </c>
      <c r="D140" s="13">
        <v>129</v>
      </c>
      <c r="E140" s="64">
        <v>3926</v>
      </c>
      <c r="F140" s="111"/>
      <c r="G140" s="111"/>
      <c r="H140" s="94">
        <v>782488607.76042604</v>
      </c>
      <c r="I140" s="94"/>
      <c r="J140" s="13">
        <v>631120893.03863502</v>
      </c>
      <c r="K140" s="13">
        <v>457145840.08342701</v>
      </c>
      <c r="L140" s="13">
        <v>267054290.93419701</v>
      </c>
    </row>
    <row r="141" spans="2:12" s="1" customFormat="1" ht="10" x14ac:dyDescent="0.2">
      <c r="B141" s="62">
        <v>44835</v>
      </c>
      <c r="C141" s="63">
        <v>48792</v>
      </c>
      <c r="D141" s="13">
        <v>130</v>
      </c>
      <c r="E141" s="64">
        <v>3957</v>
      </c>
      <c r="F141" s="111"/>
      <c r="G141" s="111"/>
      <c r="H141" s="94">
        <v>771840172.01398599</v>
      </c>
      <c r="I141" s="94"/>
      <c r="J141" s="13">
        <v>621476472.23439896</v>
      </c>
      <c r="K141" s="13">
        <v>449015154.87088901</v>
      </c>
      <c r="L141" s="13">
        <v>261193525.36057901</v>
      </c>
    </row>
    <row r="142" spans="2:12" s="1" customFormat="1" ht="10" x14ac:dyDescent="0.2">
      <c r="B142" s="62">
        <v>44835</v>
      </c>
      <c r="C142" s="63">
        <v>48823</v>
      </c>
      <c r="D142" s="13">
        <v>131</v>
      </c>
      <c r="E142" s="64">
        <v>3988</v>
      </c>
      <c r="F142" s="111"/>
      <c r="G142" s="111"/>
      <c r="H142" s="94">
        <v>761260075.45365405</v>
      </c>
      <c r="I142" s="94"/>
      <c r="J142" s="13">
        <v>611917883.77533901</v>
      </c>
      <c r="K142" s="13">
        <v>440984724.83381402</v>
      </c>
      <c r="L142" s="13">
        <v>255435687.68629199</v>
      </c>
    </row>
    <row r="143" spans="2:12" s="1" customFormat="1" ht="10" x14ac:dyDescent="0.2">
      <c r="B143" s="62">
        <v>44835</v>
      </c>
      <c r="C143" s="63">
        <v>48853</v>
      </c>
      <c r="D143" s="13">
        <v>132</v>
      </c>
      <c r="E143" s="64">
        <v>4018</v>
      </c>
      <c r="F143" s="111"/>
      <c r="G143" s="111"/>
      <c r="H143" s="94">
        <v>750695650.10326695</v>
      </c>
      <c r="I143" s="94"/>
      <c r="J143" s="13">
        <v>602435494.75605297</v>
      </c>
      <c r="K143" s="13">
        <v>433082584.32761502</v>
      </c>
      <c r="L143" s="13">
        <v>249830139.56151</v>
      </c>
    </row>
    <row r="144" spans="2:12" s="1" customFormat="1" ht="10" x14ac:dyDescent="0.2">
      <c r="B144" s="62">
        <v>44835</v>
      </c>
      <c r="C144" s="63">
        <v>48884</v>
      </c>
      <c r="D144" s="13">
        <v>133</v>
      </c>
      <c r="E144" s="64">
        <v>4049</v>
      </c>
      <c r="F144" s="111"/>
      <c r="G144" s="111"/>
      <c r="H144" s="94">
        <v>740230996.21186697</v>
      </c>
      <c r="I144" s="94"/>
      <c r="J144" s="13">
        <v>593030047.15115201</v>
      </c>
      <c r="K144" s="13">
        <v>425236915.12401003</v>
      </c>
      <c r="L144" s="13">
        <v>244265251.24517301</v>
      </c>
    </row>
    <row r="145" spans="2:12" s="1" customFormat="1" ht="10" x14ac:dyDescent="0.2">
      <c r="B145" s="62">
        <v>44835</v>
      </c>
      <c r="C145" s="63">
        <v>48914</v>
      </c>
      <c r="D145" s="13">
        <v>134</v>
      </c>
      <c r="E145" s="64">
        <v>4079</v>
      </c>
      <c r="F145" s="111"/>
      <c r="G145" s="111"/>
      <c r="H145" s="94">
        <v>729043878.96291304</v>
      </c>
      <c r="I145" s="94"/>
      <c r="J145" s="13">
        <v>583108886.54515195</v>
      </c>
      <c r="K145" s="13">
        <v>417093755.53601599</v>
      </c>
      <c r="L145" s="13">
        <v>238605528.37445</v>
      </c>
    </row>
    <row r="146" spans="2:12" s="1" customFormat="1" ht="10" x14ac:dyDescent="0.2">
      <c r="B146" s="62">
        <v>44835</v>
      </c>
      <c r="C146" s="63">
        <v>48945</v>
      </c>
      <c r="D146" s="13">
        <v>135</v>
      </c>
      <c r="E146" s="64">
        <v>4110</v>
      </c>
      <c r="F146" s="111"/>
      <c r="G146" s="111"/>
      <c r="H146" s="94">
        <v>718651965.11143196</v>
      </c>
      <c r="I146" s="94"/>
      <c r="J146" s="13">
        <v>573822256.066679</v>
      </c>
      <c r="K146" s="13">
        <v>409407231.35079402</v>
      </c>
      <c r="L146" s="13">
        <v>233216322.49323601</v>
      </c>
    </row>
    <row r="147" spans="2:12" s="1" customFormat="1" ht="10" x14ac:dyDescent="0.2">
      <c r="B147" s="62">
        <v>44835</v>
      </c>
      <c r="C147" s="63">
        <v>48976</v>
      </c>
      <c r="D147" s="13">
        <v>136</v>
      </c>
      <c r="E147" s="64">
        <v>4141</v>
      </c>
      <c r="F147" s="111"/>
      <c r="G147" s="111"/>
      <c r="H147" s="94">
        <v>708297416.17129195</v>
      </c>
      <c r="I147" s="94"/>
      <c r="J147" s="13">
        <v>564595233.973436</v>
      </c>
      <c r="K147" s="13">
        <v>401799527.14244401</v>
      </c>
      <c r="L147" s="13">
        <v>227913197.65854901</v>
      </c>
    </row>
    <row r="148" spans="2:12" s="1" customFormat="1" ht="10" x14ac:dyDescent="0.2">
      <c r="B148" s="62">
        <v>44835</v>
      </c>
      <c r="C148" s="63">
        <v>49004</v>
      </c>
      <c r="D148" s="13">
        <v>137</v>
      </c>
      <c r="E148" s="64">
        <v>4169</v>
      </c>
      <c r="F148" s="111"/>
      <c r="G148" s="111"/>
      <c r="H148" s="94">
        <v>697989522.87329602</v>
      </c>
      <c r="I148" s="94"/>
      <c r="J148" s="13">
        <v>555526239.37339497</v>
      </c>
      <c r="K148" s="13">
        <v>394437235.85483903</v>
      </c>
      <c r="L148" s="13">
        <v>222880960.662779</v>
      </c>
    </row>
    <row r="149" spans="2:12" s="1" customFormat="1" ht="10" x14ac:dyDescent="0.2">
      <c r="B149" s="62">
        <v>44835</v>
      </c>
      <c r="C149" s="63">
        <v>49035</v>
      </c>
      <c r="D149" s="13">
        <v>138</v>
      </c>
      <c r="E149" s="64">
        <v>4200</v>
      </c>
      <c r="F149" s="111"/>
      <c r="G149" s="111"/>
      <c r="H149" s="94">
        <v>687690696.24374795</v>
      </c>
      <c r="I149" s="94"/>
      <c r="J149" s="13">
        <v>546401145.43776095</v>
      </c>
      <c r="K149" s="13">
        <v>386971538.13437802</v>
      </c>
      <c r="L149" s="13">
        <v>217736234.28067499</v>
      </c>
    </row>
    <row r="150" spans="2:12" s="1" customFormat="1" ht="10" x14ac:dyDescent="0.2">
      <c r="B150" s="62">
        <v>44835</v>
      </c>
      <c r="C150" s="63">
        <v>49065</v>
      </c>
      <c r="D150" s="13">
        <v>139</v>
      </c>
      <c r="E150" s="64">
        <v>4230</v>
      </c>
      <c r="F150" s="111"/>
      <c r="G150" s="111"/>
      <c r="H150" s="94">
        <v>677521864.44525504</v>
      </c>
      <c r="I150" s="94"/>
      <c r="J150" s="13">
        <v>537437947.15541101</v>
      </c>
      <c r="K150" s="13">
        <v>379686816.26979399</v>
      </c>
      <c r="L150" s="13">
        <v>212761618.25099799</v>
      </c>
    </row>
    <row r="151" spans="2:12" s="1" customFormat="1" ht="10" x14ac:dyDescent="0.2">
      <c r="B151" s="62">
        <v>44835</v>
      </c>
      <c r="C151" s="63">
        <v>49096</v>
      </c>
      <c r="D151" s="13">
        <v>140</v>
      </c>
      <c r="E151" s="64">
        <v>4261</v>
      </c>
      <c r="F151" s="111"/>
      <c r="G151" s="111"/>
      <c r="H151" s="94">
        <v>667043702.95845306</v>
      </c>
      <c r="I151" s="94"/>
      <c r="J151" s="13">
        <v>528228805.28855699</v>
      </c>
      <c r="K151" s="13">
        <v>372231706.368981</v>
      </c>
      <c r="L151" s="13">
        <v>207700599.510167</v>
      </c>
    </row>
    <row r="152" spans="2:12" s="1" customFormat="1" ht="10" x14ac:dyDescent="0.2">
      <c r="B152" s="62">
        <v>44835</v>
      </c>
      <c r="C152" s="63">
        <v>49126</v>
      </c>
      <c r="D152" s="13">
        <v>141</v>
      </c>
      <c r="E152" s="64">
        <v>4291</v>
      </c>
      <c r="F152" s="111"/>
      <c r="G152" s="111"/>
      <c r="H152" s="94">
        <v>657082931.14231396</v>
      </c>
      <c r="I152" s="94"/>
      <c r="J152" s="13">
        <v>519486825.272609</v>
      </c>
      <c r="K152" s="13">
        <v>365170417.44639897</v>
      </c>
      <c r="L152" s="13">
        <v>202925235.35076001</v>
      </c>
    </row>
    <row r="153" spans="2:12" s="1" customFormat="1" ht="10" x14ac:dyDescent="0.2">
      <c r="B153" s="62">
        <v>44835</v>
      </c>
      <c r="C153" s="63">
        <v>49157</v>
      </c>
      <c r="D153" s="13">
        <v>142</v>
      </c>
      <c r="E153" s="64">
        <v>4322</v>
      </c>
      <c r="F153" s="111"/>
      <c r="G153" s="111"/>
      <c r="H153" s="94">
        <v>647220311.11621797</v>
      </c>
      <c r="I153" s="94"/>
      <c r="J153" s="13">
        <v>510821618.78234297</v>
      </c>
      <c r="K153" s="13">
        <v>358166045.569269</v>
      </c>
      <c r="L153" s="13">
        <v>198189892.41944101</v>
      </c>
    </row>
    <row r="154" spans="2:12" s="1" customFormat="1" ht="10" x14ac:dyDescent="0.2">
      <c r="B154" s="62">
        <v>44835</v>
      </c>
      <c r="C154" s="63">
        <v>49188</v>
      </c>
      <c r="D154" s="13">
        <v>143</v>
      </c>
      <c r="E154" s="64">
        <v>4353</v>
      </c>
      <c r="F154" s="111"/>
      <c r="G154" s="111"/>
      <c r="H154" s="94">
        <v>637426496.53142202</v>
      </c>
      <c r="I154" s="94"/>
      <c r="J154" s="13">
        <v>502238524.47126102</v>
      </c>
      <c r="K154" s="13">
        <v>351252366.016913</v>
      </c>
      <c r="L154" s="13">
        <v>193540994.27127099</v>
      </c>
    </row>
    <row r="155" spans="2:12" s="1" customFormat="1" ht="10" x14ac:dyDescent="0.2">
      <c r="B155" s="62">
        <v>44835</v>
      </c>
      <c r="C155" s="63">
        <v>49218</v>
      </c>
      <c r="D155" s="13">
        <v>144</v>
      </c>
      <c r="E155" s="64">
        <v>4383</v>
      </c>
      <c r="F155" s="111"/>
      <c r="G155" s="111"/>
      <c r="H155" s="94">
        <v>627822614.13393903</v>
      </c>
      <c r="I155" s="94"/>
      <c r="J155" s="13">
        <v>493859514.88346899</v>
      </c>
      <c r="K155" s="13">
        <v>344542204.88049299</v>
      </c>
      <c r="L155" s="13">
        <v>189065471.27974501</v>
      </c>
    </row>
    <row r="156" spans="2:12" s="1" customFormat="1" ht="10" x14ac:dyDescent="0.2">
      <c r="B156" s="62">
        <v>44835</v>
      </c>
      <c r="C156" s="63">
        <v>49249</v>
      </c>
      <c r="D156" s="13">
        <v>145</v>
      </c>
      <c r="E156" s="64">
        <v>4414</v>
      </c>
      <c r="F156" s="111"/>
      <c r="G156" s="111"/>
      <c r="H156" s="94">
        <v>618302643.09950101</v>
      </c>
      <c r="I156" s="94"/>
      <c r="J156" s="13">
        <v>485545968.61855698</v>
      </c>
      <c r="K156" s="13">
        <v>337880749.33799398</v>
      </c>
      <c r="L156" s="13">
        <v>184624724.89908999</v>
      </c>
    </row>
    <row r="157" spans="2:12" s="1" customFormat="1" ht="10" x14ac:dyDescent="0.2">
      <c r="B157" s="62">
        <v>44835</v>
      </c>
      <c r="C157" s="63">
        <v>49279</v>
      </c>
      <c r="D157" s="13">
        <v>146</v>
      </c>
      <c r="E157" s="64">
        <v>4444</v>
      </c>
      <c r="F157" s="111"/>
      <c r="G157" s="111"/>
      <c r="H157" s="94">
        <v>608846060.85921204</v>
      </c>
      <c r="I157" s="94"/>
      <c r="J157" s="13">
        <v>477335033.97005099</v>
      </c>
      <c r="K157" s="13">
        <v>331349388.84974498</v>
      </c>
      <c r="L157" s="13">
        <v>180313677.07334301</v>
      </c>
    </row>
    <row r="158" spans="2:12" s="1" customFormat="1" ht="10" x14ac:dyDescent="0.2">
      <c r="B158" s="62">
        <v>44835</v>
      </c>
      <c r="C158" s="63">
        <v>49310</v>
      </c>
      <c r="D158" s="13">
        <v>147</v>
      </c>
      <c r="E158" s="64">
        <v>4475</v>
      </c>
      <c r="F158" s="111"/>
      <c r="G158" s="111"/>
      <c r="H158" s="94">
        <v>599266573.08853805</v>
      </c>
      <c r="I158" s="94"/>
      <c r="J158" s="13">
        <v>469027862.43488902</v>
      </c>
      <c r="K158" s="13">
        <v>324754814.95345002</v>
      </c>
      <c r="L158" s="13">
        <v>175976515.65004501</v>
      </c>
    </row>
    <row r="159" spans="2:12" s="1" customFormat="1" ht="10" x14ac:dyDescent="0.2">
      <c r="B159" s="62">
        <v>44835</v>
      </c>
      <c r="C159" s="63">
        <v>49341</v>
      </c>
      <c r="D159" s="13">
        <v>148</v>
      </c>
      <c r="E159" s="64">
        <v>4506</v>
      </c>
      <c r="F159" s="111"/>
      <c r="G159" s="111"/>
      <c r="H159" s="94">
        <v>589968407.607602</v>
      </c>
      <c r="I159" s="94"/>
      <c r="J159" s="13">
        <v>460967305.94195497</v>
      </c>
      <c r="K159" s="13">
        <v>318361962.58762801</v>
      </c>
      <c r="L159" s="13">
        <v>171781704.78866401</v>
      </c>
    </row>
    <row r="160" spans="2:12" s="1" customFormat="1" ht="10" x14ac:dyDescent="0.2">
      <c r="B160" s="62">
        <v>44835</v>
      </c>
      <c r="C160" s="63">
        <v>49369</v>
      </c>
      <c r="D160" s="13">
        <v>149</v>
      </c>
      <c r="E160" s="64">
        <v>4534</v>
      </c>
      <c r="F160" s="111"/>
      <c r="G160" s="111"/>
      <c r="H160" s="94">
        <v>579732819.86645496</v>
      </c>
      <c r="I160" s="94"/>
      <c r="J160" s="13">
        <v>452275829.13617498</v>
      </c>
      <c r="K160" s="13">
        <v>311641684.92412198</v>
      </c>
      <c r="L160" s="13">
        <v>167512141.247603</v>
      </c>
    </row>
    <row r="161" spans="2:12" s="1" customFormat="1" ht="10" x14ac:dyDescent="0.2">
      <c r="B161" s="62">
        <v>44835</v>
      </c>
      <c r="C161" s="63">
        <v>49400</v>
      </c>
      <c r="D161" s="13">
        <v>150</v>
      </c>
      <c r="E161" s="64">
        <v>4565</v>
      </c>
      <c r="F161" s="111"/>
      <c r="G161" s="111"/>
      <c r="H161" s="94">
        <v>570579090.06860197</v>
      </c>
      <c r="I161" s="94"/>
      <c r="J161" s="13">
        <v>444379608.73900002</v>
      </c>
      <c r="K161" s="13">
        <v>305422044.77477401</v>
      </c>
      <c r="L161" s="13">
        <v>163473645.015986</v>
      </c>
    </row>
    <row r="162" spans="2:12" s="1" customFormat="1" ht="10" x14ac:dyDescent="0.2">
      <c r="B162" s="62">
        <v>44835</v>
      </c>
      <c r="C162" s="63">
        <v>49430</v>
      </c>
      <c r="D162" s="13">
        <v>151</v>
      </c>
      <c r="E162" s="64">
        <v>4595</v>
      </c>
      <c r="F162" s="111"/>
      <c r="G162" s="111"/>
      <c r="H162" s="94">
        <v>561365300.57519305</v>
      </c>
      <c r="I162" s="94"/>
      <c r="J162" s="13">
        <v>436486076.634745</v>
      </c>
      <c r="K162" s="13">
        <v>299258448.66908902</v>
      </c>
      <c r="L162" s="13">
        <v>159518063.808429</v>
      </c>
    </row>
    <row r="163" spans="2:12" s="1" customFormat="1" ht="10" x14ac:dyDescent="0.2">
      <c r="B163" s="62">
        <v>44835</v>
      </c>
      <c r="C163" s="63">
        <v>49461</v>
      </c>
      <c r="D163" s="13">
        <v>152</v>
      </c>
      <c r="E163" s="64">
        <v>4626</v>
      </c>
      <c r="F163" s="111"/>
      <c r="G163" s="111"/>
      <c r="H163" s="94">
        <v>552371561.35886395</v>
      </c>
      <c r="I163" s="94"/>
      <c r="J163" s="13">
        <v>428764598.988976</v>
      </c>
      <c r="K163" s="13">
        <v>293216927.68313301</v>
      </c>
      <c r="L163" s="13">
        <v>155635658.61744401</v>
      </c>
    </row>
    <row r="164" spans="2:12" s="1" customFormat="1" ht="10" x14ac:dyDescent="0.2">
      <c r="B164" s="62">
        <v>44835</v>
      </c>
      <c r="C164" s="63">
        <v>49491</v>
      </c>
      <c r="D164" s="13">
        <v>153</v>
      </c>
      <c r="E164" s="64">
        <v>4656</v>
      </c>
      <c r="F164" s="111"/>
      <c r="G164" s="111"/>
      <c r="H164" s="94">
        <v>543540983.25754404</v>
      </c>
      <c r="I164" s="94"/>
      <c r="J164" s="13">
        <v>421217557.65391201</v>
      </c>
      <c r="K164" s="13">
        <v>287346790.89415199</v>
      </c>
      <c r="L164" s="13">
        <v>151894659.15274301</v>
      </c>
    </row>
    <row r="165" spans="2:12" s="1" customFormat="1" ht="10" x14ac:dyDescent="0.2">
      <c r="B165" s="62">
        <v>44835</v>
      </c>
      <c r="C165" s="63">
        <v>49522</v>
      </c>
      <c r="D165" s="13">
        <v>154</v>
      </c>
      <c r="E165" s="64">
        <v>4687</v>
      </c>
      <c r="F165" s="111"/>
      <c r="G165" s="111"/>
      <c r="H165" s="94">
        <v>534814157.37106198</v>
      </c>
      <c r="I165" s="94"/>
      <c r="J165" s="13">
        <v>413751750.50864899</v>
      </c>
      <c r="K165" s="13">
        <v>281535926.59643298</v>
      </c>
      <c r="L165" s="13">
        <v>148192626.28272</v>
      </c>
    </row>
    <row r="166" spans="2:12" s="1" customFormat="1" ht="10" x14ac:dyDescent="0.2">
      <c r="B166" s="62">
        <v>44835</v>
      </c>
      <c r="C166" s="63">
        <v>49553</v>
      </c>
      <c r="D166" s="13">
        <v>155</v>
      </c>
      <c r="E166" s="64">
        <v>4718</v>
      </c>
      <c r="F166" s="111"/>
      <c r="G166" s="111"/>
      <c r="H166" s="94">
        <v>526041815.88962698</v>
      </c>
      <c r="I166" s="94"/>
      <c r="J166" s="13">
        <v>406274903.98120803</v>
      </c>
      <c r="K166" s="13">
        <v>275745267.61220598</v>
      </c>
      <c r="L166" s="13">
        <v>144529819.163921</v>
      </c>
    </row>
    <row r="167" spans="2:12" s="1" customFormat="1" ht="10" x14ac:dyDescent="0.2">
      <c r="B167" s="62">
        <v>44835</v>
      </c>
      <c r="C167" s="63">
        <v>49583</v>
      </c>
      <c r="D167" s="13">
        <v>156</v>
      </c>
      <c r="E167" s="64">
        <v>4748</v>
      </c>
      <c r="F167" s="111"/>
      <c r="G167" s="111"/>
      <c r="H167" s="94">
        <v>517542664.26697201</v>
      </c>
      <c r="I167" s="94"/>
      <c r="J167" s="13">
        <v>399054714.16672802</v>
      </c>
      <c r="K167" s="13">
        <v>270178187.79250097</v>
      </c>
      <c r="L167" s="13">
        <v>141031381.242798</v>
      </c>
    </row>
    <row r="168" spans="2:12" s="1" customFormat="1" ht="10" x14ac:dyDescent="0.2">
      <c r="B168" s="62">
        <v>44835</v>
      </c>
      <c r="C168" s="63">
        <v>49614</v>
      </c>
      <c r="D168" s="13">
        <v>157</v>
      </c>
      <c r="E168" s="64">
        <v>4779</v>
      </c>
      <c r="F168" s="111"/>
      <c r="G168" s="111"/>
      <c r="H168" s="94">
        <v>509120775.107979</v>
      </c>
      <c r="I168" s="94"/>
      <c r="J168" s="13">
        <v>391895148.06590998</v>
      </c>
      <c r="K168" s="13">
        <v>264656045.051559</v>
      </c>
      <c r="L168" s="13">
        <v>137563720.41232401</v>
      </c>
    </row>
    <row r="169" spans="2:12" s="1" customFormat="1" ht="10" x14ac:dyDescent="0.2">
      <c r="B169" s="62">
        <v>44835</v>
      </c>
      <c r="C169" s="63">
        <v>49644</v>
      </c>
      <c r="D169" s="13">
        <v>158</v>
      </c>
      <c r="E169" s="64">
        <v>4809</v>
      </c>
      <c r="F169" s="111"/>
      <c r="G169" s="111"/>
      <c r="H169" s="94">
        <v>500735494.71026999</v>
      </c>
      <c r="I169" s="94"/>
      <c r="J169" s="13">
        <v>384807923.01741803</v>
      </c>
      <c r="K169" s="13">
        <v>259230265.27232999</v>
      </c>
      <c r="L169" s="13">
        <v>134191152.333389</v>
      </c>
    </row>
    <row r="170" spans="2:12" s="1" customFormat="1" ht="10" x14ac:dyDescent="0.2">
      <c r="B170" s="62">
        <v>44835</v>
      </c>
      <c r="C170" s="63">
        <v>49675</v>
      </c>
      <c r="D170" s="13">
        <v>159</v>
      </c>
      <c r="E170" s="64">
        <v>4840</v>
      </c>
      <c r="F170" s="111"/>
      <c r="G170" s="111"/>
      <c r="H170" s="94">
        <v>492381123.62100399</v>
      </c>
      <c r="I170" s="94"/>
      <c r="J170" s="13">
        <v>377745937.14907199</v>
      </c>
      <c r="K170" s="13">
        <v>253825700.69844499</v>
      </c>
      <c r="L170" s="13">
        <v>130836943.92053001</v>
      </c>
    </row>
    <row r="171" spans="2:12" s="1" customFormat="1" ht="10" x14ac:dyDescent="0.2">
      <c r="B171" s="62">
        <v>44835</v>
      </c>
      <c r="C171" s="63">
        <v>49706</v>
      </c>
      <c r="D171" s="13">
        <v>160</v>
      </c>
      <c r="E171" s="64">
        <v>4871</v>
      </c>
      <c r="F171" s="111"/>
      <c r="G171" s="111"/>
      <c r="H171" s="94">
        <v>484056396.548576</v>
      </c>
      <c r="I171" s="94"/>
      <c r="J171" s="13">
        <v>370729503.40125698</v>
      </c>
      <c r="K171" s="13">
        <v>248477480.111258</v>
      </c>
      <c r="L171" s="13">
        <v>127537661.987535</v>
      </c>
    </row>
    <row r="172" spans="2:12" s="1" customFormat="1" ht="10" x14ac:dyDescent="0.2">
      <c r="B172" s="62">
        <v>44835</v>
      </c>
      <c r="C172" s="63">
        <v>49735</v>
      </c>
      <c r="D172" s="13">
        <v>161</v>
      </c>
      <c r="E172" s="64">
        <v>4900</v>
      </c>
      <c r="F172" s="111"/>
      <c r="G172" s="111"/>
      <c r="H172" s="94">
        <v>475775530.45221901</v>
      </c>
      <c r="I172" s="94"/>
      <c r="J172" s="13">
        <v>363809160.207636</v>
      </c>
      <c r="K172" s="13">
        <v>243259021.89171699</v>
      </c>
      <c r="L172" s="13">
        <v>124364354.685001</v>
      </c>
    </row>
    <row r="173" spans="2:12" s="1" customFormat="1" ht="10" x14ac:dyDescent="0.2">
      <c r="B173" s="62">
        <v>44835</v>
      </c>
      <c r="C173" s="63">
        <v>49766</v>
      </c>
      <c r="D173" s="13">
        <v>162</v>
      </c>
      <c r="E173" s="64">
        <v>4931</v>
      </c>
      <c r="F173" s="111"/>
      <c r="G173" s="111"/>
      <c r="H173" s="94">
        <v>467572631.84473699</v>
      </c>
      <c r="I173" s="94"/>
      <c r="J173" s="13">
        <v>356930277.51042002</v>
      </c>
      <c r="K173" s="13">
        <v>238052534.07194701</v>
      </c>
      <c r="L173" s="13">
        <v>121187100.009947</v>
      </c>
    </row>
    <row r="174" spans="2:12" s="1" customFormat="1" ht="10" x14ac:dyDescent="0.2">
      <c r="B174" s="62">
        <v>44835</v>
      </c>
      <c r="C174" s="63">
        <v>49796</v>
      </c>
      <c r="D174" s="13">
        <v>163</v>
      </c>
      <c r="E174" s="64">
        <v>4961</v>
      </c>
      <c r="F174" s="111"/>
      <c r="G174" s="111"/>
      <c r="H174" s="94">
        <v>459430965.44490099</v>
      </c>
      <c r="I174" s="94"/>
      <c r="J174" s="13">
        <v>350139518.50578701</v>
      </c>
      <c r="K174" s="13">
        <v>232948713.732003</v>
      </c>
      <c r="L174" s="13">
        <v>118102742.958139</v>
      </c>
    </row>
    <row r="175" spans="2:12" s="1" customFormat="1" ht="10" x14ac:dyDescent="0.2">
      <c r="B175" s="62">
        <v>44835</v>
      </c>
      <c r="C175" s="63">
        <v>49827</v>
      </c>
      <c r="D175" s="13">
        <v>164</v>
      </c>
      <c r="E175" s="64">
        <v>4992</v>
      </c>
      <c r="F175" s="111"/>
      <c r="G175" s="111"/>
      <c r="H175" s="94">
        <v>451387443.91531003</v>
      </c>
      <c r="I175" s="94"/>
      <c r="J175" s="13">
        <v>343425959.60601503</v>
      </c>
      <c r="K175" s="13">
        <v>227901088.720934</v>
      </c>
      <c r="L175" s="13">
        <v>115054255.629788</v>
      </c>
    </row>
    <row r="176" spans="2:12" s="1" customFormat="1" ht="10" x14ac:dyDescent="0.2">
      <c r="B176" s="62">
        <v>44835</v>
      </c>
      <c r="C176" s="63">
        <v>49857</v>
      </c>
      <c r="D176" s="13">
        <v>165</v>
      </c>
      <c r="E176" s="64">
        <v>5022</v>
      </c>
      <c r="F176" s="111"/>
      <c r="G176" s="111"/>
      <c r="H176" s="94">
        <v>443502446.46595401</v>
      </c>
      <c r="I176" s="94"/>
      <c r="J176" s="13">
        <v>336873017.22650301</v>
      </c>
      <c r="K176" s="13">
        <v>223002264.475656</v>
      </c>
      <c r="L176" s="13">
        <v>112119626.84671</v>
      </c>
    </row>
    <row r="177" spans="2:12" s="1" customFormat="1" ht="10" x14ac:dyDescent="0.2">
      <c r="B177" s="62">
        <v>44835</v>
      </c>
      <c r="C177" s="63">
        <v>49888</v>
      </c>
      <c r="D177" s="13">
        <v>166</v>
      </c>
      <c r="E177" s="64">
        <v>5053</v>
      </c>
      <c r="F177" s="111"/>
      <c r="G177" s="111"/>
      <c r="H177" s="94">
        <v>435750292.58904898</v>
      </c>
      <c r="I177" s="94"/>
      <c r="J177" s="13">
        <v>330423306.61256599</v>
      </c>
      <c r="K177" s="13">
        <v>218176420.67394</v>
      </c>
      <c r="L177" s="13">
        <v>109228709.523563</v>
      </c>
    </row>
    <row r="178" spans="2:12" s="1" customFormat="1" ht="10" x14ac:dyDescent="0.2">
      <c r="B178" s="62">
        <v>44835</v>
      </c>
      <c r="C178" s="63">
        <v>49919</v>
      </c>
      <c r="D178" s="13">
        <v>167</v>
      </c>
      <c r="E178" s="64">
        <v>5084</v>
      </c>
      <c r="F178" s="111"/>
      <c r="G178" s="111"/>
      <c r="H178" s="94">
        <v>428105336.41388702</v>
      </c>
      <c r="I178" s="94"/>
      <c r="J178" s="13">
        <v>324075653.93886799</v>
      </c>
      <c r="K178" s="13">
        <v>213440897.575472</v>
      </c>
      <c r="L178" s="13">
        <v>106405297.00319099</v>
      </c>
    </row>
    <row r="179" spans="2:12" s="1" customFormat="1" ht="10" x14ac:dyDescent="0.2">
      <c r="B179" s="62">
        <v>44835</v>
      </c>
      <c r="C179" s="63">
        <v>49949</v>
      </c>
      <c r="D179" s="13">
        <v>168</v>
      </c>
      <c r="E179" s="64">
        <v>5114</v>
      </c>
      <c r="F179" s="111"/>
      <c r="G179" s="111"/>
      <c r="H179" s="94">
        <v>420565748.16574597</v>
      </c>
      <c r="I179" s="94"/>
      <c r="J179" s="13">
        <v>317845615.41691202</v>
      </c>
      <c r="K179" s="13">
        <v>208822468.20942399</v>
      </c>
      <c r="L179" s="13">
        <v>103676163.483163</v>
      </c>
    </row>
    <row r="180" spans="2:12" s="1" customFormat="1" ht="10" x14ac:dyDescent="0.2">
      <c r="B180" s="62">
        <v>44835</v>
      </c>
      <c r="C180" s="63">
        <v>49980</v>
      </c>
      <c r="D180" s="13">
        <v>169</v>
      </c>
      <c r="E180" s="64">
        <v>5145</v>
      </c>
      <c r="F180" s="111"/>
      <c r="G180" s="111"/>
      <c r="H180" s="94">
        <v>413149425.12473398</v>
      </c>
      <c r="I180" s="94"/>
      <c r="J180" s="13">
        <v>311711092.18059599</v>
      </c>
      <c r="K180" s="13">
        <v>204271298.46934199</v>
      </c>
      <c r="L180" s="13">
        <v>100987044.50350501</v>
      </c>
    </row>
    <row r="181" spans="2:12" s="1" customFormat="1" ht="10" x14ac:dyDescent="0.2">
      <c r="B181" s="62">
        <v>44835</v>
      </c>
      <c r="C181" s="63">
        <v>50010</v>
      </c>
      <c r="D181" s="13">
        <v>170</v>
      </c>
      <c r="E181" s="64">
        <v>5175</v>
      </c>
      <c r="F181" s="111"/>
      <c r="G181" s="111"/>
      <c r="H181" s="94">
        <v>405845917.74630898</v>
      </c>
      <c r="I181" s="94"/>
      <c r="J181" s="13">
        <v>305698175.22078198</v>
      </c>
      <c r="K181" s="13">
        <v>199837830.553693</v>
      </c>
      <c r="L181" s="13">
        <v>98390258.714810804</v>
      </c>
    </row>
    <row r="182" spans="2:12" s="1" customFormat="1" ht="10" x14ac:dyDescent="0.2">
      <c r="B182" s="62">
        <v>44835</v>
      </c>
      <c r="C182" s="63">
        <v>50041</v>
      </c>
      <c r="D182" s="13">
        <v>171</v>
      </c>
      <c r="E182" s="64">
        <v>5206</v>
      </c>
      <c r="F182" s="111"/>
      <c r="G182" s="111"/>
      <c r="H182" s="94">
        <v>398690326.19055402</v>
      </c>
      <c r="I182" s="94"/>
      <c r="J182" s="13">
        <v>299798973.53114301</v>
      </c>
      <c r="K182" s="13">
        <v>195483044.60032699</v>
      </c>
      <c r="L182" s="13">
        <v>95838522.596525401</v>
      </c>
    </row>
    <row r="183" spans="2:12" s="1" customFormat="1" ht="10" x14ac:dyDescent="0.2">
      <c r="B183" s="62">
        <v>44835</v>
      </c>
      <c r="C183" s="63">
        <v>50072</v>
      </c>
      <c r="D183" s="13">
        <v>172</v>
      </c>
      <c r="E183" s="64">
        <v>5237</v>
      </c>
      <c r="F183" s="111"/>
      <c r="G183" s="111"/>
      <c r="H183" s="94">
        <v>391015240.13151401</v>
      </c>
      <c r="I183" s="94"/>
      <c r="J183" s="13">
        <v>293528927.14654797</v>
      </c>
      <c r="K183" s="13">
        <v>190907923.118907</v>
      </c>
      <c r="L183" s="13">
        <v>93199072.065393701</v>
      </c>
    </row>
    <row r="184" spans="2:12" s="1" customFormat="1" ht="10" x14ac:dyDescent="0.2">
      <c r="B184" s="62">
        <v>44835</v>
      </c>
      <c r="C184" s="63">
        <v>50100</v>
      </c>
      <c r="D184" s="13">
        <v>173</v>
      </c>
      <c r="E184" s="64">
        <v>5265</v>
      </c>
      <c r="F184" s="111"/>
      <c r="G184" s="111"/>
      <c r="H184" s="94">
        <v>384044687.350963</v>
      </c>
      <c r="I184" s="94"/>
      <c r="J184" s="13">
        <v>287854555.75910801</v>
      </c>
      <c r="K184" s="13">
        <v>186787267.624037</v>
      </c>
      <c r="L184" s="13">
        <v>90838491.959133804</v>
      </c>
    </row>
    <row r="185" spans="2:12" s="1" customFormat="1" ht="10" x14ac:dyDescent="0.2">
      <c r="B185" s="62">
        <v>44835</v>
      </c>
      <c r="C185" s="63">
        <v>50131</v>
      </c>
      <c r="D185" s="13">
        <v>174</v>
      </c>
      <c r="E185" s="64">
        <v>5296</v>
      </c>
      <c r="F185" s="111"/>
      <c r="G185" s="111"/>
      <c r="H185" s="94">
        <v>377155887.24321097</v>
      </c>
      <c r="I185" s="94"/>
      <c r="J185" s="13">
        <v>282211700.63136703</v>
      </c>
      <c r="K185" s="13">
        <v>182659923.17276201</v>
      </c>
      <c r="L185" s="13">
        <v>88455030.541510001</v>
      </c>
    </row>
    <row r="186" spans="2:12" s="1" customFormat="1" ht="10" x14ac:dyDescent="0.2">
      <c r="B186" s="62">
        <v>44835</v>
      </c>
      <c r="C186" s="63">
        <v>50161</v>
      </c>
      <c r="D186" s="13">
        <v>175</v>
      </c>
      <c r="E186" s="64">
        <v>5326</v>
      </c>
      <c r="F186" s="111"/>
      <c r="G186" s="111"/>
      <c r="H186" s="94">
        <v>370327687.52954501</v>
      </c>
      <c r="I186" s="94"/>
      <c r="J186" s="13">
        <v>276647575.34622002</v>
      </c>
      <c r="K186" s="13">
        <v>178617863.49774</v>
      </c>
      <c r="L186" s="13">
        <v>86143049.108046606</v>
      </c>
    </row>
    <row r="187" spans="2:12" s="1" customFormat="1" ht="10" x14ac:dyDescent="0.2">
      <c r="B187" s="62">
        <v>44835</v>
      </c>
      <c r="C187" s="63">
        <v>50192</v>
      </c>
      <c r="D187" s="13">
        <v>176</v>
      </c>
      <c r="E187" s="64">
        <v>5357</v>
      </c>
      <c r="F187" s="111"/>
      <c r="G187" s="111"/>
      <c r="H187" s="94">
        <v>363485989.86846602</v>
      </c>
      <c r="I187" s="94"/>
      <c r="J187" s="13">
        <v>271076044.69848597</v>
      </c>
      <c r="K187" s="13">
        <v>174575484.15618399</v>
      </c>
      <c r="L187" s="13">
        <v>83836902.529566497</v>
      </c>
    </row>
    <row r="188" spans="2:12" s="1" customFormat="1" ht="10" x14ac:dyDescent="0.2">
      <c r="B188" s="62">
        <v>44835</v>
      </c>
      <c r="C188" s="63">
        <v>50222</v>
      </c>
      <c r="D188" s="13">
        <v>177</v>
      </c>
      <c r="E188" s="64">
        <v>5387</v>
      </c>
      <c r="F188" s="111"/>
      <c r="G188" s="111"/>
      <c r="H188" s="94">
        <v>356761925.7256</v>
      </c>
      <c r="I188" s="94"/>
      <c r="J188" s="13">
        <v>265624740.96754101</v>
      </c>
      <c r="K188" s="13">
        <v>170643757.75484401</v>
      </c>
      <c r="L188" s="13">
        <v>81612833.967453703</v>
      </c>
    </row>
    <row r="189" spans="2:12" s="1" customFormat="1" ht="10" x14ac:dyDescent="0.2">
      <c r="B189" s="62">
        <v>44835</v>
      </c>
      <c r="C189" s="63">
        <v>50253</v>
      </c>
      <c r="D189" s="13">
        <v>178</v>
      </c>
      <c r="E189" s="64">
        <v>5418</v>
      </c>
      <c r="F189" s="111"/>
      <c r="G189" s="111"/>
      <c r="H189" s="94">
        <v>350085364.06590903</v>
      </c>
      <c r="I189" s="94"/>
      <c r="J189" s="13">
        <v>260211662.927526</v>
      </c>
      <c r="K189" s="13">
        <v>166741127.28941199</v>
      </c>
      <c r="L189" s="13">
        <v>79408575.530653596</v>
      </c>
    </row>
    <row r="190" spans="2:12" s="1" customFormat="1" ht="10" x14ac:dyDescent="0.2">
      <c r="B190" s="62">
        <v>44835</v>
      </c>
      <c r="C190" s="63">
        <v>50284</v>
      </c>
      <c r="D190" s="13">
        <v>179</v>
      </c>
      <c r="E190" s="64">
        <v>5449</v>
      </c>
      <c r="F190" s="111"/>
      <c r="G190" s="111"/>
      <c r="H190" s="94">
        <v>343450714.513897</v>
      </c>
      <c r="I190" s="94"/>
      <c r="J190" s="13">
        <v>254847282.355533</v>
      </c>
      <c r="K190" s="13">
        <v>162888369.01090801</v>
      </c>
      <c r="L190" s="13">
        <v>77245175.910144493</v>
      </c>
    </row>
    <row r="191" spans="2:12" s="1" customFormat="1" ht="10" x14ac:dyDescent="0.2">
      <c r="B191" s="62">
        <v>44835</v>
      </c>
      <c r="C191" s="63">
        <v>50314</v>
      </c>
      <c r="D191" s="13">
        <v>180</v>
      </c>
      <c r="E191" s="64">
        <v>5479</v>
      </c>
      <c r="F191" s="111"/>
      <c r="G191" s="111"/>
      <c r="H191" s="94">
        <v>336880360.183837</v>
      </c>
      <c r="I191" s="94"/>
      <c r="J191" s="13">
        <v>249561642.68544999</v>
      </c>
      <c r="K191" s="13">
        <v>159117398.98495299</v>
      </c>
      <c r="L191" s="13">
        <v>75147588.091373697</v>
      </c>
    </row>
    <row r="192" spans="2:12" s="1" customFormat="1" ht="10" x14ac:dyDescent="0.2">
      <c r="B192" s="62">
        <v>44835</v>
      </c>
      <c r="C192" s="63">
        <v>50345</v>
      </c>
      <c r="D192" s="13">
        <v>181</v>
      </c>
      <c r="E192" s="64">
        <v>5510</v>
      </c>
      <c r="F192" s="111"/>
      <c r="G192" s="111"/>
      <c r="H192" s="94">
        <v>330367637.74087298</v>
      </c>
      <c r="I192" s="94"/>
      <c r="J192" s="13">
        <v>244321912.83964199</v>
      </c>
      <c r="K192" s="13">
        <v>155380440.42932901</v>
      </c>
      <c r="L192" s="13">
        <v>73071890.409486607</v>
      </c>
    </row>
    <row r="193" spans="2:12" s="1" customFormat="1" ht="10" x14ac:dyDescent="0.2">
      <c r="B193" s="62">
        <v>44835</v>
      </c>
      <c r="C193" s="63">
        <v>50375</v>
      </c>
      <c r="D193" s="13">
        <v>182</v>
      </c>
      <c r="E193" s="64">
        <v>5540</v>
      </c>
      <c r="F193" s="111"/>
      <c r="G193" s="111"/>
      <c r="H193" s="94">
        <v>323843144.49412</v>
      </c>
      <c r="I193" s="94"/>
      <c r="J193" s="13">
        <v>239103641.34804201</v>
      </c>
      <c r="K193" s="13">
        <v>151687532.123521</v>
      </c>
      <c r="L193" s="13">
        <v>71042782.66065</v>
      </c>
    </row>
    <row r="194" spans="2:12" s="1" customFormat="1" ht="10" x14ac:dyDescent="0.2">
      <c r="B194" s="62">
        <v>44835</v>
      </c>
      <c r="C194" s="63">
        <v>50406</v>
      </c>
      <c r="D194" s="13">
        <v>183</v>
      </c>
      <c r="E194" s="64">
        <v>5571</v>
      </c>
      <c r="F194" s="111"/>
      <c r="G194" s="111"/>
      <c r="H194" s="94">
        <v>317398269.47330701</v>
      </c>
      <c r="I194" s="94"/>
      <c r="J194" s="13">
        <v>233947719.399297</v>
      </c>
      <c r="K194" s="13">
        <v>148039157.32615501</v>
      </c>
      <c r="L194" s="13">
        <v>69040400.517296597</v>
      </c>
    </row>
    <row r="195" spans="2:12" s="1" customFormat="1" ht="10" x14ac:dyDescent="0.2">
      <c r="B195" s="62">
        <v>44835</v>
      </c>
      <c r="C195" s="63">
        <v>50437</v>
      </c>
      <c r="D195" s="13">
        <v>184</v>
      </c>
      <c r="E195" s="64">
        <v>5602</v>
      </c>
      <c r="F195" s="111"/>
      <c r="G195" s="111"/>
      <c r="H195" s="94">
        <v>311069973.33148998</v>
      </c>
      <c r="I195" s="94"/>
      <c r="J195" s="13">
        <v>228894381.42703199</v>
      </c>
      <c r="K195" s="13">
        <v>144473107.31890199</v>
      </c>
      <c r="L195" s="13">
        <v>67091937.0865338</v>
      </c>
    </row>
    <row r="196" spans="2:12" s="1" customFormat="1" ht="10" x14ac:dyDescent="0.2">
      <c r="B196" s="62">
        <v>44835</v>
      </c>
      <c r="C196" s="63">
        <v>50465</v>
      </c>
      <c r="D196" s="13">
        <v>185</v>
      </c>
      <c r="E196" s="64">
        <v>5630</v>
      </c>
      <c r="F196" s="111"/>
      <c r="G196" s="111"/>
      <c r="H196" s="94">
        <v>304831732.84210098</v>
      </c>
      <c r="I196" s="94"/>
      <c r="J196" s="13">
        <v>223960453.52991599</v>
      </c>
      <c r="K196" s="13">
        <v>141034166.34009901</v>
      </c>
      <c r="L196" s="13">
        <v>65244313.277033798</v>
      </c>
    </row>
    <row r="197" spans="2:12" s="1" customFormat="1" ht="10" x14ac:dyDescent="0.2">
      <c r="B197" s="62">
        <v>44835</v>
      </c>
      <c r="C197" s="63">
        <v>50496</v>
      </c>
      <c r="D197" s="13">
        <v>186</v>
      </c>
      <c r="E197" s="64">
        <v>5661</v>
      </c>
      <c r="F197" s="111"/>
      <c r="G197" s="111"/>
      <c r="H197" s="94">
        <v>298269912.317828</v>
      </c>
      <c r="I197" s="94"/>
      <c r="J197" s="13">
        <v>218767794.757875</v>
      </c>
      <c r="K197" s="13">
        <v>137413841.04384199</v>
      </c>
      <c r="L197" s="13">
        <v>63300250.335352696</v>
      </c>
    </row>
    <row r="198" spans="2:12" s="1" customFormat="1" ht="10" x14ac:dyDescent="0.2">
      <c r="B198" s="62">
        <v>44835</v>
      </c>
      <c r="C198" s="63">
        <v>50526</v>
      </c>
      <c r="D198" s="13">
        <v>187</v>
      </c>
      <c r="E198" s="64">
        <v>5691</v>
      </c>
      <c r="F198" s="111"/>
      <c r="G198" s="111"/>
      <c r="H198" s="94">
        <v>292201416.59710401</v>
      </c>
      <c r="I198" s="94"/>
      <c r="J198" s="13">
        <v>213965040.321098</v>
      </c>
      <c r="K198" s="13">
        <v>134066316.60429201</v>
      </c>
      <c r="L198" s="13">
        <v>61505040.554689601</v>
      </c>
    </row>
    <row r="199" spans="2:12" s="1" customFormat="1" ht="10" x14ac:dyDescent="0.2">
      <c r="B199" s="62">
        <v>44835</v>
      </c>
      <c r="C199" s="63">
        <v>50557</v>
      </c>
      <c r="D199" s="13">
        <v>188</v>
      </c>
      <c r="E199" s="64">
        <v>5722</v>
      </c>
      <c r="F199" s="111"/>
      <c r="G199" s="111"/>
      <c r="H199" s="94">
        <v>286217695.85333598</v>
      </c>
      <c r="I199" s="94"/>
      <c r="J199" s="13">
        <v>209227980.441838</v>
      </c>
      <c r="K199" s="13">
        <v>130764757.754659</v>
      </c>
      <c r="L199" s="13">
        <v>59736306.249081098</v>
      </c>
    </row>
    <row r="200" spans="2:12" s="1" customFormat="1" ht="10" x14ac:dyDescent="0.2">
      <c r="B200" s="62">
        <v>44835</v>
      </c>
      <c r="C200" s="63">
        <v>50587</v>
      </c>
      <c r="D200" s="13">
        <v>189</v>
      </c>
      <c r="E200" s="64">
        <v>5752</v>
      </c>
      <c r="F200" s="111"/>
      <c r="G200" s="111"/>
      <c r="H200" s="94">
        <v>280232990.588929</v>
      </c>
      <c r="I200" s="94"/>
      <c r="J200" s="13">
        <v>204516854.12349999</v>
      </c>
      <c r="K200" s="13">
        <v>127505765.10816</v>
      </c>
      <c r="L200" s="13">
        <v>58008756.5590536</v>
      </c>
    </row>
    <row r="201" spans="2:12" s="1" customFormat="1" ht="10" x14ac:dyDescent="0.2">
      <c r="B201" s="62">
        <v>44835</v>
      </c>
      <c r="C201" s="63">
        <v>50618</v>
      </c>
      <c r="D201" s="13">
        <v>190</v>
      </c>
      <c r="E201" s="64">
        <v>5783</v>
      </c>
      <c r="F201" s="111"/>
      <c r="G201" s="111"/>
      <c r="H201" s="94">
        <v>273862856.69013703</v>
      </c>
      <c r="I201" s="94"/>
      <c r="J201" s="13">
        <v>199528875.66395301</v>
      </c>
      <c r="K201" s="13">
        <v>124079651.792817</v>
      </c>
      <c r="L201" s="13">
        <v>56210949.3633826</v>
      </c>
    </row>
    <row r="202" spans="2:12" s="1" customFormat="1" ht="10" x14ac:dyDescent="0.2">
      <c r="B202" s="62">
        <v>44835</v>
      </c>
      <c r="C202" s="63">
        <v>50649</v>
      </c>
      <c r="D202" s="13">
        <v>191</v>
      </c>
      <c r="E202" s="64">
        <v>5814</v>
      </c>
      <c r="F202" s="111"/>
      <c r="G202" s="111"/>
      <c r="H202" s="94">
        <v>267888597.95978701</v>
      </c>
      <c r="I202" s="94"/>
      <c r="J202" s="13">
        <v>194845163.31008399</v>
      </c>
      <c r="K202" s="13">
        <v>120858871.07509799</v>
      </c>
      <c r="L202" s="13">
        <v>54519957.305464499</v>
      </c>
    </row>
    <row r="203" spans="2:12" s="1" customFormat="1" ht="10" x14ac:dyDescent="0.2">
      <c r="B203" s="62">
        <v>44835</v>
      </c>
      <c r="C203" s="63">
        <v>50679</v>
      </c>
      <c r="D203" s="13">
        <v>192</v>
      </c>
      <c r="E203" s="64">
        <v>5844</v>
      </c>
      <c r="F203" s="111"/>
      <c r="G203" s="111"/>
      <c r="H203" s="94">
        <v>262107684.54213899</v>
      </c>
      <c r="I203" s="94"/>
      <c r="J203" s="13">
        <v>190327575.188501</v>
      </c>
      <c r="K203" s="13">
        <v>117766125.095799</v>
      </c>
      <c r="L203" s="13">
        <v>52907037.337631099</v>
      </c>
    </row>
    <row r="204" spans="2:12" s="1" customFormat="1" ht="10" x14ac:dyDescent="0.2">
      <c r="B204" s="62">
        <v>44835</v>
      </c>
      <c r="C204" s="63">
        <v>50710</v>
      </c>
      <c r="D204" s="13">
        <v>193</v>
      </c>
      <c r="E204" s="64">
        <v>5875</v>
      </c>
      <c r="F204" s="111"/>
      <c r="G204" s="111"/>
      <c r="H204" s="94">
        <v>256348653.49940199</v>
      </c>
      <c r="I204" s="94"/>
      <c r="J204" s="13">
        <v>185829980.10456601</v>
      </c>
      <c r="K204" s="13">
        <v>114690789.990851</v>
      </c>
      <c r="L204" s="13">
        <v>51307188.962239198</v>
      </c>
    </row>
    <row r="205" spans="2:12" s="1" customFormat="1" ht="10" x14ac:dyDescent="0.2">
      <c r="B205" s="62">
        <v>44835</v>
      </c>
      <c r="C205" s="63">
        <v>50740</v>
      </c>
      <c r="D205" s="13">
        <v>194</v>
      </c>
      <c r="E205" s="64">
        <v>5905</v>
      </c>
      <c r="F205" s="111"/>
      <c r="G205" s="111"/>
      <c r="H205" s="94">
        <v>250614937.88414201</v>
      </c>
      <c r="I205" s="94"/>
      <c r="J205" s="13">
        <v>181375345.90099499</v>
      </c>
      <c r="K205" s="13">
        <v>111665955.071068</v>
      </c>
      <c r="L205" s="13">
        <v>49749250.823472701</v>
      </c>
    </row>
    <row r="206" spans="2:12" s="1" customFormat="1" ht="10" x14ac:dyDescent="0.2">
      <c r="B206" s="62">
        <v>44835</v>
      </c>
      <c r="C206" s="63">
        <v>50771</v>
      </c>
      <c r="D206" s="13">
        <v>195</v>
      </c>
      <c r="E206" s="64">
        <v>5936</v>
      </c>
      <c r="F206" s="111"/>
      <c r="G206" s="111"/>
      <c r="H206" s="94">
        <v>244909059.91046199</v>
      </c>
      <c r="I206" s="94"/>
      <c r="J206" s="13">
        <v>176945258.86336401</v>
      </c>
      <c r="K206" s="13">
        <v>108661464.61017101</v>
      </c>
      <c r="L206" s="13">
        <v>48205649.011570796</v>
      </c>
    </row>
    <row r="207" spans="2:12" s="1" customFormat="1" ht="10" x14ac:dyDescent="0.2">
      <c r="B207" s="62">
        <v>44835</v>
      </c>
      <c r="C207" s="63">
        <v>50802</v>
      </c>
      <c r="D207" s="13">
        <v>196</v>
      </c>
      <c r="E207" s="64">
        <v>5967</v>
      </c>
      <c r="F207" s="111"/>
      <c r="G207" s="111"/>
      <c r="H207" s="94">
        <v>239234192.613478</v>
      </c>
      <c r="I207" s="94"/>
      <c r="J207" s="13">
        <v>172552044.598894</v>
      </c>
      <c r="K207" s="13">
        <v>105694119.834782</v>
      </c>
      <c r="L207" s="13">
        <v>46690639.894591898</v>
      </c>
    </row>
    <row r="208" spans="2:12" s="1" customFormat="1" ht="10" x14ac:dyDescent="0.2">
      <c r="B208" s="62">
        <v>44835</v>
      </c>
      <c r="C208" s="63">
        <v>50830</v>
      </c>
      <c r="D208" s="13">
        <v>197</v>
      </c>
      <c r="E208" s="64">
        <v>5995</v>
      </c>
      <c r="F208" s="111"/>
      <c r="G208" s="111"/>
      <c r="H208" s="94">
        <v>233608695.80063301</v>
      </c>
      <c r="I208" s="94"/>
      <c r="J208" s="13">
        <v>168236407.58254501</v>
      </c>
      <c r="K208" s="13">
        <v>102813896.619932</v>
      </c>
      <c r="L208" s="13">
        <v>45244503.815050498</v>
      </c>
    </row>
    <row r="209" spans="2:12" s="1" customFormat="1" ht="10" x14ac:dyDescent="0.2">
      <c r="B209" s="62">
        <v>44835</v>
      </c>
      <c r="C209" s="63">
        <v>50861</v>
      </c>
      <c r="D209" s="13">
        <v>198</v>
      </c>
      <c r="E209" s="64">
        <v>6026</v>
      </c>
      <c r="F209" s="111"/>
      <c r="G209" s="111"/>
      <c r="H209" s="94">
        <v>228018549.75858301</v>
      </c>
      <c r="I209" s="94"/>
      <c r="J209" s="13">
        <v>163932076.29009199</v>
      </c>
      <c r="K209" s="13">
        <v>99928614.353167698</v>
      </c>
      <c r="L209" s="13">
        <v>43788543.0696024</v>
      </c>
    </row>
    <row r="210" spans="2:12" s="1" customFormat="1" ht="10" x14ac:dyDescent="0.2">
      <c r="B210" s="62">
        <v>44835</v>
      </c>
      <c r="C210" s="63">
        <v>50891</v>
      </c>
      <c r="D210" s="13">
        <v>199</v>
      </c>
      <c r="E210" s="64">
        <v>6056</v>
      </c>
      <c r="F210" s="111"/>
      <c r="G210" s="111"/>
      <c r="H210" s="94">
        <v>222332861.48746201</v>
      </c>
      <c r="I210" s="94"/>
      <c r="J210" s="13">
        <v>159582027.39784199</v>
      </c>
      <c r="K210" s="13">
        <v>97037516.140824407</v>
      </c>
      <c r="L210" s="13">
        <v>42347364.308588803</v>
      </c>
    </row>
    <row r="211" spans="2:12" s="1" customFormat="1" ht="10" x14ac:dyDescent="0.2">
      <c r="B211" s="62">
        <v>44835</v>
      </c>
      <c r="C211" s="63">
        <v>50922</v>
      </c>
      <c r="D211" s="13">
        <v>200</v>
      </c>
      <c r="E211" s="64">
        <v>6087</v>
      </c>
      <c r="F211" s="111"/>
      <c r="G211" s="111"/>
      <c r="H211" s="94">
        <v>216839832.08534399</v>
      </c>
      <c r="I211" s="94"/>
      <c r="J211" s="13">
        <v>155375365.071302</v>
      </c>
      <c r="K211" s="13">
        <v>94239277.556596503</v>
      </c>
      <c r="L211" s="13">
        <v>40952015.545242898</v>
      </c>
    </row>
    <row r="212" spans="2:12" s="1" customFormat="1" ht="10" x14ac:dyDescent="0.2">
      <c r="B212" s="62">
        <v>44835</v>
      </c>
      <c r="C212" s="63">
        <v>50952</v>
      </c>
      <c r="D212" s="13">
        <v>201</v>
      </c>
      <c r="E212" s="64">
        <v>6117</v>
      </c>
      <c r="F212" s="111"/>
      <c r="G212" s="111"/>
      <c r="H212" s="94">
        <v>211444917.76640201</v>
      </c>
      <c r="I212" s="94"/>
      <c r="J212" s="13">
        <v>151260980.47340301</v>
      </c>
      <c r="K212" s="13">
        <v>91517988.174639493</v>
      </c>
      <c r="L212" s="13">
        <v>39606446.692063898</v>
      </c>
    </row>
    <row r="213" spans="2:12" s="1" customFormat="1" ht="10" x14ac:dyDescent="0.2">
      <c r="B213" s="62">
        <v>44835</v>
      </c>
      <c r="C213" s="63">
        <v>50983</v>
      </c>
      <c r="D213" s="13">
        <v>202</v>
      </c>
      <c r="E213" s="64">
        <v>6148</v>
      </c>
      <c r="F213" s="111"/>
      <c r="G213" s="111"/>
      <c r="H213" s="94">
        <v>206122441.11428201</v>
      </c>
      <c r="I213" s="94"/>
      <c r="J213" s="13">
        <v>147203357.710695</v>
      </c>
      <c r="K213" s="13">
        <v>88836484.216108605</v>
      </c>
      <c r="L213" s="13">
        <v>38283126.541813903</v>
      </c>
    </row>
    <row r="214" spans="2:12" s="1" customFormat="1" ht="10" x14ac:dyDescent="0.2">
      <c r="B214" s="62">
        <v>44835</v>
      </c>
      <c r="C214" s="63">
        <v>51014</v>
      </c>
      <c r="D214" s="13">
        <v>203</v>
      </c>
      <c r="E214" s="64">
        <v>6179</v>
      </c>
      <c r="F214" s="111"/>
      <c r="G214" s="111"/>
      <c r="H214" s="94">
        <v>200902410.072721</v>
      </c>
      <c r="I214" s="94"/>
      <c r="J214" s="13">
        <v>143232101.82717699</v>
      </c>
      <c r="K214" s="13">
        <v>86220016.980873004</v>
      </c>
      <c r="L214" s="13">
        <v>36998213.988889299</v>
      </c>
    </row>
    <row r="215" spans="2:12" s="1" customFormat="1" ht="10" x14ac:dyDescent="0.2">
      <c r="B215" s="62">
        <v>44835</v>
      </c>
      <c r="C215" s="63">
        <v>51044</v>
      </c>
      <c r="D215" s="13">
        <v>204</v>
      </c>
      <c r="E215" s="64">
        <v>6209</v>
      </c>
      <c r="F215" s="111"/>
      <c r="G215" s="111"/>
      <c r="H215" s="94">
        <v>195822905.14762199</v>
      </c>
      <c r="I215" s="94"/>
      <c r="J215" s="13">
        <v>139381542.97415701</v>
      </c>
      <c r="K215" s="13">
        <v>83695628.376570493</v>
      </c>
      <c r="L215" s="13">
        <v>35767741.131100297</v>
      </c>
    </row>
    <row r="216" spans="2:12" s="1" customFormat="1" ht="10" x14ac:dyDescent="0.2">
      <c r="B216" s="62">
        <v>44835</v>
      </c>
      <c r="C216" s="63">
        <v>51075</v>
      </c>
      <c r="D216" s="13">
        <v>205</v>
      </c>
      <c r="E216" s="64">
        <v>6240</v>
      </c>
      <c r="F216" s="111"/>
      <c r="G216" s="111"/>
      <c r="H216" s="94">
        <v>190829612.88346899</v>
      </c>
      <c r="I216" s="94"/>
      <c r="J216" s="13">
        <v>135597076.751681</v>
      </c>
      <c r="K216" s="13">
        <v>81216061.748530298</v>
      </c>
      <c r="L216" s="13">
        <v>34561078.398065798</v>
      </c>
    </row>
    <row r="217" spans="2:12" s="1" customFormat="1" ht="10" x14ac:dyDescent="0.2">
      <c r="B217" s="62">
        <v>44835</v>
      </c>
      <c r="C217" s="63">
        <v>51105</v>
      </c>
      <c r="D217" s="13">
        <v>206</v>
      </c>
      <c r="E217" s="64">
        <v>6270</v>
      </c>
      <c r="F217" s="111"/>
      <c r="G217" s="111"/>
      <c r="H217" s="94">
        <v>185890185.19028199</v>
      </c>
      <c r="I217" s="94"/>
      <c r="J217" s="13">
        <v>131870477.30674</v>
      </c>
      <c r="K217" s="13">
        <v>78789608.905182406</v>
      </c>
      <c r="L217" s="13">
        <v>33391073.926210798</v>
      </c>
    </row>
    <row r="218" spans="2:12" s="1" customFormat="1" ht="10" x14ac:dyDescent="0.2">
      <c r="B218" s="62">
        <v>44835</v>
      </c>
      <c r="C218" s="63">
        <v>51136</v>
      </c>
      <c r="D218" s="13">
        <v>207</v>
      </c>
      <c r="E218" s="64">
        <v>6301</v>
      </c>
      <c r="F218" s="111"/>
      <c r="G218" s="111"/>
      <c r="H218" s="94">
        <v>181059133.42528901</v>
      </c>
      <c r="I218" s="94"/>
      <c r="J218" s="13">
        <v>128225480.313942</v>
      </c>
      <c r="K218" s="13">
        <v>76416966.569601804</v>
      </c>
      <c r="L218" s="13">
        <v>32248376.529508598</v>
      </c>
    </row>
    <row r="219" spans="2:12" s="1" customFormat="1" ht="10" x14ac:dyDescent="0.2">
      <c r="B219" s="62">
        <v>44835</v>
      </c>
      <c r="C219" s="63">
        <v>51167</v>
      </c>
      <c r="D219" s="13">
        <v>208</v>
      </c>
      <c r="E219" s="64">
        <v>6332</v>
      </c>
      <c r="F219" s="111"/>
      <c r="G219" s="111"/>
      <c r="H219" s="94">
        <v>176267331.99283201</v>
      </c>
      <c r="I219" s="94"/>
      <c r="J219" s="13">
        <v>124620218.15314201</v>
      </c>
      <c r="K219" s="13">
        <v>74079502.923137993</v>
      </c>
      <c r="L219" s="13">
        <v>31129542.714062698</v>
      </c>
    </row>
    <row r="220" spans="2:12" s="1" customFormat="1" ht="10" x14ac:dyDescent="0.2">
      <c r="B220" s="62">
        <v>44835</v>
      </c>
      <c r="C220" s="63">
        <v>51196</v>
      </c>
      <c r="D220" s="13">
        <v>209</v>
      </c>
      <c r="E220" s="64">
        <v>6361</v>
      </c>
      <c r="F220" s="111"/>
      <c r="G220" s="111"/>
      <c r="H220" s="94">
        <v>171526821.58786899</v>
      </c>
      <c r="I220" s="94"/>
      <c r="J220" s="13">
        <v>121076276.92526899</v>
      </c>
      <c r="K220" s="13">
        <v>71801588.444738701</v>
      </c>
      <c r="L220" s="13">
        <v>30052754.3139254</v>
      </c>
    </row>
    <row r="221" spans="2:12" s="1" customFormat="1" ht="10" x14ac:dyDescent="0.2">
      <c r="B221" s="62">
        <v>44835</v>
      </c>
      <c r="C221" s="63">
        <v>51227</v>
      </c>
      <c r="D221" s="13">
        <v>210</v>
      </c>
      <c r="E221" s="64">
        <v>6392</v>
      </c>
      <c r="F221" s="111"/>
      <c r="G221" s="111"/>
      <c r="H221" s="94">
        <v>166844494.702941</v>
      </c>
      <c r="I221" s="94"/>
      <c r="J221" s="13">
        <v>117571396.815622</v>
      </c>
      <c r="K221" s="13">
        <v>69545777.198642701</v>
      </c>
      <c r="L221" s="13">
        <v>28985287.557982098</v>
      </c>
    </row>
    <row r="222" spans="2:12" s="1" customFormat="1" ht="10" x14ac:dyDescent="0.2">
      <c r="B222" s="62">
        <v>44835</v>
      </c>
      <c r="C222" s="63">
        <v>51257</v>
      </c>
      <c r="D222" s="13">
        <v>211</v>
      </c>
      <c r="E222" s="64">
        <v>6422</v>
      </c>
      <c r="F222" s="111"/>
      <c r="G222" s="111"/>
      <c r="H222" s="94">
        <v>162214059.440696</v>
      </c>
      <c r="I222" s="94"/>
      <c r="J222" s="13">
        <v>114120811.18470301</v>
      </c>
      <c r="K222" s="13">
        <v>67338541.287319094</v>
      </c>
      <c r="L222" s="13">
        <v>27950310.457547002</v>
      </c>
    </row>
    <row r="223" spans="2:12" s="1" customFormat="1" ht="10" x14ac:dyDescent="0.2">
      <c r="B223" s="62">
        <v>44835</v>
      </c>
      <c r="C223" s="63">
        <v>51288</v>
      </c>
      <c r="D223" s="13">
        <v>212</v>
      </c>
      <c r="E223" s="64">
        <v>6453</v>
      </c>
      <c r="F223" s="111"/>
      <c r="G223" s="111"/>
      <c r="H223" s="94">
        <v>157671593.82257101</v>
      </c>
      <c r="I223" s="94"/>
      <c r="J223" s="13">
        <v>110736959.270437</v>
      </c>
      <c r="K223" s="13">
        <v>65175675.527766302</v>
      </c>
      <c r="L223" s="13">
        <v>26937984.124737699</v>
      </c>
    </row>
    <row r="224" spans="2:12" s="1" customFormat="1" ht="10" x14ac:dyDescent="0.2">
      <c r="B224" s="62">
        <v>44835</v>
      </c>
      <c r="C224" s="63">
        <v>51318</v>
      </c>
      <c r="D224" s="13">
        <v>213</v>
      </c>
      <c r="E224" s="64">
        <v>6483</v>
      </c>
      <c r="F224" s="111"/>
      <c r="G224" s="111"/>
      <c r="H224" s="94">
        <v>153222887.60543999</v>
      </c>
      <c r="I224" s="94"/>
      <c r="J224" s="13">
        <v>107435878.50140899</v>
      </c>
      <c r="K224" s="13">
        <v>63077148.7509901</v>
      </c>
      <c r="L224" s="13">
        <v>25963766.143123299</v>
      </c>
    </row>
    <row r="225" spans="2:12" s="1" customFormat="1" ht="10" x14ac:dyDescent="0.2">
      <c r="B225" s="62">
        <v>44835</v>
      </c>
      <c r="C225" s="63">
        <v>51349</v>
      </c>
      <c r="D225" s="13">
        <v>214</v>
      </c>
      <c r="E225" s="64">
        <v>6514</v>
      </c>
      <c r="F225" s="111"/>
      <c r="G225" s="111"/>
      <c r="H225" s="94">
        <v>148883718.78851801</v>
      </c>
      <c r="I225" s="94"/>
      <c r="J225" s="13">
        <v>104216308.02005699</v>
      </c>
      <c r="K225" s="13">
        <v>61031281.776783802</v>
      </c>
      <c r="L225" s="13">
        <v>25015244.125565901</v>
      </c>
    </row>
    <row r="226" spans="2:12" s="1" customFormat="1" ht="10" x14ac:dyDescent="0.2">
      <c r="B226" s="62">
        <v>44835</v>
      </c>
      <c r="C226" s="63">
        <v>51380</v>
      </c>
      <c r="D226" s="13">
        <v>215</v>
      </c>
      <c r="E226" s="64">
        <v>6545</v>
      </c>
      <c r="F226" s="111"/>
      <c r="G226" s="111"/>
      <c r="H226" s="94">
        <v>144624142.248126</v>
      </c>
      <c r="I226" s="94"/>
      <c r="J226" s="13">
        <v>101062968.613653</v>
      </c>
      <c r="K226" s="13">
        <v>59034100.6292037</v>
      </c>
      <c r="L226" s="13">
        <v>24094161.957669601</v>
      </c>
    </row>
    <row r="227" spans="2:12" s="1" customFormat="1" ht="10" x14ac:dyDescent="0.2">
      <c r="B227" s="62">
        <v>44835</v>
      </c>
      <c r="C227" s="63">
        <v>51410</v>
      </c>
      <c r="D227" s="13">
        <v>216</v>
      </c>
      <c r="E227" s="64">
        <v>6575</v>
      </c>
      <c r="F227" s="111"/>
      <c r="G227" s="111"/>
      <c r="H227" s="94">
        <v>140476171.13607499</v>
      </c>
      <c r="I227" s="94"/>
      <c r="J227" s="13">
        <v>98003249.673540503</v>
      </c>
      <c r="K227" s="13">
        <v>57105921.522961602</v>
      </c>
      <c r="L227" s="13">
        <v>23211654.718709901</v>
      </c>
    </row>
    <row r="228" spans="2:12" s="1" customFormat="1" ht="10" x14ac:dyDescent="0.2">
      <c r="B228" s="62">
        <v>44835</v>
      </c>
      <c r="C228" s="63">
        <v>51441</v>
      </c>
      <c r="D228" s="13">
        <v>217</v>
      </c>
      <c r="E228" s="64">
        <v>6606</v>
      </c>
      <c r="F228" s="111"/>
      <c r="G228" s="111"/>
      <c r="H228" s="94">
        <v>136414569.73981899</v>
      </c>
      <c r="I228" s="94"/>
      <c r="J228" s="13">
        <v>95008257.239628494</v>
      </c>
      <c r="K228" s="13">
        <v>55219963.115676597</v>
      </c>
      <c r="L228" s="13">
        <v>22350008.327092201</v>
      </c>
    </row>
    <row r="229" spans="2:12" s="1" customFormat="1" ht="10" x14ac:dyDescent="0.2">
      <c r="B229" s="62">
        <v>44835</v>
      </c>
      <c r="C229" s="63">
        <v>51471</v>
      </c>
      <c r="D229" s="13">
        <v>218</v>
      </c>
      <c r="E229" s="64">
        <v>6636</v>
      </c>
      <c r="F229" s="111"/>
      <c r="G229" s="111"/>
      <c r="H229" s="94">
        <v>132405122.457488</v>
      </c>
      <c r="I229" s="94"/>
      <c r="J229" s="13">
        <v>92064445.530851796</v>
      </c>
      <c r="K229" s="13">
        <v>53377283.7373055</v>
      </c>
      <c r="L229" s="13">
        <v>21515633.119091701</v>
      </c>
    </row>
    <row r="230" spans="2:12" s="1" customFormat="1" ht="10" x14ac:dyDescent="0.2">
      <c r="B230" s="62">
        <v>44835</v>
      </c>
      <c r="C230" s="63">
        <v>51502</v>
      </c>
      <c r="D230" s="13">
        <v>219</v>
      </c>
      <c r="E230" s="64">
        <v>6667</v>
      </c>
      <c r="F230" s="111"/>
      <c r="G230" s="111"/>
      <c r="H230" s="94">
        <v>128438946.54722901</v>
      </c>
      <c r="I230" s="94"/>
      <c r="J230" s="13">
        <v>89155197.927816093</v>
      </c>
      <c r="K230" s="13">
        <v>51559095.401735999</v>
      </c>
      <c r="L230" s="13">
        <v>20694720.687518202</v>
      </c>
    </row>
    <row r="231" spans="2:12" s="1" customFormat="1" ht="10" x14ac:dyDescent="0.2">
      <c r="B231" s="62">
        <v>44835</v>
      </c>
      <c r="C231" s="63">
        <v>51533</v>
      </c>
      <c r="D231" s="13">
        <v>220</v>
      </c>
      <c r="E231" s="64">
        <v>6698</v>
      </c>
      <c r="F231" s="111"/>
      <c r="G231" s="111"/>
      <c r="H231" s="94">
        <v>124504213.041658</v>
      </c>
      <c r="I231" s="94"/>
      <c r="J231" s="13">
        <v>86277342.641315803</v>
      </c>
      <c r="K231" s="13">
        <v>49767918.114897601</v>
      </c>
      <c r="L231" s="13">
        <v>19891172.030184299</v>
      </c>
    </row>
    <row r="232" spans="2:12" s="1" customFormat="1" ht="10" x14ac:dyDescent="0.2">
      <c r="B232" s="62">
        <v>44835</v>
      </c>
      <c r="C232" s="63">
        <v>51561</v>
      </c>
      <c r="D232" s="13">
        <v>221</v>
      </c>
      <c r="E232" s="64">
        <v>6726</v>
      </c>
      <c r="F232" s="111"/>
      <c r="G232" s="111"/>
      <c r="H232" s="94">
        <v>120613051.923797</v>
      </c>
      <c r="I232" s="94"/>
      <c r="J232" s="13">
        <v>83452844.1577297</v>
      </c>
      <c r="K232" s="13">
        <v>48028051.992579497</v>
      </c>
      <c r="L232" s="13">
        <v>19122333.272121601</v>
      </c>
    </row>
    <row r="233" spans="2:12" s="1" customFormat="1" ht="10" x14ac:dyDescent="0.2">
      <c r="B233" s="62">
        <v>44835</v>
      </c>
      <c r="C233" s="63">
        <v>51592</v>
      </c>
      <c r="D233" s="13">
        <v>222</v>
      </c>
      <c r="E233" s="64">
        <v>6757</v>
      </c>
      <c r="F233" s="111"/>
      <c r="G233" s="111"/>
      <c r="H233" s="94">
        <v>116810320.953435</v>
      </c>
      <c r="I233" s="94"/>
      <c r="J233" s="13">
        <v>80684633.757164896</v>
      </c>
      <c r="K233" s="13">
        <v>46316822.173198298</v>
      </c>
      <c r="L233" s="13">
        <v>18362900.668731399</v>
      </c>
    </row>
    <row r="234" spans="2:12" s="1" customFormat="1" ht="10" x14ac:dyDescent="0.2">
      <c r="B234" s="62">
        <v>44835</v>
      </c>
      <c r="C234" s="63">
        <v>51622</v>
      </c>
      <c r="D234" s="13">
        <v>223</v>
      </c>
      <c r="E234" s="64">
        <v>6787</v>
      </c>
      <c r="F234" s="111"/>
      <c r="G234" s="111"/>
      <c r="H234" s="94">
        <v>113070651.819534</v>
      </c>
      <c r="I234" s="94"/>
      <c r="J234" s="13">
        <v>77973328.009965703</v>
      </c>
      <c r="K234" s="13">
        <v>44650236.2086142</v>
      </c>
      <c r="L234" s="13">
        <v>17629596.589883801</v>
      </c>
    </row>
    <row r="235" spans="2:12" s="1" customFormat="1" ht="10" x14ac:dyDescent="0.2">
      <c r="B235" s="62">
        <v>44835</v>
      </c>
      <c r="C235" s="63">
        <v>51653</v>
      </c>
      <c r="D235" s="13">
        <v>224</v>
      </c>
      <c r="E235" s="64">
        <v>6818</v>
      </c>
      <c r="F235" s="111"/>
      <c r="G235" s="111"/>
      <c r="H235" s="94">
        <v>109454971.34041999</v>
      </c>
      <c r="I235" s="94"/>
      <c r="J235" s="13">
        <v>75351941.339252502</v>
      </c>
      <c r="K235" s="13">
        <v>43039401.999700002</v>
      </c>
      <c r="L235" s="13">
        <v>16921601.4490721</v>
      </c>
    </row>
    <row r="236" spans="2:12" s="1" customFormat="1" ht="10" x14ac:dyDescent="0.2">
      <c r="B236" s="62">
        <v>44835</v>
      </c>
      <c r="C236" s="63">
        <v>51683</v>
      </c>
      <c r="D236" s="13">
        <v>225</v>
      </c>
      <c r="E236" s="64">
        <v>6848</v>
      </c>
      <c r="F236" s="111"/>
      <c r="G236" s="111"/>
      <c r="H236" s="94">
        <v>106083014.783225</v>
      </c>
      <c r="I236" s="94"/>
      <c r="J236" s="13">
        <v>72910716.829313695</v>
      </c>
      <c r="K236" s="13">
        <v>41542527.696148001</v>
      </c>
      <c r="L236" s="13">
        <v>16266129.8551424</v>
      </c>
    </row>
    <row r="237" spans="2:12" s="1" customFormat="1" ht="10" x14ac:dyDescent="0.2">
      <c r="B237" s="62">
        <v>44835</v>
      </c>
      <c r="C237" s="63">
        <v>51714</v>
      </c>
      <c r="D237" s="13">
        <v>226</v>
      </c>
      <c r="E237" s="64">
        <v>6879</v>
      </c>
      <c r="F237" s="111"/>
      <c r="G237" s="111"/>
      <c r="H237" s="94">
        <v>102844463.45524199</v>
      </c>
      <c r="I237" s="94"/>
      <c r="J237" s="13">
        <v>70564977.990670294</v>
      </c>
      <c r="K237" s="13">
        <v>40103737.904115699</v>
      </c>
      <c r="L237" s="13">
        <v>15636256.635136699</v>
      </c>
    </row>
    <row r="238" spans="2:12" s="1" customFormat="1" ht="10" x14ac:dyDescent="0.2">
      <c r="B238" s="62">
        <v>44835</v>
      </c>
      <c r="C238" s="63">
        <v>51745</v>
      </c>
      <c r="D238" s="13">
        <v>227</v>
      </c>
      <c r="E238" s="64">
        <v>6910</v>
      </c>
      <c r="F238" s="111"/>
      <c r="G238" s="111"/>
      <c r="H238" s="94">
        <v>99727626.883004993</v>
      </c>
      <c r="I238" s="94"/>
      <c r="J238" s="13">
        <v>68310357.369935498</v>
      </c>
      <c r="K238" s="13">
        <v>38723650.6253976</v>
      </c>
      <c r="L238" s="13">
        <v>15034218.2042944</v>
      </c>
    </row>
    <row r="239" spans="2:12" s="1" customFormat="1" ht="10" x14ac:dyDescent="0.2">
      <c r="B239" s="62">
        <v>44835</v>
      </c>
      <c r="C239" s="63">
        <v>51775</v>
      </c>
      <c r="D239" s="13">
        <v>228</v>
      </c>
      <c r="E239" s="64">
        <v>6940</v>
      </c>
      <c r="F239" s="111"/>
      <c r="G239" s="111"/>
      <c r="H239" s="94">
        <v>96702084.762091994</v>
      </c>
      <c r="I239" s="94"/>
      <c r="J239" s="13">
        <v>66129230.632776797</v>
      </c>
      <c r="K239" s="13">
        <v>37394951.397199698</v>
      </c>
      <c r="L239" s="13">
        <v>14458845.351725301</v>
      </c>
    </row>
    <row r="240" spans="2:12" s="1" customFormat="1" ht="10" x14ac:dyDescent="0.2">
      <c r="B240" s="62">
        <v>44835</v>
      </c>
      <c r="C240" s="63">
        <v>51806</v>
      </c>
      <c r="D240" s="13">
        <v>229</v>
      </c>
      <c r="E240" s="64">
        <v>6971</v>
      </c>
      <c r="F240" s="111"/>
      <c r="G240" s="111"/>
      <c r="H240" s="94">
        <v>93794211.898108006</v>
      </c>
      <c r="I240" s="94"/>
      <c r="J240" s="13">
        <v>64031909.142389797</v>
      </c>
      <c r="K240" s="13">
        <v>36116865.0695237</v>
      </c>
      <c r="L240" s="13">
        <v>13905522.2972425</v>
      </c>
    </row>
    <row r="241" spans="2:12" s="1" customFormat="1" ht="10" x14ac:dyDescent="0.2">
      <c r="B241" s="62">
        <v>44835</v>
      </c>
      <c r="C241" s="63">
        <v>51836</v>
      </c>
      <c r="D241" s="13">
        <v>230</v>
      </c>
      <c r="E241" s="64">
        <v>7001</v>
      </c>
      <c r="F241" s="111"/>
      <c r="G241" s="111"/>
      <c r="H241" s="94">
        <v>90979516.007211998</v>
      </c>
      <c r="I241" s="94"/>
      <c r="J241" s="13">
        <v>62008409.881859198</v>
      </c>
      <c r="K241" s="13">
        <v>34889436.715262003</v>
      </c>
      <c r="L241" s="13">
        <v>13377880.1371987</v>
      </c>
    </row>
    <row r="242" spans="2:12" s="1" customFormat="1" ht="10" x14ac:dyDescent="0.2">
      <c r="B242" s="62">
        <v>44835</v>
      </c>
      <c r="C242" s="63">
        <v>51867</v>
      </c>
      <c r="D242" s="13">
        <v>231</v>
      </c>
      <c r="E242" s="64">
        <v>7032</v>
      </c>
      <c r="F242" s="111"/>
      <c r="G242" s="111"/>
      <c r="H242" s="94">
        <v>88308260.709553003</v>
      </c>
      <c r="I242" s="94"/>
      <c r="J242" s="13">
        <v>60085694.131303199</v>
      </c>
      <c r="K242" s="13">
        <v>33721628.4382184</v>
      </c>
      <c r="L242" s="13">
        <v>12875333.9116998</v>
      </c>
    </row>
    <row r="243" spans="2:12" s="1" customFormat="1" ht="10" x14ac:dyDescent="0.2">
      <c r="B243" s="62">
        <v>44835</v>
      </c>
      <c r="C243" s="63">
        <v>51898</v>
      </c>
      <c r="D243" s="13">
        <v>232</v>
      </c>
      <c r="E243" s="64">
        <v>7063</v>
      </c>
      <c r="F243" s="111"/>
      <c r="G243" s="111"/>
      <c r="H243" s="94">
        <v>85740541.296893999</v>
      </c>
      <c r="I243" s="94"/>
      <c r="J243" s="13">
        <v>58239649.356416501</v>
      </c>
      <c r="K243" s="13">
        <v>32602454.7327586</v>
      </c>
      <c r="L243" s="13">
        <v>12395295.432060501</v>
      </c>
    </row>
    <row r="244" spans="2:12" s="1" customFormat="1" ht="10" x14ac:dyDescent="0.2">
      <c r="B244" s="62">
        <v>44835</v>
      </c>
      <c r="C244" s="63">
        <v>51926</v>
      </c>
      <c r="D244" s="13">
        <v>233</v>
      </c>
      <c r="E244" s="64">
        <v>7091</v>
      </c>
      <c r="F244" s="111"/>
      <c r="G244" s="111"/>
      <c r="H244" s="94">
        <v>83267390.319500998</v>
      </c>
      <c r="I244" s="94"/>
      <c r="J244" s="13">
        <v>56473097.266032301</v>
      </c>
      <c r="K244" s="13">
        <v>31540913.867703501</v>
      </c>
      <c r="L244" s="13">
        <v>11945817.218573401</v>
      </c>
    </row>
    <row r="245" spans="2:12" s="1" customFormat="1" ht="10" x14ac:dyDescent="0.2">
      <c r="B245" s="62">
        <v>44835</v>
      </c>
      <c r="C245" s="63">
        <v>51957</v>
      </c>
      <c r="D245" s="13">
        <v>234</v>
      </c>
      <c r="E245" s="64">
        <v>7122</v>
      </c>
      <c r="F245" s="111"/>
      <c r="G245" s="111"/>
      <c r="H245" s="94">
        <v>80873089.729645997</v>
      </c>
      <c r="I245" s="94"/>
      <c r="J245" s="13">
        <v>54756221.061849497</v>
      </c>
      <c r="K245" s="13">
        <v>30504241.194989901</v>
      </c>
      <c r="L245" s="13">
        <v>11504253.387652701</v>
      </c>
    </row>
    <row r="246" spans="2:12" s="1" customFormat="1" ht="10" x14ac:dyDescent="0.2">
      <c r="B246" s="62">
        <v>44835</v>
      </c>
      <c r="C246" s="63">
        <v>51987</v>
      </c>
      <c r="D246" s="13">
        <v>235</v>
      </c>
      <c r="E246" s="64">
        <v>7152</v>
      </c>
      <c r="F246" s="111"/>
      <c r="G246" s="111"/>
      <c r="H246" s="94">
        <v>78520954.540804997</v>
      </c>
      <c r="I246" s="94"/>
      <c r="J246" s="13">
        <v>53076412.842908598</v>
      </c>
      <c r="K246" s="13">
        <v>29495657.989183702</v>
      </c>
      <c r="L246" s="13">
        <v>11078281.2043969</v>
      </c>
    </row>
    <row r="247" spans="2:12" s="1" customFormat="1" ht="10" x14ac:dyDescent="0.2">
      <c r="B247" s="62">
        <v>44835</v>
      </c>
      <c r="C247" s="63">
        <v>52018</v>
      </c>
      <c r="D247" s="13">
        <v>236</v>
      </c>
      <c r="E247" s="64">
        <v>7183</v>
      </c>
      <c r="F247" s="111"/>
      <c r="G247" s="111"/>
      <c r="H247" s="94">
        <v>76214643.318412006</v>
      </c>
      <c r="I247" s="94"/>
      <c r="J247" s="13">
        <v>51430079.253641099</v>
      </c>
      <c r="K247" s="13">
        <v>28508069.6915025</v>
      </c>
      <c r="L247" s="13">
        <v>10662001.206871299</v>
      </c>
    </row>
    <row r="248" spans="2:12" s="1" customFormat="1" ht="10" x14ac:dyDescent="0.2">
      <c r="B248" s="62">
        <v>44835</v>
      </c>
      <c r="C248" s="63">
        <v>52048</v>
      </c>
      <c r="D248" s="13">
        <v>237</v>
      </c>
      <c r="E248" s="64">
        <v>7213</v>
      </c>
      <c r="F248" s="111"/>
      <c r="G248" s="111"/>
      <c r="H248" s="94">
        <v>73950699.457374007</v>
      </c>
      <c r="I248" s="94"/>
      <c r="J248" s="13">
        <v>49820446.855978198</v>
      </c>
      <c r="K248" s="13">
        <v>27547868.6831365</v>
      </c>
      <c r="L248" s="13">
        <v>10260653.0572372</v>
      </c>
    </row>
    <row r="249" spans="2:12" s="1" customFormat="1" ht="10" x14ac:dyDescent="0.2">
      <c r="B249" s="62">
        <v>44835</v>
      </c>
      <c r="C249" s="63">
        <v>52079</v>
      </c>
      <c r="D249" s="13">
        <v>238</v>
      </c>
      <c r="E249" s="64">
        <v>7244</v>
      </c>
      <c r="F249" s="111"/>
      <c r="G249" s="111"/>
      <c r="H249" s="94">
        <v>71705848.550052002</v>
      </c>
      <c r="I249" s="94"/>
      <c r="J249" s="13">
        <v>48226160.926327497</v>
      </c>
      <c r="K249" s="13">
        <v>26598501.457270999</v>
      </c>
      <c r="L249" s="13">
        <v>9865084.0099568609</v>
      </c>
    </row>
    <row r="250" spans="2:12" s="1" customFormat="1" ht="10" x14ac:dyDescent="0.2">
      <c r="B250" s="62">
        <v>44835</v>
      </c>
      <c r="C250" s="63">
        <v>52110</v>
      </c>
      <c r="D250" s="13">
        <v>239</v>
      </c>
      <c r="E250" s="64">
        <v>7275</v>
      </c>
      <c r="F250" s="111"/>
      <c r="G250" s="111"/>
      <c r="H250" s="94">
        <v>69479259.457129002</v>
      </c>
      <c r="I250" s="94"/>
      <c r="J250" s="13">
        <v>46649400.985582799</v>
      </c>
      <c r="K250" s="13">
        <v>25663426.571404301</v>
      </c>
      <c r="L250" s="13">
        <v>9477960.2047087904</v>
      </c>
    </row>
    <row r="251" spans="2:12" s="1" customFormat="1" ht="10" x14ac:dyDescent="0.2">
      <c r="B251" s="62">
        <v>44835</v>
      </c>
      <c r="C251" s="63">
        <v>52140</v>
      </c>
      <c r="D251" s="13">
        <v>240</v>
      </c>
      <c r="E251" s="64">
        <v>7305</v>
      </c>
      <c r="F251" s="111"/>
      <c r="G251" s="111"/>
      <c r="H251" s="94">
        <v>67281684.449561</v>
      </c>
      <c r="I251" s="94"/>
      <c r="J251" s="13">
        <v>45099767.891108498</v>
      </c>
      <c r="K251" s="13">
        <v>24749854.228585601</v>
      </c>
      <c r="L251" s="13">
        <v>9103092.7343290895</v>
      </c>
    </row>
    <row r="252" spans="2:12" s="1" customFormat="1" ht="10" x14ac:dyDescent="0.2">
      <c r="B252" s="62">
        <v>44835</v>
      </c>
      <c r="C252" s="63">
        <v>52171</v>
      </c>
      <c r="D252" s="13">
        <v>241</v>
      </c>
      <c r="E252" s="64">
        <v>7336</v>
      </c>
      <c r="F252" s="111"/>
      <c r="G252" s="111"/>
      <c r="H252" s="94">
        <v>65108315.825622</v>
      </c>
      <c r="I252" s="94"/>
      <c r="J252" s="13">
        <v>43568909.649003401</v>
      </c>
      <c r="K252" s="13">
        <v>23848942.305831101</v>
      </c>
      <c r="L252" s="13">
        <v>8734580.74893553</v>
      </c>
    </row>
    <row r="253" spans="2:12" s="1" customFormat="1" ht="10" x14ac:dyDescent="0.2">
      <c r="B253" s="62">
        <v>44835</v>
      </c>
      <c r="C253" s="63">
        <v>52201</v>
      </c>
      <c r="D253" s="13">
        <v>242</v>
      </c>
      <c r="E253" s="64">
        <v>7366</v>
      </c>
      <c r="F253" s="111"/>
      <c r="G253" s="111"/>
      <c r="H253" s="94">
        <v>62949408.018896997</v>
      </c>
      <c r="I253" s="94"/>
      <c r="J253" s="13">
        <v>42055077.794551097</v>
      </c>
      <c r="K253" s="13">
        <v>22963635.222641401</v>
      </c>
      <c r="L253" s="13">
        <v>8375864.9077815702</v>
      </c>
    </row>
    <row r="254" spans="2:12" s="1" customFormat="1" ht="10" x14ac:dyDescent="0.2">
      <c r="B254" s="62">
        <v>44835</v>
      </c>
      <c r="C254" s="63">
        <v>52232</v>
      </c>
      <c r="D254" s="13">
        <v>243</v>
      </c>
      <c r="E254" s="64">
        <v>7397</v>
      </c>
      <c r="F254" s="111"/>
      <c r="G254" s="111"/>
      <c r="H254" s="94">
        <v>60817342.224398002</v>
      </c>
      <c r="I254" s="94"/>
      <c r="J254" s="13">
        <v>40561780.127910003</v>
      </c>
      <c r="K254" s="13">
        <v>22091911.675908599</v>
      </c>
      <c r="L254" s="13">
        <v>8023778.7058027396</v>
      </c>
    </row>
    <row r="255" spans="2:12" s="1" customFormat="1" ht="10" x14ac:dyDescent="0.2">
      <c r="B255" s="62">
        <v>44835</v>
      </c>
      <c r="C255" s="63">
        <v>52263</v>
      </c>
      <c r="D255" s="13">
        <v>244</v>
      </c>
      <c r="E255" s="64">
        <v>7428</v>
      </c>
      <c r="F255" s="111"/>
      <c r="G255" s="111"/>
      <c r="H255" s="94">
        <v>58703776.206028</v>
      </c>
      <c r="I255" s="94"/>
      <c r="J255" s="13">
        <v>39085744.363167301</v>
      </c>
      <c r="K255" s="13">
        <v>21233851.305705499</v>
      </c>
      <c r="L255" s="13">
        <v>7679466.2407612903</v>
      </c>
    </row>
    <row r="256" spans="2:12" s="1" customFormat="1" ht="10" x14ac:dyDescent="0.2">
      <c r="B256" s="62">
        <v>44835</v>
      </c>
      <c r="C256" s="63">
        <v>52291</v>
      </c>
      <c r="D256" s="13">
        <v>245</v>
      </c>
      <c r="E256" s="64">
        <v>7456</v>
      </c>
      <c r="F256" s="111"/>
      <c r="G256" s="111"/>
      <c r="H256" s="94">
        <v>56614202.188187003</v>
      </c>
      <c r="I256" s="94"/>
      <c r="J256" s="13">
        <v>37636728.2289965</v>
      </c>
      <c r="K256" s="13">
        <v>20399680.416312501</v>
      </c>
      <c r="L256" s="13">
        <v>7349548.1375954803</v>
      </c>
    </row>
    <row r="257" spans="2:12" s="1" customFormat="1" ht="10" x14ac:dyDescent="0.2">
      <c r="B257" s="62">
        <v>44835</v>
      </c>
      <c r="C257" s="63">
        <v>52322</v>
      </c>
      <c r="D257" s="13">
        <v>246</v>
      </c>
      <c r="E257" s="64">
        <v>7487</v>
      </c>
      <c r="F257" s="111"/>
      <c r="G257" s="111"/>
      <c r="H257" s="94">
        <v>54566735.734159</v>
      </c>
      <c r="I257" s="94"/>
      <c r="J257" s="13">
        <v>36214060.677645698</v>
      </c>
      <c r="K257" s="13">
        <v>19578653.416441701</v>
      </c>
      <c r="L257" s="13">
        <v>7023874.0136479</v>
      </c>
    </row>
    <row r="258" spans="2:12" s="1" customFormat="1" ht="10" x14ac:dyDescent="0.2">
      <c r="B258" s="62">
        <v>44835</v>
      </c>
      <c r="C258" s="63">
        <v>52352</v>
      </c>
      <c r="D258" s="13">
        <v>247</v>
      </c>
      <c r="E258" s="64">
        <v>7517</v>
      </c>
      <c r="F258" s="111"/>
      <c r="G258" s="111"/>
      <c r="H258" s="94">
        <v>52459505.712668002</v>
      </c>
      <c r="I258" s="94"/>
      <c r="J258" s="13">
        <v>34758418.2768519</v>
      </c>
      <c r="K258" s="13">
        <v>18745428.226830799</v>
      </c>
      <c r="L258" s="13">
        <v>6697386.2171826502</v>
      </c>
    </row>
    <row r="259" spans="2:12" s="1" customFormat="1" ht="10" x14ac:dyDescent="0.2">
      <c r="B259" s="62">
        <v>44835</v>
      </c>
      <c r="C259" s="63">
        <v>52383</v>
      </c>
      <c r="D259" s="13">
        <v>248</v>
      </c>
      <c r="E259" s="64">
        <v>7548</v>
      </c>
      <c r="F259" s="111"/>
      <c r="G259" s="111"/>
      <c r="H259" s="94">
        <v>50464894.525044002</v>
      </c>
      <c r="I259" s="94"/>
      <c r="J259" s="13">
        <v>33380125.090264998</v>
      </c>
      <c r="K259" s="13">
        <v>17956323.1940661</v>
      </c>
      <c r="L259" s="13">
        <v>6388281.00148171</v>
      </c>
    </row>
    <row r="260" spans="2:12" s="1" customFormat="1" ht="10" x14ac:dyDescent="0.2">
      <c r="B260" s="62">
        <v>44835</v>
      </c>
      <c r="C260" s="63">
        <v>52413</v>
      </c>
      <c r="D260" s="13">
        <v>249</v>
      </c>
      <c r="E260" s="64">
        <v>7578</v>
      </c>
      <c r="F260" s="111"/>
      <c r="G260" s="111"/>
      <c r="H260" s="94">
        <v>48510269.236899003</v>
      </c>
      <c r="I260" s="94"/>
      <c r="J260" s="13">
        <v>32034565.3166655</v>
      </c>
      <c r="K260" s="13">
        <v>17190086.277404498</v>
      </c>
      <c r="L260" s="13">
        <v>6090609.2462421097</v>
      </c>
    </row>
    <row r="261" spans="2:12" s="1" customFormat="1" ht="10" x14ac:dyDescent="0.2">
      <c r="B261" s="62">
        <v>44835</v>
      </c>
      <c r="C261" s="63">
        <v>52444</v>
      </c>
      <c r="D261" s="13">
        <v>250</v>
      </c>
      <c r="E261" s="64">
        <v>7609</v>
      </c>
      <c r="F261" s="111"/>
      <c r="G261" s="111"/>
      <c r="H261" s="94">
        <v>46577935.346644998</v>
      </c>
      <c r="I261" s="94"/>
      <c r="J261" s="13">
        <v>30706347.685881</v>
      </c>
      <c r="K261" s="13">
        <v>16435445.3668081</v>
      </c>
      <c r="L261" s="13">
        <v>5798568.30929856</v>
      </c>
    </row>
    <row r="262" spans="2:12" s="1" customFormat="1" ht="10" x14ac:dyDescent="0.2">
      <c r="B262" s="62">
        <v>44835</v>
      </c>
      <c r="C262" s="63">
        <v>52475</v>
      </c>
      <c r="D262" s="13">
        <v>251</v>
      </c>
      <c r="E262" s="64">
        <v>7640</v>
      </c>
      <c r="F262" s="111"/>
      <c r="G262" s="111"/>
      <c r="H262" s="94">
        <v>44662461.325778998</v>
      </c>
      <c r="I262" s="94"/>
      <c r="J262" s="13">
        <v>29393639.373916902</v>
      </c>
      <c r="K262" s="13">
        <v>15692811.873538701</v>
      </c>
      <c r="L262" s="13">
        <v>5513110.3911435297</v>
      </c>
    </row>
    <row r="263" spans="2:12" s="1" customFormat="1" ht="10" x14ac:dyDescent="0.2">
      <c r="B263" s="62">
        <v>44835</v>
      </c>
      <c r="C263" s="63">
        <v>52505</v>
      </c>
      <c r="D263" s="13">
        <v>252</v>
      </c>
      <c r="E263" s="64">
        <v>7670</v>
      </c>
      <c r="F263" s="111"/>
      <c r="G263" s="111"/>
      <c r="H263" s="94">
        <v>42775539.425353996</v>
      </c>
      <c r="I263" s="94"/>
      <c r="J263" s="13">
        <v>28105593.703107499</v>
      </c>
      <c r="K263" s="13">
        <v>14968212.424734101</v>
      </c>
      <c r="L263" s="13">
        <v>5236992.3748834096</v>
      </c>
    </row>
    <row r="264" spans="2:12" s="1" customFormat="1" ht="10" x14ac:dyDescent="0.2">
      <c r="B264" s="62">
        <v>44835</v>
      </c>
      <c r="C264" s="63">
        <v>52536</v>
      </c>
      <c r="D264" s="13">
        <v>253</v>
      </c>
      <c r="E264" s="64">
        <v>7701</v>
      </c>
      <c r="F264" s="111"/>
      <c r="G264" s="111"/>
      <c r="H264" s="94">
        <v>40903478.311562002</v>
      </c>
      <c r="I264" s="94"/>
      <c r="J264" s="13">
        <v>26829976.270469401</v>
      </c>
      <c r="K264" s="13">
        <v>14252516.60313</v>
      </c>
      <c r="L264" s="13">
        <v>4965467.9015491502</v>
      </c>
    </row>
    <row r="265" spans="2:12" s="1" customFormat="1" ht="10" x14ac:dyDescent="0.2">
      <c r="B265" s="62">
        <v>44835</v>
      </c>
      <c r="C265" s="63">
        <v>52566</v>
      </c>
      <c r="D265" s="13">
        <v>254</v>
      </c>
      <c r="E265" s="64">
        <v>7731</v>
      </c>
      <c r="F265" s="111"/>
      <c r="G265" s="111"/>
      <c r="H265" s="94">
        <v>39038653.251364999</v>
      </c>
      <c r="I265" s="94"/>
      <c r="J265" s="13">
        <v>25564743.241913602</v>
      </c>
      <c r="K265" s="13">
        <v>13546979.375271801</v>
      </c>
      <c r="L265" s="13">
        <v>4700317.2982133999</v>
      </c>
    </row>
    <row r="266" spans="2:12" s="1" customFormat="1" ht="10" x14ac:dyDescent="0.2">
      <c r="B266" s="62">
        <v>44835</v>
      </c>
      <c r="C266" s="63">
        <v>52597</v>
      </c>
      <c r="D266" s="13">
        <v>255</v>
      </c>
      <c r="E266" s="64">
        <v>7762</v>
      </c>
      <c r="F266" s="111"/>
      <c r="G266" s="111"/>
      <c r="H266" s="94">
        <v>36960577.293218002</v>
      </c>
      <c r="I266" s="94"/>
      <c r="J266" s="13">
        <v>24162848.628279399</v>
      </c>
      <c r="K266" s="13">
        <v>12771539.779742399</v>
      </c>
      <c r="L266" s="13">
        <v>4412498.6615683101</v>
      </c>
    </row>
    <row r="267" spans="2:12" s="1" customFormat="1" ht="10" x14ac:dyDescent="0.2">
      <c r="B267" s="62">
        <v>44835</v>
      </c>
      <c r="C267" s="63">
        <v>52628</v>
      </c>
      <c r="D267" s="13">
        <v>256</v>
      </c>
      <c r="E267" s="64">
        <v>7793</v>
      </c>
      <c r="F267" s="111"/>
      <c r="G267" s="111"/>
      <c r="H267" s="94">
        <v>35132609.004478998</v>
      </c>
      <c r="I267" s="94"/>
      <c r="J267" s="13">
        <v>22928865.604861502</v>
      </c>
      <c r="K267" s="13">
        <v>12088482.5757818</v>
      </c>
      <c r="L267" s="13">
        <v>4158816.2730172998</v>
      </c>
    </row>
    <row r="268" spans="2:12" s="1" customFormat="1" ht="10" x14ac:dyDescent="0.2">
      <c r="B268" s="62">
        <v>44835</v>
      </c>
      <c r="C268" s="63">
        <v>52657</v>
      </c>
      <c r="D268" s="13">
        <v>257</v>
      </c>
      <c r="E268" s="64">
        <v>7822</v>
      </c>
      <c r="F268" s="111"/>
      <c r="G268" s="111"/>
      <c r="H268" s="94">
        <v>33326265.024491999</v>
      </c>
      <c r="I268" s="94"/>
      <c r="J268" s="13">
        <v>21715465.9121278</v>
      </c>
      <c r="K268" s="13">
        <v>11421517.605926801</v>
      </c>
      <c r="L268" s="13">
        <v>3913788.0845130002</v>
      </c>
    </row>
    <row r="269" spans="2:12" s="1" customFormat="1" ht="10" x14ac:dyDescent="0.2">
      <c r="B269" s="62">
        <v>44835</v>
      </c>
      <c r="C269" s="63">
        <v>52688</v>
      </c>
      <c r="D269" s="13">
        <v>258</v>
      </c>
      <c r="E269" s="64">
        <v>7853</v>
      </c>
      <c r="F269" s="111"/>
      <c r="G269" s="111"/>
      <c r="H269" s="94">
        <v>31536896.770507</v>
      </c>
      <c r="I269" s="94"/>
      <c r="J269" s="13">
        <v>20514656.223087501</v>
      </c>
      <c r="K269" s="13">
        <v>10762495.882961901</v>
      </c>
      <c r="L269" s="13">
        <v>3672341.92737824</v>
      </c>
    </row>
    <row r="270" spans="2:12" s="1" customFormat="1" ht="10" x14ac:dyDescent="0.2">
      <c r="B270" s="62">
        <v>44835</v>
      </c>
      <c r="C270" s="63">
        <v>52718</v>
      </c>
      <c r="D270" s="13">
        <v>259</v>
      </c>
      <c r="E270" s="64">
        <v>7883</v>
      </c>
      <c r="F270" s="111"/>
      <c r="G270" s="111"/>
      <c r="H270" s="94">
        <v>29698487.973044001</v>
      </c>
      <c r="I270" s="94"/>
      <c r="J270" s="13">
        <v>19287066.872678801</v>
      </c>
      <c r="K270" s="13">
        <v>10093567.8861416</v>
      </c>
      <c r="L270" s="13">
        <v>3429974.6039766502</v>
      </c>
    </row>
    <row r="271" spans="2:12" s="1" customFormat="1" ht="10" x14ac:dyDescent="0.2">
      <c r="B271" s="62">
        <v>44835</v>
      </c>
      <c r="C271" s="63">
        <v>52749</v>
      </c>
      <c r="D271" s="13">
        <v>260</v>
      </c>
      <c r="E271" s="64">
        <v>7914</v>
      </c>
      <c r="F271" s="111"/>
      <c r="G271" s="111"/>
      <c r="H271" s="94">
        <v>27976977.1404</v>
      </c>
      <c r="I271" s="94"/>
      <c r="J271" s="13">
        <v>18138251.295024499</v>
      </c>
      <c r="K271" s="13">
        <v>9468213.2180229407</v>
      </c>
      <c r="L271" s="13">
        <v>3203840.1910191202</v>
      </c>
    </row>
    <row r="272" spans="2:12" s="1" customFormat="1" ht="10" x14ac:dyDescent="0.2">
      <c r="B272" s="62">
        <v>44835</v>
      </c>
      <c r="C272" s="63">
        <v>52779</v>
      </c>
      <c r="D272" s="13">
        <v>261</v>
      </c>
      <c r="E272" s="64">
        <v>7944</v>
      </c>
      <c r="F272" s="111"/>
      <c r="G272" s="111"/>
      <c r="H272" s="94">
        <v>26298674.440536</v>
      </c>
      <c r="I272" s="94"/>
      <c r="J272" s="13">
        <v>17022174.791203</v>
      </c>
      <c r="K272" s="13">
        <v>8863748.5620635897</v>
      </c>
      <c r="L272" s="13">
        <v>2987007.5967892199</v>
      </c>
    </row>
    <row r="273" spans="2:12" s="1" customFormat="1" ht="10" x14ac:dyDescent="0.2">
      <c r="B273" s="62">
        <v>44835</v>
      </c>
      <c r="C273" s="63">
        <v>52810</v>
      </c>
      <c r="D273" s="13">
        <v>262</v>
      </c>
      <c r="E273" s="64">
        <v>7975</v>
      </c>
      <c r="F273" s="111"/>
      <c r="G273" s="111"/>
      <c r="H273" s="94">
        <v>24703155.284063999</v>
      </c>
      <c r="I273" s="94"/>
      <c r="J273" s="13">
        <v>15962334.0161274</v>
      </c>
      <c r="K273" s="13">
        <v>8290731.8603120102</v>
      </c>
      <c r="L273" s="13">
        <v>2782072.1461644899</v>
      </c>
    </row>
    <row r="274" spans="2:12" s="1" customFormat="1" ht="10" x14ac:dyDescent="0.2">
      <c r="B274" s="62">
        <v>44835</v>
      </c>
      <c r="C274" s="63">
        <v>52841</v>
      </c>
      <c r="D274" s="13">
        <v>263</v>
      </c>
      <c r="E274" s="64">
        <v>8006</v>
      </c>
      <c r="F274" s="111"/>
      <c r="G274" s="111"/>
      <c r="H274" s="94">
        <v>23181389.522980999</v>
      </c>
      <c r="I274" s="94"/>
      <c r="J274" s="13">
        <v>14953615.5025208</v>
      </c>
      <c r="K274" s="13">
        <v>7747057.46707574</v>
      </c>
      <c r="L274" s="13">
        <v>2588623.6575520802</v>
      </c>
    </row>
    <row r="275" spans="2:12" s="1" customFormat="1" ht="10" x14ac:dyDescent="0.2">
      <c r="B275" s="62">
        <v>44835</v>
      </c>
      <c r="C275" s="63">
        <v>52871</v>
      </c>
      <c r="D275" s="13">
        <v>264</v>
      </c>
      <c r="E275" s="64">
        <v>8036</v>
      </c>
      <c r="F275" s="111"/>
      <c r="G275" s="111"/>
      <c r="H275" s="94">
        <v>21753384.793476999</v>
      </c>
      <c r="I275" s="94"/>
      <c r="J275" s="13">
        <v>14009419.7391915</v>
      </c>
      <c r="K275" s="13">
        <v>7240031.9501510998</v>
      </c>
      <c r="L275" s="13">
        <v>2409287.9279559599</v>
      </c>
    </row>
    <row r="276" spans="2:12" s="1" customFormat="1" ht="10" x14ac:dyDescent="0.2">
      <c r="B276" s="62">
        <v>44835</v>
      </c>
      <c r="C276" s="63">
        <v>52902</v>
      </c>
      <c r="D276" s="13">
        <v>265</v>
      </c>
      <c r="E276" s="64">
        <v>8067</v>
      </c>
      <c r="F276" s="111"/>
      <c r="G276" s="111"/>
      <c r="H276" s="94">
        <v>20386279.810160998</v>
      </c>
      <c r="I276" s="94"/>
      <c r="J276" s="13">
        <v>13106721.314246999</v>
      </c>
      <c r="K276" s="13">
        <v>6756293.2801189199</v>
      </c>
      <c r="L276" s="13">
        <v>2238789.8781073899</v>
      </c>
    </row>
    <row r="277" spans="2:12" s="1" customFormat="1" ht="10" x14ac:dyDescent="0.2">
      <c r="B277" s="62">
        <v>44835</v>
      </c>
      <c r="C277" s="63">
        <v>52932</v>
      </c>
      <c r="D277" s="13">
        <v>266</v>
      </c>
      <c r="E277" s="64">
        <v>8097</v>
      </c>
      <c r="F277" s="111"/>
      <c r="G277" s="111"/>
      <c r="H277" s="94">
        <v>19072669.054014999</v>
      </c>
      <c r="I277" s="94"/>
      <c r="J277" s="13">
        <v>12242049.1225695</v>
      </c>
      <c r="K277" s="13">
        <v>6295037.3796402104</v>
      </c>
      <c r="L277" s="13">
        <v>2077395.7467211101</v>
      </c>
    </row>
    <row r="278" spans="2:12" s="1" customFormat="1" ht="10" x14ac:dyDescent="0.2">
      <c r="B278" s="62">
        <v>44835</v>
      </c>
      <c r="C278" s="63">
        <v>52963</v>
      </c>
      <c r="D278" s="13">
        <v>267</v>
      </c>
      <c r="E278" s="64">
        <v>8128</v>
      </c>
      <c r="F278" s="111"/>
      <c r="G278" s="111"/>
      <c r="H278" s="94">
        <v>17857323.354876</v>
      </c>
      <c r="I278" s="94"/>
      <c r="J278" s="13">
        <v>11442522.803849399</v>
      </c>
      <c r="K278" s="13">
        <v>5868945.4775368804</v>
      </c>
      <c r="L278" s="13">
        <v>1928579.8253556399</v>
      </c>
    </row>
    <row r="279" spans="2:12" s="1" customFormat="1" ht="10" x14ac:dyDescent="0.2">
      <c r="B279" s="62">
        <v>44835</v>
      </c>
      <c r="C279" s="63">
        <v>52994</v>
      </c>
      <c r="D279" s="13">
        <v>268</v>
      </c>
      <c r="E279" s="64">
        <v>8159</v>
      </c>
      <c r="F279" s="111"/>
      <c r="G279" s="111"/>
      <c r="H279" s="94">
        <v>16662985.962428</v>
      </c>
      <c r="I279" s="94"/>
      <c r="J279" s="13">
        <v>10659112.142098799</v>
      </c>
      <c r="K279" s="13">
        <v>5453224.9437248399</v>
      </c>
      <c r="L279" s="13">
        <v>1784380.9436694901</v>
      </c>
    </row>
    <row r="280" spans="2:12" s="1" customFormat="1" ht="10" x14ac:dyDescent="0.2">
      <c r="B280" s="62">
        <v>44835</v>
      </c>
      <c r="C280" s="63">
        <v>53022</v>
      </c>
      <c r="D280" s="13">
        <v>269</v>
      </c>
      <c r="E280" s="64">
        <v>8187</v>
      </c>
      <c r="F280" s="111"/>
      <c r="G280" s="111"/>
      <c r="H280" s="94">
        <v>15487219.788307</v>
      </c>
      <c r="I280" s="94"/>
      <c r="J280" s="13">
        <v>9891810.4945156295</v>
      </c>
      <c r="K280" s="13">
        <v>5049045.5069312602</v>
      </c>
      <c r="L280" s="13">
        <v>1645805.31383505</v>
      </c>
    </row>
    <row r="281" spans="2:12" s="1" customFormat="1" ht="10" x14ac:dyDescent="0.2">
      <c r="B281" s="62">
        <v>44835</v>
      </c>
      <c r="C281" s="63">
        <v>53053</v>
      </c>
      <c r="D281" s="13">
        <v>270</v>
      </c>
      <c r="E281" s="64">
        <v>8218</v>
      </c>
      <c r="F281" s="111"/>
      <c r="G281" s="111"/>
      <c r="H281" s="94">
        <v>14331374.498172</v>
      </c>
      <c r="I281" s="94"/>
      <c r="J281" s="13">
        <v>9138037.7917661108</v>
      </c>
      <c r="K281" s="13">
        <v>4652437.4191381503</v>
      </c>
      <c r="L281" s="13">
        <v>1510102.18110699</v>
      </c>
    </row>
    <row r="282" spans="2:12" s="1" customFormat="1" ht="10" x14ac:dyDescent="0.2">
      <c r="B282" s="62">
        <v>44835</v>
      </c>
      <c r="C282" s="63">
        <v>53083</v>
      </c>
      <c r="D282" s="13">
        <v>271</v>
      </c>
      <c r="E282" s="64">
        <v>8248</v>
      </c>
      <c r="F282" s="111"/>
      <c r="G282" s="111"/>
      <c r="H282" s="94">
        <v>13207853.433584001</v>
      </c>
      <c r="I282" s="94"/>
      <c r="J282" s="13">
        <v>8407829.6958158296</v>
      </c>
      <c r="K282" s="13">
        <v>4270131.6413574703</v>
      </c>
      <c r="L282" s="13">
        <v>1380330.68351802</v>
      </c>
    </row>
    <row r="283" spans="2:12" s="1" customFormat="1" ht="10" x14ac:dyDescent="0.2">
      <c r="B283" s="62">
        <v>44835</v>
      </c>
      <c r="C283" s="63">
        <v>53114</v>
      </c>
      <c r="D283" s="13">
        <v>272</v>
      </c>
      <c r="E283" s="64">
        <v>8279</v>
      </c>
      <c r="F283" s="111"/>
      <c r="G283" s="111"/>
      <c r="H283" s="94">
        <v>12147350.393297</v>
      </c>
      <c r="I283" s="94"/>
      <c r="J283" s="13">
        <v>7719621.4356571799</v>
      </c>
      <c r="K283" s="13">
        <v>3910636.5393193099</v>
      </c>
      <c r="L283" s="13">
        <v>1258768.7470293301</v>
      </c>
    </row>
    <row r="284" spans="2:12" s="1" customFormat="1" ht="10" x14ac:dyDescent="0.2">
      <c r="B284" s="62">
        <v>44835</v>
      </c>
      <c r="C284" s="63">
        <v>53144</v>
      </c>
      <c r="D284" s="13">
        <v>273</v>
      </c>
      <c r="E284" s="64">
        <v>8309</v>
      </c>
      <c r="F284" s="111"/>
      <c r="G284" s="111"/>
      <c r="H284" s="94">
        <v>11132124.615254</v>
      </c>
      <c r="I284" s="94"/>
      <c r="J284" s="13">
        <v>7062835.0573995998</v>
      </c>
      <c r="K284" s="13">
        <v>3569112.8652301598</v>
      </c>
      <c r="L284" s="13">
        <v>1144128.65570893</v>
      </c>
    </row>
    <row r="285" spans="2:12" s="1" customFormat="1" ht="10" x14ac:dyDescent="0.2">
      <c r="B285" s="62">
        <v>44835</v>
      </c>
      <c r="C285" s="63">
        <v>53175</v>
      </c>
      <c r="D285" s="13">
        <v>274</v>
      </c>
      <c r="E285" s="64">
        <v>8340</v>
      </c>
      <c r="F285" s="111"/>
      <c r="G285" s="111"/>
      <c r="H285" s="94">
        <v>10146567.373602999</v>
      </c>
      <c r="I285" s="94"/>
      <c r="J285" s="13">
        <v>6426624.5283867298</v>
      </c>
      <c r="K285" s="13">
        <v>3239352.7104955502</v>
      </c>
      <c r="L285" s="13">
        <v>1034021.18986964</v>
      </c>
    </row>
    <row r="286" spans="2:12" s="1" customFormat="1" ht="10" x14ac:dyDescent="0.2">
      <c r="B286" s="62">
        <v>44835</v>
      </c>
      <c r="C286" s="63">
        <v>53206</v>
      </c>
      <c r="D286" s="13">
        <v>275</v>
      </c>
      <c r="E286" s="64">
        <v>8371</v>
      </c>
      <c r="F286" s="111"/>
      <c r="G286" s="111"/>
      <c r="H286" s="94">
        <v>9178586.4537129998</v>
      </c>
      <c r="I286" s="94"/>
      <c r="J286" s="13">
        <v>5803665.3969954904</v>
      </c>
      <c r="K286" s="13">
        <v>2917909.1729060002</v>
      </c>
      <c r="L286" s="13">
        <v>927469.39966301504</v>
      </c>
    </row>
    <row r="287" spans="2:12" s="1" customFormat="1" ht="10" x14ac:dyDescent="0.2">
      <c r="B287" s="62">
        <v>44835</v>
      </c>
      <c r="C287" s="63">
        <v>53236</v>
      </c>
      <c r="D287" s="13">
        <v>276</v>
      </c>
      <c r="E287" s="64">
        <v>8401</v>
      </c>
      <c r="F287" s="111"/>
      <c r="G287" s="111"/>
      <c r="H287" s="94">
        <v>8259951.7882479997</v>
      </c>
      <c r="I287" s="94"/>
      <c r="J287" s="13">
        <v>5214235.4227775401</v>
      </c>
      <c r="K287" s="13">
        <v>2615109.0670041898</v>
      </c>
      <c r="L287" s="13">
        <v>827815.79825667804</v>
      </c>
    </row>
    <row r="288" spans="2:12" s="1" customFormat="1" ht="10" x14ac:dyDescent="0.2">
      <c r="B288" s="62">
        <v>44835</v>
      </c>
      <c r="C288" s="63">
        <v>53267</v>
      </c>
      <c r="D288" s="13">
        <v>277</v>
      </c>
      <c r="E288" s="64">
        <v>8432</v>
      </c>
      <c r="F288" s="111"/>
      <c r="G288" s="111"/>
      <c r="H288" s="94">
        <v>7380300.9569070004</v>
      </c>
      <c r="I288" s="94"/>
      <c r="J288" s="13">
        <v>4651038.92643594</v>
      </c>
      <c r="K288" s="13">
        <v>2326715.2588212001</v>
      </c>
      <c r="L288" s="13">
        <v>733404.82265436999</v>
      </c>
    </row>
    <row r="289" spans="2:12" s="1" customFormat="1" ht="10" x14ac:dyDescent="0.2">
      <c r="B289" s="62">
        <v>44835</v>
      </c>
      <c r="C289" s="63">
        <v>53297</v>
      </c>
      <c r="D289" s="13">
        <v>278</v>
      </c>
      <c r="E289" s="64">
        <v>8462</v>
      </c>
      <c r="F289" s="111"/>
      <c r="G289" s="111"/>
      <c r="H289" s="94">
        <v>6530673.7408490004</v>
      </c>
      <c r="I289" s="94"/>
      <c r="J289" s="13">
        <v>4108851.5473476099</v>
      </c>
      <c r="K289" s="13">
        <v>2050423.0789348299</v>
      </c>
      <c r="L289" s="13">
        <v>643665.28730353701</v>
      </c>
    </row>
    <row r="290" spans="2:12" s="1" customFormat="1" ht="10" x14ac:dyDescent="0.2">
      <c r="B290" s="62">
        <v>44835</v>
      </c>
      <c r="C290" s="63">
        <v>53328</v>
      </c>
      <c r="D290" s="13">
        <v>279</v>
      </c>
      <c r="E290" s="64">
        <v>8493</v>
      </c>
      <c r="F290" s="111"/>
      <c r="G290" s="111"/>
      <c r="H290" s="94">
        <v>5725793.6651140004</v>
      </c>
      <c r="I290" s="94"/>
      <c r="J290" s="13">
        <v>3596341.5898515899</v>
      </c>
      <c r="K290" s="13">
        <v>1790103.1604024</v>
      </c>
      <c r="L290" s="13">
        <v>559565.95808870601</v>
      </c>
    </row>
    <row r="291" spans="2:12" s="1" customFormat="1" ht="10" x14ac:dyDescent="0.2">
      <c r="B291" s="62">
        <v>44835</v>
      </c>
      <c r="C291" s="63">
        <v>53359</v>
      </c>
      <c r="D291" s="13">
        <v>280</v>
      </c>
      <c r="E291" s="64">
        <v>8524</v>
      </c>
      <c r="F291" s="111"/>
      <c r="G291" s="111"/>
      <c r="H291" s="94">
        <v>4956116.0621130001</v>
      </c>
      <c r="I291" s="94"/>
      <c r="J291" s="13">
        <v>3107631.31345854</v>
      </c>
      <c r="K291" s="13">
        <v>1542910.3972221301</v>
      </c>
      <c r="L291" s="13">
        <v>480253.51444060699</v>
      </c>
    </row>
    <row r="292" spans="2:12" s="1" customFormat="1" ht="10" x14ac:dyDescent="0.2">
      <c r="B292" s="62">
        <v>44835</v>
      </c>
      <c r="C292" s="63">
        <v>53387</v>
      </c>
      <c r="D292" s="13">
        <v>281</v>
      </c>
      <c r="E292" s="64">
        <v>8552</v>
      </c>
      <c r="F292" s="111"/>
      <c r="G292" s="111"/>
      <c r="H292" s="94">
        <v>4227196.6932640001</v>
      </c>
      <c r="I292" s="94"/>
      <c r="J292" s="13">
        <v>2646516.4634408699</v>
      </c>
      <c r="K292" s="13">
        <v>1310952.4299578799</v>
      </c>
      <c r="L292" s="13">
        <v>406491.80091991898</v>
      </c>
    </row>
    <row r="293" spans="2:12" s="1" customFormat="1" ht="10" x14ac:dyDescent="0.2">
      <c r="B293" s="62">
        <v>44835</v>
      </c>
      <c r="C293" s="63">
        <v>53418</v>
      </c>
      <c r="D293" s="13">
        <v>282</v>
      </c>
      <c r="E293" s="64">
        <v>8583</v>
      </c>
      <c r="F293" s="111"/>
      <c r="G293" s="111"/>
      <c r="H293" s="94">
        <v>3565247.3425059998</v>
      </c>
      <c r="I293" s="94"/>
      <c r="J293" s="13">
        <v>2228304.7583401999</v>
      </c>
      <c r="K293" s="13">
        <v>1100984.0147140401</v>
      </c>
      <c r="L293" s="13">
        <v>339940.17236467998</v>
      </c>
    </row>
    <row r="294" spans="2:12" s="1" customFormat="1" ht="10" x14ac:dyDescent="0.2">
      <c r="B294" s="62">
        <v>44835</v>
      </c>
      <c r="C294" s="63">
        <v>53448</v>
      </c>
      <c r="D294" s="13">
        <v>283</v>
      </c>
      <c r="E294" s="64">
        <v>8613</v>
      </c>
      <c r="F294" s="111"/>
      <c r="G294" s="111"/>
      <c r="H294" s="94">
        <v>2941865.368175</v>
      </c>
      <c r="I294" s="94"/>
      <c r="J294" s="13">
        <v>1835668.59070058</v>
      </c>
      <c r="K294" s="13">
        <v>904753.91293710202</v>
      </c>
      <c r="L294" s="13">
        <v>278206.98539531301</v>
      </c>
    </row>
    <row r="295" spans="2:12" s="1" customFormat="1" ht="10" x14ac:dyDescent="0.2">
      <c r="B295" s="62">
        <v>44835</v>
      </c>
      <c r="C295" s="63">
        <v>53479</v>
      </c>
      <c r="D295" s="13">
        <v>284</v>
      </c>
      <c r="E295" s="64">
        <v>8644</v>
      </c>
      <c r="F295" s="111"/>
      <c r="G295" s="111"/>
      <c r="H295" s="94">
        <v>2424190.7153850002</v>
      </c>
      <c r="I295" s="94"/>
      <c r="J295" s="13">
        <v>1510083.79058075</v>
      </c>
      <c r="K295" s="13">
        <v>742388.66407359904</v>
      </c>
      <c r="L295" s="13">
        <v>227313.64796052899</v>
      </c>
    </row>
    <row r="296" spans="2:12" s="1" customFormat="1" ht="10" x14ac:dyDescent="0.2">
      <c r="B296" s="62">
        <v>44835</v>
      </c>
      <c r="C296" s="63">
        <v>53509</v>
      </c>
      <c r="D296" s="13">
        <v>285</v>
      </c>
      <c r="E296" s="64">
        <v>8674</v>
      </c>
      <c r="F296" s="111"/>
      <c r="G296" s="111"/>
      <c r="H296" s="94">
        <v>2064556.319713</v>
      </c>
      <c r="I296" s="94"/>
      <c r="J296" s="13">
        <v>1283948.3611152</v>
      </c>
      <c r="K296" s="13">
        <v>629662.18275988905</v>
      </c>
      <c r="L296" s="13">
        <v>192007.35890165801</v>
      </c>
    </row>
    <row r="297" spans="2:12" s="1" customFormat="1" ht="10" x14ac:dyDescent="0.2">
      <c r="B297" s="62">
        <v>44835</v>
      </c>
      <c r="C297" s="63">
        <v>53540</v>
      </c>
      <c r="D297" s="13">
        <v>286</v>
      </c>
      <c r="E297" s="64">
        <v>8705</v>
      </c>
      <c r="F297" s="111"/>
      <c r="G297" s="111"/>
      <c r="H297" s="94">
        <v>1756954.5461800001</v>
      </c>
      <c r="I297" s="94"/>
      <c r="J297" s="13">
        <v>1090797.4846173199</v>
      </c>
      <c r="K297" s="13">
        <v>533578.44118665298</v>
      </c>
      <c r="L297" s="13">
        <v>162018.705091393</v>
      </c>
    </row>
    <row r="298" spans="2:12" s="1" customFormat="1" ht="10" x14ac:dyDescent="0.2">
      <c r="B298" s="62">
        <v>44835</v>
      </c>
      <c r="C298" s="63">
        <v>53571</v>
      </c>
      <c r="D298" s="13">
        <v>287</v>
      </c>
      <c r="E298" s="64">
        <v>8736</v>
      </c>
      <c r="F298" s="111"/>
      <c r="G298" s="111"/>
      <c r="H298" s="94">
        <v>1466490.402094</v>
      </c>
      <c r="I298" s="94"/>
      <c r="J298" s="13">
        <v>908919.88675518101</v>
      </c>
      <c r="K298" s="13">
        <v>443479.80176512798</v>
      </c>
      <c r="L298" s="13">
        <v>134090.29529347699</v>
      </c>
    </row>
    <row r="299" spans="2:12" s="1" customFormat="1" ht="10" x14ac:dyDescent="0.2">
      <c r="B299" s="62">
        <v>44835</v>
      </c>
      <c r="C299" s="63">
        <v>53601</v>
      </c>
      <c r="D299" s="13">
        <v>288</v>
      </c>
      <c r="E299" s="64">
        <v>8766</v>
      </c>
      <c r="F299" s="111"/>
      <c r="G299" s="111"/>
      <c r="H299" s="94">
        <v>1219726.1962230001</v>
      </c>
      <c r="I299" s="94"/>
      <c r="J299" s="13">
        <v>754736.39383935696</v>
      </c>
      <c r="K299" s="13">
        <v>367344.29441104602</v>
      </c>
      <c r="L299" s="13">
        <v>110614.709899088</v>
      </c>
    </row>
    <row r="300" spans="2:12" s="1" customFormat="1" ht="10" x14ac:dyDescent="0.2">
      <c r="B300" s="62">
        <v>44835</v>
      </c>
      <c r="C300" s="63">
        <v>53632</v>
      </c>
      <c r="D300" s="13">
        <v>289</v>
      </c>
      <c r="E300" s="64">
        <v>8797</v>
      </c>
      <c r="F300" s="111"/>
      <c r="G300" s="111"/>
      <c r="H300" s="94">
        <v>1021598.913308</v>
      </c>
      <c r="I300" s="94"/>
      <c r="J300" s="13">
        <v>631067.97645360196</v>
      </c>
      <c r="K300" s="13">
        <v>306371.41449109698</v>
      </c>
      <c r="L300" s="13">
        <v>91863.808642819597</v>
      </c>
    </row>
    <row r="301" spans="2:12" s="1" customFormat="1" ht="10" x14ac:dyDescent="0.2">
      <c r="B301" s="62">
        <v>44835</v>
      </c>
      <c r="C301" s="63">
        <v>53662</v>
      </c>
      <c r="D301" s="13">
        <v>290</v>
      </c>
      <c r="E301" s="64">
        <v>8827</v>
      </c>
      <c r="F301" s="111"/>
      <c r="G301" s="111"/>
      <c r="H301" s="94">
        <v>853197.18093899998</v>
      </c>
      <c r="I301" s="94"/>
      <c r="J301" s="13">
        <v>526176.79630497098</v>
      </c>
      <c r="K301" s="13">
        <v>254820.027878736</v>
      </c>
      <c r="L301" s="13">
        <v>76093.199939425802</v>
      </c>
    </row>
    <row r="302" spans="2:12" s="1" customFormat="1" ht="10" x14ac:dyDescent="0.2">
      <c r="B302" s="62">
        <v>44835</v>
      </c>
      <c r="C302" s="63">
        <v>53693</v>
      </c>
      <c r="D302" s="13">
        <v>291</v>
      </c>
      <c r="E302" s="64">
        <v>8858</v>
      </c>
      <c r="F302" s="111"/>
      <c r="G302" s="111"/>
      <c r="H302" s="94">
        <v>722038.26669900003</v>
      </c>
      <c r="I302" s="94"/>
      <c r="J302" s="13">
        <v>444534.29803743999</v>
      </c>
      <c r="K302" s="13">
        <v>214734.20761932299</v>
      </c>
      <c r="L302" s="13">
        <v>63851.358611745403</v>
      </c>
    </row>
    <row r="303" spans="2:12" s="1" customFormat="1" ht="10" x14ac:dyDescent="0.2">
      <c r="B303" s="62">
        <v>44835</v>
      </c>
      <c r="C303" s="63">
        <v>53724</v>
      </c>
      <c r="D303" s="13">
        <v>292</v>
      </c>
      <c r="E303" s="64">
        <v>8889</v>
      </c>
      <c r="F303" s="111"/>
      <c r="G303" s="111"/>
      <c r="H303" s="94">
        <v>631296.25179500005</v>
      </c>
      <c r="I303" s="94"/>
      <c r="J303" s="13">
        <v>388008.33004142903</v>
      </c>
      <c r="K303" s="13">
        <v>186952.42451481699</v>
      </c>
      <c r="L303" s="13">
        <v>55354.971283708401</v>
      </c>
    </row>
    <row r="304" spans="2:12" s="1" customFormat="1" ht="10" x14ac:dyDescent="0.2">
      <c r="B304" s="62">
        <v>44835</v>
      </c>
      <c r="C304" s="63">
        <v>53752</v>
      </c>
      <c r="D304" s="13">
        <v>293</v>
      </c>
      <c r="E304" s="64">
        <v>8917</v>
      </c>
      <c r="F304" s="111"/>
      <c r="G304" s="111"/>
      <c r="H304" s="94">
        <v>567999.24622900004</v>
      </c>
      <c r="I304" s="94"/>
      <c r="J304" s="13">
        <v>348569.77094525797</v>
      </c>
      <c r="K304" s="13">
        <v>167564.065750418</v>
      </c>
      <c r="L304" s="13">
        <v>49424.402616496103</v>
      </c>
    </row>
    <row r="305" spans="2:12" s="1" customFormat="1" ht="10" x14ac:dyDescent="0.2">
      <c r="B305" s="62">
        <v>44835</v>
      </c>
      <c r="C305" s="63">
        <v>53783</v>
      </c>
      <c r="D305" s="13">
        <v>294</v>
      </c>
      <c r="E305" s="64">
        <v>8948</v>
      </c>
      <c r="F305" s="111"/>
      <c r="G305" s="111"/>
      <c r="H305" s="94">
        <v>517444.5</v>
      </c>
      <c r="I305" s="94"/>
      <c r="J305" s="13">
        <v>317006.75446936698</v>
      </c>
      <c r="K305" s="13">
        <v>152003.56619380999</v>
      </c>
      <c r="L305" s="13">
        <v>44644.805580157503</v>
      </c>
    </row>
    <row r="306" spans="2:12" s="1" customFormat="1" ht="10" x14ac:dyDescent="0.2">
      <c r="B306" s="62">
        <v>44835</v>
      </c>
      <c r="C306" s="63">
        <v>53813</v>
      </c>
      <c r="D306" s="13">
        <v>295</v>
      </c>
      <c r="E306" s="64">
        <v>8978</v>
      </c>
      <c r="F306" s="111"/>
      <c r="G306" s="111"/>
      <c r="H306" s="94">
        <v>484331.99</v>
      </c>
      <c r="I306" s="94"/>
      <c r="J306" s="13">
        <v>296233.69530533499</v>
      </c>
      <c r="K306" s="13">
        <v>141693.35537390099</v>
      </c>
      <c r="L306" s="13">
        <v>41446.009964583398</v>
      </c>
    </row>
    <row r="307" spans="2:12" s="1" customFormat="1" ht="10" x14ac:dyDescent="0.2">
      <c r="B307" s="62">
        <v>44835</v>
      </c>
      <c r="C307" s="63">
        <v>53844</v>
      </c>
      <c r="D307" s="13">
        <v>296</v>
      </c>
      <c r="E307" s="64">
        <v>9009</v>
      </c>
      <c r="F307" s="111"/>
      <c r="G307" s="111"/>
      <c r="H307" s="94">
        <v>468326.11</v>
      </c>
      <c r="I307" s="94"/>
      <c r="J307" s="13">
        <v>285958.13191380398</v>
      </c>
      <c r="K307" s="13">
        <v>136430.53204662801</v>
      </c>
      <c r="L307" s="13">
        <v>39737.581778391897</v>
      </c>
    </row>
    <row r="308" spans="2:12" s="1" customFormat="1" ht="10" x14ac:dyDescent="0.2">
      <c r="B308" s="62">
        <v>44835</v>
      </c>
      <c r="C308" s="63">
        <v>53874</v>
      </c>
      <c r="D308" s="13">
        <v>297</v>
      </c>
      <c r="E308" s="64">
        <v>9039</v>
      </c>
      <c r="F308" s="111"/>
      <c r="G308" s="111"/>
      <c r="H308" s="94">
        <v>453976.5</v>
      </c>
      <c r="I308" s="94"/>
      <c r="J308" s="13">
        <v>276741.32298570598</v>
      </c>
      <c r="K308" s="13">
        <v>131708.226421887</v>
      </c>
      <c r="L308" s="13">
        <v>38204.880619251097</v>
      </c>
    </row>
    <row r="309" spans="2:12" s="1" customFormat="1" ht="10" x14ac:dyDescent="0.2">
      <c r="B309" s="62">
        <v>44835</v>
      </c>
      <c r="C309" s="63">
        <v>53905</v>
      </c>
      <c r="D309" s="13">
        <v>298</v>
      </c>
      <c r="E309" s="64">
        <v>9070</v>
      </c>
      <c r="F309" s="111"/>
      <c r="G309" s="111"/>
      <c r="H309" s="94">
        <v>439602.13</v>
      </c>
      <c r="I309" s="94"/>
      <c r="J309" s="13">
        <v>267524.28228658898</v>
      </c>
      <c r="K309" s="13">
        <v>126997.797548858</v>
      </c>
      <c r="L309" s="13">
        <v>36682.485473469402</v>
      </c>
    </row>
    <row r="310" spans="2:12" s="1" customFormat="1" ht="10" x14ac:dyDescent="0.2">
      <c r="B310" s="62">
        <v>44835</v>
      </c>
      <c r="C310" s="63">
        <v>53936</v>
      </c>
      <c r="D310" s="13">
        <v>299</v>
      </c>
      <c r="E310" s="64">
        <v>9101</v>
      </c>
      <c r="F310" s="111"/>
      <c r="G310" s="111"/>
      <c r="H310" s="94">
        <v>425202.89</v>
      </c>
      <c r="I310" s="94"/>
      <c r="J310" s="13">
        <v>258322.601843165</v>
      </c>
      <c r="K310" s="13">
        <v>122317.74918068</v>
      </c>
      <c r="L310" s="13">
        <v>35181.039327258397</v>
      </c>
    </row>
    <row r="311" spans="2:12" s="1" customFormat="1" ht="10" x14ac:dyDescent="0.2">
      <c r="B311" s="62">
        <v>44835</v>
      </c>
      <c r="C311" s="63">
        <v>53966</v>
      </c>
      <c r="D311" s="13">
        <v>300</v>
      </c>
      <c r="E311" s="64">
        <v>9131</v>
      </c>
      <c r="F311" s="111"/>
      <c r="G311" s="111"/>
      <c r="H311" s="94">
        <v>411663.65</v>
      </c>
      <c r="I311" s="94"/>
      <c r="J311" s="13">
        <v>249686.62518300701</v>
      </c>
      <c r="K311" s="13">
        <v>117937.55532862101</v>
      </c>
      <c r="L311" s="13">
        <v>33782.1580321703</v>
      </c>
    </row>
    <row r="312" spans="2:12" s="1" customFormat="1" ht="10" x14ac:dyDescent="0.2">
      <c r="B312" s="62">
        <v>44835</v>
      </c>
      <c r="C312" s="63">
        <v>53997</v>
      </c>
      <c r="D312" s="13">
        <v>301</v>
      </c>
      <c r="E312" s="64">
        <v>9162</v>
      </c>
      <c r="F312" s="111"/>
      <c r="G312" s="111"/>
      <c r="H312" s="94">
        <v>398101.65</v>
      </c>
      <c r="I312" s="94"/>
      <c r="J312" s="13">
        <v>241051.32089603</v>
      </c>
      <c r="K312" s="13">
        <v>113569.16962501001</v>
      </c>
      <c r="L312" s="13">
        <v>32393.087037534999</v>
      </c>
    </row>
    <row r="313" spans="2:12" s="1" customFormat="1" ht="10" x14ac:dyDescent="0.2">
      <c r="B313" s="62">
        <v>44835</v>
      </c>
      <c r="C313" s="63">
        <v>54027</v>
      </c>
      <c r="D313" s="13">
        <v>302</v>
      </c>
      <c r="E313" s="64">
        <v>9192</v>
      </c>
      <c r="F313" s="111"/>
      <c r="G313" s="111"/>
      <c r="H313" s="94">
        <v>384958.94</v>
      </c>
      <c r="I313" s="94"/>
      <c r="J313" s="13">
        <v>232710.783429098</v>
      </c>
      <c r="K313" s="13">
        <v>109369.74770827701</v>
      </c>
      <c r="L313" s="13">
        <v>31067.419470663099</v>
      </c>
    </row>
    <row r="314" spans="2:12" s="1" customFormat="1" ht="10" x14ac:dyDescent="0.2">
      <c r="B314" s="62">
        <v>44835</v>
      </c>
      <c r="C314" s="63">
        <v>54058</v>
      </c>
      <c r="D314" s="13">
        <v>303</v>
      </c>
      <c r="E314" s="64">
        <v>9223</v>
      </c>
      <c r="F314" s="111"/>
      <c r="G314" s="111"/>
      <c r="H314" s="94">
        <v>372208.66</v>
      </c>
      <c r="I314" s="94"/>
      <c r="J314" s="13">
        <v>224621.51438455601</v>
      </c>
      <c r="K314" s="13">
        <v>105299.460441082</v>
      </c>
      <c r="L314" s="13">
        <v>29784.528977199901</v>
      </c>
    </row>
    <row r="315" spans="2:12" s="1" customFormat="1" ht="10" x14ac:dyDescent="0.2">
      <c r="B315" s="62">
        <v>44835</v>
      </c>
      <c r="C315" s="63">
        <v>54089</v>
      </c>
      <c r="D315" s="13">
        <v>304</v>
      </c>
      <c r="E315" s="64">
        <v>9254</v>
      </c>
      <c r="F315" s="111"/>
      <c r="G315" s="111"/>
      <c r="H315" s="94">
        <v>359437.45</v>
      </c>
      <c r="I315" s="94"/>
      <c r="J315" s="13">
        <v>216546.40643490601</v>
      </c>
      <c r="K315" s="13">
        <v>101255.79058053299</v>
      </c>
      <c r="L315" s="13">
        <v>28519.445610221901</v>
      </c>
    </row>
    <row r="316" spans="2:12" s="1" customFormat="1" ht="10" x14ac:dyDescent="0.2">
      <c r="B316" s="62">
        <v>44835</v>
      </c>
      <c r="C316" s="63">
        <v>54118</v>
      </c>
      <c r="D316" s="13">
        <v>305</v>
      </c>
      <c r="E316" s="64">
        <v>9283</v>
      </c>
      <c r="F316" s="111"/>
      <c r="G316" s="111"/>
      <c r="H316" s="94">
        <v>346645.22</v>
      </c>
      <c r="I316" s="94"/>
      <c r="J316" s="13">
        <v>208508.236023331</v>
      </c>
      <c r="K316" s="13">
        <v>97265.213344371703</v>
      </c>
      <c r="L316" s="13">
        <v>27286.906401673201</v>
      </c>
    </row>
    <row r="317" spans="2:12" s="1" customFormat="1" ht="10" x14ac:dyDescent="0.2">
      <c r="B317" s="62">
        <v>44835</v>
      </c>
      <c r="C317" s="63">
        <v>54149</v>
      </c>
      <c r="D317" s="13">
        <v>306</v>
      </c>
      <c r="E317" s="64">
        <v>9314</v>
      </c>
      <c r="F317" s="111"/>
      <c r="G317" s="111"/>
      <c r="H317" s="94">
        <v>333831.96000000002</v>
      </c>
      <c r="I317" s="94"/>
      <c r="J317" s="13">
        <v>200460.44474910101</v>
      </c>
      <c r="K317" s="13">
        <v>93273.250531434795</v>
      </c>
      <c r="L317" s="13">
        <v>26056.164598939398</v>
      </c>
    </row>
    <row r="318" spans="2:12" s="1" customFormat="1" ht="10" x14ac:dyDescent="0.2">
      <c r="B318" s="62">
        <v>44835</v>
      </c>
      <c r="C318" s="63">
        <v>54179</v>
      </c>
      <c r="D318" s="13">
        <v>307</v>
      </c>
      <c r="E318" s="64">
        <v>9344</v>
      </c>
      <c r="F318" s="111"/>
      <c r="G318" s="111"/>
      <c r="H318" s="94">
        <v>320997.62</v>
      </c>
      <c r="I318" s="94"/>
      <c r="J318" s="13">
        <v>192437.25354074701</v>
      </c>
      <c r="K318" s="13">
        <v>89319.717285069099</v>
      </c>
      <c r="L318" s="13">
        <v>24849.451113428098</v>
      </c>
    </row>
    <row r="319" spans="2:12" s="1" customFormat="1" ht="10" x14ac:dyDescent="0.2">
      <c r="B319" s="62">
        <v>44835</v>
      </c>
      <c r="C319" s="63">
        <v>54210</v>
      </c>
      <c r="D319" s="13">
        <v>308</v>
      </c>
      <c r="E319" s="64">
        <v>9375</v>
      </c>
      <c r="F319" s="111"/>
      <c r="G319" s="111"/>
      <c r="H319" s="94">
        <v>308142.18</v>
      </c>
      <c r="I319" s="94"/>
      <c r="J319" s="13">
        <v>184417.13357263099</v>
      </c>
      <c r="K319" s="13">
        <v>85379.4887715402</v>
      </c>
      <c r="L319" s="13">
        <v>23652.640455315301</v>
      </c>
    </row>
    <row r="320" spans="2:12" s="1" customFormat="1" ht="10" x14ac:dyDescent="0.2">
      <c r="B320" s="62">
        <v>44835</v>
      </c>
      <c r="C320" s="63">
        <v>54240</v>
      </c>
      <c r="D320" s="13">
        <v>309</v>
      </c>
      <c r="E320" s="64">
        <v>9405</v>
      </c>
      <c r="F320" s="111"/>
      <c r="G320" s="111"/>
      <c r="H320" s="94">
        <v>295265.57</v>
      </c>
      <c r="I320" s="94"/>
      <c r="J320" s="13">
        <v>176420.677383887</v>
      </c>
      <c r="K320" s="13">
        <v>81476.344383372605</v>
      </c>
      <c r="L320" s="13">
        <v>22478.829782835801</v>
      </c>
    </row>
    <row r="321" spans="2:12" s="1" customFormat="1" ht="10" x14ac:dyDescent="0.2">
      <c r="B321" s="62">
        <v>44835</v>
      </c>
      <c r="C321" s="63">
        <v>54271</v>
      </c>
      <c r="D321" s="13">
        <v>310</v>
      </c>
      <c r="E321" s="64">
        <v>9436</v>
      </c>
      <c r="F321" s="111"/>
      <c r="G321" s="111"/>
      <c r="H321" s="94">
        <v>282367.74</v>
      </c>
      <c r="I321" s="94"/>
      <c r="J321" s="13">
        <v>168428.093984037</v>
      </c>
      <c r="K321" s="13">
        <v>77587.3067693302</v>
      </c>
      <c r="L321" s="13">
        <v>21315.2023513571</v>
      </c>
    </row>
    <row r="322" spans="2:12" s="1" customFormat="1" ht="10" x14ac:dyDescent="0.2">
      <c r="B322" s="62">
        <v>44835</v>
      </c>
      <c r="C322" s="63">
        <v>54302</v>
      </c>
      <c r="D322" s="13">
        <v>311</v>
      </c>
      <c r="E322" s="64">
        <v>9467</v>
      </c>
      <c r="F322" s="111"/>
      <c r="G322" s="111"/>
      <c r="H322" s="94">
        <v>269448.67</v>
      </c>
      <c r="I322" s="94"/>
      <c r="J322" s="13">
        <v>160449.46725526699</v>
      </c>
      <c r="K322" s="13">
        <v>73723.936285583201</v>
      </c>
      <c r="L322" s="13">
        <v>20168.050391417899</v>
      </c>
    </row>
    <row r="323" spans="2:12" s="1" customFormat="1" ht="10" x14ac:dyDescent="0.2">
      <c r="B323" s="62">
        <v>44835</v>
      </c>
      <c r="C323" s="63">
        <v>54332</v>
      </c>
      <c r="D323" s="13">
        <v>312</v>
      </c>
      <c r="E323" s="64">
        <v>9497</v>
      </c>
      <c r="F323" s="111"/>
      <c r="G323" s="111"/>
      <c r="H323" s="94">
        <v>256509.07</v>
      </c>
      <c r="I323" s="94"/>
      <c r="J323" s="13">
        <v>152493.56645970599</v>
      </c>
      <c r="K323" s="13">
        <v>69895.871558332699</v>
      </c>
      <c r="L323" s="13">
        <v>19042.4581919058</v>
      </c>
    </row>
    <row r="324" spans="2:12" s="1" customFormat="1" ht="10" x14ac:dyDescent="0.2">
      <c r="B324" s="62">
        <v>44835</v>
      </c>
      <c r="C324" s="63">
        <v>54363</v>
      </c>
      <c r="D324" s="13">
        <v>313</v>
      </c>
      <c r="E324" s="64">
        <v>9528</v>
      </c>
      <c r="F324" s="111"/>
      <c r="G324" s="111"/>
      <c r="H324" s="94">
        <v>245441.95</v>
      </c>
      <c r="I324" s="94"/>
      <c r="J324" s="13">
        <v>145666.72873086401</v>
      </c>
      <c r="K324" s="13">
        <v>66596.968908500698</v>
      </c>
      <c r="L324" s="13">
        <v>18066.8554086318</v>
      </c>
    </row>
    <row r="325" spans="2:12" s="1" customFormat="1" ht="10" x14ac:dyDescent="0.2">
      <c r="B325" s="62">
        <v>44835</v>
      </c>
      <c r="C325" s="63">
        <v>54393</v>
      </c>
      <c r="D325" s="13">
        <v>314</v>
      </c>
      <c r="E325" s="64">
        <v>9558</v>
      </c>
      <c r="F325" s="111"/>
      <c r="G325" s="111"/>
      <c r="H325" s="94">
        <v>234355.14</v>
      </c>
      <c r="I325" s="94"/>
      <c r="J325" s="13">
        <v>138858.54750355499</v>
      </c>
      <c r="K325" s="13">
        <v>63328.103349990102</v>
      </c>
      <c r="L325" s="13">
        <v>17109.632069184001</v>
      </c>
    </row>
    <row r="326" spans="2:12" s="1" customFormat="1" ht="10" x14ac:dyDescent="0.2">
      <c r="B326" s="62">
        <v>44835</v>
      </c>
      <c r="C326" s="63">
        <v>54424</v>
      </c>
      <c r="D326" s="13">
        <v>315</v>
      </c>
      <c r="E326" s="64">
        <v>9589</v>
      </c>
      <c r="F326" s="111"/>
      <c r="G326" s="111"/>
      <c r="H326" s="94">
        <v>223248.53</v>
      </c>
      <c r="I326" s="94"/>
      <c r="J326" s="13">
        <v>132053.38005677899</v>
      </c>
      <c r="K326" s="13">
        <v>60071.361885255799</v>
      </c>
      <c r="L326" s="13">
        <v>16161.0021010664</v>
      </c>
    </row>
    <row r="327" spans="2:12" s="1" customFormat="1" ht="10" x14ac:dyDescent="0.2">
      <c r="B327" s="62">
        <v>44835</v>
      </c>
      <c r="C327" s="63">
        <v>54455</v>
      </c>
      <c r="D327" s="13">
        <v>316</v>
      </c>
      <c r="E327" s="64">
        <v>9620</v>
      </c>
      <c r="F327" s="111"/>
      <c r="G327" s="111"/>
      <c r="H327" s="94">
        <v>212122.22</v>
      </c>
      <c r="I327" s="94"/>
      <c r="J327" s="13">
        <v>125259.26434382</v>
      </c>
      <c r="K327" s="13">
        <v>56835.790619774802</v>
      </c>
      <c r="L327" s="13">
        <v>15225.7724154102</v>
      </c>
    </row>
    <row r="328" spans="2:12" s="1" customFormat="1" ht="10" x14ac:dyDescent="0.2">
      <c r="B328" s="62">
        <v>44835</v>
      </c>
      <c r="C328" s="63">
        <v>54483</v>
      </c>
      <c r="D328" s="13">
        <v>317</v>
      </c>
      <c r="E328" s="64">
        <v>9648</v>
      </c>
      <c r="F328" s="111"/>
      <c r="G328" s="111"/>
      <c r="H328" s="94">
        <v>200976.07</v>
      </c>
      <c r="I328" s="94"/>
      <c r="J328" s="13">
        <v>118495.58397942899</v>
      </c>
      <c r="K328" s="13">
        <v>53643.280733231702</v>
      </c>
      <c r="L328" s="13">
        <v>14315.5411682594</v>
      </c>
    </row>
    <row r="329" spans="2:12" s="1" customFormat="1" ht="10" x14ac:dyDescent="0.2">
      <c r="B329" s="62">
        <v>44835</v>
      </c>
      <c r="C329" s="63">
        <v>54514</v>
      </c>
      <c r="D329" s="13">
        <v>318</v>
      </c>
      <c r="E329" s="64">
        <v>9679</v>
      </c>
      <c r="F329" s="111"/>
      <c r="G329" s="111"/>
      <c r="H329" s="94">
        <v>190284.45</v>
      </c>
      <c r="I329" s="94"/>
      <c r="J329" s="13">
        <v>112001.514279261</v>
      </c>
      <c r="K329" s="13">
        <v>50574.448127567899</v>
      </c>
      <c r="L329" s="13">
        <v>13439.4102542908</v>
      </c>
    </row>
    <row r="330" spans="2:12" s="1" customFormat="1" ht="10" x14ac:dyDescent="0.2">
      <c r="B330" s="62">
        <v>44835</v>
      </c>
      <c r="C330" s="63">
        <v>54544</v>
      </c>
      <c r="D330" s="13">
        <v>319</v>
      </c>
      <c r="E330" s="64">
        <v>9709</v>
      </c>
      <c r="F330" s="111"/>
      <c r="G330" s="111"/>
      <c r="H330" s="94">
        <v>179992.19</v>
      </c>
      <c r="I330" s="94"/>
      <c r="J330" s="13">
        <v>105769.58897292901</v>
      </c>
      <c r="K330" s="13">
        <v>47642.8619364029</v>
      </c>
      <c r="L330" s="13">
        <v>12608.487275433399</v>
      </c>
    </row>
    <row r="331" spans="2:12" s="1" customFormat="1" ht="10" x14ac:dyDescent="0.2">
      <c r="B331" s="62">
        <v>44835</v>
      </c>
      <c r="C331" s="63">
        <v>54575</v>
      </c>
      <c r="D331" s="13">
        <v>320</v>
      </c>
      <c r="E331" s="64">
        <v>9740</v>
      </c>
      <c r="F331" s="111"/>
      <c r="G331" s="111"/>
      <c r="H331" s="94">
        <v>169681.38</v>
      </c>
      <c r="I331" s="94"/>
      <c r="J331" s="13">
        <v>99541.486542635204</v>
      </c>
      <c r="K331" s="13">
        <v>44723.444063519499</v>
      </c>
      <c r="L331" s="13">
        <v>11785.743971755701</v>
      </c>
    </row>
    <row r="332" spans="2:12" s="1" customFormat="1" ht="10" x14ac:dyDescent="0.2">
      <c r="B332" s="62">
        <v>44835</v>
      </c>
      <c r="C332" s="63">
        <v>54605</v>
      </c>
      <c r="D332" s="13">
        <v>321</v>
      </c>
      <c r="E332" s="64">
        <v>9770</v>
      </c>
      <c r="F332" s="111"/>
      <c r="G332" s="111"/>
      <c r="H332" s="94">
        <v>159757.07999999999</v>
      </c>
      <c r="I332" s="94"/>
      <c r="J332" s="13">
        <v>93565.686620708206</v>
      </c>
      <c r="K332" s="13">
        <v>41935.081791480203</v>
      </c>
      <c r="L332" s="13">
        <v>11005.6409446206</v>
      </c>
    </row>
    <row r="333" spans="2:12" s="1" customFormat="1" ht="10" x14ac:dyDescent="0.2">
      <c r="B333" s="62">
        <v>44835</v>
      </c>
      <c r="C333" s="63">
        <v>54636</v>
      </c>
      <c r="D333" s="13">
        <v>322</v>
      </c>
      <c r="E333" s="64">
        <v>9801</v>
      </c>
      <c r="F333" s="111"/>
      <c r="G333" s="111"/>
      <c r="H333" s="94">
        <v>149814.74</v>
      </c>
      <c r="I333" s="94"/>
      <c r="J333" s="13">
        <v>87593.891077827895</v>
      </c>
      <c r="K333" s="13">
        <v>39158.747940842797</v>
      </c>
      <c r="L333" s="13">
        <v>10233.478050608899</v>
      </c>
    </row>
    <row r="334" spans="2:12" s="1" customFormat="1" ht="10" x14ac:dyDescent="0.2">
      <c r="B334" s="62">
        <v>44835</v>
      </c>
      <c r="C334" s="63">
        <v>54667</v>
      </c>
      <c r="D334" s="13">
        <v>323</v>
      </c>
      <c r="E334" s="64">
        <v>9832</v>
      </c>
      <c r="F334" s="111"/>
      <c r="G334" s="111"/>
      <c r="H334" s="94">
        <v>140777.42000000001</v>
      </c>
      <c r="I334" s="94"/>
      <c r="J334" s="13">
        <v>82170.334472701303</v>
      </c>
      <c r="K334" s="13">
        <v>36640.730706508897</v>
      </c>
      <c r="L334" s="13">
        <v>9534.8795399534702</v>
      </c>
    </row>
    <row r="335" spans="2:12" s="1" customFormat="1" ht="10" x14ac:dyDescent="0.2">
      <c r="B335" s="62">
        <v>44835</v>
      </c>
      <c r="C335" s="63">
        <v>54697</v>
      </c>
      <c r="D335" s="13">
        <v>324</v>
      </c>
      <c r="E335" s="64">
        <v>9862</v>
      </c>
      <c r="F335" s="111"/>
      <c r="G335" s="111"/>
      <c r="H335" s="94">
        <v>131723.16</v>
      </c>
      <c r="I335" s="94"/>
      <c r="J335" s="13">
        <v>76759.2555698215</v>
      </c>
      <c r="K335" s="13">
        <v>34143.622233170703</v>
      </c>
      <c r="L335" s="13">
        <v>8848.6447750304596</v>
      </c>
    </row>
    <row r="336" spans="2:12" s="1" customFormat="1" ht="10" x14ac:dyDescent="0.2">
      <c r="B336" s="62">
        <v>44835</v>
      </c>
      <c r="C336" s="63">
        <v>54728</v>
      </c>
      <c r="D336" s="13">
        <v>325</v>
      </c>
      <c r="E336" s="64">
        <v>9893</v>
      </c>
      <c r="F336" s="111"/>
      <c r="G336" s="111"/>
      <c r="H336" s="94">
        <v>122651.93</v>
      </c>
      <c r="I336" s="94"/>
      <c r="J336" s="13">
        <v>71351.938888740799</v>
      </c>
      <c r="K336" s="13">
        <v>31657.652699911101</v>
      </c>
      <c r="L336" s="13">
        <v>8169.6320728506998</v>
      </c>
    </row>
    <row r="337" spans="2:12" s="1" customFormat="1" ht="10" x14ac:dyDescent="0.2">
      <c r="B337" s="62">
        <v>44835</v>
      </c>
      <c r="C337" s="63">
        <v>54758</v>
      </c>
      <c r="D337" s="13">
        <v>326</v>
      </c>
      <c r="E337" s="64">
        <v>9923</v>
      </c>
      <c r="F337" s="111"/>
      <c r="G337" s="111"/>
      <c r="H337" s="94">
        <v>113563.67</v>
      </c>
      <c r="I337" s="94"/>
      <c r="J337" s="13">
        <v>65956.465109228797</v>
      </c>
      <c r="K337" s="13">
        <v>29191.745936748899</v>
      </c>
      <c r="L337" s="13">
        <v>7502.3952736910696</v>
      </c>
    </row>
    <row r="338" spans="2:12" s="1" customFormat="1" ht="10" x14ac:dyDescent="0.2">
      <c r="B338" s="62">
        <v>44835</v>
      </c>
      <c r="C338" s="63">
        <v>54789</v>
      </c>
      <c r="D338" s="13">
        <v>327</v>
      </c>
      <c r="E338" s="64">
        <v>9954</v>
      </c>
      <c r="F338" s="111"/>
      <c r="G338" s="111"/>
      <c r="H338" s="94">
        <v>104459.2</v>
      </c>
      <c r="I338" s="94"/>
      <c r="J338" s="13">
        <v>60565.795716487701</v>
      </c>
      <c r="K338" s="13">
        <v>26737.7106399802</v>
      </c>
      <c r="L338" s="13">
        <v>6842.5930154346097</v>
      </c>
    </row>
    <row r="339" spans="2:12" s="1" customFormat="1" ht="10" x14ac:dyDescent="0.2">
      <c r="B339" s="62">
        <v>44835</v>
      </c>
      <c r="C339" s="63">
        <v>54820</v>
      </c>
      <c r="D339" s="13">
        <v>328</v>
      </c>
      <c r="E339" s="64">
        <v>9985</v>
      </c>
      <c r="F339" s="111"/>
      <c r="G339" s="111"/>
      <c r="H339" s="94">
        <v>96270.39</v>
      </c>
      <c r="I339" s="94"/>
      <c r="J339" s="13">
        <v>55723.2248366727</v>
      </c>
      <c r="K339" s="13">
        <v>24537.319993097401</v>
      </c>
      <c r="L339" s="13">
        <v>6252.8820562257597</v>
      </c>
    </row>
    <row r="340" spans="2:12" s="1" customFormat="1" ht="10" x14ac:dyDescent="0.2">
      <c r="B340" s="62">
        <v>44835</v>
      </c>
      <c r="C340" s="63">
        <v>54848</v>
      </c>
      <c r="D340" s="13">
        <v>329</v>
      </c>
      <c r="E340" s="64">
        <v>10013</v>
      </c>
      <c r="F340" s="111"/>
      <c r="G340" s="111"/>
      <c r="H340" s="94">
        <v>88066.09</v>
      </c>
      <c r="I340" s="94"/>
      <c r="J340" s="13">
        <v>50896.316065147301</v>
      </c>
      <c r="K340" s="13">
        <v>22360.337241833098</v>
      </c>
      <c r="L340" s="13">
        <v>5676.3147757869701</v>
      </c>
    </row>
    <row r="341" spans="2:12" s="1" customFormat="1" ht="10" x14ac:dyDescent="0.2">
      <c r="B341" s="62">
        <v>44835</v>
      </c>
      <c r="C341" s="63">
        <v>54879</v>
      </c>
      <c r="D341" s="13">
        <v>330</v>
      </c>
      <c r="E341" s="64">
        <v>10044</v>
      </c>
      <c r="F341" s="111"/>
      <c r="G341" s="111"/>
      <c r="H341" s="94">
        <v>79846.28</v>
      </c>
      <c r="I341" s="94"/>
      <c r="J341" s="13">
        <v>46067.548357617401</v>
      </c>
      <c r="K341" s="13">
        <v>20187.437444034698</v>
      </c>
      <c r="L341" s="13">
        <v>5103.0043089503097</v>
      </c>
    </row>
    <row r="342" spans="2:12" s="1" customFormat="1" ht="10" x14ac:dyDescent="0.2">
      <c r="B342" s="62">
        <v>44835</v>
      </c>
      <c r="C342" s="63">
        <v>54909</v>
      </c>
      <c r="D342" s="13">
        <v>331</v>
      </c>
      <c r="E342" s="64">
        <v>10074</v>
      </c>
      <c r="F342" s="111"/>
      <c r="G342" s="111"/>
      <c r="H342" s="94">
        <v>71610.91</v>
      </c>
      <c r="I342" s="94"/>
      <c r="J342" s="13">
        <v>41248.310605574501</v>
      </c>
      <c r="K342" s="13">
        <v>18031.091896532002</v>
      </c>
      <c r="L342" s="13">
        <v>4539.2369260874502</v>
      </c>
    </row>
    <row r="343" spans="2:12" s="1" customFormat="1" ht="10" x14ac:dyDescent="0.2">
      <c r="B343" s="62">
        <v>44835</v>
      </c>
      <c r="C343" s="63">
        <v>54940</v>
      </c>
      <c r="D343" s="13">
        <v>332</v>
      </c>
      <c r="E343" s="64">
        <v>10105</v>
      </c>
      <c r="F343" s="111"/>
      <c r="G343" s="111"/>
      <c r="H343" s="94">
        <v>63430.89</v>
      </c>
      <c r="I343" s="94"/>
      <c r="J343" s="13">
        <v>36474.601646128503</v>
      </c>
      <c r="K343" s="13">
        <v>15903.785557396601</v>
      </c>
      <c r="L343" s="13">
        <v>3986.74038366489</v>
      </c>
    </row>
    <row r="344" spans="2:12" s="1" customFormat="1" ht="10" x14ac:dyDescent="0.2">
      <c r="B344" s="62">
        <v>44835</v>
      </c>
      <c r="C344" s="63">
        <v>54970</v>
      </c>
      <c r="D344" s="13">
        <v>333</v>
      </c>
      <c r="E344" s="64">
        <v>10135</v>
      </c>
      <c r="F344" s="111"/>
      <c r="G344" s="111"/>
      <c r="H344" s="94">
        <v>55235.519999999997</v>
      </c>
      <c r="I344" s="94"/>
      <c r="J344" s="13">
        <v>31709.891770869799</v>
      </c>
      <c r="K344" s="13">
        <v>13792.2296783739</v>
      </c>
      <c r="L344" s="13">
        <v>3443.2456568625498</v>
      </c>
    </row>
    <row r="345" spans="2:12" s="1" customFormat="1" ht="10" x14ac:dyDescent="0.2">
      <c r="B345" s="62">
        <v>44835</v>
      </c>
      <c r="C345" s="63">
        <v>55001</v>
      </c>
      <c r="D345" s="13">
        <v>334</v>
      </c>
      <c r="E345" s="64">
        <v>10166</v>
      </c>
      <c r="F345" s="111"/>
      <c r="G345" s="111"/>
      <c r="H345" s="94">
        <v>47857.82</v>
      </c>
      <c r="I345" s="94"/>
      <c r="J345" s="13">
        <v>27427.865037836498</v>
      </c>
      <c r="K345" s="13">
        <v>11899.420660133699</v>
      </c>
      <c r="L345" s="13">
        <v>2958.12120651859</v>
      </c>
    </row>
    <row r="346" spans="2:12" s="1" customFormat="1" ht="10" x14ac:dyDescent="0.2">
      <c r="B346" s="62">
        <v>44835</v>
      </c>
      <c r="C346" s="63">
        <v>55032</v>
      </c>
      <c r="D346" s="13">
        <v>335</v>
      </c>
      <c r="E346" s="64">
        <v>10197</v>
      </c>
      <c r="F346" s="111"/>
      <c r="G346" s="111"/>
      <c r="H346" s="94">
        <v>40466.28</v>
      </c>
      <c r="I346" s="94"/>
      <c r="J346" s="13">
        <v>23152.353944873601</v>
      </c>
      <c r="K346" s="13">
        <v>10018.9696246604</v>
      </c>
      <c r="L346" s="13">
        <v>2480.1036225172302</v>
      </c>
    </row>
    <row r="347" spans="2:12" s="1" customFormat="1" ht="10" x14ac:dyDescent="0.2">
      <c r="B347" s="62">
        <v>44835</v>
      </c>
      <c r="C347" s="63">
        <v>55062</v>
      </c>
      <c r="D347" s="13">
        <v>336</v>
      </c>
      <c r="E347" s="64">
        <v>10227</v>
      </c>
      <c r="F347" s="111"/>
      <c r="G347" s="111"/>
      <c r="H347" s="94">
        <v>33060.839999999997</v>
      </c>
      <c r="I347" s="94"/>
      <c r="J347" s="13">
        <v>18884.361919300401</v>
      </c>
      <c r="K347" s="13">
        <v>8151.9215045662604</v>
      </c>
      <c r="L347" s="13">
        <v>2009.6611611794699</v>
      </c>
    </row>
    <row r="348" spans="2:12" s="1" customFormat="1" ht="10" x14ac:dyDescent="0.2">
      <c r="B348" s="62">
        <v>44835</v>
      </c>
      <c r="C348" s="63">
        <v>55093</v>
      </c>
      <c r="D348" s="13">
        <v>337</v>
      </c>
      <c r="E348" s="64">
        <v>10258</v>
      </c>
      <c r="F348" s="111"/>
      <c r="G348" s="111"/>
      <c r="H348" s="94">
        <v>27014.23</v>
      </c>
      <c r="I348" s="94"/>
      <c r="J348" s="13">
        <v>15404.365106322</v>
      </c>
      <c r="K348" s="13">
        <v>6632.7796615667103</v>
      </c>
      <c r="L348" s="13">
        <v>1628.22733031076</v>
      </c>
    </row>
    <row r="349" spans="2:12" s="1" customFormat="1" ht="10" x14ac:dyDescent="0.2">
      <c r="B349" s="62">
        <v>44835</v>
      </c>
      <c r="C349" s="63">
        <v>55123</v>
      </c>
      <c r="D349" s="13">
        <v>338</v>
      </c>
      <c r="E349" s="64">
        <v>10288</v>
      </c>
      <c r="F349" s="111"/>
      <c r="G349" s="111"/>
      <c r="H349" s="94">
        <v>23457.47</v>
      </c>
      <c r="I349" s="94"/>
      <c r="J349" s="13">
        <v>13354.232720850699</v>
      </c>
      <c r="K349" s="13">
        <v>5735.8855159883296</v>
      </c>
      <c r="L349" s="13">
        <v>1402.2841582926501</v>
      </c>
    </row>
    <row r="350" spans="2:12" s="1" customFormat="1" ht="10" x14ac:dyDescent="0.2">
      <c r="B350" s="62">
        <v>44835</v>
      </c>
      <c r="C350" s="63">
        <v>55154</v>
      </c>
      <c r="D350" s="13">
        <v>339</v>
      </c>
      <c r="E350" s="64">
        <v>10319</v>
      </c>
      <c r="F350" s="111"/>
      <c r="G350" s="111"/>
      <c r="H350" s="94">
        <v>19896.28</v>
      </c>
      <c r="I350" s="94"/>
      <c r="J350" s="13">
        <v>11307.6519886572</v>
      </c>
      <c r="K350" s="13">
        <v>4844.4899694586402</v>
      </c>
      <c r="L350" s="13">
        <v>1179.3432721783799</v>
      </c>
    </row>
    <row r="351" spans="2:12" s="1" customFormat="1" ht="10" x14ac:dyDescent="0.2">
      <c r="B351" s="62">
        <v>44835</v>
      </c>
      <c r="C351" s="63">
        <v>55185</v>
      </c>
      <c r="D351" s="13">
        <v>340</v>
      </c>
      <c r="E351" s="64">
        <v>10350</v>
      </c>
      <c r="F351" s="111"/>
      <c r="G351" s="111"/>
      <c r="H351" s="94">
        <v>16330.6</v>
      </c>
      <c r="I351" s="94"/>
      <c r="J351" s="13">
        <v>9265.4276720582893</v>
      </c>
      <c r="K351" s="13">
        <v>3959.4529827165402</v>
      </c>
      <c r="L351" s="13">
        <v>959.80715391033505</v>
      </c>
    </row>
    <row r="352" spans="2:12" s="1" customFormat="1" ht="10" x14ac:dyDescent="0.2">
      <c r="B352" s="62">
        <v>44835</v>
      </c>
      <c r="C352" s="63">
        <v>55213</v>
      </c>
      <c r="D352" s="13">
        <v>341</v>
      </c>
      <c r="E352" s="64">
        <v>10378</v>
      </c>
      <c r="F352" s="111"/>
      <c r="G352" s="111"/>
      <c r="H352" s="94">
        <v>12761.92</v>
      </c>
      <c r="I352" s="94"/>
      <c r="J352" s="13">
        <v>7229.5866897939904</v>
      </c>
      <c r="K352" s="13">
        <v>3082.3667119684601</v>
      </c>
      <c r="L352" s="13">
        <v>744.33443217308104</v>
      </c>
    </row>
    <row r="353" spans="2:12" s="1" customFormat="1" ht="10" x14ac:dyDescent="0.2">
      <c r="B353" s="62">
        <v>44835</v>
      </c>
      <c r="C353" s="63">
        <v>55244</v>
      </c>
      <c r="D353" s="13">
        <v>342</v>
      </c>
      <c r="E353" s="64">
        <v>10409</v>
      </c>
      <c r="F353" s="111"/>
      <c r="G353" s="111"/>
      <c r="H353" s="94">
        <v>9939.67</v>
      </c>
      <c r="I353" s="94"/>
      <c r="J353" s="13">
        <v>5621.2408911767398</v>
      </c>
      <c r="K353" s="13">
        <v>2390.54611485337</v>
      </c>
      <c r="L353" s="13">
        <v>574.82751624266098</v>
      </c>
    </row>
    <row r="354" spans="2:12" s="1" customFormat="1" ht="10" x14ac:dyDescent="0.2">
      <c r="B354" s="62">
        <v>44835</v>
      </c>
      <c r="C354" s="63">
        <v>55274</v>
      </c>
      <c r="D354" s="13">
        <v>343</v>
      </c>
      <c r="E354" s="64">
        <v>10439</v>
      </c>
      <c r="F354" s="111"/>
      <c r="G354" s="111"/>
      <c r="H354" s="94">
        <v>7114.1</v>
      </c>
      <c r="I354" s="94"/>
      <c r="J354" s="13">
        <v>4016.6755887057602</v>
      </c>
      <c r="K354" s="13">
        <v>1703.9680730775599</v>
      </c>
      <c r="L354" s="13">
        <v>408.05430106702801</v>
      </c>
    </row>
    <row r="355" spans="2:12" s="1" customFormat="1" ht="10" x14ac:dyDescent="0.2">
      <c r="B355" s="62">
        <v>44835</v>
      </c>
      <c r="C355" s="63">
        <v>55305</v>
      </c>
      <c r="D355" s="13">
        <v>344</v>
      </c>
      <c r="E355" s="64">
        <v>10470</v>
      </c>
      <c r="F355" s="111"/>
      <c r="G355" s="111"/>
      <c r="H355" s="94">
        <v>4285.25</v>
      </c>
      <c r="I355" s="94"/>
      <c r="J355" s="13">
        <v>2415.3814905848399</v>
      </c>
      <c r="K355" s="13">
        <v>1022.05560237138</v>
      </c>
      <c r="L355" s="13">
        <v>243.71802458462199</v>
      </c>
    </row>
    <row r="356" spans="2:12" s="1" customFormat="1" ht="10" x14ac:dyDescent="0.2">
      <c r="B356" s="62">
        <v>44835</v>
      </c>
      <c r="C356" s="63">
        <v>55335</v>
      </c>
      <c r="D356" s="13">
        <v>345</v>
      </c>
      <c r="E356" s="64">
        <v>10500</v>
      </c>
      <c r="F356" s="111"/>
      <c r="G356" s="111"/>
      <c r="H356" s="94">
        <v>2143.9699999999998</v>
      </c>
      <c r="I356" s="94"/>
      <c r="J356" s="13">
        <v>1206.46529839972</v>
      </c>
      <c r="K356" s="13">
        <v>509.25275988617898</v>
      </c>
      <c r="L356" s="13">
        <v>120.93794953582299</v>
      </c>
    </row>
    <row r="357" spans="2:12" s="1" customFormat="1" ht="10" x14ac:dyDescent="0.2">
      <c r="B357" s="62">
        <v>44835</v>
      </c>
      <c r="C357" s="63">
        <v>55366</v>
      </c>
      <c r="D357" s="13">
        <v>346</v>
      </c>
      <c r="E357" s="64">
        <v>10531</v>
      </c>
      <c r="F357" s="111"/>
      <c r="G357" s="111"/>
      <c r="H357" s="94">
        <v>0</v>
      </c>
      <c r="I357" s="94"/>
      <c r="J357" s="13">
        <v>0</v>
      </c>
      <c r="K357" s="13">
        <v>0</v>
      </c>
      <c r="L357" s="13">
        <v>0</v>
      </c>
    </row>
    <row r="358" spans="2:12" s="1" customFormat="1" ht="10" x14ac:dyDescent="0.2">
      <c r="B358" s="62">
        <v>44835</v>
      </c>
      <c r="C358" s="63">
        <v>55397</v>
      </c>
      <c r="D358" s="13">
        <v>347</v>
      </c>
      <c r="E358" s="64">
        <v>10562</v>
      </c>
      <c r="F358" s="111"/>
      <c r="G358" s="111"/>
      <c r="H358" s="94">
        <v>0</v>
      </c>
      <c r="I358" s="94"/>
      <c r="J358" s="13">
        <v>0</v>
      </c>
      <c r="K358" s="13">
        <v>0</v>
      </c>
      <c r="L358" s="13">
        <v>0</v>
      </c>
    </row>
    <row r="359" spans="2:12" s="1" customFormat="1" ht="10" x14ac:dyDescent="0.2">
      <c r="B359" s="62">
        <v>44835</v>
      </c>
      <c r="C359" s="63">
        <v>55427</v>
      </c>
      <c r="D359" s="13">
        <v>348</v>
      </c>
      <c r="E359" s="64">
        <v>10592</v>
      </c>
      <c r="F359" s="111"/>
      <c r="G359" s="111"/>
      <c r="H359" s="94">
        <v>0</v>
      </c>
      <c r="I359" s="94"/>
      <c r="J359" s="13">
        <v>0</v>
      </c>
      <c r="K359" s="13">
        <v>0</v>
      </c>
      <c r="L359" s="13">
        <v>0</v>
      </c>
    </row>
    <row r="360" spans="2:12" s="1" customFormat="1" ht="10" x14ac:dyDescent="0.2">
      <c r="B360" s="62">
        <v>44835</v>
      </c>
      <c r="C360" s="63">
        <v>55458</v>
      </c>
      <c r="D360" s="13">
        <v>349</v>
      </c>
      <c r="E360" s="64">
        <v>10623</v>
      </c>
      <c r="F360" s="111"/>
      <c r="G360" s="111"/>
      <c r="H360" s="94">
        <v>0</v>
      </c>
      <c r="I360" s="94"/>
      <c r="J360" s="13">
        <v>0</v>
      </c>
      <c r="K360" s="13">
        <v>0</v>
      </c>
      <c r="L360" s="13">
        <v>0</v>
      </c>
    </row>
    <row r="361" spans="2:12" s="1" customFormat="1" ht="10" x14ac:dyDescent="0.2">
      <c r="B361" s="62">
        <v>44835</v>
      </c>
      <c r="C361" s="63">
        <v>55488</v>
      </c>
      <c r="D361" s="13">
        <v>350</v>
      </c>
      <c r="E361" s="64">
        <v>10653</v>
      </c>
      <c r="F361" s="111"/>
      <c r="G361" s="111"/>
      <c r="H361" s="94">
        <v>0</v>
      </c>
      <c r="I361" s="94"/>
      <c r="J361" s="13">
        <v>0</v>
      </c>
      <c r="K361" s="13">
        <v>0</v>
      </c>
      <c r="L361" s="13">
        <v>0</v>
      </c>
    </row>
    <row r="362" spans="2:12" s="1" customFormat="1" ht="10" x14ac:dyDescent="0.2">
      <c r="B362" s="62">
        <v>44835</v>
      </c>
      <c r="C362" s="63">
        <v>55519</v>
      </c>
      <c r="D362" s="13">
        <v>351</v>
      </c>
      <c r="E362" s="64">
        <v>10684</v>
      </c>
      <c r="F362" s="111"/>
      <c r="G362" s="111"/>
      <c r="H362" s="94">
        <v>0</v>
      </c>
      <c r="I362" s="94"/>
      <c r="J362" s="13">
        <v>0</v>
      </c>
      <c r="K362" s="13">
        <v>0</v>
      </c>
      <c r="L362" s="13">
        <v>0</v>
      </c>
    </row>
    <row r="363" spans="2:12" s="1" customFormat="1" ht="9" x14ac:dyDescent="0.2">
      <c r="B363" s="65"/>
      <c r="C363" s="66"/>
      <c r="D363" s="67"/>
      <c r="E363" s="68"/>
      <c r="F363" s="113"/>
      <c r="G363" s="113"/>
      <c r="H363" s="116">
        <v>261371573855.418</v>
      </c>
      <c r="I363" s="116"/>
      <c r="J363" s="69">
        <v>233902436260.38901</v>
      </c>
      <c r="K363" s="69">
        <v>200786918405.56201</v>
      </c>
      <c r="L363" s="69">
        <v>160717305710.543</v>
      </c>
    </row>
    <row r="364" spans="2:12" s="1" customFormat="1" ht="8" x14ac:dyDescent="0.2"/>
  </sheetData>
  <mergeCells count="714">
    <mergeCell ref="H360:I360"/>
    <mergeCell ref="H361:I361"/>
    <mergeCell ref="H362:I362"/>
    <mergeCell ref="H363:I363"/>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7:I57"/>
    <mergeCell ref="H58:I58"/>
    <mergeCell ref="H59:I59"/>
    <mergeCell ref="H60:I60"/>
    <mergeCell ref="H61:I61"/>
    <mergeCell ref="H62:I62"/>
    <mergeCell ref="H63:I63"/>
    <mergeCell ref="H64:I64"/>
    <mergeCell ref="H65:I65"/>
    <mergeCell ref="H66:I66"/>
    <mergeCell ref="H67:I67"/>
    <mergeCell ref="H68:I68"/>
    <mergeCell ref="H69:I69"/>
    <mergeCell ref="H70:I70"/>
    <mergeCell ref="H335:I335"/>
    <mergeCell ref="H336:I336"/>
    <mergeCell ref="H337:I337"/>
    <mergeCell ref="H338:I338"/>
    <mergeCell ref="H339:I339"/>
    <mergeCell ref="H34:I34"/>
    <mergeCell ref="H340:I340"/>
    <mergeCell ref="H341:I341"/>
    <mergeCell ref="H342:I342"/>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85:I85"/>
    <mergeCell ref="H327:I327"/>
    <mergeCell ref="H328:I328"/>
    <mergeCell ref="H329:I329"/>
    <mergeCell ref="H33:I33"/>
    <mergeCell ref="H330:I330"/>
    <mergeCell ref="H331:I331"/>
    <mergeCell ref="H332:I332"/>
    <mergeCell ref="H333:I333"/>
    <mergeCell ref="H334:I334"/>
    <mergeCell ref="H86:I86"/>
    <mergeCell ref="H87:I87"/>
    <mergeCell ref="H88:I88"/>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353:G353"/>
    <mergeCell ref="F354:G354"/>
    <mergeCell ref="F355:G355"/>
    <mergeCell ref="F356:G356"/>
    <mergeCell ref="F357:G357"/>
    <mergeCell ref="F358:G358"/>
    <mergeCell ref="F359:G359"/>
    <mergeCell ref="F36:G36"/>
    <mergeCell ref="F360:G360"/>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345:G345"/>
    <mergeCell ref="F346:G346"/>
    <mergeCell ref="F347:G347"/>
    <mergeCell ref="F348:G348"/>
    <mergeCell ref="F349:G349"/>
    <mergeCell ref="F35:G35"/>
    <mergeCell ref="F350:G350"/>
    <mergeCell ref="F351:G351"/>
    <mergeCell ref="F352:G35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337:G337"/>
    <mergeCell ref="F338:G338"/>
    <mergeCell ref="F339:G339"/>
    <mergeCell ref="F34:G34"/>
    <mergeCell ref="F340:G340"/>
    <mergeCell ref="F341:G341"/>
    <mergeCell ref="F342:G342"/>
    <mergeCell ref="F343:G343"/>
    <mergeCell ref="F344:G344"/>
    <mergeCell ref="F88:G88"/>
    <mergeCell ref="F89:G89"/>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colBreaks count="1" manualBreakCount="1">
    <brk id="2" max="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C1DF-49C1-4350-9BC0-F2A1D9C86BD6}">
  <sheetPr>
    <tabColor theme="4" tint="-0.499984740745262"/>
  </sheetPr>
  <dimension ref="A1:J112"/>
  <sheetViews>
    <sheetView view="pageBreakPreview" zoomScale="60" zoomScaleNormal="70" workbookViewId="0">
      <selection activeCell="C75" sqref="C75"/>
    </sheetView>
  </sheetViews>
  <sheetFormatPr defaultRowHeight="14.5" x14ac:dyDescent="0.3"/>
  <cols>
    <col min="1" max="1" width="12.08984375" style="164" customWidth="1"/>
    <col min="2" max="2" width="55.08984375" style="164" bestFit="1" customWidth="1"/>
    <col min="3" max="3" width="39.08984375" style="164" customWidth="1"/>
    <col min="4" max="7" width="37.26953125" style="164" customWidth="1"/>
    <col min="8" max="8" width="6.6328125" style="164" customWidth="1"/>
    <col min="9" max="9" width="83.6328125" style="164" customWidth="1"/>
    <col min="10" max="10" width="43.36328125" style="164" customWidth="1"/>
    <col min="11" max="16384" width="8.7265625" style="159"/>
  </cols>
  <sheetData>
    <row r="1" spans="1:10" x14ac:dyDescent="0.3">
      <c r="A1" s="259" t="s">
        <v>1959</v>
      </c>
      <c r="B1" s="259"/>
    </row>
    <row r="2" spans="1:10" ht="31" x14ac:dyDescent="0.3">
      <c r="A2" s="156" t="s">
        <v>1960</v>
      </c>
      <c r="B2" s="156"/>
      <c r="C2" s="157"/>
      <c r="D2" s="157"/>
      <c r="E2" s="157"/>
      <c r="F2" s="158" t="s">
        <v>1401</v>
      </c>
      <c r="G2" s="202"/>
      <c r="H2" s="157"/>
      <c r="I2" s="156"/>
      <c r="J2" s="157"/>
    </row>
    <row r="3" spans="1:10" ht="15" thickBot="1" x14ac:dyDescent="0.35">
      <c r="A3" s="157"/>
      <c r="B3" s="160"/>
      <c r="C3" s="160"/>
      <c r="D3" s="157"/>
      <c r="E3" s="157"/>
      <c r="F3" s="157"/>
      <c r="G3" s="157"/>
      <c r="H3" s="157"/>
    </row>
    <row r="4" spans="1:10" ht="19" thickBot="1" x14ac:dyDescent="0.35">
      <c r="A4" s="161"/>
      <c r="B4" s="162" t="s">
        <v>0</v>
      </c>
      <c r="C4" s="163" t="s">
        <v>1402</v>
      </c>
      <c r="D4" s="161"/>
      <c r="E4" s="161"/>
      <c r="F4" s="157"/>
      <c r="G4" s="157"/>
      <c r="H4" s="157"/>
      <c r="I4" s="172" t="s">
        <v>1961</v>
      </c>
      <c r="J4" s="256" t="s">
        <v>1939</v>
      </c>
    </row>
    <row r="5" spans="1:10" ht="15" thickBot="1" x14ac:dyDescent="0.35">
      <c r="H5" s="157"/>
      <c r="I5" s="260" t="s">
        <v>1941</v>
      </c>
      <c r="J5" s="164" t="s">
        <v>48</v>
      </c>
    </row>
    <row r="6" spans="1:10" ht="18.5" x14ac:dyDescent="0.3">
      <c r="A6" s="165"/>
      <c r="B6" s="166" t="s">
        <v>1962</v>
      </c>
      <c r="C6" s="165"/>
      <c r="E6" s="167"/>
      <c r="F6" s="167"/>
      <c r="G6" s="167"/>
      <c r="H6" s="157"/>
      <c r="I6" s="260" t="s">
        <v>1943</v>
      </c>
      <c r="J6" s="164" t="s">
        <v>1944</v>
      </c>
    </row>
    <row r="7" spans="1:10" x14ac:dyDescent="0.3">
      <c r="B7" s="168" t="s">
        <v>1963</v>
      </c>
      <c r="H7" s="157"/>
      <c r="I7" s="260" t="s">
        <v>1946</v>
      </c>
      <c r="J7" s="164" t="s">
        <v>1947</v>
      </c>
    </row>
    <row r="8" spans="1:10" x14ac:dyDescent="0.3">
      <c r="B8" s="168" t="s">
        <v>786</v>
      </c>
      <c r="H8" s="157"/>
      <c r="I8" s="260" t="s">
        <v>1964</v>
      </c>
      <c r="J8" s="164" t="s">
        <v>1965</v>
      </c>
    </row>
    <row r="9" spans="1:10" ht="15" thickBot="1" x14ac:dyDescent="0.35">
      <c r="B9" s="170" t="s">
        <v>787</v>
      </c>
      <c r="H9" s="157"/>
    </row>
    <row r="10" spans="1:10" x14ac:dyDescent="0.3">
      <c r="B10" s="171"/>
      <c r="H10" s="157"/>
      <c r="I10" s="261" t="s">
        <v>1966</v>
      </c>
    </row>
    <row r="11" spans="1:10" x14ac:dyDescent="0.3">
      <c r="B11" s="171"/>
      <c r="H11" s="157"/>
      <c r="I11" s="261" t="s">
        <v>1967</v>
      </c>
    </row>
    <row r="12" spans="1:10" ht="37" x14ac:dyDescent="0.3">
      <c r="A12" s="172" t="s">
        <v>6</v>
      </c>
      <c r="B12" s="172" t="s">
        <v>785</v>
      </c>
      <c r="C12" s="173"/>
      <c r="D12" s="173"/>
      <c r="E12" s="173"/>
      <c r="F12" s="173"/>
      <c r="G12" s="173"/>
      <c r="H12" s="157"/>
    </row>
    <row r="13" spans="1:10" x14ac:dyDescent="0.3">
      <c r="A13" s="181"/>
      <c r="B13" s="182" t="s">
        <v>788</v>
      </c>
      <c r="C13" s="181" t="s">
        <v>789</v>
      </c>
      <c r="D13" s="181" t="s">
        <v>790</v>
      </c>
      <c r="E13" s="183"/>
      <c r="F13" s="184"/>
      <c r="G13" s="184"/>
      <c r="H13" s="157"/>
    </row>
    <row r="14" spans="1:10" x14ac:dyDescent="0.3">
      <c r="A14" s="164" t="s">
        <v>791</v>
      </c>
      <c r="B14" s="179" t="s">
        <v>792</v>
      </c>
      <c r="C14" s="262"/>
      <c r="D14" s="262"/>
      <c r="E14" s="167"/>
      <c r="F14" s="167"/>
      <c r="G14" s="167"/>
      <c r="H14" s="157"/>
    </row>
    <row r="15" spans="1:10" x14ac:dyDescent="0.3">
      <c r="A15" s="164" t="s">
        <v>793</v>
      </c>
      <c r="B15" s="179" t="s">
        <v>794</v>
      </c>
      <c r="C15" s="164" t="s">
        <v>795</v>
      </c>
      <c r="D15" s="164" t="s">
        <v>796</v>
      </c>
      <c r="E15" s="167"/>
      <c r="F15" s="167"/>
      <c r="G15" s="167"/>
      <c r="H15" s="157"/>
    </row>
    <row r="16" spans="1:10" x14ac:dyDescent="0.3">
      <c r="A16" s="164" t="s">
        <v>797</v>
      </c>
      <c r="B16" s="179" t="s">
        <v>798</v>
      </c>
      <c r="E16" s="167"/>
      <c r="F16" s="167"/>
      <c r="G16" s="167"/>
      <c r="H16" s="157"/>
    </row>
    <row r="17" spans="1:8" x14ac:dyDescent="0.3">
      <c r="A17" s="164" t="s">
        <v>799</v>
      </c>
      <c r="B17" s="179" t="s">
        <v>800</v>
      </c>
      <c r="E17" s="167"/>
      <c r="F17" s="167"/>
      <c r="G17" s="167"/>
      <c r="H17" s="157"/>
    </row>
    <row r="18" spans="1:8" x14ac:dyDescent="0.3">
      <c r="A18" s="164" t="s">
        <v>801</v>
      </c>
      <c r="B18" s="179" t="s">
        <v>802</v>
      </c>
      <c r="E18" s="167"/>
      <c r="F18" s="167"/>
      <c r="G18" s="167"/>
      <c r="H18" s="157"/>
    </row>
    <row r="19" spans="1:8" x14ac:dyDescent="0.3">
      <c r="A19" s="164" t="s">
        <v>803</v>
      </c>
      <c r="B19" s="179" t="s">
        <v>804</v>
      </c>
      <c r="E19" s="167"/>
      <c r="F19" s="167"/>
      <c r="G19" s="167"/>
      <c r="H19" s="157"/>
    </row>
    <row r="20" spans="1:8" x14ac:dyDescent="0.3">
      <c r="A20" s="164" t="s">
        <v>805</v>
      </c>
      <c r="B20" s="179" t="s">
        <v>806</v>
      </c>
      <c r="E20" s="167"/>
      <c r="F20" s="167"/>
      <c r="G20" s="167"/>
      <c r="H20" s="157"/>
    </row>
    <row r="21" spans="1:8" x14ac:dyDescent="0.3">
      <c r="A21" s="164" t="s">
        <v>807</v>
      </c>
      <c r="B21" s="179" t="s">
        <v>808</v>
      </c>
      <c r="E21" s="167"/>
      <c r="F21" s="167"/>
      <c r="G21" s="167"/>
      <c r="H21" s="157"/>
    </row>
    <row r="22" spans="1:8" x14ac:dyDescent="0.3">
      <c r="A22" s="164" t="s">
        <v>809</v>
      </c>
      <c r="B22" s="179" t="s">
        <v>810</v>
      </c>
      <c r="E22" s="167"/>
      <c r="F22" s="167"/>
      <c r="G22" s="167"/>
      <c r="H22" s="157"/>
    </row>
    <row r="23" spans="1:8" ht="29" x14ac:dyDescent="0.3">
      <c r="A23" s="164" t="s">
        <v>811</v>
      </c>
      <c r="B23" s="179" t="s">
        <v>812</v>
      </c>
      <c r="C23" s="164" t="s">
        <v>813</v>
      </c>
      <c r="E23" s="167"/>
      <c r="F23" s="167"/>
      <c r="G23" s="167"/>
      <c r="H23" s="157"/>
    </row>
    <row r="24" spans="1:8" x14ac:dyDescent="0.3">
      <c r="A24" s="164" t="s">
        <v>814</v>
      </c>
      <c r="B24" s="179" t="s">
        <v>815</v>
      </c>
      <c r="C24" s="164" t="s">
        <v>816</v>
      </c>
      <c r="E24" s="167"/>
      <c r="F24" s="167"/>
      <c r="G24" s="167"/>
      <c r="H24" s="157"/>
    </row>
    <row r="25" spans="1:8" x14ac:dyDescent="0.3">
      <c r="A25" s="164" t="s">
        <v>817</v>
      </c>
      <c r="B25" s="177" t="s">
        <v>1968</v>
      </c>
      <c r="E25" s="167"/>
      <c r="F25" s="167"/>
      <c r="G25" s="167"/>
      <c r="H25" s="157"/>
    </row>
    <row r="26" spans="1:8" x14ac:dyDescent="0.3">
      <c r="A26" s="164" t="s">
        <v>818</v>
      </c>
      <c r="B26" s="177"/>
      <c r="E26" s="167"/>
      <c r="F26" s="167"/>
      <c r="G26" s="167"/>
      <c r="H26" s="157"/>
    </row>
    <row r="27" spans="1:8" x14ac:dyDescent="0.3">
      <c r="A27" s="164" t="s">
        <v>819</v>
      </c>
      <c r="B27" s="177"/>
      <c r="E27" s="167"/>
      <c r="F27" s="167"/>
      <c r="G27" s="167"/>
      <c r="H27" s="157"/>
    </row>
    <row r="28" spans="1:8" x14ac:dyDescent="0.3">
      <c r="A28" s="164" t="s">
        <v>820</v>
      </c>
      <c r="B28" s="177"/>
      <c r="E28" s="167"/>
      <c r="F28" s="167"/>
      <c r="G28" s="167"/>
      <c r="H28" s="157"/>
    </row>
    <row r="29" spans="1:8" x14ac:dyDescent="0.3">
      <c r="A29" s="164" t="s">
        <v>821</v>
      </c>
      <c r="B29" s="177"/>
      <c r="E29" s="167"/>
      <c r="F29" s="167"/>
      <c r="G29" s="167"/>
      <c r="H29" s="157"/>
    </row>
    <row r="30" spans="1:8" x14ac:dyDescent="0.3">
      <c r="A30" s="164" t="s">
        <v>822</v>
      </c>
      <c r="B30" s="177"/>
      <c r="E30" s="167"/>
      <c r="F30" s="167"/>
      <c r="G30" s="167"/>
      <c r="H30" s="157"/>
    </row>
    <row r="31" spans="1:8" x14ac:dyDescent="0.3">
      <c r="A31" s="164" t="s">
        <v>823</v>
      </c>
      <c r="B31" s="177"/>
      <c r="E31" s="167"/>
      <c r="F31" s="167"/>
      <c r="G31" s="167"/>
      <c r="H31" s="157"/>
    </row>
    <row r="32" spans="1:8" x14ac:dyDescent="0.3">
      <c r="A32" s="164" t="s">
        <v>824</v>
      </c>
      <c r="B32" s="177"/>
      <c r="E32" s="167"/>
      <c r="F32" s="167"/>
      <c r="G32" s="167"/>
      <c r="H32" s="157"/>
    </row>
    <row r="33" spans="1:8" ht="18.5" x14ac:dyDescent="0.3">
      <c r="A33" s="173"/>
      <c r="B33" s="172" t="s">
        <v>786</v>
      </c>
      <c r="C33" s="173"/>
      <c r="D33" s="173"/>
      <c r="E33" s="173"/>
      <c r="F33" s="173"/>
      <c r="G33" s="173"/>
      <c r="H33" s="157"/>
    </row>
    <row r="34" spans="1:8" x14ac:dyDescent="0.3">
      <c r="A34" s="181"/>
      <c r="B34" s="182" t="s">
        <v>825</v>
      </c>
      <c r="C34" s="181" t="s">
        <v>826</v>
      </c>
      <c r="D34" s="181" t="s">
        <v>790</v>
      </c>
      <c r="E34" s="181" t="s">
        <v>827</v>
      </c>
      <c r="F34" s="184"/>
      <c r="G34" s="184"/>
      <c r="H34" s="157"/>
    </row>
    <row r="35" spans="1:8" x14ac:dyDescent="0.3">
      <c r="A35" s="164" t="s">
        <v>828</v>
      </c>
      <c r="B35" s="262" t="s">
        <v>1969</v>
      </c>
      <c r="C35" s="262" t="s">
        <v>1970</v>
      </c>
      <c r="D35" s="262" t="s">
        <v>1971</v>
      </c>
      <c r="E35" s="262" t="s">
        <v>1972</v>
      </c>
      <c r="F35" s="263"/>
      <c r="G35" s="263"/>
      <c r="H35" s="157"/>
    </row>
    <row r="36" spans="1:8" x14ac:dyDescent="0.3">
      <c r="A36" s="164" t="s">
        <v>829</v>
      </c>
      <c r="B36" s="179" t="s">
        <v>1973</v>
      </c>
      <c r="C36" s="164" t="s">
        <v>1679</v>
      </c>
      <c r="D36" s="164" t="s">
        <v>1679</v>
      </c>
      <c r="E36" s="164" t="s">
        <v>1679</v>
      </c>
      <c r="H36" s="157"/>
    </row>
    <row r="37" spans="1:8" x14ac:dyDescent="0.3">
      <c r="A37" s="164" t="s">
        <v>830</v>
      </c>
      <c r="B37" s="179" t="s">
        <v>1974</v>
      </c>
      <c r="C37" s="164" t="s">
        <v>1679</v>
      </c>
      <c r="D37" s="164" t="s">
        <v>1679</v>
      </c>
      <c r="E37" s="164" t="s">
        <v>1679</v>
      </c>
      <c r="H37" s="157"/>
    </row>
    <row r="38" spans="1:8" x14ac:dyDescent="0.3">
      <c r="A38" s="164" t="s">
        <v>831</v>
      </c>
      <c r="B38" s="179" t="s">
        <v>1975</v>
      </c>
      <c r="C38" s="164" t="s">
        <v>1679</v>
      </c>
      <c r="D38" s="164" t="s">
        <v>1679</v>
      </c>
      <c r="E38" s="164" t="s">
        <v>1679</v>
      </c>
      <c r="H38" s="157"/>
    </row>
    <row r="39" spans="1:8" x14ac:dyDescent="0.3">
      <c r="A39" s="164" t="s">
        <v>832</v>
      </c>
      <c r="B39" s="179" t="s">
        <v>1976</v>
      </c>
      <c r="C39" s="164" t="s">
        <v>1679</v>
      </c>
      <c r="D39" s="164" t="s">
        <v>1679</v>
      </c>
      <c r="E39" s="164" t="s">
        <v>1679</v>
      </c>
      <c r="H39" s="157"/>
    </row>
    <row r="40" spans="1:8" x14ac:dyDescent="0.3">
      <c r="A40" s="164" t="s">
        <v>833</v>
      </c>
      <c r="B40" s="179" t="s">
        <v>1977</v>
      </c>
      <c r="C40" s="164" t="s">
        <v>1679</v>
      </c>
      <c r="D40" s="164" t="s">
        <v>1679</v>
      </c>
      <c r="E40" s="164" t="s">
        <v>1679</v>
      </c>
      <c r="H40" s="157"/>
    </row>
    <row r="41" spans="1:8" x14ac:dyDescent="0.3">
      <c r="A41" s="164" t="s">
        <v>834</v>
      </c>
      <c r="B41" s="179" t="s">
        <v>1978</v>
      </c>
      <c r="C41" s="164" t="s">
        <v>1679</v>
      </c>
      <c r="D41" s="164" t="s">
        <v>1679</v>
      </c>
      <c r="E41" s="164" t="s">
        <v>1679</v>
      </c>
      <c r="H41" s="157"/>
    </row>
    <row r="42" spans="1:8" x14ac:dyDescent="0.3">
      <c r="A42" s="164" t="s">
        <v>835</v>
      </c>
      <c r="B42" s="179" t="s">
        <v>1979</v>
      </c>
      <c r="C42" s="164" t="s">
        <v>1679</v>
      </c>
      <c r="D42" s="164" t="s">
        <v>1679</v>
      </c>
      <c r="E42" s="164" t="s">
        <v>1679</v>
      </c>
      <c r="H42" s="157"/>
    </row>
    <row r="43" spans="1:8" x14ac:dyDescent="0.3">
      <c r="A43" s="164" t="s">
        <v>836</v>
      </c>
      <c r="B43" s="179" t="s">
        <v>1980</v>
      </c>
      <c r="C43" s="164" t="s">
        <v>1679</v>
      </c>
      <c r="D43" s="164" t="s">
        <v>1679</v>
      </c>
      <c r="E43" s="164" t="s">
        <v>1679</v>
      </c>
      <c r="H43" s="157"/>
    </row>
    <row r="44" spans="1:8" x14ac:dyDescent="0.3">
      <c r="A44" s="164" t="s">
        <v>837</v>
      </c>
      <c r="B44" s="179" t="s">
        <v>1981</v>
      </c>
      <c r="C44" s="164" t="s">
        <v>1679</v>
      </c>
      <c r="D44" s="164" t="s">
        <v>1679</v>
      </c>
      <c r="E44" s="164" t="s">
        <v>1679</v>
      </c>
      <c r="H44" s="157"/>
    </row>
    <row r="45" spans="1:8" x14ac:dyDescent="0.3">
      <c r="A45" s="164" t="s">
        <v>838</v>
      </c>
      <c r="B45" s="179" t="s">
        <v>1982</v>
      </c>
      <c r="C45" s="164" t="s">
        <v>1679</v>
      </c>
      <c r="D45" s="164" t="s">
        <v>1679</v>
      </c>
      <c r="E45" s="164" t="s">
        <v>1679</v>
      </c>
      <c r="H45" s="157"/>
    </row>
    <row r="46" spans="1:8" x14ac:dyDescent="0.3">
      <c r="A46" s="164" t="s">
        <v>839</v>
      </c>
      <c r="B46" s="179" t="s">
        <v>1983</v>
      </c>
      <c r="C46" s="164" t="s">
        <v>1679</v>
      </c>
      <c r="D46" s="164" t="s">
        <v>1679</v>
      </c>
      <c r="E46" s="164" t="s">
        <v>1679</v>
      </c>
      <c r="H46" s="157"/>
    </row>
    <row r="47" spans="1:8" x14ac:dyDescent="0.3">
      <c r="A47" s="164" t="s">
        <v>840</v>
      </c>
      <c r="B47" s="179" t="s">
        <v>1984</v>
      </c>
      <c r="C47" s="164" t="s">
        <v>1679</v>
      </c>
      <c r="D47" s="164" t="s">
        <v>1679</v>
      </c>
      <c r="E47" s="164" t="s">
        <v>1679</v>
      </c>
      <c r="H47" s="157"/>
    </row>
    <row r="48" spans="1:8" x14ac:dyDescent="0.3">
      <c r="A48" s="164" t="s">
        <v>841</v>
      </c>
      <c r="B48" s="179" t="s">
        <v>1985</v>
      </c>
      <c r="C48" s="164" t="s">
        <v>1679</v>
      </c>
      <c r="D48" s="164" t="s">
        <v>1679</v>
      </c>
      <c r="E48" s="164" t="s">
        <v>1679</v>
      </c>
      <c r="H48" s="157"/>
    </row>
    <row r="49" spans="1:8" x14ac:dyDescent="0.3">
      <c r="A49" s="164" t="s">
        <v>842</v>
      </c>
      <c r="B49" s="179" t="s">
        <v>1986</v>
      </c>
      <c r="C49" s="164" t="s">
        <v>1679</v>
      </c>
      <c r="D49" s="164" t="s">
        <v>1679</v>
      </c>
      <c r="E49" s="164" t="s">
        <v>1679</v>
      </c>
      <c r="H49" s="157"/>
    </row>
    <row r="50" spans="1:8" x14ac:dyDescent="0.3">
      <c r="A50" s="164" t="s">
        <v>843</v>
      </c>
      <c r="B50" s="179" t="s">
        <v>1987</v>
      </c>
      <c r="C50" s="164" t="s">
        <v>1679</v>
      </c>
      <c r="D50" s="164" t="s">
        <v>1679</v>
      </c>
      <c r="E50" s="164" t="s">
        <v>1679</v>
      </c>
      <c r="H50" s="157"/>
    </row>
    <row r="51" spans="1:8" x14ac:dyDescent="0.3">
      <c r="A51" s="164" t="s">
        <v>844</v>
      </c>
      <c r="B51" s="179" t="s">
        <v>1988</v>
      </c>
      <c r="C51" s="164" t="s">
        <v>1679</v>
      </c>
      <c r="D51" s="164" t="s">
        <v>1679</v>
      </c>
      <c r="E51" s="164" t="s">
        <v>1679</v>
      </c>
      <c r="H51" s="157"/>
    </row>
    <row r="52" spans="1:8" x14ac:dyDescent="0.3">
      <c r="A52" s="164" t="s">
        <v>845</v>
      </c>
      <c r="B52" s="179" t="s">
        <v>1989</v>
      </c>
      <c r="C52" s="164" t="s">
        <v>1679</v>
      </c>
      <c r="D52" s="164" t="s">
        <v>1679</v>
      </c>
      <c r="E52" s="164" t="s">
        <v>1679</v>
      </c>
      <c r="H52" s="157"/>
    </row>
    <row r="53" spans="1:8" x14ac:dyDescent="0.3">
      <c r="A53" s="164" t="s">
        <v>846</v>
      </c>
      <c r="B53" s="179" t="s">
        <v>1990</v>
      </c>
      <c r="C53" s="164" t="s">
        <v>1679</v>
      </c>
      <c r="D53" s="164" t="s">
        <v>1679</v>
      </c>
      <c r="E53" s="164" t="s">
        <v>1679</v>
      </c>
      <c r="H53" s="157"/>
    </row>
    <row r="54" spans="1:8" x14ac:dyDescent="0.3">
      <c r="A54" s="164" t="s">
        <v>847</v>
      </c>
      <c r="B54" s="179" t="s">
        <v>1991</v>
      </c>
      <c r="C54" s="164" t="s">
        <v>1679</v>
      </c>
      <c r="D54" s="164" t="s">
        <v>1679</v>
      </c>
      <c r="E54" s="164" t="s">
        <v>1679</v>
      </c>
      <c r="H54" s="157"/>
    </row>
    <row r="55" spans="1:8" x14ac:dyDescent="0.3">
      <c r="A55" s="164" t="s">
        <v>848</v>
      </c>
      <c r="B55" s="179" t="s">
        <v>1992</v>
      </c>
      <c r="C55" s="164" t="s">
        <v>1679</v>
      </c>
      <c r="D55" s="164" t="s">
        <v>1679</v>
      </c>
      <c r="E55" s="164" t="s">
        <v>1679</v>
      </c>
      <c r="H55" s="157"/>
    </row>
    <row r="56" spans="1:8" x14ac:dyDescent="0.3">
      <c r="A56" s="164" t="s">
        <v>849</v>
      </c>
      <c r="B56" s="179" t="s">
        <v>1993</v>
      </c>
      <c r="C56" s="164" t="s">
        <v>1679</v>
      </c>
      <c r="D56" s="164" t="s">
        <v>1679</v>
      </c>
      <c r="E56" s="164" t="s">
        <v>1679</v>
      </c>
      <c r="H56" s="157"/>
    </row>
    <row r="57" spans="1:8" x14ac:dyDescent="0.3">
      <c r="A57" s="164" t="s">
        <v>850</v>
      </c>
      <c r="B57" s="179" t="s">
        <v>1994</v>
      </c>
      <c r="C57" s="164" t="s">
        <v>1679</v>
      </c>
      <c r="D57" s="164" t="s">
        <v>1679</v>
      </c>
      <c r="E57" s="164" t="s">
        <v>1679</v>
      </c>
      <c r="H57" s="157"/>
    </row>
    <row r="58" spans="1:8" x14ac:dyDescent="0.3">
      <c r="A58" s="164" t="s">
        <v>851</v>
      </c>
      <c r="B58" s="179" t="s">
        <v>1995</v>
      </c>
      <c r="C58" s="164" t="s">
        <v>1679</v>
      </c>
      <c r="D58" s="164" t="s">
        <v>1679</v>
      </c>
      <c r="E58" s="164" t="s">
        <v>1679</v>
      </c>
      <c r="H58" s="157"/>
    </row>
    <row r="59" spans="1:8" x14ac:dyDescent="0.3">
      <c r="A59" s="164" t="s">
        <v>852</v>
      </c>
      <c r="B59" s="179" t="s">
        <v>1996</v>
      </c>
      <c r="C59" s="164" t="s">
        <v>1679</v>
      </c>
      <c r="D59" s="164" t="s">
        <v>1679</v>
      </c>
      <c r="E59" s="164" t="s">
        <v>1679</v>
      </c>
      <c r="H59" s="157"/>
    </row>
    <row r="60" spans="1:8" x14ac:dyDescent="0.3">
      <c r="A60" s="164" t="s">
        <v>853</v>
      </c>
      <c r="B60" s="179"/>
      <c r="E60" s="179"/>
      <c r="F60" s="179"/>
      <c r="G60" s="179"/>
      <c r="H60" s="157"/>
    </row>
    <row r="61" spans="1:8" x14ac:dyDescent="0.3">
      <c r="A61" s="164" t="s">
        <v>854</v>
      </c>
      <c r="B61" s="179"/>
      <c r="E61" s="179"/>
      <c r="F61" s="179"/>
      <c r="G61" s="179"/>
      <c r="H61" s="157"/>
    </row>
    <row r="62" spans="1:8" x14ac:dyDescent="0.3">
      <c r="A62" s="164" t="s">
        <v>855</v>
      </c>
      <c r="B62" s="179"/>
      <c r="E62" s="179"/>
      <c r="F62" s="179"/>
      <c r="G62" s="179"/>
      <c r="H62" s="157"/>
    </row>
    <row r="63" spans="1:8" x14ac:dyDescent="0.3">
      <c r="A63" s="164" t="s">
        <v>856</v>
      </c>
      <c r="B63" s="179"/>
      <c r="E63" s="179"/>
      <c r="F63" s="179"/>
      <c r="G63" s="179"/>
      <c r="H63" s="157"/>
    </row>
    <row r="64" spans="1:8" x14ac:dyDescent="0.3">
      <c r="A64" s="164" t="s">
        <v>857</v>
      </c>
      <c r="B64" s="179"/>
      <c r="E64" s="179"/>
      <c r="F64" s="179"/>
      <c r="G64" s="179"/>
      <c r="H64" s="157"/>
    </row>
    <row r="65" spans="1:10" x14ac:dyDescent="0.3">
      <c r="A65" s="164" t="s">
        <v>858</v>
      </c>
      <c r="B65" s="179"/>
      <c r="E65" s="179"/>
      <c r="F65" s="179"/>
      <c r="G65" s="179"/>
      <c r="H65" s="157"/>
    </row>
    <row r="66" spans="1:10" x14ac:dyDescent="0.3">
      <c r="A66" s="164" t="s">
        <v>859</v>
      </c>
      <c r="B66" s="179"/>
      <c r="E66" s="179"/>
      <c r="F66" s="179"/>
      <c r="G66" s="179"/>
      <c r="H66" s="157"/>
    </row>
    <row r="67" spans="1:10" x14ac:dyDescent="0.3">
      <c r="A67" s="164" t="s">
        <v>860</v>
      </c>
      <c r="B67" s="179"/>
      <c r="E67" s="179"/>
      <c r="F67" s="179"/>
      <c r="G67" s="179"/>
      <c r="H67" s="157"/>
    </row>
    <row r="68" spans="1:10" x14ac:dyDescent="0.3">
      <c r="A68" s="164" t="s">
        <v>861</v>
      </c>
      <c r="B68" s="179"/>
      <c r="E68" s="179"/>
      <c r="F68" s="179"/>
      <c r="G68" s="179"/>
      <c r="H68" s="157"/>
    </row>
    <row r="69" spans="1:10" x14ac:dyDescent="0.3">
      <c r="A69" s="164" t="s">
        <v>862</v>
      </c>
      <c r="B69" s="179"/>
      <c r="E69" s="179"/>
      <c r="F69" s="179"/>
      <c r="G69" s="179"/>
      <c r="H69" s="157"/>
    </row>
    <row r="70" spans="1:10" x14ac:dyDescent="0.3">
      <c r="A70" s="164" t="s">
        <v>863</v>
      </c>
      <c r="B70" s="179"/>
      <c r="E70" s="179"/>
      <c r="F70" s="179"/>
      <c r="G70" s="179"/>
      <c r="H70" s="157"/>
    </row>
    <row r="71" spans="1:10" x14ac:dyDescent="0.3">
      <c r="A71" s="164" t="s">
        <v>864</v>
      </c>
      <c r="B71" s="179"/>
      <c r="E71" s="179"/>
      <c r="F71" s="179"/>
      <c r="G71" s="179"/>
      <c r="H71" s="157"/>
    </row>
    <row r="72" spans="1:10" x14ac:dyDescent="0.3">
      <c r="A72" s="164" t="s">
        <v>865</v>
      </c>
      <c r="B72" s="179"/>
      <c r="E72" s="179"/>
      <c r="F72" s="179"/>
      <c r="G72" s="179"/>
      <c r="H72" s="157"/>
    </row>
    <row r="73" spans="1:10" ht="37" x14ac:dyDescent="0.3">
      <c r="A73" s="173"/>
      <c r="B73" s="172" t="s">
        <v>787</v>
      </c>
      <c r="C73" s="173"/>
      <c r="D73" s="173"/>
      <c r="E73" s="173"/>
      <c r="F73" s="173"/>
      <c r="G73" s="173"/>
      <c r="H73" s="157"/>
    </row>
    <row r="74" spans="1:10" x14ac:dyDescent="0.3">
      <c r="A74" s="181"/>
      <c r="B74" s="182" t="s">
        <v>866</v>
      </c>
      <c r="C74" s="181" t="s">
        <v>867</v>
      </c>
      <c r="D74" s="181"/>
      <c r="E74" s="184"/>
      <c r="F74" s="184"/>
      <c r="G74" s="184"/>
      <c r="H74" s="187"/>
      <c r="I74" s="187"/>
      <c r="J74" s="187"/>
    </row>
    <row r="75" spans="1:10" x14ac:dyDescent="0.3">
      <c r="A75" s="164" t="s">
        <v>868</v>
      </c>
      <c r="B75" s="164" t="s">
        <v>869</v>
      </c>
      <c r="C75" s="264">
        <v>51.655636366074802</v>
      </c>
      <c r="H75" s="157"/>
    </row>
    <row r="76" spans="1:10" x14ac:dyDescent="0.3">
      <c r="A76" s="164" t="s">
        <v>870</v>
      </c>
      <c r="B76" s="164" t="s">
        <v>1997</v>
      </c>
      <c r="C76" s="264">
        <v>167.77685742066001</v>
      </c>
      <c r="H76" s="157"/>
    </row>
    <row r="77" spans="1:10" x14ac:dyDescent="0.3">
      <c r="A77" s="164" t="s">
        <v>871</v>
      </c>
      <c r="H77" s="157"/>
    </row>
    <row r="78" spans="1:10" x14ac:dyDescent="0.3">
      <c r="A78" s="164" t="s">
        <v>872</v>
      </c>
      <c r="H78" s="157"/>
    </row>
    <row r="79" spans="1:10" x14ac:dyDescent="0.3">
      <c r="A79" s="164" t="s">
        <v>873</v>
      </c>
      <c r="H79" s="157"/>
    </row>
    <row r="80" spans="1:10" x14ac:dyDescent="0.3">
      <c r="A80" s="164" t="s">
        <v>874</v>
      </c>
      <c r="H80" s="157"/>
    </row>
    <row r="81" spans="1:8" x14ac:dyDescent="0.3">
      <c r="A81" s="181"/>
      <c r="B81" s="182" t="s">
        <v>875</v>
      </c>
      <c r="C81" s="181" t="s">
        <v>464</v>
      </c>
      <c r="D81" s="181" t="s">
        <v>465</v>
      </c>
      <c r="E81" s="184" t="s">
        <v>876</v>
      </c>
      <c r="F81" s="184" t="s">
        <v>877</v>
      </c>
      <c r="G81" s="184" t="s">
        <v>878</v>
      </c>
      <c r="H81" s="157"/>
    </row>
    <row r="82" spans="1:8" x14ac:dyDescent="0.3">
      <c r="A82" s="164" t="s">
        <v>879</v>
      </c>
      <c r="B82" s="164" t="s">
        <v>1998</v>
      </c>
      <c r="C82" s="236">
        <v>1.0809721570648201E-3</v>
      </c>
      <c r="G82" s="236">
        <v>1.0809721570648201E-3</v>
      </c>
      <c r="H82" s="157"/>
    </row>
    <row r="83" spans="1:8" x14ac:dyDescent="0.3">
      <c r="A83" s="164" t="s">
        <v>880</v>
      </c>
      <c r="B83" s="164" t="s">
        <v>881</v>
      </c>
      <c r="C83" s="236">
        <v>1.09155123285559E-4</v>
      </c>
      <c r="G83" s="236">
        <v>1.09155123285559E-4</v>
      </c>
      <c r="H83" s="157"/>
    </row>
    <row r="84" spans="1:8" x14ac:dyDescent="0.3">
      <c r="A84" s="164" t="s">
        <v>882</v>
      </c>
      <c r="B84" s="164" t="s">
        <v>883</v>
      </c>
      <c r="C84" s="236">
        <v>7.5860880472579395E-4</v>
      </c>
      <c r="G84" s="236">
        <v>7.5860880472579395E-4</v>
      </c>
      <c r="H84" s="157"/>
    </row>
    <row r="85" spans="1:8" x14ac:dyDescent="0.3">
      <c r="A85" s="164" t="s">
        <v>884</v>
      </c>
      <c r="B85" s="164" t="s">
        <v>885</v>
      </c>
      <c r="C85" s="236">
        <v>6.7265898481403297E-4</v>
      </c>
      <c r="G85" s="236">
        <v>6.7265898481403297E-4</v>
      </c>
      <c r="H85" s="157"/>
    </row>
    <row r="86" spans="1:8" x14ac:dyDescent="0.3">
      <c r="A86" s="164" t="s">
        <v>886</v>
      </c>
      <c r="B86" s="164" t="s">
        <v>887</v>
      </c>
      <c r="C86" s="236"/>
      <c r="G86" s="236"/>
      <c r="H86" s="157"/>
    </row>
    <row r="87" spans="1:8" x14ac:dyDescent="0.3">
      <c r="A87" s="164" t="s">
        <v>888</v>
      </c>
      <c r="H87" s="157"/>
    </row>
    <row r="88" spans="1:8" x14ac:dyDescent="0.3">
      <c r="A88" s="164" t="s">
        <v>889</v>
      </c>
      <c r="H88" s="157"/>
    </row>
    <row r="89" spans="1:8" x14ac:dyDescent="0.3">
      <c r="A89" s="164" t="s">
        <v>890</v>
      </c>
      <c r="H89" s="157"/>
    </row>
    <row r="90" spans="1:8" x14ac:dyDescent="0.3">
      <c r="A90" s="164" t="s">
        <v>891</v>
      </c>
      <c r="H90" s="157"/>
    </row>
    <row r="91" spans="1:8" x14ac:dyDescent="0.3">
      <c r="H91" s="157"/>
    </row>
    <row r="92" spans="1:8" x14ac:dyDescent="0.3">
      <c r="H92" s="157"/>
    </row>
    <row r="93" spans="1:8" x14ac:dyDescent="0.3">
      <c r="H93" s="157"/>
    </row>
    <row r="94" spans="1:8" x14ac:dyDescent="0.3">
      <c r="H94" s="157"/>
    </row>
    <row r="95" spans="1:8" x14ac:dyDescent="0.3">
      <c r="H95" s="157"/>
    </row>
    <row r="96" spans="1:8" x14ac:dyDescent="0.3">
      <c r="H96" s="157"/>
    </row>
    <row r="97" spans="8:8" x14ac:dyDescent="0.3">
      <c r="H97" s="157"/>
    </row>
    <row r="98" spans="8:8" x14ac:dyDescent="0.3">
      <c r="H98" s="157"/>
    </row>
    <row r="99" spans="8:8" x14ac:dyDescent="0.3">
      <c r="H99" s="157"/>
    </row>
    <row r="100" spans="8:8" x14ac:dyDescent="0.3">
      <c r="H100" s="157"/>
    </row>
    <row r="101" spans="8:8" x14ac:dyDescent="0.3">
      <c r="H101" s="157"/>
    </row>
    <row r="102" spans="8:8" x14ac:dyDescent="0.3">
      <c r="H102" s="157"/>
    </row>
    <row r="103" spans="8:8" x14ac:dyDescent="0.3">
      <c r="H103" s="157"/>
    </row>
    <row r="104" spans="8:8" x14ac:dyDescent="0.3">
      <c r="H104" s="157"/>
    </row>
    <row r="105" spans="8:8" x14ac:dyDescent="0.3">
      <c r="H105" s="157"/>
    </row>
    <row r="106" spans="8:8" x14ac:dyDescent="0.3">
      <c r="H106" s="157"/>
    </row>
    <row r="107" spans="8:8" x14ac:dyDescent="0.3">
      <c r="H107" s="157"/>
    </row>
    <row r="108" spans="8:8" x14ac:dyDescent="0.3">
      <c r="H108" s="157"/>
    </row>
    <row r="109" spans="8:8" x14ac:dyDescent="0.3">
      <c r="H109" s="157"/>
    </row>
    <row r="110" spans="8:8" x14ac:dyDescent="0.3">
      <c r="H110" s="157"/>
    </row>
    <row r="111" spans="8:8" x14ac:dyDescent="0.3">
      <c r="H111" s="157"/>
    </row>
    <row r="112" spans="8:8" x14ac:dyDescent="0.3">
      <c r="H112" s="157"/>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54CC5AEB-2063-43FD-AB12-F12B99842BF8}"/>
    <hyperlink ref="B7" location="'E. Optional ECB-ECAIs data'!B12" display="1. Additional information on the programme" xr:uid="{0184A21F-9582-4700-8941-8C746ED25B8D}"/>
    <hyperlink ref="B9" location="'E. Optional ECB-ECAIs data'!B73" display="3.  Additional information on the asset distribution" xr:uid="{6B51BD1C-6EB2-4C31-B789-88E2CCE84A13}"/>
  </hyperlinks>
  <pageMargins left="0.7" right="0.7" top="0.75" bottom="0.75" header="0.3" footer="0.3"/>
  <pageSetup scale="23"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FCD4-0314-4766-B15E-6473F57A05C2}">
  <sheetPr>
    <tabColor rgb="FF847A75"/>
  </sheetPr>
  <dimension ref="B1:L43"/>
  <sheetViews>
    <sheetView view="pageBreakPreview" topLeftCell="A3" zoomScale="60" zoomScaleNormal="80" workbookViewId="0">
      <selection activeCell="H11" sqref="H11"/>
    </sheetView>
  </sheetViews>
  <sheetFormatPr defaultColWidth="8.26953125" defaultRowHeight="14.5" x14ac:dyDescent="0.35"/>
  <cols>
    <col min="1" max="1" width="8.26953125" style="118"/>
    <col min="2" max="10" width="11.26953125" style="118" customWidth="1"/>
    <col min="11" max="11" width="8.26953125" style="118"/>
    <col min="12" max="12" width="10.54296875" style="118" bestFit="1" customWidth="1"/>
    <col min="13" max="16384" width="8.26953125" style="118"/>
  </cols>
  <sheetData>
    <row r="1" spans="2:12" ht="15" thickBot="1" x14ac:dyDescent="0.4"/>
    <row r="2" spans="2:12" x14ac:dyDescent="0.35">
      <c r="B2" s="130"/>
      <c r="C2" s="131"/>
      <c r="D2" s="131"/>
      <c r="E2" s="131"/>
      <c r="F2" s="131"/>
      <c r="G2" s="131"/>
      <c r="H2" s="131"/>
      <c r="I2" s="131"/>
      <c r="J2" s="132"/>
    </row>
    <row r="3" spans="2:12" x14ac:dyDescent="0.35">
      <c r="B3" s="133"/>
      <c r="C3" s="134"/>
      <c r="D3" s="134"/>
      <c r="E3" s="134"/>
      <c r="F3" s="134"/>
      <c r="G3" s="134"/>
      <c r="H3" s="134"/>
      <c r="I3" s="134"/>
      <c r="J3" s="135"/>
    </row>
    <row r="4" spans="2:12" x14ac:dyDescent="0.35">
      <c r="B4" s="133"/>
      <c r="C4" s="134"/>
      <c r="D4" s="134"/>
      <c r="E4" s="134"/>
      <c r="F4" s="134"/>
      <c r="G4" s="134"/>
      <c r="H4" s="134"/>
      <c r="I4" s="134"/>
      <c r="J4" s="135"/>
    </row>
    <row r="5" spans="2:12" ht="31" x14ac:dyDescent="0.45">
      <c r="B5" s="133"/>
      <c r="C5" s="134"/>
      <c r="D5" s="134"/>
      <c r="E5" s="136"/>
      <c r="F5" s="137" t="s">
        <v>1390</v>
      </c>
      <c r="G5" s="134"/>
      <c r="H5" s="134"/>
      <c r="I5" s="134"/>
      <c r="J5" s="135"/>
    </row>
    <row r="6" spans="2:12" ht="41.25" customHeight="1" x14ac:dyDescent="0.35">
      <c r="B6" s="133"/>
      <c r="C6" s="134"/>
      <c r="D6" s="134"/>
      <c r="E6" s="138" t="s">
        <v>1391</v>
      </c>
      <c r="F6" s="138"/>
      <c r="G6" s="138"/>
      <c r="H6" s="134"/>
      <c r="I6" s="134"/>
      <c r="J6" s="135"/>
    </row>
    <row r="7" spans="2:12" ht="26" x14ac:dyDescent="0.35">
      <c r="B7" s="133"/>
      <c r="C7" s="134"/>
      <c r="D7" s="134"/>
      <c r="E7" s="134"/>
      <c r="F7" s="139" t="s">
        <v>8</v>
      </c>
      <c r="G7" s="134"/>
      <c r="H7" s="134"/>
      <c r="I7" s="134"/>
      <c r="J7" s="135"/>
    </row>
    <row r="8" spans="2:12" ht="26" x14ac:dyDescent="0.35">
      <c r="B8" s="133"/>
      <c r="C8" s="134"/>
      <c r="D8" s="134"/>
      <c r="E8" s="134"/>
      <c r="F8" s="139" t="s">
        <v>1392</v>
      </c>
      <c r="G8" s="134"/>
      <c r="H8" s="134"/>
      <c r="I8" s="134"/>
      <c r="J8" s="135"/>
    </row>
    <row r="9" spans="2:12" ht="21" x14ac:dyDescent="0.35">
      <c r="B9" s="133"/>
      <c r="C9" s="134"/>
      <c r="D9" s="134"/>
      <c r="E9" s="134"/>
      <c r="F9" s="140" t="s">
        <v>1999</v>
      </c>
      <c r="G9" s="134"/>
      <c r="H9" s="134"/>
      <c r="I9" s="134"/>
      <c r="J9" s="135"/>
      <c r="L9" s="141"/>
    </row>
    <row r="10" spans="2:12" ht="21" x14ac:dyDescent="0.35">
      <c r="B10" s="133"/>
      <c r="C10" s="134"/>
      <c r="D10" s="134"/>
      <c r="E10" s="134"/>
      <c r="F10" s="140" t="s">
        <v>2000</v>
      </c>
      <c r="G10" s="134"/>
      <c r="H10" s="134"/>
      <c r="I10" s="134"/>
      <c r="J10" s="135"/>
    </row>
    <row r="11" spans="2:12" ht="21" x14ac:dyDescent="0.35">
      <c r="B11" s="133"/>
      <c r="C11" s="134"/>
      <c r="D11" s="134"/>
      <c r="E11" s="134"/>
      <c r="F11" s="140"/>
      <c r="G11" s="134"/>
      <c r="H11" s="134"/>
      <c r="I11" s="134"/>
      <c r="J11" s="135"/>
    </row>
    <row r="12" spans="2:12" x14ac:dyDescent="0.35">
      <c r="B12" s="133"/>
      <c r="C12" s="134"/>
      <c r="D12" s="134"/>
      <c r="E12" s="134"/>
      <c r="F12" s="134"/>
      <c r="G12" s="134"/>
      <c r="H12" s="134"/>
      <c r="I12" s="134"/>
      <c r="J12" s="135"/>
    </row>
    <row r="13" spans="2:12" x14ac:dyDescent="0.35">
      <c r="B13" s="133"/>
      <c r="C13" s="134"/>
      <c r="D13" s="134"/>
      <c r="E13" s="134"/>
      <c r="F13" s="134"/>
      <c r="G13" s="134"/>
      <c r="H13" s="134"/>
      <c r="I13" s="134"/>
      <c r="J13" s="135"/>
    </row>
    <row r="14" spans="2:12" x14ac:dyDescent="0.35">
      <c r="B14" s="133"/>
      <c r="C14" s="134"/>
      <c r="D14" s="134"/>
      <c r="E14" s="134"/>
      <c r="F14" s="134"/>
      <c r="G14" s="134"/>
      <c r="H14" s="134"/>
      <c r="I14" s="134"/>
      <c r="J14" s="135"/>
    </row>
    <row r="15" spans="2:12" x14ac:dyDescent="0.35">
      <c r="B15" s="133"/>
      <c r="C15" s="134"/>
      <c r="D15" s="134"/>
      <c r="E15" s="134"/>
      <c r="F15" s="134"/>
      <c r="G15" s="134"/>
      <c r="H15" s="134"/>
      <c r="I15" s="134"/>
      <c r="J15" s="135"/>
    </row>
    <row r="16" spans="2:12" x14ac:dyDescent="0.35">
      <c r="B16" s="133"/>
      <c r="C16" s="134"/>
      <c r="D16" s="134"/>
      <c r="E16" s="134"/>
      <c r="F16" s="134"/>
      <c r="G16" s="134"/>
      <c r="H16" s="134"/>
      <c r="I16" s="134"/>
      <c r="J16" s="135"/>
    </row>
    <row r="17" spans="2:10" x14ac:dyDescent="0.35">
      <c r="B17" s="133"/>
      <c r="C17" s="134"/>
      <c r="D17" s="134"/>
      <c r="E17" s="134"/>
      <c r="F17" s="134"/>
      <c r="G17" s="134"/>
      <c r="H17" s="134"/>
      <c r="I17" s="134"/>
      <c r="J17" s="135"/>
    </row>
    <row r="18" spans="2:10" x14ac:dyDescent="0.35">
      <c r="B18" s="133"/>
      <c r="C18" s="134"/>
      <c r="D18" s="134"/>
      <c r="E18" s="134"/>
      <c r="F18" s="134"/>
      <c r="G18" s="134"/>
      <c r="H18" s="134"/>
      <c r="I18" s="134"/>
      <c r="J18" s="135"/>
    </row>
    <row r="19" spans="2:10" x14ac:dyDescent="0.35">
      <c r="B19" s="133"/>
      <c r="C19" s="134"/>
      <c r="D19" s="134"/>
      <c r="E19" s="134"/>
      <c r="F19" s="134"/>
      <c r="G19" s="134"/>
      <c r="H19" s="134"/>
      <c r="I19" s="134"/>
      <c r="J19" s="135"/>
    </row>
    <row r="20" spans="2:10" x14ac:dyDescent="0.35">
      <c r="B20" s="133"/>
      <c r="C20" s="134"/>
      <c r="D20" s="134"/>
      <c r="E20" s="134"/>
      <c r="F20" s="134"/>
      <c r="G20" s="134"/>
      <c r="H20" s="134"/>
      <c r="I20" s="134"/>
      <c r="J20" s="135"/>
    </row>
    <row r="21" spans="2:10" x14ac:dyDescent="0.35">
      <c r="B21" s="133"/>
      <c r="C21" s="134"/>
      <c r="D21" s="134"/>
      <c r="E21" s="134"/>
      <c r="F21" s="134"/>
      <c r="G21" s="134"/>
      <c r="H21" s="134"/>
      <c r="I21" s="134"/>
      <c r="J21" s="135"/>
    </row>
    <row r="22" spans="2:10" x14ac:dyDescent="0.35">
      <c r="B22" s="133"/>
      <c r="C22" s="134"/>
      <c r="D22" s="134"/>
      <c r="E22" s="134"/>
      <c r="F22" s="142" t="s">
        <v>1393</v>
      </c>
      <c r="G22" s="134"/>
      <c r="H22" s="134"/>
      <c r="I22" s="134"/>
      <c r="J22" s="135"/>
    </row>
    <row r="23" spans="2:10" x14ac:dyDescent="0.35">
      <c r="B23" s="133"/>
      <c r="C23" s="134"/>
      <c r="D23" s="134"/>
      <c r="E23" s="134"/>
      <c r="F23" s="143"/>
      <c r="G23" s="134"/>
      <c r="H23" s="134"/>
      <c r="I23" s="134"/>
      <c r="J23" s="135"/>
    </row>
    <row r="24" spans="2:10" x14ac:dyDescent="0.35">
      <c r="B24" s="133"/>
      <c r="C24" s="134"/>
      <c r="D24" s="144" t="s">
        <v>1394</v>
      </c>
      <c r="E24" s="145" t="s">
        <v>1395</v>
      </c>
      <c r="F24" s="145"/>
      <c r="G24" s="145"/>
      <c r="H24" s="145"/>
      <c r="I24" s="134"/>
      <c r="J24" s="135"/>
    </row>
    <row r="25" spans="2:10" x14ac:dyDescent="0.35">
      <c r="B25" s="133"/>
      <c r="C25" s="134"/>
      <c r="D25" s="134"/>
      <c r="H25" s="134"/>
      <c r="I25" s="134"/>
      <c r="J25" s="135"/>
    </row>
    <row r="26" spans="2:10" x14ac:dyDescent="0.35">
      <c r="B26" s="133"/>
      <c r="C26" s="134"/>
      <c r="D26" s="144" t="s">
        <v>1396</v>
      </c>
      <c r="E26" s="145"/>
      <c r="F26" s="145"/>
      <c r="G26" s="145"/>
      <c r="H26" s="145"/>
      <c r="I26" s="134"/>
      <c r="J26" s="135"/>
    </row>
    <row r="27" spans="2:10" x14ac:dyDescent="0.35">
      <c r="B27" s="133"/>
      <c r="C27" s="134"/>
      <c r="D27" s="146"/>
      <c r="E27" s="146"/>
      <c r="F27" s="146"/>
      <c r="G27" s="146"/>
      <c r="H27" s="146"/>
      <c r="I27" s="134"/>
      <c r="J27" s="135"/>
    </row>
    <row r="28" spans="2:10" x14ac:dyDescent="0.35">
      <c r="B28" s="133"/>
      <c r="C28" s="134"/>
      <c r="D28" s="147"/>
      <c r="E28" s="148"/>
      <c r="F28" s="148"/>
      <c r="G28" s="148"/>
      <c r="H28" s="148"/>
      <c r="I28" s="134"/>
      <c r="J28" s="135"/>
    </row>
    <row r="29" spans="2:10" x14ac:dyDescent="0.35">
      <c r="B29" s="133"/>
      <c r="C29" s="134"/>
      <c r="D29" s="149"/>
      <c r="E29" s="149"/>
      <c r="F29" s="149"/>
      <c r="G29" s="149"/>
      <c r="H29" s="149"/>
      <c r="I29" s="134"/>
      <c r="J29" s="135"/>
    </row>
    <row r="30" spans="2:10" x14ac:dyDescent="0.35">
      <c r="B30" s="133"/>
      <c r="C30" s="134"/>
      <c r="D30" s="147"/>
      <c r="E30" s="148"/>
      <c r="F30" s="148"/>
      <c r="G30" s="148"/>
      <c r="H30" s="148"/>
      <c r="I30" s="134"/>
      <c r="J30" s="135"/>
    </row>
    <row r="31" spans="2:10" x14ac:dyDescent="0.35">
      <c r="B31" s="133"/>
      <c r="C31" s="134"/>
      <c r="D31" s="146"/>
      <c r="E31" s="146"/>
      <c r="F31" s="146"/>
      <c r="G31" s="146"/>
      <c r="H31" s="146"/>
      <c r="I31" s="134"/>
      <c r="J31" s="135"/>
    </row>
    <row r="32" spans="2:10" x14ac:dyDescent="0.35">
      <c r="B32" s="133"/>
      <c r="C32" s="134"/>
      <c r="D32" s="144" t="s">
        <v>1397</v>
      </c>
      <c r="E32" s="145" t="s">
        <v>1395</v>
      </c>
      <c r="F32" s="145"/>
      <c r="G32" s="145"/>
      <c r="H32" s="145"/>
      <c r="I32" s="134"/>
      <c r="J32" s="135"/>
    </row>
    <row r="33" spans="2:10" x14ac:dyDescent="0.35">
      <c r="B33" s="133"/>
      <c r="C33" s="134"/>
      <c r="I33" s="134"/>
      <c r="J33" s="135"/>
    </row>
    <row r="34" spans="2:10" x14ac:dyDescent="0.35">
      <c r="B34" s="133"/>
      <c r="C34" s="134"/>
      <c r="D34" s="144" t="s">
        <v>1398</v>
      </c>
      <c r="E34" s="145" t="s">
        <v>1395</v>
      </c>
      <c r="F34" s="145"/>
      <c r="G34" s="145"/>
      <c r="H34" s="145"/>
      <c r="I34" s="134"/>
      <c r="J34" s="135"/>
    </row>
    <row r="35" spans="2:10" x14ac:dyDescent="0.35">
      <c r="B35" s="133"/>
      <c r="C35" s="134"/>
      <c r="D35" s="134"/>
      <c r="E35" s="134"/>
      <c r="F35" s="134"/>
      <c r="G35" s="134"/>
      <c r="H35" s="134"/>
      <c r="I35" s="134"/>
      <c r="J35" s="135"/>
    </row>
    <row r="36" spans="2:10" x14ac:dyDescent="0.35">
      <c r="B36" s="133"/>
      <c r="C36" s="134"/>
      <c r="D36" s="150"/>
      <c r="E36" s="151"/>
      <c r="F36" s="151"/>
      <c r="G36" s="151"/>
      <c r="H36" s="151"/>
      <c r="I36" s="134"/>
      <c r="J36" s="135"/>
    </row>
    <row r="37" spans="2:10" x14ac:dyDescent="0.35">
      <c r="B37" s="133"/>
      <c r="C37" s="134"/>
      <c r="D37" s="134"/>
      <c r="E37" s="134"/>
      <c r="F37" s="143"/>
      <c r="G37" s="134"/>
      <c r="H37" s="134"/>
      <c r="I37" s="134"/>
      <c r="J37" s="135"/>
    </row>
    <row r="38" spans="2:10" x14ac:dyDescent="0.35">
      <c r="B38" s="133"/>
      <c r="C38" s="134"/>
      <c r="D38" s="152" t="s">
        <v>1399</v>
      </c>
      <c r="E38" s="151"/>
      <c r="F38" s="151"/>
      <c r="G38" s="151"/>
      <c r="H38" s="151"/>
      <c r="I38" s="134"/>
      <c r="J38" s="135"/>
    </row>
    <row r="39" spans="2:10" x14ac:dyDescent="0.35">
      <c r="B39" s="133"/>
      <c r="C39" s="134"/>
      <c r="I39" s="134"/>
      <c r="J39" s="135"/>
    </row>
    <row r="40" spans="2:10" x14ac:dyDescent="0.35">
      <c r="B40" s="133"/>
      <c r="C40" s="134"/>
      <c r="D40" s="147"/>
      <c r="E40" s="148"/>
      <c r="F40" s="148"/>
      <c r="G40" s="148"/>
      <c r="H40" s="148"/>
      <c r="I40" s="134"/>
      <c r="J40" s="135"/>
    </row>
    <row r="41" spans="2:10" x14ac:dyDescent="0.35">
      <c r="B41" s="133"/>
      <c r="C41" s="134"/>
      <c r="D41" s="134"/>
      <c r="E41" s="149"/>
      <c r="F41" s="149"/>
      <c r="G41" s="149"/>
      <c r="H41" s="149"/>
      <c r="I41" s="134"/>
      <c r="J41" s="135"/>
    </row>
    <row r="42" spans="2:10" x14ac:dyDescent="0.35">
      <c r="B42" s="133"/>
      <c r="C42" s="134"/>
      <c r="D42" s="147"/>
      <c r="E42" s="148"/>
      <c r="F42" s="148"/>
      <c r="G42" s="148"/>
      <c r="H42" s="148"/>
      <c r="I42" s="134"/>
      <c r="J42" s="135"/>
    </row>
    <row r="43" spans="2:10" ht="15" thickBot="1" x14ac:dyDescent="0.4">
      <c r="B43" s="153"/>
      <c r="C43" s="154"/>
      <c r="D43" s="154"/>
      <c r="E43" s="154"/>
      <c r="F43" s="154"/>
      <c r="G43" s="154"/>
      <c r="H43" s="154"/>
      <c r="I43" s="154"/>
      <c r="J43" s="155"/>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04593241-09E8-403C-8426-06C4733C85B1}"/>
    <hyperlink ref="D26:H26" location="'B1. HTT Mortgage Assets'!A1" display="Worksheet B1: HTT Mortgage Assets" xr:uid="{166738B6-0F49-4CC5-8871-2CDD6A5E3BE5}"/>
    <hyperlink ref="D32:H32" location="'C. HTT Harmonised Glossary'!A1" display="Worksheet C: HTT Harmonised Glossary" xr:uid="{3AD88CB2-8004-41E6-83FB-5CB36D69516C}"/>
    <hyperlink ref="D34:H34" location="Disclaimer!A1" display="Disclaimer" xr:uid="{EE9E9DE9-6760-45E8-A488-F404C5796C33}"/>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4E9DE-BF5A-4428-BEE2-A7AE277073B7}">
  <sheetPr>
    <tabColor theme="5" tint="-0.249977111117893"/>
  </sheetPr>
  <dimension ref="A1:G413"/>
  <sheetViews>
    <sheetView zoomScale="85" zoomScaleNormal="85" workbookViewId="0"/>
  </sheetViews>
  <sheetFormatPr defaultRowHeight="14.5" x14ac:dyDescent="0.3"/>
  <cols>
    <col min="1" max="1" width="15.54296875" style="164" customWidth="1"/>
    <col min="2" max="2" width="55.1796875" style="164" customWidth="1"/>
    <col min="3" max="3" width="35.54296875" style="164" bestFit="1" customWidth="1"/>
    <col min="4" max="4" width="31.90625" style="164" bestFit="1" customWidth="1"/>
    <col min="5" max="5" width="11.90625" style="164" customWidth="1"/>
    <col min="6" max="6" width="37.90625" style="164" customWidth="1"/>
    <col min="7" max="7" width="37.90625" style="157" customWidth="1"/>
    <col min="8" max="16384" width="8.7265625" style="159"/>
  </cols>
  <sheetData>
    <row r="1" spans="1:7" ht="31" x14ac:dyDescent="0.3">
      <c r="A1" s="156" t="s">
        <v>1400</v>
      </c>
      <c r="B1" s="156"/>
      <c r="C1" s="157"/>
      <c r="D1" s="157"/>
      <c r="E1" s="157"/>
      <c r="F1" s="158" t="s">
        <v>1401</v>
      </c>
    </row>
    <row r="2" spans="1:7" ht="13.5" thickBot="1" x14ac:dyDescent="0.35">
      <c r="A2" s="157"/>
      <c r="B2" s="160"/>
      <c r="C2" s="160"/>
      <c r="D2" s="157"/>
      <c r="E2" s="157"/>
      <c r="F2" s="157"/>
    </row>
    <row r="3" spans="1:7" ht="19" thickBot="1" x14ac:dyDescent="0.35">
      <c r="A3" s="161"/>
      <c r="B3" s="162" t="s">
        <v>0</v>
      </c>
      <c r="C3" s="163" t="s">
        <v>1402</v>
      </c>
      <c r="D3" s="161"/>
      <c r="E3" s="161"/>
      <c r="F3" s="157"/>
      <c r="G3" s="161"/>
    </row>
    <row r="4" spans="1:7" ht="15" thickBot="1" x14ac:dyDescent="0.35"/>
    <row r="5" spans="1:7" ht="18.5" x14ac:dyDescent="0.3">
      <c r="A5" s="165"/>
      <c r="B5" s="166" t="s">
        <v>2</v>
      </c>
      <c r="C5" s="165"/>
      <c r="E5" s="167"/>
      <c r="F5" s="167"/>
    </row>
    <row r="6" spans="1:7" x14ac:dyDescent="0.3">
      <c r="B6" s="168" t="s">
        <v>3</v>
      </c>
      <c r="C6" s="167"/>
      <c r="D6" s="167"/>
    </row>
    <row r="7" spans="1:7" x14ac:dyDescent="0.3">
      <c r="B7" s="169" t="s">
        <v>1403</v>
      </c>
      <c r="C7" s="167"/>
      <c r="D7" s="167"/>
    </row>
    <row r="8" spans="1:7" x14ac:dyDescent="0.3">
      <c r="B8" s="169" t="s">
        <v>4</v>
      </c>
      <c r="C8" s="167"/>
      <c r="D8" s="167"/>
      <c r="F8" s="164" t="s">
        <v>1404</v>
      </c>
    </row>
    <row r="9" spans="1:7" x14ac:dyDescent="0.3">
      <c r="B9" s="168" t="s">
        <v>1405</v>
      </c>
    </row>
    <row r="10" spans="1:7" x14ac:dyDescent="0.3">
      <c r="B10" s="168" t="s">
        <v>362</v>
      </c>
    </row>
    <row r="11" spans="1:7" ht="15" thickBot="1" x14ac:dyDescent="0.35">
      <c r="B11" s="170" t="s">
        <v>371</v>
      </c>
    </row>
    <row r="12" spans="1:7" x14ac:dyDescent="0.3">
      <c r="B12" s="171"/>
    </row>
    <row r="13" spans="1:7" ht="18.5" x14ac:dyDescent="0.3">
      <c r="A13" s="172" t="s">
        <v>6</v>
      </c>
      <c r="B13" s="172" t="s">
        <v>3</v>
      </c>
      <c r="C13" s="173"/>
      <c r="D13" s="173"/>
      <c r="E13" s="173"/>
      <c r="F13" s="173"/>
      <c r="G13" s="174"/>
    </row>
    <row r="14" spans="1:7" x14ac:dyDescent="0.3">
      <c r="A14" s="164" t="s">
        <v>1406</v>
      </c>
      <c r="B14" s="175" t="s">
        <v>7</v>
      </c>
      <c r="C14" s="164" t="s">
        <v>8</v>
      </c>
      <c r="E14" s="167"/>
      <c r="F14" s="167"/>
    </row>
    <row r="15" spans="1:7" x14ac:dyDescent="0.3">
      <c r="A15" s="164" t="s">
        <v>9</v>
      </c>
      <c r="B15" s="175" t="s">
        <v>10</v>
      </c>
      <c r="C15" s="164" t="s">
        <v>11</v>
      </c>
      <c r="E15" s="167"/>
      <c r="F15" s="167"/>
    </row>
    <row r="16" spans="1:7" ht="29" x14ac:dyDescent="0.3">
      <c r="A16" s="164" t="s">
        <v>1407</v>
      </c>
      <c r="B16" s="175" t="s">
        <v>12</v>
      </c>
      <c r="C16" s="164" t="s">
        <v>13</v>
      </c>
      <c r="E16" s="167"/>
      <c r="F16" s="167"/>
    </row>
    <row r="17" spans="1:7" x14ac:dyDescent="0.3">
      <c r="A17" s="164" t="s">
        <v>14</v>
      </c>
      <c r="B17" s="175" t="s">
        <v>15</v>
      </c>
      <c r="C17" s="176">
        <v>44865</v>
      </c>
      <c r="E17" s="167"/>
      <c r="F17" s="167"/>
    </row>
    <row r="18" spans="1:7" x14ac:dyDescent="0.3">
      <c r="A18" s="164" t="s">
        <v>16</v>
      </c>
      <c r="B18" s="177" t="s">
        <v>1408</v>
      </c>
      <c r="E18" s="167"/>
      <c r="F18" s="167"/>
    </row>
    <row r="19" spans="1:7" x14ac:dyDescent="0.3">
      <c r="A19" s="164" t="s">
        <v>17</v>
      </c>
      <c r="B19" s="177" t="s">
        <v>1409</v>
      </c>
      <c r="E19" s="167"/>
      <c r="F19" s="167"/>
    </row>
    <row r="20" spans="1:7" x14ac:dyDescent="0.3">
      <c r="A20" s="164" t="s">
        <v>1410</v>
      </c>
      <c r="B20" s="177"/>
      <c r="E20" s="167"/>
      <c r="F20" s="167"/>
    </row>
    <row r="21" spans="1:7" x14ac:dyDescent="0.3">
      <c r="A21" s="164" t="s">
        <v>18</v>
      </c>
      <c r="B21" s="177"/>
      <c r="E21" s="167"/>
      <c r="F21" s="167"/>
    </row>
    <row r="22" spans="1:7" x14ac:dyDescent="0.3">
      <c r="A22" s="164" t="s">
        <v>19</v>
      </c>
      <c r="B22" s="177"/>
      <c r="E22" s="167"/>
      <c r="F22" s="167"/>
    </row>
    <row r="23" spans="1:7" x14ac:dyDescent="0.3">
      <c r="A23" s="164" t="s">
        <v>1411</v>
      </c>
      <c r="B23" s="177"/>
      <c r="E23" s="167"/>
      <c r="F23" s="167"/>
    </row>
    <row r="24" spans="1:7" x14ac:dyDescent="0.3">
      <c r="A24" s="164" t="s">
        <v>1412</v>
      </c>
      <c r="B24" s="177"/>
      <c r="E24" s="167"/>
      <c r="F24" s="167"/>
    </row>
    <row r="25" spans="1:7" x14ac:dyDescent="0.3">
      <c r="A25" s="164" t="s">
        <v>1413</v>
      </c>
      <c r="B25" s="177"/>
      <c r="E25" s="167"/>
      <c r="F25" s="167"/>
    </row>
    <row r="26" spans="1:7" ht="18.5" x14ac:dyDescent="0.3">
      <c r="A26" s="173"/>
      <c r="B26" s="172" t="s">
        <v>1403</v>
      </c>
      <c r="C26" s="173"/>
      <c r="D26" s="173"/>
      <c r="E26" s="173"/>
      <c r="F26" s="173"/>
      <c r="G26" s="174"/>
    </row>
    <row r="27" spans="1:7" x14ac:dyDescent="0.3">
      <c r="A27" s="164" t="s">
        <v>20</v>
      </c>
      <c r="B27" s="178" t="s">
        <v>21</v>
      </c>
      <c r="C27" s="164" t="s">
        <v>22</v>
      </c>
      <c r="D27" s="179"/>
      <c r="E27" s="179"/>
      <c r="F27" s="179"/>
    </row>
    <row r="28" spans="1:7" x14ac:dyDescent="0.3">
      <c r="A28" s="164" t="s">
        <v>23</v>
      </c>
      <c r="B28" s="178" t="s">
        <v>24</v>
      </c>
      <c r="C28" s="164" t="s">
        <v>22</v>
      </c>
      <c r="D28" s="179"/>
      <c r="E28" s="179"/>
      <c r="F28" s="179"/>
    </row>
    <row r="29" spans="1:7" x14ac:dyDescent="0.3">
      <c r="A29" s="164" t="s">
        <v>1414</v>
      </c>
      <c r="B29" s="178" t="s">
        <v>25</v>
      </c>
      <c r="C29" s="164" t="s">
        <v>26</v>
      </c>
      <c r="E29" s="179"/>
      <c r="F29" s="179"/>
    </row>
    <row r="30" spans="1:7" x14ac:dyDescent="0.3">
      <c r="A30" s="164" t="s">
        <v>27</v>
      </c>
      <c r="B30" s="178"/>
      <c r="E30" s="179"/>
      <c r="F30" s="179"/>
    </row>
    <row r="31" spans="1:7" x14ac:dyDescent="0.3">
      <c r="A31" s="164" t="s">
        <v>28</v>
      </c>
      <c r="B31" s="178"/>
      <c r="E31" s="179"/>
      <c r="F31" s="179"/>
    </row>
    <row r="32" spans="1:7" x14ac:dyDescent="0.3">
      <c r="A32" s="164" t="s">
        <v>29</v>
      </c>
      <c r="B32" s="178"/>
      <c r="E32" s="179"/>
      <c r="F32" s="179"/>
    </row>
    <row r="33" spans="1:7" x14ac:dyDescent="0.3">
      <c r="A33" s="164" t="s">
        <v>30</v>
      </c>
      <c r="B33" s="178"/>
      <c r="E33" s="179"/>
      <c r="F33" s="179"/>
    </row>
    <row r="34" spans="1:7" x14ac:dyDescent="0.3">
      <c r="A34" s="164" t="s">
        <v>31</v>
      </c>
      <c r="B34" s="178"/>
      <c r="E34" s="179"/>
      <c r="F34" s="179"/>
    </row>
    <row r="35" spans="1:7" x14ac:dyDescent="0.3">
      <c r="A35" s="164" t="s">
        <v>1415</v>
      </c>
      <c r="B35" s="180"/>
      <c r="E35" s="179"/>
      <c r="F35" s="179"/>
    </row>
    <row r="36" spans="1:7" ht="37" x14ac:dyDescent="0.3">
      <c r="A36" s="172"/>
      <c r="B36" s="172" t="s">
        <v>4</v>
      </c>
      <c r="C36" s="172"/>
      <c r="D36" s="173"/>
      <c r="E36" s="173"/>
      <c r="F36" s="173"/>
      <c r="G36" s="174"/>
    </row>
    <row r="37" spans="1:7" x14ac:dyDescent="0.3">
      <c r="A37" s="181"/>
      <c r="B37" s="182" t="s">
        <v>32</v>
      </c>
      <c r="C37" s="181" t="s">
        <v>33</v>
      </c>
      <c r="D37" s="183"/>
      <c r="E37" s="183"/>
      <c r="F37" s="183"/>
      <c r="G37" s="184"/>
    </row>
    <row r="38" spans="1:7" x14ac:dyDescent="0.3">
      <c r="A38" s="164" t="s">
        <v>34</v>
      </c>
      <c r="B38" s="179" t="s">
        <v>1416</v>
      </c>
      <c r="C38" s="185">
        <v>2952.3458020100002</v>
      </c>
      <c r="F38" s="179"/>
    </row>
    <row r="39" spans="1:7" x14ac:dyDescent="0.3">
      <c r="A39" s="164" t="s">
        <v>35</v>
      </c>
      <c r="B39" s="179" t="s">
        <v>36</v>
      </c>
      <c r="C39" s="185">
        <v>2250</v>
      </c>
      <c r="F39" s="179"/>
    </row>
    <row r="40" spans="1:7" x14ac:dyDescent="0.3">
      <c r="A40" s="164" t="s">
        <v>37</v>
      </c>
      <c r="B40" s="186" t="s">
        <v>38</v>
      </c>
      <c r="C40" s="185">
        <v>0</v>
      </c>
      <c r="F40" s="179"/>
    </row>
    <row r="41" spans="1:7" x14ac:dyDescent="0.3">
      <c r="A41" s="164" t="s">
        <v>39</v>
      </c>
      <c r="B41" s="186" t="s">
        <v>40</v>
      </c>
      <c r="C41" s="185">
        <v>0</v>
      </c>
      <c r="F41" s="179"/>
    </row>
    <row r="42" spans="1:7" x14ac:dyDescent="0.3">
      <c r="A42" s="164" t="s">
        <v>41</v>
      </c>
      <c r="B42" s="186"/>
      <c r="C42" s="185"/>
      <c r="F42" s="179"/>
    </row>
    <row r="43" spans="1:7" x14ac:dyDescent="0.3">
      <c r="A43" s="187" t="s">
        <v>1417</v>
      </c>
      <c r="B43" s="179"/>
      <c r="F43" s="179"/>
    </row>
    <row r="44" spans="1:7" x14ac:dyDescent="0.3">
      <c r="A44" s="181"/>
      <c r="B44" s="182" t="s">
        <v>1418</v>
      </c>
      <c r="C44" s="188" t="s">
        <v>42</v>
      </c>
      <c r="D44" s="181" t="s">
        <v>43</v>
      </c>
      <c r="E44" s="183"/>
      <c r="F44" s="184" t="s">
        <v>44</v>
      </c>
      <c r="G44" s="184" t="s">
        <v>45</v>
      </c>
    </row>
    <row r="45" spans="1:7" x14ac:dyDescent="0.3">
      <c r="A45" s="164" t="s">
        <v>46</v>
      </c>
      <c r="B45" s="179" t="s">
        <v>47</v>
      </c>
      <c r="C45" s="189">
        <v>0.05</v>
      </c>
      <c r="D45" s="189">
        <v>0.31215368978220898</v>
      </c>
      <c r="E45" s="189"/>
      <c r="F45" s="189">
        <v>0.05</v>
      </c>
      <c r="G45" s="189" t="s">
        <v>48</v>
      </c>
    </row>
    <row r="46" spans="1:7" x14ac:dyDescent="0.3">
      <c r="A46" s="164" t="s">
        <v>49</v>
      </c>
      <c r="B46" s="177" t="s">
        <v>1419</v>
      </c>
      <c r="C46" s="189">
        <v>0</v>
      </c>
      <c r="D46" s="189">
        <v>1.2446536745899499</v>
      </c>
      <c r="E46" s="189"/>
      <c r="F46" s="189">
        <v>0</v>
      </c>
      <c r="G46" s="189">
        <v>0</v>
      </c>
    </row>
    <row r="47" spans="1:7" x14ac:dyDescent="0.3">
      <c r="A47" s="164" t="s">
        <v>50</v>
      </c>
      <c r="B47" s="177" t="s">
        <v>1420</v>
      </c>
      <c r="C47" s="189">
        <v>0</v>
      </c>
      <c r="D47" s="189">
        <v>0</v>
      </c>
      <c r="E47" s="189"/>
      <c r="F47" s="189">
        <v>0</v>
      </c>
      <c r="G47" s="189">
        <v>0</v>
      </c>
    </row>
    <row r="48" spans="1:7" x14ac:dyDescent="0.3">
      <c r="A48" s="164" t="s">
        <v>51</v>
      </c>
      <c r="B48" s="177"/>
      <c r="C48" s="190"/>
      <c r="D48" s="190"/>
      <c r="E48" s="190"/>
      <c r="F48" s="190"/>
      <c r="G48" s="190"/>
    </row>
    <row r="49" spans="1:7" x14ac:dyDescent="0.3">
      <c r="A49" s="164" t="s">
        <v>52</v>
      </c>
      <c r="B49" s="177"/>
      <c r="C49" s="190"/>
      <c r="D49" s="190"/>
      <c r="E49" s="190"/>
      <c r="F49" s="190"/>
      <c r="G49" s="190"/>
    </row>
    <row r="50" spans="1:7" x14ac:dyDescent="0.3">
      <c r="A50" s="164" t="s">
        <v>1421</v>
      </c>
      <c r="B50" s="177"/>
      <c r="C50" s="190"/>
      <c r="D50" s="190"/>
      <c r="E50" s="190"/>
      <c r="F50" s="190"/>
      <c r="G50" s="190"/>
    </row>
    <row r="51" spans="1:7" x14ac:dyDescent="0.3">
      <c r="A51" s="164" t="s">
        <v>1422</v>
      </c>
      <c r="B51" s="177"/>
      <c r="C51" s="190"/>
      <c r="D51" s="190"/>
      <c r="E51" s="190"/>
      <c r="F51" s="190"/>
      <c r="G51" s="190"/>
    </row>
    <row r="52" spans="1:7" x14ac:dyDescent="0.3">
      <c r="A52" s="181"/>
      <c r="B52" s="182" t="s">
        <v>1423</v>
      </c>
      <c r="C52" s="181" t="s">
        <v>53</v>
      </c>
      <c r="D52" s="181"/>
      <c r="E52" s="183"/>
      <c r="F52" s="184" t="s">
        <v>287</v>
      </c>
      <c r="G52" s="184"/>
    </row>
    <row r="53" spans="1:7" x14ac:dyDescent="0.3">
      <c r="A53" s="164" t="s">
        <v>54</v>
      </c>
      <c r="B53" s="179" t="s">
        <v>55</v>
      </c>
      <c r="C53" s="185">
        <v>2952.3458020099702</v>
      </c>
      <c r="E53" s="191"/>
      <c r="F53" s="192">
        <f>IF($C$58=0,"",IF(C53="[for completion]","",C53/$C$58))</f>
        <v>0.99561602562804363</v>
      </c>
      <c r="G53" s="193"/>
    </row>
    <row r="54" spans="1:7" x14ac:dyDescent="0.3">
      <c r="A54" s="164" t="s">
        <v>56</v>
      </c>
      <c r="B54" s="179" t="s">
        <v>57</v>
      </c>
      <c r="C54" s="185" t="s">
        <v>58</v>
      </c>
      <c r="E54" s="191"/>
      <c r="F54" s="192"/>
      <c r="G54" s="193"/>
    </row>
    <row r="55" spans="1:7" x14ac:dyDescent="0.3">
      <c r="A55" s="164" t="s">
        <v>60</v>
      </c>
      <c r="B55" s="179" t="s">
        <v>61</v>
      </c>
      <c r="C55" s="185" t="s">
        <v>58</v>
      </c>
      <c r="E55" s="191"/>
      <c r="F55" s="192"/>
      <c r="G55" s="193"/>
    </row>
    <row r="56" spans="1:7" x14ac:dyDescent="0.3">
      <c r="A56" s="164" t="s">
        <v>62</v>
      </c>
      <c r="B56" s="179" t="s">
        <v>63</v>
      </c>
      <c r="C56" s="185">
        <v>13</v>
      </c>
      <c r="E56" s="191"/>
      <c r="F56" s="192">
        <f t="shared" ref="F54:F56" si="0">IF($C$58=0,"",IF(C56="[for completion]","",C56/$C$58))</f>
        <v>4.3839743719563309E-3</v>
      </c>
      <c r="G56" s="193"/>
    </row>
    <row r="57" spans="1:7" x14ac:dyDescent="0.3">
      <c r="A57" s="164" t="s">
        <v>64</v>
      </c>
      <c r="B57" s="164" t="s">
        <v>65</v>
      </c>
      <c r="C57" s="185">
        <v>0</v>
      </c>
      <c r="E57" s="191"/>
      <c r="F57" s="192">
        <f>IF($C$58=0,"",IF(C57="[for completion]","",C57/$C$58))</f>
        <v>0</v>
      </c>
      <c r="G57" s="193"/>
    </row>
    <row r="58" spans="1:7" x14ac:dyDescent="0.3">
      <c r="A58" s="164" t="s">
        <v>66</v>
      </c>
      <c r="B58" s="194" t="s">
        <v>67</v>
      </c>
      <c r="C58" s="195">
        <f>SUM(C53:C57)</f>
        <v>2965.3458020099702</v>
      </c>
      <c r="D58" s="191"/>
      <c r="E58" s="191"/>
      <c r="F58" s="196">
        <f>SUM(F53:F57)</f>
        <v>1</v>
      </c>
      <c r="G58" s="193"/>
    </row>
    <row r="59" spans="1:7" x14ac:dyDescent="0.3">
      <c r="A59" s="164" t="s">
        <v>68</v>
      </c>
      <c r="B59" s="197" t="s">
        <v>171</v>
      </c>
      <c r="C59" s="185"/>
      <c r="E59" s="191"/>
      <c r="F59" s="192">
        <f t="shared" ref="F59:F64" si="1">IF($C$58=0,"",IF(C59="[for completion]","",C59/$C$58))</f>
        <v>0</v>
      </c>
      <c r="G59" s="193"/>
    </row>
    <row r="60" spans="1:7" x14ac:dyDescent="0.3">
      <c r="A60" s="164" t="s">
        <v>69</v>
      </c>
      <c r="B60" s="197" t="s">
        <v>171</v>
      </c>
      <c r="C60" s="185"/>
      <c r="E60" s="191"/>
      <c r="F60" s="192">
        <f t="shared" si="1"/>
        <v>0</v>
      </c>
      <c r="G60" s="193"/>
    </row>
    <row r="61" spans="1:7" x14ac:dyDescent="0.3">
      <c r="A61" s="164" t="s">
        <v>70</v>
      </c>
      <c r="B61" s="197" t="s">
        <v>171</v>
      </c>
      <c r="C61" s="185"/>
      <c r="E61" s="191"/>
      <c r="F61" s="192">
        <f t="shared" si="1"/>
        <v>0</v>
      </c>
      <c r="G61" s="193"/>
    </row>
    <row r="62" spans="1:7" x14ac:dyDescent="0.3">
      <c r="A62" s="164" t="s">
        <v>71</v>
      </c>
      <c r="B62" s="197" t="s">
        <v>171</v>
      </c>
      <c r="C62" s="185"/>
      <c r="E62" s="191"/>
      <c r="F62" s="192">
        <f t="shared" si="1"/>
        <v>0</v>
      </c>
      <c r="G62" s="193"/>
    </row>
    <row r="63" spans="1:7" x14ac:dyDescent="0.3">
      <c r="A63" s="164" t="s">
        <v>72</v>
      </c>
      <c r="B63" s="197" t="s">
        <v>171</v>
      </c>
      <c r="C63" s="185"/>
      <c r="E63" s="191"/>
      <c r="F63" s="192">
        <f t="shared" si="1"/>
        <v>0</v>
      </c>
      <c r="G63" s="193"/>
    </row>
    <row r="64" spans="1:7" x14ac:dyDescent="0.3">
      <c r="A64" s="164" t="s">
        <v>73</v>
      </c>
      <c r="B64" s="197" t="s">
        <v>171</v>
      </c>
      <c r="C64" s="198"/>
      <c r="D64" s="187"/>
      <c r="E64" s="187"/>
      <c r="F64" s="192">
        <f t="shared" si="1"/>
        <v>0</v>
      </c>
      <c r="G64" s="199"/>
    </row>
    <row r="65" spans="1:7" x14ac:dyDescent="0.3">
      <c r="A65" s="181"/>
      <c r="B65" s="182" t="s">
        <v>74</v>
      </c>
      <c r="C65" s="188" t="s">
        <v>75</v>
      </c>
      <c r="D65" s="188" t="s">
        <v>76</v>
      </c>
      <c r="E65" s="183"/>
      <c r="F65" s="184" t="s">
        <v>77</v>
      </c>
      <c r="G65" s="200" t="s">
        <v>78</v>
      </c>
    </row>
    <row r="66" spans="1:7" x14ac:dyDescent="0.3">
      <c r="A66" s="164" t="s">
        <v>79</v>
      </c>
      <c r="B66" s="179" t="s">
        <v>1424</v>
      </c>
      <c r="C66" s="185">
        <v>7.2880250980773296</v>
      </c>
      <c r="D66" s="185" t="s">
        <v>48</v>
      </c>
      <c r="E66" s="175"/>
      <c r="F66" s="201"/>
      <c r="G66" s="202"/>
    </row>
    <row r="67" spans="1:7" x14ac:dyDescent="0.3">
      <c r="B67" s="179"/>
      <c r="E67" s="175"/>
      <c r="F67" s="201"/>
      <c r="G67" s="202"/>
    </row>
    <row r="68" spans="1:7" x14ac:dyDescent="0.3">
      <c r="B68" s="179" t="s">
        <v>81</v>
      </c>
      <c r="C68" s="175"/>
      <c r="D68" s="175"/>
      <c r="E68" s="175"/>
      <c r="F68" s="202"/>
      <c r="G68" s="202"/>
    </row>
    <row r="69" spans="1:7" x14ac:dyDescent="0.3">
      <c r="B69" s="179" t="s">
        <v>82</v>
      </c>
      <c r="E69" s="175"/>
      <c r="F69" s="202"/>
      <c r="G69" s="202"/>
    </row>
    <row r="70" spans="1:7" x14ac:dyDescent="0.3">
      <c r="A70" s="164" t="s">
        <v>83</v>
      </c>
      <c r="B70" s="203" t="s">
        <v>112</v>
      </c>
      <c r="C70" s="185">
        <v>43.208625419999898</v>
      </c>
      <c r="D70" s="185" t="s">
        <v>48</v>
      </c>
      <c r="E70" s="203"/>
      <c r="F70" s="193">
        <f t="shared" ref="F70:F76" si="2">IF($C$77=0,"",IF(C70="[for completion]","",C70/$C$77))</f>
        <v>1.4635353822910186E-2</v>
      </c>
      <c r="G70" s="192" t="str">
        <f>IF($D$77=0,"",IF(D70="[Mark as ND1 if not relevant]","",D70/$D$77))</f>
        <v/>
      </c>
    </row>
    <row r="71" spans="1:7" x14ac:dyDescent="0.3">
      <c r="A71" s="164" t="s">
        <v>84</v>
      </c>
      <c r="B71" s="203" t="s">
        <v>114</v>
      </c>
      <c r="C71" s="185">
        <v>148.47430678000001</v>
      </c>
      <c r="D71" s="185" t="s">
        <v>48</v>
      </c>
      <c r="E71" s="203"/>
      <c r="F71" s="193">
        <f t="shared" si="2"/>
        <v>5.0290283299102879E-2</v>
      </c>
      <c r="G71" s="192" t="str">
        <f t="shared" ref="G71:G76" si="3">IF($D$77=0,"",IF(D71="[Mark as ND1 if not relevant]","",D71/$D$77))</f>
        <v/>
      </c>
    </row>
    <row r="72" spans="1:7" x14ac:dyDescent="0.3">
      <c r="A72" s="164" t="s">
        <v>85</v>
      </c>
      <c r="B72" s="203" t="s">
        <v>116</v>
      </c>
      <c r="C72" s="185">
        <v>170.87145871000001</v>
      </c>
      <c r="D72" s="185" t="s">
        <v>48</v>
      </c>
      <c r="E72" s="203"/>
      <c r="F72" s="193">
        <f t="shared" si="2"/>
        <v>5.7876505724250939E-2</v>
      </c>
      <c r="G72" s="192" t="str">
        <f t="shared" si="3"/>
        <v/>
      </c>
    </row>
    <row r="73" spans="1:7" x14ac:dyDescent="0.3">
      <c r="A73" s="164" t="s">
        <v>86</v>
      </c>
      <c r="B73" s="203" t="s">
        <v>118</v>
      </c>
      <c r="C73" s="185">
        <v>210.99289328</v>
      </c>
      <c r="D73" s="185" t="s">
        <v>48</v>
      </c>
      <c r="E73" s="203"/>
      <c r="F73" s="193">
        <f t="shared" si="2"/>
        <v>7.1466185680672284E-2</v>
      </c>
      <c r="G73" s="192" t="str">
        <f t="shared" si="3"/>
        <v/>
      </c>
    </row>
    <row r="74" spans="1:7" x14ac:dyDescent="0.3">
      <c r="A74" s="164" t="s">
        <v>87</v>
      </c>
      <c r="B74" s="203" t="s">
        <v>120</v>
      </c>
      <c r="C74" s="185">
        <v>236.51243367999999</v>
      </c>
      <c r="D74" s="185" t="s">
        <v>48</v>
      </c>
      <c r="E74" s="203"/>
      <c r="F74" s="193">
        <f t="shared" si="2"/>
        <v>8.011000388876495E-2</v>
      </c>
      <c r="G74" s="192" t="str">
        <f t="shared" si="3"/>
        <v/>
      </c>
    </row>
    <row r="75" spans="1:7" x14ac:dyDescent="0.3">
      <c r="A75" s="164" t="s">
        <v>88</v>
      </c>
      <c r="B75" s="203" t="s">
        <v>122</v>
      </c>
      <c r="C75" s="185">
        <v>1501.6540195600001</v>
      </c>
      <c r="D75" s="185" t="s">
        <v>48</v>
      </c>
      <c r="E75" s="203"/>
      <c r="F75" s="193">
        <f t="shared" si="2"/>
        <v>0.50863080420242512</v>
      </c>
      <c r="G75" s="192" t="str">
        <f t="shared" si="3"/>
        <v/>
      </c>
    </row>
    <row r="76" spans="1:7" x14ac:dyDescent="0.3">
      <c r="A76" s="164" t="s">
        <v>89</v>
      </c>
      <c r="B76" s="203" t="s">
        <v>124</v>
      </c>
      <c r="C76" s="185">
        <v>640.63206458000002</v>
      </c>
      <c r="D76" s="185" t="s">
        <v>48</v>
      </c>
      <c r="E76" s="203"/>
      <c r="F76" s="193">
        <f t="shared" si="2"/>
        <v>0.21699086338187362</v>
      </c>
      <c r="G76" s="192" t="str">
        <f t="shared" si="3"/>
        <v/>
      </c>
    </row>
    <row r="77" spans="1:7" x14ac:dyDescent="0.3">
      <c r="A77" s="164" t="s">
        <v>90</v>
      </c>
      <c r="B77" s="204" t="s">
        <v>67</v>
      </c>
      <c r="C77" s="195">
        <f>SUM(C70:C76)</f>
        <v>2952.3458020100002</v>
      </c>
      <c r="D77" s="195">
        <f>SUM(D70:D76)</f>
        <v>0</v>
      </c>
      <c r="E77" s="179"/>
      <c r="F77" s="205">
        <f>SUM(F70:F76)</f>
        <v>1</v>
      </c>
      <c r="G77" s="196">
        <f>SUM(G70:G76)</f>
        <v>0</v>
      </c>
    </row>
    <row r="78" spans="1:7" x14ac:dyDescent="0.3">
      <c r="A78" s="164" t="s">
        <v>92</v>
      </c>
      <c r="B78" s="206" t="s">
        <v>93</v>
      </c>
      <c r="C78" s="195"/>
      <c r="D78" s="195"/>
      <c r="E78" s="179"/>
      <c r="F78" s="193">
        <f>IF($C$77=0,"",IF(C78="[for completion]","",C78/$C$77))</f>
        <v>0</v>
      </c>
      <c r="G78" s="192" t="str">
        <f t="shared" ref="G78:G87" si="4">IF($D$77=0,"",IF(D78="[for completion]","",D78/$D$77))</f>
        <v/>
      </c>
    </row>
    <row r="79" spans="1:7" x14ac:dyDescent="0.3">
      <c r="A79" s="164" t="s">
        <v>94</v>
      </c>
      <c r="B79" s="206" t="s">
        <v>95</v>
      </c>
      <c r="C79" s="195"/>
      <c r="D79" s="195"/>
      <c r="E79" s="179"/>
      <c r="F79" s="193">
        <f t="shared" ref="F79:F87" si="5">IF($C$77=0,"",IF(C79="[for completion]","",C79/$C$77))</f>
        <v>0</v>
      </c>
      <c r="G79" s="192" t="str">
        <f t="shared" si="4"/>
        <v/>
      </c>
    </row>
    <row r="80" spans="1:7" x14ac:dyDescent="0.3">
      <c r="A80" s="164" t="s">
        <v>96</v>
      </c>
      <c r="B80" s="206" t="s">
        <v>1425</v>
      </c>
      <c r="C80" s="195"/>
      <c r="D80" s="195"/>
      <c r="E80" s="179"/>
      <c r="F80" s="193">
        <f t="shared" si="5"/>
        <v>0</v>
      </c>
      <c r="G80" s="192" t="str">
        <f t="shared" si="4"/>
        <v/>
      </c>
    </row>
    <row r="81" spans="1:7" x14ac:dyDescent="0.3">
      <c r="A81" s="164" t="s">
        <v>97</v>
      </c>
      <c r="B81" s="206" t="s">
        <v>98</v>
      </c>
      <c r="C81" s="195"/>
      <c r="D81" s="195"/>
      <c r="E81" s="179"/>
      <c r="F81" s="193">
        <f t="shared" si="5"/>
        <v>0</v>
      </c>
      <c r="G81" s="192" t="str">
        <f t="shared" si="4"/>
        <v/>
      </c>
    </row>
    <row r="82" spans="1:7" x14ac:dyDescent="0.3">
      <c r="A82" s="164" t="s">
        <v>99</v>
      </c>
      <c r="B82" s="206" t="s">
        <v>1426</v>
      </c>
      <c r="C82" s="195"/>
      <c r="D82" s="195"/>
      <c r="E82" s="179"/>
      <c r="F82" s="193">
        <f t="shared" si="5"/>
        <v>0</v>
      </c>
      <c r="G82" s="192" t="str">
        <f t="shared" si="4"/>
        <v/>
      </c>
    </row>
    <row r="83" spans="1:7" x14ac:dyDescent="0.3">
      <c r="A83" s="164" t="s">
        <v>100</v>
      </c>
      <c r="B83" s="206"/>
      <c r="C83" s="191"/>
      <c r="D83" s="191"/>
      <c r="E83" s="179"/>
      <c r="F83" s="193"/>
      <c r="G83" s="193"/>
    </row>
    <row r="84" spans="1:7" x14ac:dyDescent="0.3">
      <c r="A84" s="164" t="s">
        <v>101</v>
      </c>
      <c r="B84" s="206"/>
      <c r="C84" s="191"/>
      <c r="D84" s="191"/>
      <c r="E84" s="179"/>
      <c r="F84" s="193"/>
      <c r="G84" s="193"/>
    </row>
    <row r="85" spans="1:7" x14ac:dyDescent="0.3">
      <c r="A85" s="164" t="s">
        <v>102</v>
      </c>
      <c r="B85" s="206"/>
      <c r="C85" s="191"/>
      <c r="D85" s="191"/>
      <c r="E85" s="179"/>
      <c r="F85" s="193"/>
      <c r="G85" s="193"/>
    </row>
    <row r="86" spans="1:7" x14ac:dyDescent="0.3">
      <c r="A86" s="164" t="s">
        <v>103</v>
      </c>
      <c r="B86" s="204"/>
      <c r="C86" s="191"/>
      <c r="D86" s="191"/>
      <c r="E86" s="179"/>
      <c r="F86" s="193">
        <f t="shared" si="5"/>
        <v>0</v>
      </c>
      <c r="G86" s="193" t="str">
        <f t="shared" si="4"/>
        <v/>
      </c>
    </row>
    <row r="87" spans="1:7" x14ac:dyDescent="0.3">
      <c r="A87" s="164" t="s">
        <v>1427</v>
      </c>
      <c r="B87" s="206"/>
      <c r="C87" s="191"/>
      <c r="D87" s="191"/>
      <c r="E87" s="179"/>
      <c r="F87" s="193">
        <f t="shared" si="5"/>
        <v>0</v>
      </c>
      <c r="G87" s="193" t="str">
        <f t="shared" si="4"/>
        <v/>
      </c>
    </row>
    <row r="88" spans="1:7" x14ac:dyDescent="0.3">
      <c r="A88" s="181"/>
      <c r="B88" s="182" t="s">
        <v>104</v>
      </c>
      <c r="C88" s="188" t="s">
        <v>105</v>
      </c>
      <c r="D88" s="188" t="s">
        <v>106</v>
      </c>
      <c r="E88" s="183"/>
      <c r="F88" s="184" t="s">
        <v>1428</v>
      </c>
      <c r="G88" s="181" t="s">
        <v>107</v>
      </c>
    </row>
    <row r="89" spans="1:7" x14ac:dyDescent="0.3">
      <c r="A89" s="164" t="s">
        <v>108</v>
      </c>
      <c r="B89" s="179" t="s">
        <v>80</v>
      </c>
      <c r="C89" s="185">
        <v>3.0888888888888899</v>
      </c>
      <c r="D89" s="185">
        <v>4.0888888888888903</v>
      </c>
      <c r="E89" s="175"/>
      <c r="F89" s="207"/>
      <c r="G89" s="208"/>
    </row>
    <row r="90" spans="1:7" x14ac:dyDescent="0.3">
      <c r="B90" s="179"/>
      <c r="C90" s="209"/>
      <c r="D90" s="209"/>
      <c r="E90" s="175"/>
      <c r="F90" s="207"/>
      <c r="G90" s="208"/>
    </row>
    <row r="91" spans="1:7" x14ac:dyDescent="0.3">
      <c r="B91" s="179" t="s">
        <v>109</v>
      </c>
      <c r="C91" s="210"/>
      <c r="D91" s="210"/>
      <c r="E91" s="175"/>
      <c r="F91" s="208"/>
      <c r="G91" s="208"/>
    </row>
    <row r="92" spans="1:7" x14ac:dyDescent="0.3">
      <c r="A92" s="164" t="s">
        <v>110</v>
      </c>
      <c r="B92" s="179" t="s">
        <v>82</v>
      </c>
      <c r="C92" s="209"/>
      <c r="D92" s="209"/>
      <c r="E92" s="175"/>
      <c r="F92" s="208"/>
      <c r="G92" s="208"/>
    </row>
    <row r="93" spans="1:7" x14ac:dyDescent="0.3">
      <c r="A93" s="164" t="s">
        <v>111</v>
      </c>
      <c r="B93" s="203" t="s">
        <v>112</v>
      </c>
      <c r="C93" s="185">
        <v>500</v>
      </c>
      <c r="D93" s="185">
        <v>0</v>
      </c>
      <c r="E93" s="203"/>
      <c r="F93" s="192">
        <f>IF($C$100=0,"",IF(C93="[for completion]","",IF(C93="","",C93/$C$100)))</f>
        <v>0.22222222222222221</v>
      </c>
      <c r="G93" s="192">
        <f>IF($D$100=0,"",IF(D93="[Mark as ND1 if not relevant]","",IF(D93="","",D93/$D$100)))</f>
        <v>0</v>
      </c>
    </row>
    <row r="94" spans="1:7" x14ac:dyDescent="0.3">
      <c r="A94" s="164" t="s">
        <v>113</v>
      </c>
      <c r="B94" s="203" t="s">
        <v>114</v>
      </c>
      <c r="C94" s="185">
        <v>500</v>
      </c>
      <c r="D94" s="185">
        <v>500</v>
      </c>
      <c r="E94" s="203"/>
      <c r="F94" s="192">
        <f t="shared" ref="F94:F99" si="6">IF($C$100=0,"",IF(C94="[for completion]","",IF(C94="","",C94/$C$100)))</f>
        <v>0.22222222222222221</v>
      </c>
      <c r="G94" s="192">
        <f t="shared" ref="G94:G99" si="7">IF($D$100=0,"",IF(D94="[Mark as ND1 if not relevant]","",IF(D94="","",D94/$D$100)))</f>
        <v>0.22222222222222221</v>
      </c>
    </row>
    <row r="95" spans="1:7" x14ac:dyDescent="0.3">
      <c r="A95" s="164" t="s">
        <v>115</v>
      </c>
      <c r="B95" s="203" t="s">
        <v>116</v>
      </c>
      <c r="C95" s="185">
        <v>500</v>
      </c>
      <c r="D95" s="185">
        <v>500</v>
      </c>
      <c r="E95" s="203"/>
      <c r="F95" s="192">
        <f t="shared" si="6"/>
        <v>0.22222222222222221</v>
      </c>
      <c r="G95" s="192">
        <f t="shared" si="7"/>
        <v>0.22222222222222221</v>
      </c>
    </row>
    <row r="96" spans="1:7" x14ac:dyDescent="0.3">
      <c r="A96" s="164" t="s">
        <v>117</v>
      </c>
      <c r="B96" s="203" t="s">
        <v>118</v>
      </c>
      <c r="C96" s="185">
        <v>0</v>
      </c>
      <c r="D96" s="185">
        <v>500</v>
      </c>
      <c r="E96" s="203"/>
      <c r="F96" s="192">
        <f t="shared" si="6"/>
        <v>0</v>
      </c>
      <c r="G96" s="192">
        <f t="shared" si="7"/>
        <v>0.22222222222222221</v>
      </c>
    </row>
    <row r="97" spans="1:7" x14ac:dyDescent="0.3">
      <c r="A97" s="164" t="s">
        <v>119</v>
      </c>
      <c r="B97" s="203" t="s">
        <v>120</v>
      </c>
      <c r="C97" s="185">
        <v>0</v>
      </c>
      <c r="D97" s="185">
        <v>0</v>
      </c>
      <c r="E97" s="203"/>
      <c r="F97" s="192">
        <f t="shared" si="6"/>
        <v>0</v>
      </c>
      <c r="G97" s="192">
        <f t="shared" si="7"/>
        <v>0</v>
      </c>
    </row>
    <row r="98" spans="1:7" x14ac:dyDescent="0.3">
      <c r="A98" s="164" t="s">
        <v>121</v>
      </c>
      <c r="B98" s="203" t="s">
        <v>122</v>
      </c>
      <c r="C98" s="185">
        <v>750</v>
      </c>
      <c r="D98" s="185">
        <v>750</v>
      </c>
      <c r="E98" s="203"/>
      <c r="F98" s="192">
        <f t="shared" si="6"/>
        <v>0.33333333333333331</v>
      </c>
      <c r="G98" s="192">
        <f t="shared" si="7"/>
        <v>0.33333333333333331</v>
      </c>
    </row>
    <row r="99" spans="1:7" x14ac:dyDescent="0.3">
      <c r="A99" s="164" t="s">
        <v>123</v>
      </c>
      <c r="B99" s="203" t="s">
        <v>124</v>
      </c>
      <c r="C99" s="185">
        <v>0</v>
      </c>
      <c r="D99" s="185">
        <v>0</v>
      </c>
      <c r="E99" s="203"/>
      <c r="F99" s="192">
        <f t="shared" si="6"/>
        <v>0</v>
      </c>
      <c r="G99" s="192">
        <f t="shared" si="7"/>
        <v>0</v>
      </c>
    </row>
    <row r="100" spans="1:7" x14ac:dyDescent="0.3">
      <c r="A100" s="164" t="s">
        <v>125</v>
      </c>
      <c r="B100" s="204" t="s">
        <v>67</v>
      </c>
      <c r="C100" s="195">
        <f>SUM(C93:C99)</f>
        <v>2250</v>
      </c>
      <c r="D100" s="195">
        <f>SUM(D93:D99)</f>
        <v>2250</v>
      </c>
      <c r="E100" s="179"/>
      <c r="F100" s="196">
        <f>SUM(F93:F99)</f>
        <v>1</v>
      </c>
      <c r="G100" s="196">
        <f>SUM(G93:G99)</f>
        <v>1</v>
      </c>
    </row>
    <row r="101" spans="1:7" x14ac:dyDescent="0.3">
      <c r="A101" s="164" t="s">
        <v>126</v>
      </c>
      <c r="B101" s="206" t="s">
        <v>93</v>
      </c>
      <c r="C101" s="195"/>
      <c r="D101" s="195"/>
      <c r="E101" s="179"/>
      <c r="F101" s="192">
        <f t="shared" ref="F101:F105" si="8">IF($C$100=0,"",IF(C101="[for completion]","",C101/$C$100))</f>
        <v>0</v>
      </c>
      <c r="G101" s="192">
        <f t="shared" ref="G101:G105" si="9">IF($D$100=0,"",IF(D101="[for completion]","",D101/$D$100))</f>
        <v>0</v>
      </c>
    </row>
    <row r="102" spans="1:7" x14ac:dyDescent="0.3">
      <c r="A102" s="164" t="s">
        <v>127</v>
      </c>
      <c r="B102" s="206" t="s">
        <v>95</v>
      </c>
      <c r="C102" s="195"/>
      <c r="D102" s="195"/>
      <c r="E102" s="179"/>
      <c r="F102" s="192">
        <f t="shared" si="8"/>
        <v>0</v>
      </c>
      <c r="G102" s="192">
        <f t="shared" si="9"/>
        <v>0</v>
      </c>
    </row>
    <row r="103" spans="1:7" x14ac:dyDescent="0.3">
      <c r="A103" s="164" t="s">
        <v>128</v>
      </c>
      <c r="B103" s="206" t="s">
        <v>1425</v>
      </c>
      <c r="C103" s="195"/>
      <c r="D103" s="195"/>
      <c r="E103" s="179"/>
      <c r="F103" s="192">
        <f t="shared" si="8"/>
        <v>0</v>
      </c>
      <c r="G103" s="192">
        <f t="shared" si="9"/>
        <v>0</v>
      </c>
    </row>
    <row r="104" spans="1:7" x14ac:dyDescent="0.3">
      <c r="A104" s="164" t="s">
        <v>129</v>
      </c>
      <c r="B104" s="206" t="s">
        <v>98</v>
      </c>
      <c r="C104" s="195"/>
      <c r="D104" s="195"/>
      <c r="E104" s="179"/>
      <c r="F104" s="192">
        <f t="shared" si="8"/>
        <v>0</v>
      </c>
      <c r="G104" s="192">
        <f t="shared" si="9"/>
        <v>0</v>
      </c>
    </row>
    <row r="105" spans="1:7" x14ac:dyDescent="0.3">
      <c r="A105" s="164" t="s">
        <v>130</v>
      </c>
      <c r="B105" s="206" t="s">
        <v>1426</v>
      </c>
      <c r="C105" s="195"/>
      <c r="D105" s="195"/>
      <c r="E105" s="179"/>
      <c r="F105" s="192">
        <f t="shared" si="8"/>
        <v>0</v>
      </c>
      <c r="G105" s="192">
        <f t="shared" si="9"/>
        <v>0</v>
      </c>
    </row>
    <row r="106" spans="1:7" x14ac:dyDescent="0.3">
      <c r="A106" s="164" t="s">
        <v>131</v>
      </c>
      <c r="B106" s="206"/>
      <c r="C106" s="191"/>
      <c r="D106" s="191"/>
      <c r="E106" s="179"/>
      <c r="F106" s="193"/>
      <c r="G106" s="193"/>
    </row>
    <row r="107" spans="1:7" x14ac:dyDescent="0.3">
      <c r="A107" s="164" t="s">
        <v>132</v>
      </c>
      <c r="B107" s="206"/>
      <c r="C107" s="191"/>
      <c r="D107" s="191"/>
      <c r="E107" s="179"/>
      <c r="F107" s="193"/>
      <c r="G107" s="193"/>
    </row>
    <row r="108" spans="1:7" x14ac:dyDescent="0.3">
      <c r="A108" s="164" t="s">
        <v>133</v>
      </c>
      <c r="B108" s="204"/>
      <c r="C108" s="191"/>
      <c r="D108" s="191"/>
      <c r="E108" s="179"/>
      <c r="F108" s="193"/>
      <c r="G108" s="193"/>
    </row>
    <row r="109" spans="1:7" x14ac:dyDescent="0.3">
      <c r="A109" s="164" t="s">
        <v>134</v>
      </c>
      <c r="B109" s="206"/>
      <c r="C109" s="191"/>
      <c r="D109" s="191"/>
      <c r="E109" s="179"/>
      <c r="F109" s="193"/>
      <c r="G109" s="193"/>
    </row>
    <row r="110" spans="1:7" x14ac:dyDescent="0.3">
      <c r="A110" s="164" t="s">
        <v>135</v>
      </c>
      <c r="B110" s="206"/>
      <c r="C110" s="191"/>
      <c r="D110" s="191"/>
      <c r="E110" s="179"/>
      <c r="F110" s="193"/>
      <c r="G110" s="193"/>
    </row>
    <row r="111" spans="1:7" x14ac:dyDescent="0.3">
      <c r="A111" s="181"/>
      <c r="B111" s="211" t="s">
        <v>1429</v>
      </c>
      <c r="C111" s="184" t="s">
        <v>136</v>
      </c>
      <c r="D111" s="184" t="s">
        <v>137</v>
      </c>
      <c r="E111" s="183"/>
      <c r="F111" s="184" t="s">
        <v>138</v>
      </c>
      <c r="G111" s="184" t="s">
        <v>139</v>
      </c>
    </row>
    <row r="112" spans="1:7" x14ac:dyDescent="0.3">
      <c r="A112" s="164" t="s">
        <v>140</v>
      </c>
      <c r="B112" s="179" t="s">
        <v>1</v>
      </c>
      <c r="C112" s="185">
        <v>2952.3458020100002</v>
      </c>
      <c r="D112" s="185">
        <v>0</v>
      </c>
      <c r="E112" s="193"/>
      <c r="F112" s="192">
        <f>IF($C$127=0,"",IF(C112="[for completion]","",IF(C112="","",C112/$C$127)))</f>
        <v>1</v>
      </c>
      <c r="G112" s="192" t="str">
        <f>IF($D$129=0,"",IF(D112="[for completion]","",IF(D112="","",D112/$D$129)))</f>
        <v/>
      </c>
    </row>
    <row r="113" spans="1:7" x14ac:dyDescent="0.3">
      <c r="A113" s="164" t="s">
        <v>142</v>
      </c>
      <c r="B113" s="179" t="s">
        <v>143</v>
      </c>
      <c r="C113" s="185">
        <v>0</v>
      </c>
      <c r="D113" s="185">
        <v>0</v>
      </c>
      <c r="E113" s="193"/>
      <c r="F113" s="192">
        <f t="shared" ref="F113:F126" si="10">IF($C$127=0,"",IF(C113="[for completion]","",IF(C113="","",C113/$C$127)))</f>
        <v>0</v>
      </c>
      <c r="G113" s="192" t="str">
        <f t="shared" ref="G113:G128" si="11">IF($D$129=0,"",IF(D113="[for completion]","",IF(D113="","",D113/$D$129)))</f>
        <v/>
      </c>
    </row>
    <row r="114" spans="1:7" x14ac:dyDescent="0.3">
      <c r="A114" s="164" t="s">
        <v>144</v>
      </c>
      <c r="B114" s="179" t="s">
        <v>145</v>
      </c>
      <c r="C114" s="185">
        <v>0</v>
      </c>
      <c r="D114" s="185">
        <v>0</v>
      </c>
      <c r="E114" s="193"/>
      <c r="F114" s="192">
        <f t="shared" si="10"/>
        <v>0</v>
      </c>
      <c r="G114" s="192" t="str">
        <f t="shared" si="11"/>
        <v/>
      </c>
    </row>
    <row r="115" spans="1:7" x14ac:dyDescent="0.3">
      <c r="A115" s="164" t="s">
        <v>146</v>
      </c>
      <c r="B115" s="179" t="s">
        <v>147</v>
      </c>
      <c r="C115" s="185">
        <v>0</v>
      </c>
      <c r="D115" s="185">
        <v>0</v>
      </c>
      <c r="E115" s="193"/>
      <c r="F115" s="192">
        <f t="shared" si="10"/>
        <v>0</v>
      </c>
      <c r="G115" s="192" t="str">
        <f t="shared" si="11"/>
        <v/>
      </c>
    </row>
    <row r="116" spans="1:7" x14ac:dyDescent="0.3">
      <c r="A116" s="164" t="s">
        <v>148</v>
      </c>
      <c r="B116" s="179" t="s">
        <v>149</v>
      </c>
      <c r="C116" s="185">
        <v>0</v>
      </c>
      <c r="D116" s="185">
        <v>0</v>
      </c>
      <c r="E116" s="193"/>
      <c r="F116" s="192">
        <f t="shared" si="10"/>
        <v>0</v>
      </c>
      <c r="G116" s="192" t="str">
        <f t="shared" si="11"/>
        <v/>
      </c>
    </row>
    <row r="117" spans="1:7" x14ac:dyDescent="0.3">
      <c r="A117" s="164" t="s">
        <v>150</v>
      </c>
      <c r="B117" s="179" t="s">
        <v>151</v>
      </c>
      <c r="C117" s="185">
        <v>0</v>
      </c>
      <c r="D117" s="185">
        <v>0</v>
      </c>
      <c r="E117" s="179"/>
      <c r="F117" s="192">
        <f t="shared" si="10"/>
        <v>0</v>
      </c>
      <c r="G117" s="192" t="str">
        <f t="shared" si="11"/>
        <v/>
      </c>
    </row>
    <row r="118" spans="1:7" x14ac:dyDescent="0.3">
      <c r="A118" s="164" t="s">
        <v>152</v>
      </c>
      <c r="B118" s="179" t="s">
        <v>153</v>
      </c>
      <c r="C118" s="185">
        <v>0</v>
      </c>
      <c r="D118" s="185">
        <v>0</v>
      </c>
      <c r="E118" s="179"/>
      <c r="F118" s="192">
        <f t="shared" si="10"/>
        <v>0</v>
      </c>
      <c r="G118" s="192" t="str">
        <f t="shared" si="11"/>
        <v/>
      </c>
    </row>
    <row r="119" spans="1:7" x14ac:dyDescent="0.3">
      <c r="A119" s="164" t="s">
        <v>154</v>
      </c>
      <c r="B119" s="179" t="s">
        <v>155</v>
      </c>
      <c r="C119" s="185">
        <v>0</v>
      </c>
      <c r="D119" s="185">
        <v>0</v>
      </c>
      <c r="E119" s="179"/>
      <c r="F119" s="192">
        <f t="shared" si="10"/>
        <v>0</v>
      </c>
      <c r="G119" s="192" t="str">
        <f t="shared" si="11"/>
        <v/>
      </c>
    </row>
    <row r="120" spans="1:7" x14ac:dyDescent="0.3">
      <c r="A120" s="164" t="s">
        <v>156</v>
      </c>
      <c r="B120" s="179" t="s">
        <v>157</v>
      </c>
      <c r="C120" s="185">
        <v>0</v>
      </c>
      <c r="D120" s="185">
        <v>0</v>
      </c>
      <c r="E120" s="179"/>
      <c r="F120" s="192">
        <f t="shared" si="10"/>
        <v>0</v>
      </c>
      <c r="G120" s="192" t="str">
        <f t="shared" si="11"/>
        <v/>
      </c>
    </row>
    <row r="121" spans="1:7" x14ac:dyDescent="0.3">
      <c r="A121" s="164" t="s">
        <v>158</v>
      </c>
      <c r="B121" s="179" t="s">
        <v>159</v>
      </c>
      <c r="C121" s="185">
        <v>0</v>
      </c>
      <c r="D121" s="185">
        <v>0</v>
      </c>
      <c r="E121" s="179"/>
      <c r="F121" s="192">
        <f t="shared" si="10"/>
        <v>0</v>
      </c>
      <c r="G121" s="192" t="str">
        <f t="shared" si="11"/>
        <v/>
      </c>
    </row>
    <row r="122" spans="1:7" x14ac:dyDescent="0.3">
      <c r="A122" s="164" t="s">
        <v>160</v>
      </c>
      <c r="B122" s="179" t="s">
        <v>161</v>
      </c>
      <c r="C122" s="185">
        <v>0</v>
      </c>
      <c r="D122" s="185">
        <v>0</v>
      </c>
      <c r="E122" s="179"/>
      <c r="F122" s="192">
        <f t="shared" si="10"/>
        <v>0</v>
      </c>
      <c r="G122" s="192" t="str">
        <f t="shared" si="11"/>
        <v/>
      </c>
    </row>
    <row r="123" spans="1:7" x14ac:dyDescent="0.3">
      <c r="A123" s="164" t="s">
        <v>162</v>
      </c>
      <c r="B123" s="179" t="s">
        <v>163</v>
      </c>
      <c r="C123" s="185">
        <v>0</v>
      </c>
      <c r="D123" s="185">
        <v>0</v>
      </c>
      <c r="E123" s="179"/>
      <c r="F123" s="192">
        <f t="shared" si="10"/>
        <v>0</v>
      </c>
      <c r="G123" s="192" t="str">
        <f t="shared" si="11"/>
        <v/>
      </c>
    </row>
    <row r="124" spans="1:7" x14ac:dyDescent="0.3">
      <c r="A124" s="164" t="s">
        <v>164</v>
      </c>
      <c r="B124" s="203" t="s">
        <v>165</v>
      </c>
      <c r="C124" s="185">
        <v>0</v>
      </c>
      <c r="D124" s="185">
        <v>0</v>
      </c>
      <c r="E124" s="179"/>
      <c r="F124" s="192">
        <f t="shared" si="10"/>
        <v>0</v>
      </c>
      <c r="G124" s="192" t="str">
        <f t="shared" si="11"/>
        <v/>
      </c>
    </row>
    <row r="125" spans="1:7" x14ac:dyDescent="0.3">
      <c r="A125" s="164" t="s">
        <v>166</v>
      </c>
      <c r="B125" s="179" t="s">
        <v>167</v>
      </c>
      <c r="C125" s="185">
        <v>0</v>
      </c>
      <c r="D125" s="185">
        <v>0</v>
      </c>
      <c r="E125" s="179"/>
      <c r="F125" s="192">
        <f t="shared" si="10"/>
        <v>0</v>
      </c>
      <c r="G125" s="192" t="str">
        <f t="shared" si="11"/>
        <v/>
      </c>
    </row>
    <row r="126" spans="1:7" x14ac:dyDescent="0.3">
      <c r="A126" s="164" t="s">
        <v>168</v>
      </c>
      <c r="B126" s="179" t="s">
        <v>65</v>
      </c>
      <c r="C126" s="185">
        <v>0</v>
      </c>
      <c r="D126" s="185">
        <v>0</v>
      </c>
      <c r="E126" s="179"/>
      <c r="F126" s="192">
        <f t="shared" si="10"/>
        <v>0</v>
      </c>
      <c r="G126" s="192" t="str">
        <f t="shared" si="11"/>
        <v/>
      </c>
    </row>
    <row r="127" spans="1:7" x14ac:dyDescent="0.3">
      <c r="A127" s="164" t="s">
        <v>169</v>
      </c>
      <c r="B127" s="179" t="s">
        <v>67</v>
      </c>
      <c r="C127" s="185">
        <v>2952.3458020100002</v>
      </c>
      <c r="D127" s="185">
        <v>0</v>
      </c>
      <c r="E127" s="179"/>
      <c r="F127" s="212">
        <f>SUM(F112:F126)</f>
        <v>1</v>
      </c>
      <c r="G127" s="212">
        <f>SUM(G112:G126)</f>
        <v>0</v>
      </c>
    </row>
    <row r="128" spans="1:7" x14ac:dyDescent="0.3">
      <c r="A128" s="164" t="s">
        <v>170</v>
      </c>
      <c r="B128" s="197" t="s">
        <v>171</v>
      </c>
      <c r="C128" s="185">
        <v>0</v>
      </c>
      <c r="D128" s="185">
        <v>0</v>
      </c>
      <c r="E128" s="179"/>
      <c r="F128" s="192" t="str">
        <f t="shared" ref="F128" si="12">IF($C$129=0,"",IF(C128="[for completion]","",IF(C128="","",C128/$C$129)))</f>
        <v/>
      </c>
      <c r="G128" s="192" t="str">
        <f t="shared" si="11"/>
        <v/>
      </c>
    </row>
    <row r="129" spans="1:7" x14ac:dyDescent="0.3">
      <c r="A129" s="164" t="s">
        <v>172</v>
      </c>
      <c r="B129" s="197" t="s">
        <v>171</v>
      </c>
      <c r="C129" s="185">
        <v>0</v>
      </c>
      <c r="D129" s="185">
        <v>0</v>
      </c>
      <c r="E129" s="179"/>
    </row>
    <row r="130" spans="1:7" x14ac:dyDescent="0.3">
      <c r="A130" s="164" t="s">
        <v>173</v>
      </c>
      <c r="B130" s="197" t="s">
        <v>171</v>
      </c>
      <c r="C130" s="185">
        <v>0</v>
      </c>
      <c r="D130" s="185">
        <v>0</v>
      </c>
      <c r="E130" s="179"/>
      <c r="F130" s="192" t="str">
        <f>IF($C$129=0,"",IF(C130="[for completion]","",IF(C130="","",C130/$C$129)))</f>
        <v/>
      </c>
      <c r="G130" s="192" t="str">
        <f>IF($D$129=0,"",IF(D130="[for completion]","",IF(D130="","",D130/$D$129)))</f>
        <v/>
      </c>
    </row>
    <row r="131" spans="1:7" x14ac:dyDescent="0.3">
      <c r="A131" s="164" t="s">
        <v>174</v>
      </c>
      <c r="B131" s="197" t="s">
        <v>171</v>
      </c>
      <c r="C131" s="185">
        <v>0</v>
      </c>
      <c r="D131" s="185">
        <v>0</v>
      </c>
      <c r="E131" s="179"/>
      <c r="F131" s="192" t="str">
        <f t="shared" ref="F131:F136" si="13">IF($C$129=0,"",IF(C131="[for completion]","",C131/$C$129))</f>
        <v/>
      </c>
      <c r="G131" s="192" t="str">
        <f t="shared" ref="G131:G136" si="14">IF($D$129=0,"",IF(D131="[for completion]","",D131/$D$129))</f>
        <v/>
      </c>
    </row>
    <row r="132" spans="1:7" x14ac:dyDescent="0.3">
      <c r="A132" s="164" t="s">
        <v>175</v>
      </c>
      <c r="B132" s="197" t="s">
        <v>171</v>
      </c>
      <c r="C132" s="185">
        <v>0</v>
      </c>
      <c r="D132" s="185">
        <v>0</v>
      </c>
      <c r="E132" s="179"/>
      <c r="F132" s="192" t="str">
        <f t="shared" si="13"/>
        <v/>
      </c>
      <c r="G132" s="192" t="str">
        <f t="shared" si="14"/>
        <v/>
      </c>
    </row>
    <row r="133" spans="1:7" x14ac:dyDescent="0.3">
      <c r="A133" s="164" t="s">
        <v>176</v>
      </c>
      <c r="B133" s="197" t="s">
        <v>171</v>
      </c>
      <c r="C133" s="185">
        <v>0</v>
      </c>
      <c r="D133" s="185">
        <v>0</v>
      </c>
      <c r="E133" s="179"/>
      <c r="F133" s="192" t="str">
        <f t="shared" si="13"/>
        <v/>
      </c>
      <c r="G133" s="192" t="str">
        <f t="shared" si="14"/>
        <v/>
      </c>
    </row>
    <row r="134" spans="1:7" x14ac:dyDescent="0.3">
      <c r="A134" s="164" t="s">
        <v>177</v>
      </c>
      <c r="B134" s="197" t="s">
        <v>171</v>
      </c>
      <c r="C134" s="185">
        <v>0</v>
      </c>
      <c r="D134" s="185">
        <v>0</v>
      </c>
      <c r="E134" s="179"/>
      <c r="F134" s="192" t="str">
        <f t="shared" si="13"/>
        <v/>
      </c>
      <c r="G134" s="192" t="str">
        <f t="shared" si="14"/>
        <v/>
      </c>
    </row>
    <row r="135" spans="1:7" x14ac:dyDescent="0.3">
      <c r="A135" s="164" t="s">
        <v>178</v>
      </c>
      <c r="B135" s="197" t="s">
        <v>171</v>
      </c>
      <c r="C135" s="185">
        <v>0</v>
      </c>
      <c r="D135" s="185">
        <v>0</v>
      </c>
      <c r="E135" s="179"/>
      <c r="F135" s="192" t="str">
        <f t="shared" si="13"/>
        <v/>
      </c>
      <c r="G135" s="192" t="str">
        <f t="shared" si="14"/>
        <v/>
      </c>
    </row>
    <row r="136" spans="1:7" x14ac:dyDescent="0.3">
      <c r="A136" s="164" t="s">
        <v>179</v>
      </c>
      <c r="B136" s="197" t="s">
        <v>171</v>
      </c>
      <c r="C136" s="185">
        <v>0</v>
      </c>
      <c r="D136" s="185">
        <v>0</v>
      </c>
      <c r="E136" s="179"/>
      <c r="F136" s="192" t="str">
        <f t="shared" si="13"/>
        <v/>
      </c>
      <c r="G136" s="192" t="str">
        <f t="shared" si="14"/>
        <v/>
      </c>
    </row>
    <row r="137" spans="1:7" x14ac:dyDescent="0.3">
      <c r="A137" s="181"/>
      <c r="B137" s="182" t="s">
        <v>180</v>
      </c>
      <c r="C137" s="184" t="s">
        <v>136</v>
      </c>
      <c r="D137" s="184" t="s">
        <v>137</v>
      </c>
      <c r="E137" s="183"/>
      <c r="F137" s="184" t="s">
        <v>138</v>
      </c>
      <c r="G137" s="184" t="s">
        <v>139</v>
      </c>
    </row>
    <row r="138" spans="1:7" x14ac:dyDescent="0.3">
      <c r="A138" s="164" t="s">
        <v>181</v>
      </c>
      <c r="B138" s="179" t="s">
        <v>1</v>
      </c>
      <c r="C138" s="185">
        <v>2250</v>
      </c>
      <c r="D138" s="185">
        <v>0</v>
      </c>
      <c r="E138" s="193"/>
      <c r="F138" s="192">
        <f>IF($C$153=0,"",IF(C138="[for completion]","",IF(C138="","",C138/$C$153)))</f>
        <v>1</v>
      </c>
      <c r="G138" s="192" t="str">
        <f>IF($D$155=0,"",IF(D138="[for completion]","",IF(D138="","",D138/$D$155)))</f>
        <v/>
      </c>
    </row>
    <row r="139" spans="1:7" x14ac:dyDescent="0.3">
      <c r="A139" s="164" t="s">
        <v>182</v>
      </c>
      <c r="B139" s="179" t="s">
        <v>143</v>
      </c>
      <c r="C139" s="185">
        <v>0</v>
      </c>
      <c r="D139" s="185">
        <v>0</v>
      </c>
      <c r="E139" s="193"/>
      <c r="F139" s="192">
        <f t="shared" ref="F139:F152" si="15">IF($C$153=0,"",IF(C139="[for completion]","",IF(C139="","",C139/$C$153)))</f>
        <v>0</v>
      </c>
      <c r="G139" s="192" t="str">
        <f t="shared" ref="G139:G154" si="16">IF($D$155=0,"",IF(D139="[for completion]","",IF(D139="","",D139/$D$155)))</f>
        <v/>
      </c>
    </row>
    <row r="140" spans="1:7" x14ac:dyDescent="0.3">
      <c r="A140" s="164" t="s">
        <v>183</v>
      </c>
      <c r="B140" s="179" t="s">
        <v>145</v>
      </c>
      <c r="C140" s="185">
        <v>0</v>
      </c>
      <c r="D140" s="185">
        <v>0</v>
      </c>
      <c r="E140" s="193"/>
      <c r="F140" s="192">
        <f t="shared" si="15"/>
        <v>0</v>
      </c>
      <c r="G140" s="192" t="str">
        <f t="shared" si="16"/>
        <v/>
      </c>
    </row>
    <row r="141" spans="1:7" x14ac:dyDescent="0.3">
      <c r="A141" s="164" t="s">
        <v>184</v>
      </c>
      <c r="B141" s="179" t="s">
        <v>147</v>
      </c>
      <c r="C141" s="185">
        <v>0</v>
      </c>
      <c r="D141" s="185">
        <v>0</v>
      </c>
      <c r="E141" s="193"/>
      <c r="F141" s="192">
        <f t="shared" si="15"/>
        <v>0</v>
      </c>
      <c r="G141" s="192" t="str">
        <f t="shared" si="16"/>
        <v/>
      </c>
    </row>
    <row r="142" spans="1:7" x14ac:dyDescent="0.3">
      <c r="A142" s="164" t="s">
        <v>185</v>
      </c>
      <c r="B142" s="179" t="s">
        <v>149</v>
      </c>
      <c r="C142" s="185">
        <v>0</v>
      </c>
      <c r="D142" s="185">
        <v>0</v>
      </c>
      <c r="E142" s="193"/>
      <c r="F142" s="192">
        <f t="shared" si="15"/>
        <v>0</v>
      </c>
      <c r="G142" s="192" t="str">
        <f t="shared" si="16"/>
        <v/>
      </c>
    </row>
    <row r="143" spans="1:7" x14ac:dyDescent="0.3">
      <c r="A143" s="164" t="s">
        <v>186</v>
      </c>
      <c r="B143" s="179" t="s">
        <v>151</v>
      </c>
      <c r="C143" s="185">
        <v>0</v>
      </c>
      <c r="D143" s="185">
        <v>0</v>
      </c>
      <c r="E143" s="179"/>
      <c r="F143" s="192">
        <f t="shared" si="15"/>
        <v>0</v>
      </c>
      <c r="G143" s="192" t="str">
        <f t="shared" si="16"/>
        <v/>
      </c>
    </row>
    <row r="144" spans="1:7" x14ac:dyDescent="0.3">
      <c r="A144" s="164" t="s">
        <v>187</v>
      </c>
      <c r="B144" s="179" t="s">
        <v>153</v>
      </c>
      <c r="C144" s="185">
        <v>0</v>
      </c>
      <c r="D144" s="185">
        <v>0</v>
      </c>
      <c r="E144" s="179"/>
      <c r="F144" s="192">
        <f t="shared" si="15"/>
        <v>0</v>
      </c>
      <c r="G144" s="192" t="str">
        <f t="shared" si="16"/>
        <v/>
      </c>
    </row>
    <row r="145" spans="1:7" x14ac:dyDescent="0.3">
      <c r="A145" s="164" t="s">
        <v>188</v>
      </c>
      <c r="B145" s="179" t="s">
        <v>155</v>
      </c>
      <c r="C145" s="185">
        <v>0</v>
      </c>
      <c r="D145" s="185">
        <v>0</v>
      </c>
      <c r="E145" s="179"/>
      <c r="F145" s="192">
        <f t="shared" si="15"/>
        <v>0</v>
      </c>
      <c r="G145" s="192" t="str">
        <f t="shared" si="16"/>
        <v/>
      </c>
    </row>
    <row r="146" spans="1:7" x14ac:dyDescent="0.3">
      <c r="A146" s="164" t="s">
        <v>189</v>
      </c>
      <c r="B146" s="179" t="s">
        <v>157</v>
      </c>
      <c r="C146" s="185">
        <v>0</v>
      </c>
      <c r="D146" s="185">
        <v>0</v>
      </c>
      <c r="E146" s="179"/>
      <c r="F146" s="192">
        <f t="shared" si="15"/>
        <v>0</v>
      </c>
      <c r="G146" s="192" t="str">
        <f t="shared" si="16"/>
        <v/>
      </c>
    </row>
    <row r="147" spans="1:7" x14ac:dyDescent="0.3">
      <c r="A147" s="164" t="s">
        <v>190</v>
      </c>
      <c r="B147" s="179" t="s">
        <v>159</v>
      </c>
      <c r="C147" s="185">
        <v>0</v>
      </c>
      <c r="D147" s="185">
        <v>0</v>
      </c>
      <c r="E147" s="179"/>
      <c r="F147" s="192">
        <f t="shared" si="15"/>
        <v>0</v>
      </c>
      <c r="G147" s="192" t="str">
        <f t="shared" si="16"/>
        <v/>
      </c>
    </row>
    <row r="148" spans="1:7" x14ac:dyDescent="0.3">
      <c r="A148" s="164" t="s">
        <v>191</v>
      </c>
      <c r="B148" s="179" t="s">
        <v>161</v>
      </c>
      <c r="C148" s="185">
        <v>0</v>
      </c>
      <c r="D148" s="185">
        <v>0</v>
      </c>
      <c r="E148" s="179"/>
      <c r="F148" s="192">
        <f t="shared" si="15"/>
        <v>0</v>
      </c>
      <c r="G148" s="192" t="str">
        <f t="shared" si="16"/>
        <v/>
      </c>
    </row>
    <row r="149" spans="1:7" x14ac:dyDescent="0.3">
      <c r="A149" s="164" t="s">
        <v>192</v>
      </c>
      <c r="B149" s="179" t="s">
        <v>163</v>
      </c>
      <c r="C149" s="185">
        <v>0</v>
      </c>
      <c r="D149" s="185">
        <v>0</v>
      </c>
      <c r="E149" s="179"/>
      <c r="F149" s="192">
        <f t="shared" si="15"/>
        <v>0</v>
      </c>
      <c r="G149" s="192" t="str">
        <f t="shared" si="16"/>
        <v/>
      </c>
    </row>
    <row r="150" spans="1:7" x14ac:dyDescent="0.3">
      <c r="A150" s="164" t="s">
        <v>193</v>
      </c>
      <c r="B150" s="203" t="s">
        <v>165</v>
      </c>
      <c r="C150" s="185">
        <v>0</v>
      </c>
      <c r="D150" s="185">
        <v>0</v>
      </c>
      <c r="E150" s="179"/>
      <c r="F150" s="192">
        <f t="shared" si="15"/>
        <v>0</v>
      </c>
      <c r="G150" s="192" t="str">
        <f t="shared" si="16"/>
        <v/>
      </c>
    </row>
    <row r="151" spans="1:7" x14ac:dyDescent="0.3">
      <c r="A151" s="164" t="s">
        <v>194</v>
      </c>
      <c r="B151" s="179" t="s">
        <v>167</v>
      </c>
      <c r="C151" s="185">
        <v>0</v>
      </c>
      <c r="D151" s="185">
        <v>0</v>
      </c>
      <c r="E151" s="179"/>
      <c r="F151" s="192">
        <f t="shared" si="15"/>
        <v>0</v>
      </c>
      <c r="G151" s="192" t="str">
        <f t="shared" si="16"/>
        <v/>
      </c>
    </row>
    <row r="152" spans="1:7" x14ac:dyDescent="0.3">
      <c r="A152" s="164" t="s">
        <v>195</v>
      </c>
      <c r="B152" s="179" t="s">
        <v>65</v>
      </c>
      <c r="C152" s="185">
        <v>0</v>
      </c>
      <c r="D152" s="185">
        <v>0</v>
      </c>
      <c r="E152" s="179"/>
      <c r="F152" s="192">
        <f t="shared" si="15"/>
        <v>0</v>
      </c>
      <c r="G152" s="192" t="str">
        <f t="shared" si="16"/>
        <v/>
      </c>
    </row>
    <row r="153" spans="1:7" x14ac:dyDescent="0.3">
      <c r="A153" s="164" t="s">
        <v>196</v>
      </c>
      <c r="B153" s="179" t="s">
        <v>67</v>
      </c>
      <c r="C153" s="185">
        <v>2250</v>
      </c>
      <c r="D153" s="185">
        <v>0</v>
      </c>
      <c r="E153" s="179"/>
      <c r="F153" s="212">
        <f>SUM(F138:F152)</f>
        <v>1</v>
      </c>
      <c r="G153" s="212">
        <f>SUM(G138:G152)</f>
        <v>0</v>
      </c>
    </row>
    <row r="154" spans="1:7" x14ac:dyDescent="0.3">
      <c r="A154" s="164" t="s">
        <v>197</v>
      </c>
      <c r="B154" s="204" t="s">
        <v>171</v>
      </c>
      <c r="C154" s="185">
        <v>0</v>
      </c>
      <c r="D154" s="185">
        <v>0</v>
      </c>
      <c r="E154" s="179"/>
      <c r="F154" s="192" t="str">
        <f t="shared" ref="F154" si="17">IF($C$155=0,"",IF(C154="[for completion]","",IF(C154="","",C154/$C$155)))</f>
        <v/>
      </c>
      <c r="G154" s="192" t="str">
        <f t="shared" si="16"/>
        <v/>
      </c>
    </row>
    <row r="155" spans="1:7" x14ac:dyDescent="0.3">
      <c r="A155" s="164" t="s">
        <v>198</v>
      </c>
      <c r="B155" s="204" t="s">
        <v>171</v>
      </c>
      <c r="C155" s="185">
        <v>0</v>
      </c>
      <c r="D155" s="185">
        <v>0</v>
      </c>
      <c r="E155" s="179"/>
    </row>
    <row r="156" spans="1:7" x14ac:dyDescent="0.3">
      <c r="A156" s="164" t="s">
        <v>199</v>
      </c>
      <c r="B156" s="197" t="s">
        <v>171</v>
      </c>
      <c r="C156" s="185">
        <v>0</v>
      </c>
      <c r="D156" s="185">
        <v>0</v>
      </c>
      <c r="E156" s="179"/>
      <c r="F156" s="192" t="str">
        <f>IF($C$155=0,"",IF(C156="[for completion]","",IF(C156="","",C156/$C$155)))</f>
        <v/>
      </c>
      <c r="G156" s="192" t="str">
        <f>IF($D$155=0,"",IF(D156="[for completion]","",IF(D156="","",D156/$D$155)))</f>
        <v/>
      </c>
    </row>
    <row r="157" spans="1:7" x14ac:dyDescent="0.3">
      <c r="A157" s="164" t="s">
        <v>200</v>
      </c>
      <c r="B157" s="197" t="s">
        <v>171</v>
      </c>
      <c r="C157" s="185">
        <v>0</v>
      </c>
      <c r="D157" s="185">
        <v>0</v>
      </c>
      <c r="E157" s="179"/>
      <c r="F157" s="192" t="str">
        <f t="shared" ref="F157:F162" si="18">IF($C$155=0,"",IF(C157="[for completion]","",IF(C157="","",C157/$C$155)))</f>
        <v/>
      </c>
      <c r="G157" s="192" t="str">
        <f t="shared" ref="G157:G162" si="19">IF($D$155=0,"",IF(D157="[for completion]","",IF(D157="","",D157/$D$155)))</f>
        <v/>
      </c>
    </row>
    <row r="158" spans="1:7" x14ac:dyDescent="0.3">
      <c r="A158" s="164" t="s">
        <v>201</v>
      </c>
      <c r="B158" s="197" t="s">
        <v>171</v>
      </c>
      <c r="C158" s="185">
        <v>0</v>
      </c>
      <c r="D158" s="185">
        <v>0</v>
      </c>
      <c r="E158" s="179"/>
      <c r="F158" s="192" t="str">
        <f t="shared" si="18"/>
        <v/>
      </c>
      <c r="G158" s="192" t="str">
        <f t="shared" si="19"/>
        <v/>
      </c>
    </row>
    <row r="159" spans="1:7" x14ac:dyDescent="0.3">
      <c r="A159" s="164" t="s">
        <v>202</v>
      </c>
      <c r="B159" s="197" t="s">
        <v>171</v>
      </c>
      <c r="C159" s="185">
        <v>0</v>
      </c>
      <c r="D159" s="185">
        <v>0</v>
      </c>
      <c r="E159" s="179"/>
      <c r="F159" s="192" t="str">
        <f t="shared" si="18"/>
        <v/>
      </c>
      <c r="G159" s="192" t="str">
        <f t="shared" si="19"/>
        <v/>
      </c>
    </row>
    <row r="160" spans="1:7" x14ac:dyDescent="0.3">
      <c r="A160" s="164" t="s">
        <v>203</v>
      </c>
      <c r="B160" s="197" t="s">
        <v>171</v>
      </c>
      <c r="C160" s="185">
        <v>0</v>
      </c>
      <c r="D160" s="185">
        <v>0</v>
      </c>
      <c r="E160" s="179"/>
      <c r="F160" s="192" t="str">
        <f t="shared" si="18"/>
        <v/>
      </c>
      <c r="G160" s="192" t="str">
        <f t="shared" si="19"/>
        <v/>
      </c>
    </row>
    <row r="161" spans="1:7" x14ac:dyDescent="0.3">
      <c r="A161" s="164" t="s">
        <v>204</v>
      </c>
      <c r="B161" s="197" t="s">
        <v>171</v>
      </c>
      <c r="C161" s="185">
        <v>0</v>
      </c>
      <c r="D161" s="185">
        <v>0</v>
      </c>
      <c r="E161" s="179"/>
      <c r="F161" s="192" t="str">
        <f t="shared" si="18"/>
        <v/>
      </c>
      <c r="G161" s="192" t="str">
        <f t="shared" si="19"/>
        <v/>
      </c>
    </row>
    <row r="162" spans="1:7" x14ac:dyDescent="0.3">
      <c r="A162" s="164" t="s">
        <v>205</v>
      </c>
      <c r="B162" s="197" t="s">
        <v>171</v>
      </c>
      <c r="C162" s="185">
        <v>0</v>
      </c>
      <c r="D162" s="185">
        <v>0</v>
      </c>
      <c r="E162" s="179"/>
      <c r="F162" s="192" t="str">
        <f t="shared" si="18"/>
        <v/>
      </c>
      <c r="G162" s="192" t="str">
        <f t="shared" si="19"/>
        <v/>
      </c>
    </row>
    <row r="163" spans="1:7" x14ac:dyDescent="0.3">
      <c r="A163" s="181"/>
      <c r="B163" s="182" t="s">
        <v>206</v>
      </c>
      <c r="C163" s="188" t="s">
        <v>136</v>
      </c>
      <c r="D163" s="188" t="s">
        <v>137</v>
      </c>
      <c r="E163" s="183"/>
      <c r="F163" s="188" t="s">
        <v>138</v>
      </c>
      <c r="G163" s="188" t="s">
        <v>139</v>
      </c>
    </row>
    <row r="164" spans="1:7" x14ac:dyDescent="0.3">
      <c r="A164" s="164" t="s">
        <v>207</v>
      </c>
      <c r="B164" s="157" t="s">
        <v>208</v>
      </c>
      <c r="C164" s="185">
        <v>2250</v>
      </c>
      <c r="D164" s="185">
        <f t="shared" ref="D164:D166" si="20">C164</f>
        <v>2250</v>
      </c>
      <c r="E164" s="213"/>
      <c r="F164" s="192">
        <f>IF($C$167=0,"",IF(C164="[for completion]","",IF(C164="","",C164/$C$167)))</f>
        <v>1</v>
      </c>
      <c r="G164" s="192">
        <f>IF($D$167=0,"",IF(D164="[for completion]","",IF(D164="","",D164/$D$167)))</f>
        <v>1</v>
      </c>
    </row>
    <row r="165" spans="1:7" x14ac:dyDescent="0.3">
      <c r="A165" s="164" t="s">
        <v>209</v>
      </c>
      <c r="B165" s="157" t="s">
        <v>210</v>
      </c>
      <c r="C165" s="185">
        <v>0</v>
      </c>
      <c r="D165" s="185">
        <f t="shared" si="20"/>
        <v>0</v>
      </c>
      <c r="E165" s="213"/>
      <c r="F165" s="192">
        <f t="shared" ref="F165:F166" si="21">IF($C$167=0,"",IF(C165="[for completion]","",IF(C165="","",C165/$C$167)))</f>
        <v>0</v>
      </c>
      <c r="G165" s="192">
        <f t="shared" ref="G165:G166" si="22">IF($D$167=0,"",IF(D165="[for completion]","",IF(D165="","",D165/$D$167)))</f>
        <v>0</v>
      </c>
    </row>
    <row r="166" spans="1:7" x14ac:dyDescent="0.3">
      <c r="A166" s="164" t="s">
        <v>211</v>
      </c>
      <c r="B166" s="157" t="s">
        <v>65</v>
      </c>
      <c r="C166" s="185">
        <v>0</v>
      </c>
      <c r="D166" s="185">
        <f t="shared" si="20"/>
        <v>0</v>
      </c>
      <c r="E166" s="213"/>
      <c r="F166" s="192">
        <f t="shared" si="21"/>
        <v>0</v>
      </c>
      <c r="G166" s="192">
        <f t="shared" si="22"/>
        <v>0</v>
      </c>
    </row>
    <row r="167" spans="1:7" x14ac:dyDescent="0.3">
      <c r="A167" s="164" t="s">
        <v>212</v>
      </c>
      <c r="B167" s="214" t="s">
        <v>67</v>
      </c>
      <c r="C167" s="215">
        <f>SUM(C164:C166)</f>
        <v>2250</v>
      </c>
      <c r="D167" s="215">
        <f>SUM(D164:D166)</f>
        <v>2250</v>
      </c>
      <c r="E167" s="213"/>
      <c r="F167" s="216">
        <f>SUM(F164:F166)</f>
        <v>1</v>
      </c>
      <c r="G167" s="216">
        <f>SUM(G164:G166)</f>
        <v>1</v>
      </c>
    </row>
    <row r="168" spans="1:7" x14ac:dyDescent="0.3">
      <c r="A168" s="164" t="s">
        <v>213</v>
      </c>
      <c r="B168" s="214"/>
      <c r="C168" s="215"/>
      <c r="D168" s="215"/>
      <c r="E168" s="213"/>
      <c r="F168" s="213"/>
      <c r="G168" s="203"/>
    </row>
    <row r="169" spans="1:7" x14ac:dyDescent="0.3">
      <c r="A169" s="164" t="s">
        <v>214</v>
      </c>
      <c r="B169" s="214"/>
      <c r="C169" s="215"/>
      <c r="D169" s="215"/>
      <c r="E169" s="213"/>
      <c r="F169" s="213"/>
      <c r="G169" s="203"/>
    </row>
    <row r="170" spans="1:7" x14ac:dyDescent="0.3">
      <c r="A170" s="164" t="s">
        <v>215</v>
      </c>
      <c r="B170" s="214"/>
      <c r="C170" s="215"/>
      <c r="D170" s="215"/>
      <c r="E170" s="213"/>
      <c r="F170" s="213"/>
      <c r="G170" s="203"/>
    </row>
    <row r="171" spans="1:7" x14ac:dyDescent="0.3">
      <c r="A171" s="164" t="s">
        <v>216</v>
      </c>
      <c r="B171" s="214"/>
      <c r="C171" s="215"/>
      <c r="D171" s="215"/>
      <c r="E171" s="213"/>
      <c r="F171" s="213"/>
      <c r="G171" s="203"/>
    </row>
    <row r="172" spans="1:7" x14ac:dyDescent="0.3">
      <c r="A172" s="164" t="s">
        <v>217</v>
      </c>
      <c r="B172" s="214"/>
      <c r="C172" s="215"/>
      <c r="D172" s="215"/>
      <c r="E172" s="213"/>
      <c r="F172" s="213"/>
      <c r="G172" s="203"/>
    </row>
    <row r="173" spans="1:7" x14ac:dyDescent="0.3">
      <c r="A173" s="181"/>
      <c r="B173" s="182" t="s">
        <v>218</v>
      </c>
      <c r="C173" s="181" t="s">
        <v>136</v>
      </c>
      <c r="D173" s="181"/>
      <c r="E173" s="183"/>
      <c r="F173" s="184" t="s">
        <v>219</v>
      </c>
      <c r="G173" s="184"/>
    </row>
    <row r="174" spans="1:7" x14ac:dyDescent="0.3">
      <c r="A174" s="164" t="s">
        <v>220</v>
      </c>
      <c r="B174" s="179" t="s">
        <v>221</v>
      </c>
      <c r="C174" s="185">
        <v>0</v>
      </c>
      <c r="D174" s="175"/>
      <c r="E174" s="167"/>
      <c r="F174" s="192">
        <f>IF($C$179=0,"",IF(C174="[for completion]","",C174/$C$179))</f>
        <v>0</v>
      </c>
      <c r="G174" s="193"/>
    </row>
    <row r="175" spans="1:7" ht="29" x14ac:dyDescent="0.3">
      <c r="A175" s="164" t="s">
        <v>222</v>
      </c>
      <c r="B175" s="179" t="s">
        <v>223</v>
      </c>
      <c r="C175" s="185">
        <v>13</v>
      </c>
      <c r="E175" s="199"/>
      <c r="F175" s="192">
        <f>IF($C$179=0,"",IF(C175="[for completion]","",C175/$C$179))</f>
        <v>1</v>
      </c>
      <c r="G175" s="193"/>
    </row>
    <row r="176" spans="1:7" x14ac:dyDescent="0.3">
      <c r="A176" s="164" t="s">
        <v>224</v>
      </c>
      <c r="B176" s="179" t="s">
        <v>225</v>
      </c>
      <c r="C176" s="185">
        <v>0</v>
      </c>
      <c r="E176" s="199"/>
      <c r="F176" s="192"/>
      <c r="G176" s="193"/>
    </row>
    <row r="177" spans="1:7" x14ac:dyDescent="0.3">
      <c r="A177" s="164" t="s">
        <v>226</v>
      </c>
      <c r="B177" s="179" t="s">
        <v>227</v>
      </c>
      <c r="C177" s="185">
        <v>0</v>
      </c>
      <c r="E177" s="199"/>
      <c r="F177" s="192">
        <f t="shared" ref="F177:F187" si="23">IF($C$179=0,"",IF(C177="[for completion]","",C177/$C$179))</f>
        <v>0</v>
      </c>
      <c r="G177" s="193"/>
    </row>
    <row r="178" spans="1:7" x14ac:dyDescent="0.3">
      <c r="A178" s="164" t="s">
        <v>228</v>
      </c>
      <c r="B178" s="179" t="s">
        <v>65</v>
      </c>
      <c r="C178" s="185">
        <v>0</v>
      </c>
      <c r="E178" s="199"/>
      <c r="F178" s="192">
        <f t="shared" si="23"/>
        <v>0</v>
      </c>
      <c r="G178" s="193"/>
    </row>
    <row r="179" spans="1:7" x14ac:dyDescent="0.3">
      <c r="A179" s="164" t="s">
        <v>229</v>
      </c>
      <c r="B179" s="204" t="s">
        <v>67</v>
      </c>
      <c r="C179" s="195">
        <f>SUM(C174:C178)</f>
        <v>13</v>
      </c>
      <c r="E179" s="199"/>
      <c r="F179" s="196">
        <f>SUM(F174:F178)</f>
        <v>1</v>
      </c>
      <c r="G179" s="193"/>
    </row>
    <row r="180" spans="1:7" x14ac:dyDescent="0.3">
      <c r="A180" s="164" t="s">
        <v>230</v>
      </c>
      <c r="B180" s="217" t="s">
        <v>231</v>
      </c>
      <c r="C180" s="185"/>
      <c r="E180" s="199"/>
      <c r="F180" s="192">
        <f t="shared" si="23"/>
        <v>0</v>
      </c>
      <c r="G180" s="193"/>
    </row>
    <row r="181" spans="1:7" ht="29" x14ac:dyDescent="0.3">
      <c r="A181" s="164" t="s">
        <v>232</v>
      </c>
      <c r="B181" s="217" t="s">
        <v>233</v>
      </c>
      <c r="C181" s="218"/>
      <c r="D181" s="217"/>
      <c r="E181" s="217"/>
      <c r="F181" s="192">
        <f t="shared" si="23"/>
        <v>0</v>
      </c>
      <c r="G181" s="217"/>
    </row>
    <row r="182" spans="1:7" ht="29" x14ac:dyDescent="0.3">
      <c r="A182" s="164" t="s">
        <v>234</v>
      </c>
      <c r="B182" s="217" t="s">
        <v>235</v>
      </c>
      <c r="C182" s="185"/>
      <c r="E182" s="199"/>
      <c r="F182" s="192">
        <f t="shared" si="23"/>
        <v>0</v>
      </c>
      <c r="G182" s="193"/>
    </row>
    <row r="183" spans="1:7" x14ac:dyDescent="0.3">
      <c r="A183" s="164" t="s">
        <v>236</v>
      </c>
      <c r="B183" s="217" t="s">
        <v>237</v>
      </c>
      <c r="C183" s="185"/>
      <c r="E183" s="199"/>
      <c r="F183" s="192">
        <f t="shared" si="23"/>
        <v>0</v>
      </c>
      <c r="G183" s="193"/>
    </row>
    <row r="184" spans="1:7" ht="29" x14ac:dyDescent="0.3">
      <c r="A184" s="164" t="s">
        <v>238</v>
      </c>
      <c r="B184" s="217" t="s">
        <v>239</v>
      </c>
      <c r="C184" s="218"/>
      <c r="D184" s="217"/>
      <c r="E184" s="217"/>
      <c r="F184" s="192">
        <f t="shared" si="23"/>
        <v>0</v>
      </c>
      <c r="G184" s="217"/>
    </row>
    <row r="185" spans="1:7" ht="29" x14ac:dyDescent="0.3">
      <c r="A185" s="164" t="s">
        <v>240</v>
      </c>
      <c r="B185" s="217" t="s">
        <v>241</v>
      </c>
      <c r="C185" s="185"/>
      <c r="E185" s="199"/>
      <c r="F185" s="192">
        <f t="shared" si="23"/>
        <v>0</v>
      </c>
      <c r="G185" s="193"/>
    </row>
    <row r="186" spans="1:7" x14ac:dyDescent="0.3">
      <c r="A186" s="164" t="s">
        <v>242</v>
      </c>
      <c r="B186" s="217" t="s">
        <v>243</v>
      </c>
      <c r="C186" s="185"/>
      <c r="E186" s="199"/>
      <c r="F186" s="192">
        <f t="shared" si="23"/>
        <v>0</v>
      </c>
      <c r="G186" s="193"/>
    </row>
    <row r="187" spans="1:7" x14ac:dyDescent="0.3">
      <c r="A187" s="164" t="s">
        <v>244</v>
      </c>
      <c r="B187" s="217" t="s">
        <v>245</v>
      </c>
      <c r="C187" s="185"/>
      <c r="E187" s="199"/>
      <c r="F187" s="192">
        <f t="shared" si="23"/>
        <v>0</v>
      </c>
      <c r="G187" s="193"/>
    </row>
    <row r="188" spans="1:7" x14ac:dyDescent="0.3">
      <c r="A188" s="164" t="s">
        <v>246</v>
      </c>
      <c r="B188" s="217"/>
      <c r="E188" s="199"/>
      <c r="F188" s="193"/>
      <c r="G188" s="193"/>
    </row>
    <row r="189" spans="1:7" x14ac:dyDescent="0.3">
      <c r="A189" s="164" t="s">
        <v>247</v>
      </c>
      <c r="B189" s="217"/>
      <c r="E189" s="199"/>
      <c r="F189" s="193"/>
      <c r="G189" s="193"/>
    </row>
    <row r="190" spans="1:7" x14ac:dyDescent="0.3">
      <c r="A190" s="164" t="s">
        <v>248</v>
      </c>
      <c r="B190" s="217"/>
      <c r="E190" s="199"/>
      <c r="F190" s="193"/>
      <c r="G190" s="193"/>
    </row>
    <row r="191" spans="1:7" x14ac:dyDescent="0.3">
      <c r="A191" s="164" t="s">
        <v>249</v>
      </c>
      <c r="B191" s="197"/>
      <c r="E191" s="199"/>
      <c r="F191" s="193"/>
      <c r="G191" s="193"/>
    </row>
    <row r="192" spans="1:7" x14ac:dyDescent="0.3">
      <c r="A192" s="181"/>
      <c r="B192" s="182" t="s">
        <v>250</v>
      </c>
      <c r="C192" s="181" t="s">
        <v>53</v>
      </c>
      <c r="D192" s="181"/>
      <c r="E192" s="183"/>
      <c r="F192" s="184" t="s">
        <v>219</v>
      </c>
      <c r="G192" s="184"/>
    </row>
    <row r="193" spans="1:7" x14ac:dyDescent="0.3">
      <c r="A193" s="164" t="s">
        <v>251</v>
      </c>
      <c r="B193" s="179" t="s">
        <v>252</v>
      </c>
      <c r="C193" s="185">
        <v>13</v>
      </c>
      <c r="E193" s="191"/>
      <c r="F193" s="192">
        <f t="shared" ref="F193:F206" si="24">IF($C$208=0,"",IF(C193="[for completion]","",C193/$C$208))</f>
        <v>1</v>
      </c>
      <c r="G193" s="193"/>
    </row>
    <row r="194" spans="1:7" x14ac:dyDescent="0.3">
      <c r="A194" s="164" t="s">
        <v>253</v>
      </c>
      <c r="B194" s="179" t="s">
        <v>254</v>
      </c>
      <c r="C194" s="185">
        <v>0</v>
      </c>
      <c r="E194" s="199"/>
      <c r="F194" s="192">
        <f t="shared" si="24"/>
        <v>0</v>
      </c>
      <c r="G194" s="199"/>
    </row>
    <row r="195" spans="1:7" x14ac:dyDescent="0.3">
      <c r="A195" s="164" t="s">
        <v>255</v>
      </c>
      <c r="B195" s="179" t="s">
        <v>256</v>
      </c>
      <c r="C195" s="185">
        <v>0</v>
      </c>
      <c r="E195" s="199"/>
      <c r="F195" s="192">
        <f t="shared" si="24"/>
        <v>0</v>
      </c>
      <c r="G195" s="199"/>
    </row>
    <row r="196" spans="1:7" x14ac:dyDescent="0.3">
      <c r="A196" s="164" t="s">
        <v>257</v>
      </c>
      <c r="B196" s="179" t="s">
        <v>258</v>
      </c>
      <c r="C196" s="185">
        <v>0</v>
      </c>
      <c r="E196" s="199"/>
      <c r="F196" s="192">
        <f t="shared" si="24"/>
        <v>0</v>
      </c>
      <c r="G196" s="199"/>
    </row>
    <row r="197" spans="1:7" x14ac:dyDescent="0.3">
      <c r="A197" s="164" t="s">
        <v>259</v>
      </c>
      <c r="B197" s="179" t="s">
        <v>260</v>
      </c>
      <c r="C197" s="185">
        <v>0</v>
      </c>
      <c r="E197" s="199"/>
      <c r="F197" s="192">
        <f t="shared" si="24"/>
        <v>0</v>
      </c>
      <c r="G197" s="199"/>
    </row>
    <row r="198" spans="1:7" x14ac:dyDescent="0.3">
      <c r="A198" s="164" t="s">
        <v>261</v>
      </c>
      <c r="B198" s="179" t="s">
        <v>262</v>
      </c>
      <c r="C198" s="185">
        <v>0</v>
      </c>
      <c r="E198" s="199"/>
      <c r="F198" s="192">
        <f t="shared" si="24"/>
        <v>0</v>
      </c>
      <c r="G198" s="199"/>
    </row>
    <row r="199" spans="1:7" x14ac:dyDescent="0.3">
      <c r="A199" s="164" t="s">
        <v>263</v>
      </c>
      <c r="B199" s="179" t="s">
        <v>264</v>
      </c>
      <c r="C199" s="185">
        <v>0</v>
      </c>
      <c r="E199" s="199"/>
      <c r="F199" s="192">
        <f t="shared" si="24"/>
        <v>0</v>
      </c>
      <c r="G199" s="199"/>
    </row>
    <row r="200" spans="1:7" x14ac:dyDescent="0.3">
      <c r="A200" s="164" t="s">
        <v>265</v>
      </c>
      <c r="B200" s="179" t="s">
        <v>266</v>
      </c>
      <c r="C200" s="185">
        <v>0</v>
      </c>
      <c r="E200" s="199"/>
      <c r="F200" s="192">
        <f t="shared" si="24"/>
        <v>0</v>
      </c>
      <c r="G200" s="199"/>
    </row>
    <row r="201" spans="1:7" x14ac:dyDescent="0.3">
      <c r="A201" s="164" t="s">
        <v>267</v>
      </c>
      <c r="B201" s="179" t="s">
        <v>268</v>
      </c>
      <c r="C201" s="185">
        <v>0</v>
      </c>
      <c r="E201" s="199"/>
      <c r="F201" s="192">
        <f t="shared" si="24"/>
        <v>0</v>
      </c>
      <c r="G201" s="199"/>
    </row>
    <row r="202" spans="1:7" x14ac:dyDescent="0.3">
      <c r="A202" s="164" t="s">
        <v>269</v>
      </c>
      <c r="B202" s="179" t="s">
        <v>270</v>
      </c>
      <c r="C202" s="185">
        <v>0</v>
      </c>
      <c r="E202" s="199"/>
      <c r="F202" s="192">
        <f t="shared" si="24"/>
        <v>0</v>
      </c>
      <c r="G202" s="199"/>
    </row>
    <row r="203" spans="1:7" x14ac:dyDescent="0.3">
      <c r="A203" s="164" t="s">
        <v>271</v>
      </c>
      <c r="B203" s="179" t="s">
        <v>272</v>
      </c>
      <c r="C203" s="185">
        <v>0</v>
      </c>
      <c r="E203" s="199"/>
      <c r="F203" s="192">
        <f t="shared" si="24"/>
        <v>0</v>
      </c>
      <c r="G203" s="199"/>
    </row>
    <row r="204" spans="1:7" x14ac:dyDescent="0.3">
      <c r="A204" s="164" t="s">
        <v>273</v>
      </c>
      <c r="B204" s="179" t="s">
        <v>274</v>
      </c>
      <c r="C204" s="185">
        <v>0</v>
      </c>
      <c r="E204" s="199"/>
      <c r="F204" s="192">
        <f t="shared" si="24"/>
        <v>0</v>
      </c>
      <c r="G204" s="199"/>
    </row>
    <row r="205" spans="1:7" x14ac:dyDescent="0.3">
      <c r="A205" s="164" t="s">
        <v>275</v>
      </c>
      <c r="B205" s="179" t="s">
        <v>276</v>
      </c>
      <c r="C205" s="185">
        <v>0</v>
      </c>
      <c r="E205" s="199"/>
      <c r="F205" s="192">
        <f t="shared" si="24"/>
        <v>0</v>
      </c>
      <c r="G205" s="199"/>
    </row>
    <row r="206" spans="1:7" x14ac:dyDescent="0.3">
      <c r="A206" s="164" t="s">
        <v>277</v>
      </c>
      <c r="B206" s="179" t="s">
        <v>65</v>
      </c>
      <c r="C206" s="185">
        <v>0</v>
      </c>
      <c r="E206" s="199"/>
      <c r="F206" s="192">
        <f t="shared" si="24"/>
        <v>0</v>
      </c>
      <c r="G206" s="199"/>
    </row>
    <row r="207" spans="1:7" x14ac:dyDescent="0.3">
      <c r="A207" s="164" t="s">
        <v>278</v>
      </c>
      <c r="B207" s="194" t="s">
        <v>279</v>
      </c>
      <c r="C207" s="185">
        <v>13</v>
      </c>
      <c r="E207" s="199"/>
      <c r="F207" s="192"/>
      <c r="G207" s="199"/>
    </row>
    <row r="208" spans="1:7" x14ac:dyDescent="0.3">
      <c r="A208" s="164" t="s">
        <v>280</v>
      </c>
      <c r="B208" s="204" t="s">
        <v>67</v>
      </c>
      <c r="C208" s="195">
        <f>SUM(C193:C206)</f>
        <v>13</v>
      </c>
      <c r="D208" s="179"/>
      <c r="E208" s="199"/>
      <c r="F208" s="196">
        <f>SUM(F193:F206)</f>
        <v>1</v>
      </c>
      <c r="G208" s="199"/>
    </row>
    <row r="209" spans="1:7" x14ac:dyDescent="0.3">
      <c r="A209" s="164" t="s">
        <v>281</v>
      </c>
      <c r="B209" s="197" t="s">
        <v>171</v>
      </c>
      <c r="C209" s="185"/>
      <c r="E209" s="199"/>
      <c r="F209" s="192">
        <f>IF($C$208=0,"",IF(C209="[for completion]","",C209/$C$208))</f>
        <v>0</v>
      </c>
      <c r="G209" s="199"/>
    </row>
    <row r="210" spans="1:7" x14ac:dyDescent="0.3">
      <c r="A210" s="164" t="s">
        <v>1430</v>
      </c>
      <c r="B210" s="197" t="s">
        <v>171</v>
      </c>
      <c r="C210" s="185"/>
      <c r="E210" s="199"/>
      <c r="F210" s="192">
        <f t="shared" ref="F210:F215" si="25">IF($C$208=0,"",IF(C210="[for completion]","",C210/$C$208))</f>
        <v>0</v>
      </c>
      <c r="G210" s="199"/>
    </row>
    <row r="211" spans="1:7" x14ac:dyDescent="0.3">
      <c r="A211" s="164" t="s">
        <v>282</v>
      </c>
      <c r="B211" s="197" t="s">
        <v>171</v>
      </c>
      <c r="C211" s="185"/>
      <c r="E211" s="199"/>
      <c r="F211" s="192">
        <f t="shared" si="25"/>
        <v>0</v>
      </c>
      <c r="G211" s="199"/>
    </row>
    <row r="212" spans="1:7" x14ac:dyDescent="0.3">
      <c r="A212" s="164" t="s">
        <v>283</v>
      </c>
      <c r="B212" s="197" t="s">
        <v>171</v>
      </c>
      <c r="C212" s="185"/>
      <c r="E212" s="199"/>
      <c r="F212" s="192">
        <f t="shared" si="25"/>
        <v>0</v>
      </c>
      <c r="G212" s="199"/>
    </row>
    <row r="213" spans="1:7" x14ac:dyDescent="0.3">
      <c r="A213" s="164" t="s">
        <v>284</v>
      </c>
      <c r="B213" s="197" t="s">
        <v>171</v>
      </c>
      <c r="C213" s="185"/>
      <c r="E213" s="199"/>
      <c r="F213" s="192">
        <f t="shared" si="25"/>
        <v>0</v>
      </c>
      <c r="G213" s="199"/>
    </row>
    <row r="214" spans="1:7" x14ac:dyDescent="0.3">
      <c r="A214" s="164" t="s">
        <v>285</v>
      </c>
      <c r="B214" s="197" t="s">
        <v>171</v>
      </c>
      <c r="C214" s="185"/>
      <c r="E214" s="199"/>
      <c r="F214" s="192">
        <f t="shared" si="25"/>
        <v>0</v>
      </c>
      <c r="G214" s="199"/>
    </row>
    <row r="215" spans="1:7" x14ac:dyDescent="0.3">
      <c r="A215" s="164" t="s">
        <v>286</v>
      </c>
      <c r="B215" s="197" t="s">
        <v>171</v>
      </c>
      <c r="C215" s="185"/>
      <c r="E215" s="199"/>
      <c r="F215" s="192">
        <f t="shared" si="25"/>
        <v>0</v>
      </c>
      <c r="G215" s="199"/>
    </row>
    <row r="216" spans="1:7" x14ac:dyDescent="0.3">
      <c r="A216" s="181"/>
      <c r="B216" s="182" t="s">
        <v>1431</v>
      </c>
      <c r="C216" s="181" t="s">
        <v>53</v>
      </c>
      <c r="D216" s="181"/>
      <c r="E216" s="183"/>
      <c r="F216" s="184" t="s">
        <v>287</v>
      </c>
      <c r="G216" s="184" t="s">
        <v>288</v>
      </c>
    </row>
    <row r="217" spans="1:7" x14ac:dyDescent="0.3">
      <c r="A217" s="164" t="s">
        <v>289</v>
      </c>
      <c r="B217" s="203" t="s">
        <v>290</v>
      </c>
      <c r="C217" s="185">
        <v>13</v>
      </c>
      <c r="E217" s="213"/>
      <c r="F217" s="193">
        <f>IF($C$38=0,"",IF(C217="[for completion]","",IF(C217="","",C217/$C$38)))</f>
        <v>4.4032782308730265E-3</v>
      </c>
      <c r="G217" s="193">
        <f>IF($C$39=0,"",IF(C217="[for completion]","",IF(C217="","",C217/$C$39)))</f>
        <v>5.7777777777777775E-3</v>
      </c>
    </row>
    <row r="218" spans="1:7" x14ac:dyDescent="0.3">
      <c r="A218" s="164" t="s">
        <v>291</v>
      </c>
      <c r="B218" s="203" t="s">
        <v>292</v>
      </c>
      <c r="C218" s="185">
        <v>0</v>
      </c>
      <c r="E218" s="213"/>
      <c r="F218" s="193">
        <f t="shared" ref="F218:F219" si="26">IF($C$38=0,"",IF(C218="[for completion]","",IF(C218="","",C218/$C$38)))</f>
        <v>0</v>
      </c>
      <c r="G218" s="193">
        <f t="shared" ref="G218:G219" si="27">IF($C$39=0,"",IF(C218="[for completion]","",IF(C218="","",C218/$C$39)))</f>
        <v>0</v>
      </c>
    </row>
    <row r="219" spans="1:7" x14ac:dyDescent="0.3">
      <c r="A219" s="164" t="s">
        <v>293</v>
      </c>
      <c r="B219" s="203" t="s">
        <v>65</v>
      </c>
      <c r="C219" s="185">
        <v>0</v>
      </c>
      <c r="E219" s="213"/>
      <c r="F219" s="193">
        <f t="shared" si="26"/>
        <v>0</v>
      </c>
      <c r="G219" s="193">
        <f t="shared" si="27"/>
        <v>0</v>
      </c>
    </row>
    <row r="220" spans="1:7" x14ac:dyDescent="0.3">
      <c r="A220" s="164" t="s">
        <v>294</v>
      </c>
      <c r="B220" s="204" t="s">
        <v>67</v>
      </c>
      <c r="C220" s="185">
        <f>SUM(C217:C219)</f>
        <v>13</v>
      </c>
      <c r="E220" s="213"/>
      <c r="F220" s="219">
        <f>SUM(F217:F219)</f>
        <v>4.4032782308730265E-3</v>
      </c>
      <c r="G220" s="219">
        <f>SUM(G217:G219)</f>
        <v>5.7777777777777775E-3</v>
      </c>
    </row>
    <row r="221" spans="1:7" x14ac:dyDescent="0.3">
      <c r="A221" s="164" t="s">
        <v>295</v>
      </c>
      <c r="B221" s="197" t="s">
        <v>171</v>
      </c>
      <c r="C221" s="185"/>
      <c r="E221" s="213"/>
      <c r="F221" s="192" t="str">
        <f t="shared" ref="F221:F227" si="28">IF($C$38=0,"",IF(C221="[for completion]","",IF(C221="","",C221/$C$38)))</f>
        <v/>
      </c>
      <c r="G221" s="192" t="str">
        <f t="shared" ref="G221:G227" si="29">IF($C$39=0,"",IF(C221="[for completion]","",IF(C221="","",C221/$C$39)))</f>
        <v/>
      </c>
    </row>
    <row r="222" spans="1:7" x14ac:dyDescent="0.3">
      <c r="A222" s="164" t="s">
        <v>296</v>
      </c>
      <c r="B222" s="197" t="s">
        <v>171</v>
      </c>
      <c r="C222" s="185"/>
      <c r="E222" s="213"/>
      <c r="F222" s="192" t="str">
        <f t="shared" si="28"/>
        <v/>
      </c>
      <c r="G222" s="192" t="str">
        <f t="shared" si="29"/>
        <v/>
      </c>
    </row>
    <row r="223" spans="1:7" x14ac:dyDescent="0.3">
      <c r="A223" s="164" t="s">
        <v>297</v>
      </c>
      <c r="B223" s="197" t="s">
        <v>171</v>
      </c>
      <c r="C223" s="185"/>
      <c r="E223" s="213"/>
      <c r="F223" s="192" t="str">
        <f t="shared" si="28"/>
        <v/>
      </c>
      <c r="G223" s="192" t="str">
        <f t="shared" si="29"/>
        <v/>
      </c>
    </row>
    <row r="224" spans="1:7" x14ac:dyDescent="0.3">
      <c r="A224" s="164" t="s">
        <v>298</v>
      </c>
      <c r="B224" s="197" t="s">
        <v>171</v>
      </c>
      <c r="C224" s="185"/>
      <c r="E224" s="213"/>
      <c r="F224" s="192" t="str">
        <f t="shared" si="28"/>
        <v/>
      </c>
      <c r="G224" s="192" t="str">
        <f t="shared" si="29"/>
        <v/>
      </c>
    </row>
    <row r="225" spans="1:7" x14ac:dyDescent="0.3">
      <c r="A225" s="164" t="s">
        <v>299</v>
      </c>
      <c r="B225" s="197" t="s">
        <v>171</v>
      </c>
      <c r="C225" s="185"/>
      <c r="E225" s="213"/>
      <c r="F225" s="192" t="str">
        <f t="shared" si="28"/>
        <v/>
      </c>
      <c r="G225" s="192" t="str">
        <f t="shared" si="29"/>
        <v/>
      </c>
    </row>
    <row r="226" spans="1:7" x14ac:dyDescent="0.3">
      <c r="A226" s="164" t="s">
        <v>300</v>
      </c>
      <c r="B226" s="197" t="s">
        <v>171</v>
      </c>
      <c r="C226" s="185"/>
      <c r="E226" s="179"/>
      <c r="F226" s="192" t="str">
        <f t="shared" si="28"/>
        <v/>
      </c>
      <c r="G226" s="192" t="str">
        <f t="shared" si="29"/>
        <v/>
      </c>
    </row>
    <row r="227" spans="1:7" x14ac:dyDescent="0.3">
      <c r="A227" s="164" t="s">
        <v>301</v>
      </c>
      <c r="B227" s="197" t="s">
        <v>171</v>
      </c>
      <c r="C227" s="185"/>
      <c r="E227" s="213"/>
      <c r="F227" s="192" t="str">
        <f t="shared" si="28"/>
        <v/>
      </c>
      <c r="G227" s="192" t="str">
        <f t="shared" si="29"/>
        <v/>
      </c>
    </row>
    <row r="228" spans="1:7" x14ac:dyDescent="0.3">
      <c r="A228" s="181"/>
      <c r="B228" s="182" t="s">
        <v>1432</v>
      </c>
      <c r="C228" s="181"/>
      <c r="D228" s="181"/>
      <c r="E228" s="183"/>
      <c r="F228" s="184"/>
      <c r="G228" s="184"/>
    </row>
    <row r="229" spans="1:7" ht="29" x14ac:dyDescent="0.3">
      <c r="A229" s="164" t="s">
        <v>302</v>
      </c>
      <c r="B229" s="179" t="s">
        <v>1433</v>
      </c>
      <c r="C229" s="220" t="s">
        <v>1434</v>
      </c>
    </row>
    <row r="230" spans="1:7" x14ac:dyDescent="0.3">
      <c r="A230" s="181"/>
      <c r="B230" s="182" t="s">
        <v>303</v>
      </c>
      <c r="C230" s="181"/>
      <c r="D230" s="181"/>
      <c r="E230" s="183"/>
      <c r="F230" s="184"/>
      <c r="G230" s="184"/>
    </row>
    <row r="231" spans="1:7" x14ac:dyDescent="0.3">
      <c r="A231" s="164" t="s">
        <v>304</v>
      </c>
      <c r="B231" s="164" t="s">
        <v>305</v>
      </c>
      <c r="C231" s="185">
        <v>0</v>
      </c>
      <c r="E231" s="179"/>
    </row>
    <row r="232" spans="1:7" x14ac:dyDescent="0.3">
      <c r="A232" s="164" t="s">
        <v>306</v>
      </c>
      <c r="B232" s="221" t="s">
        <v>307</v>
      </c>
      <c r="C232" s="185">
        <v>0</v>
      </c>
      <c r="E232" s="179"/>
    </row>
    <row r="233" spans="1:7" x14ac:dyDescent="0.3">
      <c r="A233" s="164" t="s">
        <v>308</v>
      </c>
      <c r="B233" s="221" t="s">
        <v>309</v>
      </c>
      <c r="C233" s="185">
        <v>0</v>
      </c>
      <c r="E233" s="179"/>
    </row>
    <row r="234" spans="1:7" x14ac:dyDescent="0.3">
      <c r="A234" s="164" t="s">
        <v>310</v>
      </c>
      <c r="B234" s="177" t="s">
        <v>311</v>
      </c>
      <c r="C234" s="195"/>
      <c r="D234" s="179"/>
      <c r="E234" s="179"/>
    </row>
    <row r="235" spans="1:7" x14ac:dyDescent="0.3">
      <c r="A235" s="164" t="s">
        <v>312</v>
      </c>
      <c r="B235" s="177" t="s">
        <v>313</v>
      </c>
      <c r="C235" s="195"/>
      <c r="D235" s="179"/>
      <c r="E235" s="179"/>
    </row>
    <row r="236" spans="1:7" x14ac:dyDescent="0.3">
      <c r="A236" s="164" t="s">
        <v>314</v>
      </c>
      <c r="B236" s="177" t="s">
        <v>315</v>
      </c>
      <c r="C236" s="179"/>
      <c r="D236" s="179"/>
      <c r="E236" s="179"/>
    </row>
    <row r="237" spans="1:7" x14ac:dyDescent="0.3">
      <c r="A237" s="164" t="s">
        <v>316</v>
      </c>
      <c r="C237" s="179"/>
      <c r="D237" s="179"/>
      <c r="E237" s="179"/>
    </row>
    <row r="238" spans="1:7" x14ac:dyDescent="0.3">
      <c r="A238" s="164" t="s">
        <v>317</v>
      </c>
      <c r="C238" s="179"/>
      <c r="D238" s="179"/>
      <c r="E238" s="179"/>
    </row>
    <row r="239" spans="1:7" x14ac:dyDescent="0.3">
      <c r="A239" s="181"/>
      <c r="B239" s="182" t="s">
        <v>1435</v>
      </c>
      <c r="C239" s="181"/>
      <c r="D239" s="181"/>
      <c r="E239" s="183"/>
      <c r="F239" s="184"/>
      <c r="G239" s="184"/>
    </row>
    <row r="240" spans="1:7" ht="29" x14ac:dyDescent="0.3">
      <c r="A240" s="164" t="s">
        <v>1436</v>
      </c>
      <c r="B240" s="164" t="s">
        <v>1437</v>
      </c>
      <c r="C240" s="164" t="s">
        <v>1438</v>
      </c>
      <c r="D240" s="159"/>
      <c r="E240" s="159"/>
      <c r="F240" s="159"/>
      <c r="G240" s="159"/>
    </row>
    <row r="241" spans="1:7" ht="29" x14ac:dyDescent="0.3">
      <c r="A241" s="164" t="s">
        <v>1439</v>
      </c>
      <c r="B241" s="164" t="s">
        <v>1440</v>
      </c>
      <c r="C241" s="222"/>
      <c r="D241" s="159"/>
      <c r="E241" s="159"/>
      <c r="F241" s="159"/>
      <c r="G241" s="159"/>
    </row>
    <row r="242" spans="1:7" x14ac:dyDescent="0.3">
      <c r="A242" s="164" t="s">
        <v>1441</v>
      </c>
      <c r="B242" s="164" t="s">
        <v>1442</v>
      </c>
      <c r="C242" s="222"/>
      <c r="D242" s="159"/>
      <c r="E242" s="159"/>
      <c r="F242" s="159"/>
      <c r="G242" s="159"/>
    </row>
    <row r="243" spans="1:7" x14ac:dyDescent="0.3">
      <c r="A243" s="164" t="s">
        <v>1443</v>
      </c>
      <c r="B243" s="164" t="s">
        <v>1444</v>
      </c>
      <c r="D243" s="159"/>
      <c r="E243" s="159"/>
      <c r="F243" s="159"/>
      <c r="G243" s="159"/>
    </row>
    <row r="244" spans="1:7" x14ac:dyDescent="0.3">
      <c r="A244" s="164" t="s">
        <v>1445</v>
      </c>
      <c r="D244" s="159"/>
      <c r="E244" s="159"/>
      <c r="F244" s="159"/>
      <c r="G244" s="159"/>
    </row>
    <row r="245" spans="1:7" x14ac:dyDescent="0.3">
      <c r="A245" s="164" t="s">
        <v>1446</v>
      </c>
      <c r="D245" s="159"/>
      <c r="E245" s="159"/>
      <c r="F245" s="159"/>
      <c r="G245" s="159"/>
    </row>
    <row r="246" spans="1:7" x14ac:dyDescent="0.3">
      <c r="A246" s="164" t="s">
        <v>1447</v>
      </c>
      <c r="D246" s="159"/>
      <c r="E246" s="159"/>
      <c r="F246" s="159"/>
      <c r="G246" s="159"/>
    </row>
    <row r="247" spans="1:7" x14ac:dyDescent="0.3">
      <c r="A247" s="164" t="s">
        <v>1448</v>
      </c>
      <c r="D247" s="159"/>
      <c r="E247" s="159"/>
      <c r="F247" s="159"/>
      <c r="G247" s="159"/>
    </row>
    <row r="248" spans="1:7" x14ac:dyDescent="0.3">
      <c r="A248" s="164" t="s">
        <v>1449</v>
      </c>
      <c r="D248" s="159"/>
      <c r="E248" s="159"/>
      <c r="F248" s="159"/>
      <c r="G248" s="159"/>
    </row>
    <row r="249" spans="1:7" x14ac:dyDescent="0.3">
      <c r="A249" s="164" t="s">
        <v>1450</v>
      </c>
      <c r="D249" s="159"/>
      <c r="E249" s="159"/>
      <c r="F249" s="159"/>
      <c r="G249" s="159"/>
    </row>
    <row r="250" spans="1:7" x14ac:dyDescent="0.3">
      <c r="A250" s="164" t="s">
        <v>1451</v>
      </c>
      <c r="D250" s="159"/>
      <c r="E250" s="159"/>
      <c r="F250" s="159"/>
      <c r="G250" s="159"/>
    </row>
    <row r="251" spans="1:7" x14ac:dyDescent="0.3">
      <c r="A251" s="164" t="s">
        <v>1452</v>
      </c>
      <c r="D251" s="159"/>
      <c r="E251" s="159"/>
      <c r="F251" s="159"/>
      <c r="G251" s="159"/>
    </row>
    <row r="252" spans="1:7" x14ac:dyDescent="0.3">
      <c r="A252" s="164" t="s">
        <v>1453</v>
      </c>
      <c r="D252" s="159"/>
      <c r="E252" s="159"/>
      <c r="F252" s="159"/>
      <c r="G252" s="159"/>
    </row>
    <row r="253" spans="1:7" x14ac:dyDescent="0.3">
      <c r="A253" s="164" t="s">
        <v>1454</v>
      </c>
      <c r="D253" s="159"/>
      <c r="E253" s="159"/>
      <c r="F253" s="159"/>
      <c r="G253" s="159"/>
    </row>
    <row r="254" spans="1:7" x14ac:dyDescent="0.3">
      <c r="A254" s="164" t="s">
        <v>1455</v>
      </c>
      <c r="D254" s="159"/>
      <c r="E254" s="159"/>
      <c r="F254" s="159"/>
      <c r="G254" s="159"/>
    </row>
    <row r="255" spans="1:7" x14ac:dyDescent="0.3">
      <c r="A255" s="164" t="s">
        <v>1456</v>
      </c>
      <c r="D255" s="159"/>
      <c r="E255" s="159"/>
      <c r="F255" s="159"/>
      <c r="G255" s="159"/>
    </row>
    <row r="256" spans="1:7" x14ac:dyDescent="0.3">
      <c r="A256" s="164" t="s">
        <v>1457</v>
      </c>
      <c r="D256" s="159"/>
      <c r="E256" s="159"/>
      <c r="F256" s="159"/>
      <c r="G256" s="159"/>
    </row>
    <row r="257" spans="1:7" x14ac:dyDescent="0.3">
      <c r="A257" s="164" t="s">
        <v>1458</v>
      </c>
      <c r="D257" s="159"/>
      <c r="E257" s="159"/>
      <c r="F257" s="159"/>
      <c r="G257" s="159"/>
    </row>
    <row r="258" spans="1:7" x14ac:dyDescent="0.3">
      <c r="A258" s="164" t="s">
        <v>1459</v>
      </c>
      <c r="D258" s="159"/>
      <c r="E258" s="159"/>
      <c r="F258" s="159"/>
      <c r="G258" s="159"/>
    </row>
    <row r="259" spans="1:7" x14ac:dyDescent="0.3">
      <c r="A259" s="164" t="s">
        <v>1460</v>
      </c>
      <c r="D259" s="159"/>
      <c r="E259" s="159"/>
      <c r="F259" s="159"/>
      <c r="G259" s="159"/>
    </row>
    <row r="260" spans="1:7" x14ac:dyDescent="0.3">
      <c r="A260" s="164" t="s">
        <v>1461</v>
      </c>
      <c r="D260" s="159"/>
      <c r="E260" s="159"/>
      <c r="F260" s="159"/>
      <c r="G260" s="159"/>
    </row>
    <row r="261" spans="1:7" x14ac:dyDescent="0.3">
      <c r="A261" s="164" t="s">
        <v>1462</v>
      </c>
      <c r="D261" s="159"/>
      <c r="E261" s="159"/>
      <c r="F261" s="159"/>
      <c r="G261" s="159"/>
    </row>
    <row r="262" spans="1:7" x14ac:dyDescent="0.3">
      <c r="A262" s="164" t="s">
        <v>1463</v>
      </c>
      <c r="D262" s="159"/>
      <c r="E262" s="159"/>
      <c r="F262" s="159"/>
      <c r="G262" s="159"/>
    </row>
    <row r="263" spans="1:7" x14ac:dyDescent="0.3">
      <c r="A263" s="164" t="s">
        <v>1464</v>
      </c>
      <c r="D263" s="159"/>
      <c r="E263" s="159"/>
      <c r="F263" s="159"/>
      <c r="G263" s="159"/>
    </row>
    <row r="264" spans="1:7" x14ac:dyDescent="0.3">
      <c r="A264" s="164" t="s">
        <v>1465</v>
      </c>
      <c r="D264" s="159"/>
      <c r="E264" s="159"/>
      <c r="F264" s="159"/>
      <c r="G264" s="159"/>
    </row>
    <row r="265" spans="1:7" x14ac:dyDescent="0.3">
      <c r="A265" s="164" t="s">
        <v>1466</v>
      </c>
      <c r="D265" s="159"/>
      <c r="E265" s="159"/>
      <c r="F265" s="159"/>
      <c r="G265" s="159"/>
    </row>
    <row r="266" spans="1:7" x14ac:dyDescent="0.3">
      <c r="A266" s="164" t="s">
        <v>1467</v>
      </c>
      <c r="D266" s="159"/>
      <c r="E266" s="159"/>
      <c r="F266" s="159"/>
      <c r="G266" s="159"/>
    </row>
    <row r="267" spans="1:7" x14ac:dyDescent="0.3">
      <c r="A267" s="164" t="s">
        <v>1468</v>
      </c>
      <c r="D267" s="159"/>
      <c r="E267" s="159"/>
      <c r="F267" s="159"/>
      <c r="G267" s="159"/>
    </row>
    <row r="268" spans="1:7" x14ac:dyDescent="0.3">
      <c r="A268" s="164" t="s">
        <v>1469</v>
      </c>
      <c r="D268" s="159"/>
      <c r="E268" s="159"/>
      <c r="F268" s="159"/>
      <c r="G268" s="159"/>
    </row>
    <row r="269" spans="1:7" x14ac:dyDescent="0.3">
      <c r="A269" s="164" t="s">
        <v>1470</v>
      </c>
      <c r="D269" s="159"/>
      <c r="E269" s="159"/>
      <c r="F269" s="159"/>
      <c r="G269" s="159"/>
    </row>
    <row r="270" spans="1:7" x14ac:dyDescent="0.3">
      <c r="A270" s="164" t="s">
        <v>1471</v>
      </c>
      <c r="D270" s="159"/>
      <c r="E270" s="159"/>
      <c r="F270" s="159"/>
      <c r="G270" s="159"/>
    </row>
    <row r="271" spans="1:7" x14ac:dyDescent="0.3">
      <c r="A271" s="164" t="s">
        <v>1472</v>
      </c>
      <c r="D271" s="159"/>
      <c r="E271" s="159"/>
      <c r="F271" s="159"/>
      <c r="G271" s="159"/>
    </row>
    <row r="272" spans="1:7" x14ac:dyDescent="0.3">
      <c r="A272" s="164" t="s">
        <v>1473</v>
      </c>
      <c r="D272" s="159"/>
      <c r="E272" s="159"/>
      <c r="F272" s="159"/>
      <c r="G272" s="159"/>
    </row>
    <row r="273" spans="1:7" x14ac:dyDescent="0.3">
      <c r="A273" s="164" t="s">
        <v>1474</v>
      </c>
      <c r="D273" s="159"/>
      <c r="E273" s="159"/>
      <c r="F273" s="159"/>
      <c r="G273" s="159"/>
    </row>
    <row r="274" spans="1:7" x14ac:dyDescent="0.3">
      <c r="A274" s="164" t="s">
        <v>1475</v>
      </c>
      <c r="D274" s="159"/>
      <c r="E274" s="159"/>
      <c r="F274" s="159"/>
      <c r="G274" s="159"/>
    </row>
    <row r="275" spans="1:7" x14ac:dyDescent="0.3">
      <c r="A275" s="164" t="s">
        <v>1476</v>
      </c>
      <c r="D275" s="159"/>
      <c r="E275" s="159"/>
      <c r="F275" s="159"/>
      <c r="G275" s="159"/>
    </row>
    <row r="276" spans="1:7" x14ac:dyDescent="0.3">
      <c r="A276" s="164" t="s">
        <v>1477</v>
      </c>
      <c r="D276" s="159"/>
      <c r="E276" s="159"/>
      <c r="F276" s="159"/>
      <c r="G276" s="159"/>
    </row>
    <row r="277" spans="1:7" x14ac:dyDescent="0.3">
      <c r="A277" s="164" t="s">
        <v>1478</v>
      </c>
      <c r="D277" s="159"/>
      <c r="E277" s="159"/>
      <c r="F277" s="159"/>
      <c r="G277" s="159"/>
    </row>
    <row r="278" spans="1:7" x14ac:dyDescent="0.3">
      <c r="A278" s="164" t="s">
        <v>1479</v>
      </c>
      <c r="D278" s="159"/>
      <c r="E278" s="159"/>
      <c r="F278" s="159"/>
      <c r="G278" s="159"/>
    </row>
    <row r="279" spans="1:7" x14ac:dyDescent="0.3">
      <c r="A279" s="164" t="s">
        <v>1480</v>
      </c>
      <c r="D279" s="159"/>
      <c r="E279" s="159"/>
      <c r="F279" s="159"/>
      <c r="G279" s="159"/>
    </row>
    <row r="280" spans="1:7" x14ac:dyDescent="0.3">
      <c r="A280" s="164" t="s">
        <v>1481</v>
      </c>
      <c r="D280" s="159"/>
      <c r="E280" s="159"/>
      <c r="F280" s="159"/>
      <c r="G280" s="159"/>
    </row>
    <row r="281" spans="1:7" x14ac:dyDescent="0.3">
      <c r="A281" s="164" t="s">
        <v>1482</v>
      </c>
      <c r="D281" s="159"/>
      <c r="E281" s="159"/>
      <c r="F281" s="159"/>
      <c r="G281" s="159"/>
    </row>
    <row r="282" spans="1:7" x14ac:dyDescent="0.3">
      <c r="A282" s="164" t="s">
        <v>1483</v>
      </c>
      <c r="D282" s="159"/>
      <c r="E282" s="159"/>
      <c r="F282" s="159"/>
      <c r="G282" s="159"/>
    </row>
    <row r="283" spans="1:7" x14ac:dyDescent="0.3">
      <c r="A283" s="164" t="s">
        <v>1484</v>
      </c>
      <c r="D283" s="159"/>
      <c r="E283" s="159"/>
      <c r="F283" s="159"/>
      <c r="G283" s="159"/>
    </row>
    <row r="284" spans="1:7" x14ac:dyDescent="0.3">
      <c r="A284" s="164" t="s">
        <v>1485</v>
      </c>
      <c r="D284" s="159"/>
      <c r="E284" s="159"/>
      <c r="F284" s="159"/>
      <c r="G284" s="159"/>
    </row>
    <row r="285" spans="1:7" ht="37" x14ac:dyDescent="0.3">
      <c r="A285" s="172"/>
      <c r="B285" s="172" t="s">
        <v>5</v>
      </c>
      <c r="C285" s="172" t="s">
        <v>318</v>
      </c>
      <c r="D285" s="172" t="s">
        <v>318</v>
      </c>
      <c r="E285" s="172"/>
      <c r="F285" s="173"/>
      <c r="G285" s="174"/>
    </row>
    <row r="286" spans="1:7" ht="13" x14ac:dyDescent="0.3">
      <c r="A286" s="223" t="s">
        <v>1486</v>
      </c>
      <c r="B286" s="224"/>
      <c r="C286" s="224"/>
      <c r="D286" s="224"/>
      <c r="E286" s="224"/>
      <c r="F286" s="225"/>
      <c r="G286" s="224"/>
    </row>
    <row r="287" spans="1:7" ht="13" x14ac:dyDescent="0.3">
      <c r="A287" s="223" t="s">
        <v>1487</v>
      </c>
      <c r="B287" s="224"/>
      <c r="C287" s="224"/>
      <c r="D287" s="224"/>
      <c r="E287" s="224"/>
      <c r="F287" s="225"/>
      <c r="G287" s="224"/>
    </row>
    <row r="288" spans="1:7" x14ac:dyDescent="0.3">
      <c r="A288" s="164" t="s">
        <v>319</v>
      </c>
      <c r="B288" s="177" t="s">
        <v>1488</v>
      </c>
      <c r="C288" s="226" t="s">
        <v>320</v>
      </c>
      <c r="D288" s="190"/>
      <c r="E288" s="190"/>
      <c r="F288" s="190"/>
      <c r="G288" s="190"/>
    </row>
    <row r="289" spans="1:7" x14ac:dyDescent="0.3">
      <c r="A289" s="164" t="s">
        <v>321</v>
      </c>
      <c r="B289" s="177" t="s">
        <v>1489</v>
      </c>
      <c r="C289" s="226" t="s">
        <v>322</v>
      </c>
      <c r="E289" s="190"/>
      <c r="F289" s="190"/>
    </row>
    <row r="290" spans="1:7" x14ac:dyDescent="0.3">
      <c r="A290" s="164" t="s">
        <v>323</v>
      </c>
      <c r="B290" s="177" t="s">
        <v>1490</v>
      </c>
      <c r="C290" s="226" t="s">
        <v>324</v>
      </c>
      <c r="D290" s="226" t="s">
        <v>325</v>
      </c>
      <c r="E290" s="227"/>
      <c r="F290" s="190"/>
      <c r="G290" s="227"/>
    </row>
    <row r="291" spans="1:7" x14ac:dyDescent="0.3">
      <c r="A291" s="164" t="s">
        <v>326</v>
      </c>
      <c r="B291" s="177" t="s">
        <v>1491</v>
      </c>
      <c r="C291" s="226" t="s">
        <v>327</v>
      </c>
    </row>
    <row r="292" spans="1:7" ht="29" x14ac:dyDescent="0.35">
      <c r="A292" s="164" t="s">
        <v>328</v>
      </c>
      <c r="B292" s="177" t="s">
        <v>1492</v>
      </c>
      <c r="C292" s="228" t="s">
        <v>329</v>
      </c>
      <c r="D292" s="226" t="s">
        <v>330</v>
      </c>
      <c r="E292" s="227" t="s">
        <v>331</v>
      </c>
      <c r="F292" s="226" t="str">
        <f ca="1">IF(ISREF(INDIRECT("'B2. HTT Public Sector Assets'!A1")),ROW(#REF!)&amp; " for Public Sector Assets","")</f>
        <v/>
      </c>
      <c r="G292" s="227"/>
    </row>
    <row r="293" spans="1:7" ht="43.5" x14ac:dyDescent="0.3">
      <c r="A293" s="164" t="s">
        <v>332</v>
      </c>
      <c r="B293" s="177" t="s">
        <v>1493</v>
      </c>
      <c r="C293" s="226" t="s">
        <v>333</v>
      </c>
      <c r="D293" s="226" t="s">
        <v>334</v>
      </c>
      <c r="E293" s="164" t="s">
        <v>335</v>
      </c>
    </row>
    <row r="294" spans="1:7" x14ac:dyDescent="0.3">
      <c r="A294" s="164" t="s">
        <v>336</v>
      </c>
      <c r="B294" s="177" t="s">
        <v>1494</v>
      </c>
      <c r="C294" s="226" t="s">
        <v>337</v>
      </c>
      <c r="F294" s="227"/>
    </row>
    <row r="295" spans="1:7" x14ac:dyDescent="0.3">
      <c r="A295" s="164" t="s">
        <v>338</v>
      </c>
      <c r="B295" s="177" t="s">
        <v>1495</v>
      </c>
      <c r="C295" s="226" t="s">
        <v>339</v>
      </c>
      <c r="E295" s="227"/>
      <c r="F295" s="227"/>
    </row>
    <row r="296" spans="1:7" x14ac:dyDescent="0.3">
      <c r="A296" s="164" t="s">
        <v>340</v>
      </c>
      <c r="B296" s="177" t="s">
        <v>1496</v>
      </c>
      <c r="C296" s="226" t="s">
        <v>341</v>
      </c>
      <c r="E296" s="227"/>
      <c r="F296" s="227"/>
    </row>
    <row r="297" spans="1:7" ht="29" x14ac:dyDescent="0.3">
      <c r="A297" s="164" t="s">
        <v>342</v>
      </c>
      <c r="B297" s="164" t="s">
        <v>343</v>
      </c>
      <c r="C297" s="226" t="s">
        <v>344</v>
      </c>
      <c r="E297" s="227"/>
    </row>
    <row r="298" spans="1:7" x14ac:dyDescent="0.3">
      <c r="A298" s="164" t="s">
        <v>345</v>
      </c>
      <c r="B298" s="177" t="s">
        <v>1497</v>
      </c>
      <c r="C298" s="226" t="s">
        <v>346</v>
      </c>
      <c r="E298" s="227"/>
    </row>
    <row r="299" spans="1:7" x14ac:dyDescent="0.3">
      <c r="A299" s="164" t="s">
        <v>347</v>
      </c>
      <c r="B299" s="177" t="s">
        <v>1498</v>
      </c>
      <c r="C299" s="226" t="s">
        <v>348</v>
      </c>
      <c r="E299" s="227"/>
    </row>
    <row r="300" spans="1:7" x14ac:dyDescent="0.3">
      <c r="A300" s="164" t="s">
        <v>349</v>
      </c>
      <c r="B300" s="177" t="s">
        <v>1499</v>
      </c>
      <c r="C300" s="226" t="s">
        <v>350</v>
      </c>
      <c r="D300" s="226" t="s">
        <v>351</v>
      </c>
      <c r="E300" s="227"/>
    </row>
    <row r="301" spans="1:7" x14ac:dyDescent="0.3">
      <c r="A301" s="164" t="s">
        <v>352</v>
      </c>
      <c r="B301" s="177"/>
      <c r="C301" s="226"/>
      <c r="D301" s="226"/>
      <c r="E301" s="227"/>
    </row>
    <row r="302" spans="1:7" x14ac:dyDescent="0.3">
      <c r="A302" s="164" t="s">
        <v>353</v>
      </c>
      <c r="B302" s="177"/>
      <c r="C302" s="226"/>
      <c r="D302" s="226"/>
      <c r="E302" s="227"/>
    </row>
    <row r="303" spans="1:7" x14ac:dyDescent="0.3">
      <c r="A303" s="164" t="s">
        <v>354</v>
      </c>
      <c r="B303" s="177"/>
      <c r="C303" s="226"/>
      <c r="D303" s="226"/>
      <c r="E303" s="227"/>
    </row>
    <row r="304" spans="1:7" x14ac:dyDescent="0.3">
      <c r="A304" s="164" t="s">
        <v>355</v>
      </c>
      <c r="B304" s="177"/>
      <c r="C304" s="226"/>
      <c r="D304" s="226"/>
      <c r="E304" s="227"/>
    </row>
    <row r="305" spans="1:7" x14ac:dyDescent="0.3">
      <c r="A305" s="164" t="s">
        <v>356</v>
      </c>
      <c r="B305" s="177"/>
      <c r="C305" s="226"/>
      <c r="D305" s="226"/>
      <c r="E305" s="227"/>
    </row>
    <row r="306" spans="1:7" x14ac:dyDescent="0.3">
      <c r="A306" s="164" t="s">
        <v>357</v>
      </c>
      <c r="B306" s="177"/>
      <c r="C306" s="226"/>
      <c r="D306" s="226"/>
      <c r="E306" s="227"/>
    </row>
    <row r="307" spans="1:7" x14ac:dyDescent="0.3">
      <c r="A307" s="164" t="s">
        <v>358</v>
      </c>
      <c r="B307" s="177"/>
      <c r="C307" s="226"/>
      <c r="D307" s="226"/>
      <c r="E307" s="227"/>
    </row>
    <row r="308" spans="1:7" x14ac:dyDescent="0.3">
      <c r="A308" s="164" t="s">
        <v>359</v>
      </c>
      <c r="B308" s="177"/>
      <c r="C308" s="226"/>
      <c r="D308" s="226"/>
      <c r="E308" s="227"/>
    </row>
    <row r="309" spans="1:7" x14ac:dyDescent="0.3">
      <c r="A309" s="164" t="s">
        <v>360</v>
      </c>
      <c r="B309" s="177"/>
      <c r="C309" s="226"/>
      <c r="D309" s="226"/>
      <c r="E309" s="227"/>
    </row>
    <row r="310" spans="1:7" x14ac:dyDescent="0.3">
      <c r="A310" s="164" t="s">
        <v>361</v>
      </c>
    </row>
    <row r="311" spans="1:7" ht="37" x14ac:dyDescent="0.3">
      <c r="A311" s="173"/>
      <c r="B311" s="172" t="s">
        <v>362</v>
      </c>
      <c r="C311" s="173"/>
      <c r="D311" s="173"/>
      <c r="E311" s="173"/>
      <c r="F311" s="173"/>
      <c r="G311" s="174"/>
    </row>
    <row r="312" spans="1:7" x14ac:dyDescent="0.3">
      <c r="A312" s="164" t="s">
        <v>363</v>
      </c>
      <c r="B312" s="186" t="s">
        <v>364</v>
      </c>
      <c r="C312" s="164">
        <v>0</v>
      </c>
    </row>
    <row r="313" spans="1:7" x14ac:dyDescent="0.3">
      <c r="A313" s="164" t="s">
        <v>365</v>
      </c>
      <c r="B313" s="186"/>
      <c r="C313" s="226"/>
    </row>
    <row r="314" spans="1:7" x14ac:dyDescent="0.3">
      <c r="A314" s="164" t="s">
        <v>366</v>
      </c>
      <c r="B314" s="186"/>
      <c r="C314" s="226"/>
    </row>
    <row r="315" spans="1:7" x14ac:dyDescent="0.3">
      <c r="A315" s="164" t="s">
        <v>367</v>
      </c>
      <c r="B315" s="186"/>
      <c r="C315" s="226"/>
    </row>
    <row r="316" spans="1:7" x14ac:dyDescent="0.3">
      <c r="A316" s="164" t="s">
        <v>368</v>
      </c>
      <c r="B316" s="186"/>
      <c r="C316" s="226"/>
    </row>
    <row r="317" spans="1:7" x14ac:dyDescent="0.3">
      <c r="A317" s="164" t="s">
        <v>369</v>
      </c>
      <c r="B317" s="186"/>
      <c r="C317" s="226"/>
    </row>
    <row r="318" spans="1:7" x14ac:dyDescent="0.3">
      <c r="A318" s="164" t="s">
        <v>370</v>
      </c>
      <c r="B318" s="186"/>
      <c r="C318" s="226"/>
    </row>
    <row r="319" spans="1:7" ht="18.5" x14ac:dyDescent="0.3">
      <c r="A319" s="173"/>
      <c r="B319" s="172" t="s">
        <v>371</v>
      </c>
      <c r="C319" s="173"/>
      <c r="D319" s="173"/>
      <c r="E319" s="173"/>
      <c r="F319" s="173"/>
      <c r="G319" s="174"/>
    </row>
    <row r="320" spans="1:7" x14ac:dyDescent="0.3">
      <c r="A320" s="181"/>
      <c r="B320" s="182" t="s">
        <v>372</v>
      </c>
      <c r="C320" s="181"/>
      <c r="D320" s="181"/>
      <c r="E320" s="183"/>
      <c r="F320" s="184"/>
      <c r="G320" s="184"/>
    </row>
    <row r="321" spans="1:3" x14ac:dyDescent="0.3">
      <c r="A321" s="164" t="s">
        <v>373</v>
      </c>
      <c r="B321" s="177" t="s">
        <v>374</v>
      </c>
      <c r="C321" s="177"/>
    </row>
    <row r="322" spans="1:3" x14ac:dyDescent="0.3">
      <c r="A322" s="164" t="s">
        <v>375</v>
      </c>
      <c r="B322" s="177" t="s">
        <v>1500</v>
      </c>
      <c r="C322" s="177"/>
    </row>
    <row r="323" spans="1:3" x14ac:dyDescent="0.3">
      <c r="A323" s="164" t="s">
        <v>376</v>
      </c>
      <c r="B323" s="177" t="s">
        <v>377</v>
      </c>
      <c r="C323" s="177"/>
    </row>
    <row r="324" spans="1:3" x14ac:dyDescent="0.3">
      <c r="A324" s="164" t="s">
        <v>378</v>
      </c>
      <c r="B324" s="177" t="s">
        <v>379</v>
      </c>
    </row>
    <row r="325" spans="1:3" x14ac:dyDescent="0.3">
      <c r="A325" s="164" t="s">
        <v>380</v>
      </c>
      <c r="B325" s="177" t="s">
        <v>381</v>
      </c>
    </row>
    <row r="326" spans="1:3" x14ac:dyDescent="0.3">
      <c r="A326" s="164" t="s">
        <v>382</v>
      </c>
      <c r="B326" s="177" t="s">
        <v>794</v>
      </c>
    </row>
    <row r="327" spans="1:3" x14ac:dyDescent="0.3">
      <c r="A327" s="164" t="s">
        <v>383</v>
      </c>
      <c r="B327" s="177" t="s">
        <v>384</v>
      </c>
    </row>
    <row r="328" spans="1:3" x14ac:dyDescent="0.3">
      <c r="A328" s="164" t="s">
        <v>385</v>
      </c>
      <c r="B328" s="177" t="s">
        <v>386</v>
      </c>
    </row>
    <row r="329" spans="1:3" x14ac:dyDescent="0.3">
      <c r="A329" s="164" t="s">
        <v>387</v>
      </c>
      <c r="B329" s="177" t="s">
        <v>1501</v>
      </c>
    </row>
    <row r="330" spans="1:3" x14ac:dyDescent="0.3">
      <c r="A330" s="164" t="s">
        <v>388</v>
      </c>
      <c r="B330" s="197" t="s">
        <v>389</v>
      </c>
    </row>
    <row r="331" spans="1:3" x14ac:dyDescent="0.3">
      <c r="A331" s="164" t="s">
        <v>390</v>
      </c>
      <c r="B331" s="197" t="s">
        <v>389</v>
      </c>
    </row>
    <row r="332" spans="1:3" x14ac:dyDescent="0.3">
      <c r="A332" s="164" t="s">
        <v>391</v>
      </c>
      <c r="B332" s="197" t="s">
        <v>389</v>
      </c>
    </row>
    <row r="333" spans="1:3" x14ac:dyDescent="0.3">
      <c r="A333" s="164" t="s">
        <v>392</v>
      </c>
      <c r="B333" s="197" t="s">
        <v>389</v>
      </c>
    </row>
    <row r="334" spans="1:3" x14ac:dyDescent="0.3">
      <c r="A334" s="164" t="s">
        <v>393</v>
      </c>
      <c r="B334" s="197" t="s">
        <v>389</v>
      </c>
    </row>
    <row r="335" spans="1:3" x14ac:dyDescent="0.3">
      <c r="A335" s="164" t="s">
        <v>394</v>
      </c>
      <c r="B335" s="197" t="s">
        <v>389</v>
      </c>
    </row>
    <row r="336" spans="1:3" x14ac:dyDescent="0.3">
      <c r="A336" s="164" t="s">
        <v>395</v>
      </c>
      <c r="B336" s="197" t="s">
        <v>389</v>
      </c>
    </row>
    <row r="337" spans="1:2" x14ac:dyDescent="0.3">
      <c r="A337" s="164" t="s">
        <v>396</v>
      </c>
      <c r="B337" s="197" t="s">
        <v>389</v>
      </c>
    </row>
    <row r="338" spans="1:2" x14ac:dyDescent="0.3">
      <c r="A338" s="164" t="s">
        <v>397</v>
      </c>
      <c r="B338" s="197" t="s">
        <v>389</v>
      </c>
    </row>
    <row r="339" spans="1:2" x14ac:dyDescent="0.3">
      <c r="A339" s="164" t="s">
        <v>398</v>
      </c>
      <c r="B339" s="197" t="s">
        <v>389</v>
      </c>
    </row>
    <row r="340" spans="1:2" x14ac:dyDescent="0.3">
      <c r="A340" s="164" t="s">
        <v>399</v>
      </c>
      <c r="B340" s="197" t="s">
        <v>389</v>
      </c>
    </row>
    <row r="341" spans="1:2" x14ac:dyDescent="0.3">
      <c r="A341" s="164" t="s">
        <v>400</v>
      </c>
      <c r="B341" s="197" t="s">
        <v>389</v>
      </c>
    </row>
    <row r="342" spans="1:2" x14ac:dyDescent="0.3">
      <c r="A342" s="164" t="s">
        <v>401</v>
      </c>
      <c r="B342" s="197" t="s">
        <v>389</v>
      </c>
    </row>
    <row r="343" spans="1:2" x14ac:dyDescent="0.3">
      <c r="A343" s="164" t="s">
        <v>402</v>
      </c>
      <c r="B343" s="197" t="s">
        <v>389</v>
      </c>
    </row>
    <row r="344" spans="1:2" x14ac:dyDescent="0.3">
      <c r="A344" s="164" t="s">
        <v>403</v>
      </c>
      <c r="B344" s="197" t="s">
        <v>389</v>
      </c>
    </row>
    <row r="345" spans="1:2" x14ac:dyDescent="0.3">
      <c r="A345" s="164" t="s">
        <v>404</v>
      </c>
      <c r="B345" s="197" t="s">
        <v>389</v>
      </c>
    </row>
    <row r="346" spans="1:2" x14ac:dyDescent="0.3">
      <c r="A346" s="164" t="s">
        <v>405</v>
      </c>
      <c r="B346" s="197" t="s">
        <v>389</v>
      </c>
    </row>
    <row r="347" spans="1:2" x14ac:dyDescent="0.3">
      <c r="A347" s="164" t="s">
        <v>406</v>
      </c>
      <c r="B347" s="197" t="s">
        <v>389</v>
      </c>
    </row>
    <row r="348" spans="1:2" x14ac:dyDescent="0.3">
      <c r="A348" s="164" t="s">
        <v>407</v>
      </c>
      <c r="B348" s="197" t="s">
        <v>389</v>
      </c>
    </row>
    <row r="349" spans="1:2" x14ac:dyDescent="0.3">
      <c r="A349" s="164" t="s">
        <v>408</v>
      </c>
      <c r="B349" s="197" t="s">
        <v>389</v>
      </c>
    </row>
    <row r="350" spans="1:2" x14ac:dyDescent="0.3">
      <c r="A350" s="164" t="s">
        <v>409</v>
      </c>
      <c r="B350" s="197" t="s">
        <v>389</v>
      </c>
    </row>
    <row r="351" spans="1:2" x14ac:dyDescent="0.3">
      <c r="A351" s="164" t="s">
        <v>410</v>
      </c>
      <c r="B351" s="197" t="s">
        <v>389</v>
      </c>
    </row>
    <row r="352" spans="1:2" x14ac:dyDescent="0.3">
      <c r="A352" s="164" t="s">
        <v>411</v>
      </c>
      <c r="B352" s="197" t="s">
        <v>389</v>
      </c>
    </row>
    <row r="353" spans="1:2" x14ac:dyDescent="0.3">
      <c r="A353" s="164" t="s">
        <v>412</v>
      </c>
      <c r="B353" s="197" t="s">
        <v>389</v>
      </c>
    </row>
    <row r="354" spans="1:2" x14ac:dyDescent="0.3">
      <c r="A354" s="164" t="s">
        <v>413</v>
      </c>
      <c r="B354" s="197" t="s">
        <v>389</v>
      </c>
    </row>
    <row r="355" spans="1:2" x14ac:dyDescent="0.3">
      <c r="A355" s="164" t="s">
        <v>414</v>
      </c>
      <c r="B355" s="197" t="s">
        <v>389</v>
      </c>
    </row>
    <row r="356" spans="1:2" x14ac:dyDescent="0.3">
      <c r="A356" s="164" t="s">
        <v>415</v>
      </c>
      <c r="B356" s="197" t="s">
        <v>389</v>
      </c>
    </row>
    <row r="357" spans="1:2" x14ac:dyDescent="0.3">
      <c r="A357" s="164" t="s">
        <v>416</v>
      </c>
      <c r="B357" s="197" t="s">
        <v>389</v>
      </c>
    </row>
    <row r="358" spans="1:2" x14ac:dyDescent="0.3">
      <c r="A358" s="164" t="s">
        <v>417</v>
      </c>
      <c r="B358" s="197" t="s">
        <v>389</v>
      </c>
    </row>
    <row r="359" spans="1:2" x14ac:dyDescent="0.3">
      <c r="A359" s="164" t="s">
        <v>418</v>
      </c>
      <c r="B359" s="197" t="s">
        <v>389</v>
      </c>
    </row>
    <row r="360" spans="1:2" x14ac:dyDescent="0.3">
      <c r="A360" s="164" t="s">
        <v>419</v>
      </c>
      <c r="B360" s="197" t="s">
        <v>389</v>
      </c>
    </row>
    <row r="361" spans="1:2" x14ac:dyDescent="0.3">
      <c r="A361" s="164" t="s">
        <v>420</v>
      </c>
      <c r="B361" s="197" t="s">
        <v>389</v>
      </c>
    </row>
    <row r="362" spans="1:2" x14ac:dyDescent="0.3">
      <c r="A362" s="164" t="s">
        <v>421</v>
      </c>
      <c r="B362" s="197" t="s">
        <v>389</v>
      </c>
    </row>
    <row r="363" spans="1:2" x14ac:dyDescent="0.3">
      <c r="A363" s="164" t="s">
        <v>422</v>
      </c>
      <c r="B363" s="197" t="s">
        <v>389</v>
      </c>
    </row>
    <row r="364" spans="1:2" x14ac:dyDescent="0.3">
      <c r="A364" s="164" t="s">
        <v>423</v>
      </c>
      <c r="B364" s="197" t="s">
        <v>389</v>
      </c>
    </row>
    <row r="365" spans="1:2" x14ac:dyDescent="0.3">
      <c r="A365" s="164" t="s">
        <v>424</v>
      </c>
      <c r="B365" s="197" t="s">
        <v>389</v>
      </c>
    </row>
    <row r="369" spans="1:7" ht="13" x14ac:dyDescent="0.3">
      <c r="A369" s="187"/>
      <c r="B369" s="187"/>
      <c r="C369" s="187"/>
      <c r="D369" s="187"/>
      <c r="E369" s="187"/>
      <c r="F369" s="187"/>
      <c r="G369" s="187"/>
    </row>
    <row r="370" spans="1:7" ht="13" x14ac:dyDescent="0.3">
      <c r="A370" s="187"/>
      <c r="B370" s="187"/>
      <c r="C370" s="187"/>
      <c r="D370" s="187"/>
      <c r="E370" s="187"/>
      <c r="F370" s="187"/>
      <c r="G370" s="187"/>
    </row>
    <row r="371" spans="1:7" ht="13" x14ac:dyDescent="0.3">
      <c r="A371" s="187"/>
      <c r="B371" s="187"/>
      <c r="C371" s="187"/>
      <c r="D371" s="187"/>
      <c r="E371" s="187"/>
      <c r="F371" s="187"/>
      <c r="G371" s="187"/>
    </row>
    <row r="372" spans="1:7" ht="13" x14ac:dyDescent="0.3">
      <c r="A372" s="187"/>
      <c r="B372" s="187"/>
      <c r="C372" s="187"/>
      <c r="D372" s="187"/>
      <c r="E372" s="187"/>
      <c r="F372" s="187"/>
      <c r="G372" s="187"/>
    </row>
    <row r="373" spans="1:7" ht="13" x14ac:dyDescent="0.3">
      <c r="A373" s="187"/>
      <c r="B373" s="187"/>
      <c r="C373" s="187"/>
      <c r="D373" s="187"/>
      <c r="E373" s="187"/>
      <c r="F373" s="187"/>
      <c r="G373" s="187"/>
    </row>
    <row r="374" spans="1:7" ht="13" x14ac:dyDescent="0.3">
      <c r="A374" s="187"/>
      <c r="B374" s="187"/>
      <c r="C374" s="187"/>
      <c r="D374" s="187"/>
      <c r="E374" s="187"/>
      <c r="F374" s="187"/>
      <c r="G374" s="187"/>
    </row>
    <row r="375" spans="1:7" ht="13" x14ac:dyDescent="0.3">
      <c r="A375" s="187"/>
      <c r="B375" s="187"/>
      <c r="C375" s="187"/>
      <c r="D375" s="187"/>
      <c r="E375" s="187"/>
      <c r="F375" s="187"/>
      <c r="G375" s="187"/>
    </row>
    <row r="376" spans="1:7" ht="13" x14ac:dyDescent="0.3">
      <c r="A376" s="187"/>
      <c r="B376" s="187"/>
      <c r="C376" s="187"/>
      <c r="D376" s="187"/>
      <c r="E376" s="187"/>
      <c r="F376" s="187"/>
      <c r="G376" s="187"/>
    </row>
    <row r="377" spans="1:7" ht="13" x14ac:dyDescent="0.3">
      <c r="A377" s="187"/>
      <c r="B377" s="187"/>
      <c r="C377" s="187"/>
      <c r="D377" s="187"/>
      <c r="E377" s="187"/>
      <c r="F377" s="187"/>
      <c r="G377" s="187"/>
    </row>
    <row r="378" spans="1:7" ht="13" x14ac:dyDescent="0.3">
      <c r="A378" s="187"/>
      <c r="B378" s="187"/>
      <c r="C378" s="187"/>
      <c r="D378" s="187"/>
      <c r="E378" s="187"/>
      <c r="F378" s="187"/>
      <c r="G378" s="187"/>
    </row>
    <row r="379" spans="1:7" ht="13" x14ac:dyDescent="0.3">
      <c r="A379" s="187"/>
      <c r="B379" s="187"/>
      <c r="C379" s="187"/>
      <c r="D379" s="187"/>
      <c r="E379" s="187"/>
      <c r="F379" s="187"/>
      <c r="G379" s="187"/>
    </row>
    <row r="380" spans="1:7" ht="13" x14ac:dyDescent="0.3">
      <c r="A380" s="187"/>
      <c r="B380" s="187"/>
      <c r="C380" s="187"/>
      <c r="D380" s="187"/>
      <c r="E380" s="187"/>
      <c r="F380" s="187"/>
      <c r="G380" s="187"/>
    </row>
    <row r="381" spans="1:7" ht="13" x14ac:dyDescent="0.3">
      <c r="A381" s="187"/>
      <c r="B381" s="187"/>
      <c r="C381" s="187"/>
      <c r="D381" s="187"/>
      <c r="E381" s="187"/>
      <c r="F381" s="187"/>
      <c r="G381" s="187"/>
    </row>
    <row r="382" spans="1:7" ht="13" x14ac:dyDescent="0.3">
      <c r="A382" s="187"/>
      <c r="B382" s="187"/>
      <c r="C382" s="187"/>
      <c r="D382" s="187"/>
      <c r="E382" s="187"/>
      <c r="F382" s="187"/>
      <c r="G382" s="187"/>
    </row>
    <row r="383" spans="1:7" ht="13" x14ac:dyDescent="0.3">
      <c r="A383" s="187"/>
      <c r="B383" s="187"/>
      <c r="C383" s="187"/>
      <c r="D383" s="187"/>
      <c r="E383" s="187"/>
      <c r="F383" s="187"/>
      <c r="G383" s="187"/>
    </row>
    <row r="384" spans="1:7" ht="13" x14ac:dyDescent="0.3">
      <c r="A384" s="187"/>
      <c r="B384" s="187"/>
      <c r="C384" s="187"/>
      <c r="D384" s="187"/>
      <c r="E384" s="187"/>
      <c r="F384" s="187"/>
      <c r="G384" s="187"/>
    </row>
    <row r="385" spans="1:7" ht="13" x14ac:dyDescent="0.3">
      <c r="A385" s="187"/>
      <c r="B385" s="187"/>
      <c r="C385" s="187"/>
      <c r="D385" s="187"/>
      <c r="E385" s="187"/>
      <c r="F385" s="187"/>
      <c r="G385" s="187"/>
    </row>
    <row r="386" spans="1:7" ht="13" x14ac:dyDescent="0.3">
      <c r="A386" s="187"/>
      <c r="B386" s="187"/>
      <c r="C386" s="187"/>
      <c r="D386" s="187"/>
      <c r="E386" s="187"/>
      <c r="F386" s="187"/>
      <c r="G386" s="187"/>
    </row>
    <row r="387" spans="1:7" ht="13" x14ac:dyDescent="0.3">
      <c r="A387" s="187"/>
      <c r="B387" s="187"/>
      <c r="C387" s="187"/>
      <c r="D387" s="187"/>
      <c r="E387" s="187"/>
      <c r="F387" s="187"/>
      <c r="G387" s="187"/>
    </row>
    <row r="388" spans="1:7" ht="13" x14ac:dyDescent="0.3">
      <c r="A388" s="187"/>
      <c r="B388" s="187"/>
      <c r="C388" s="187"/>
      <c r="D388" s="187"/>
      <c r="E388" s="187"/>
      <c r="F388" s="187"/>
      <c r="G388" s="187"/>
    </row>
    <row r="389" spans="1:7" ht="13" x14ac:dyDescent="0.3">
      <c r="A389" s="187"/>
      <c r="B389" s="187"/>
      <c r="C389" s="187"/>
      <c r="D389" s="187"/>
      <c r="E389" s="187"/>
      <c r="F389" s="187"/>
      <c r="G389" s="187"/>
    </row>
    <row r="390" spans="1:7" ht="13" x14ac:dyDescent="0.3">
      <c r="A390" s="187"/>
      <c r="B390" s="187"/>
      <c r="C390" s="187"/>
      <c r="D390" s="187"/>
      <c r="E390" s="187"/>
      <c r="F390" s="187"/>
      <c r="G390" s="187"/>
    </row>
    <row r="391" spans="1:7" ht="13" x14ac:dyDescent="0.3">
      <c r="A391" s="187"/>
      <c r="B391" s="187"/>
      <c r="C391" s="187"/>
      <c r="D391" s="187"/>
      <c r="E391" s="187"/>
      <c r="F391" s="187"/>
      <c r="G391" s="187"/>
    </row>
    <row r="392" spans="1:7" ht="13" x14ac:dyDescent="0.3">
      <c r="A392" s="187"/>
      <c r="B392" s="187"/>
      <c r="C392" s="187"/>
      <c r="D392" s="187"/>
      <c r="E392" s="187"/>
      <c r="F392" s="187"/>
      <c r="G392" s="187"/>
    </row>
    <row r="393" spans="1:7" ht="13" x14ac:dyDescent="0.3">
      <c r="A393" s="187"/>
      <c r="B393" s="187"/>
      <c r="C393" s="187"/>
      <c r="D393" s="187"/>
      <c r="E393" s="187"/>
      <c r="F393" s="187"/>
      <c r="G393" s="187"/>
    </row>
    <row r="394" spans="1:7" ht="13" x14ac:dyDescent="0.3">
      <c r="A394" s="187"/>
      <c r="B394" s="187"/>
      <c r="C394" s="187"/>
      <c r="D394" s="187"/>
      <c r="E394" s="187"/>
      <c r="F394" s="187"/>
      <c r="G394" s="187"/>
    </row>
    <row r="395" spans="1:7" ht="13" x14ac:dyDescent="0.3">
      <c r="A395" s="187"/>
      <c r="B395" s="187"/>
      <c r="C395" s="187"/>
      <c r="D395" s="187"/>
      <c r="E395" s="187"/>
      <c r="F395" s="187"/>
      <c r="G395" s="187"/>
    </row>
    <row r="396" spans="1:7" ht="13" x14ac:dyDescent="0.3">
      <c r="A396" s="187"/>
      <c r="B396" s="187"/>
      <c r="C396" s="187"/>
      <c r="D396" s="187"/>
      <c r="E396" s="187"/>
      <c r="F396" s="187"/>
      <c r="G396" s="187"/>
    </row>
    <row r="397" spans="1:7" ht="13" x14ac:dyDescent="0.3">
      <c r="A397" s="187"/>
      <c r="B397" s="187"/>
      <c r="C397" s="187"/>
      <c r="D397" s="187"/>
      <c r="E397" s="187"/>
      <c r="F397" s="187"/>
      <c r="G397" s="187"/>
    </row>
    <row r="398" spans="1:7" ht="13" x14ac:dyDescent="0.3">
      <c r="A398" s="187"/>
      <c r="B398" s="187"/>
      <c r="C398" s="187"/>
      <c r="D398" s="187"/>
      <c r="E398" s="187"/>
      <c r="F398" s="187"/>
      <c r="G398" s="187"/>
    </row>
    <row r="399" spans="1:7" ht="13" x14ac:dyDescent="0.3">
      <c r="A399" s="187"/>
      <c r="B399" s="187"/>
      <c r="C399" s="187"/>
      <c r="D399" s="187"/>
      <c r="E399" s="187"/>
      <c r="F399" s="187"/>
      <c r="G399" s="187"/>
    </row>
    <row r="400" spans="1:7" ht="13" x14ac:dyDescent="0.3">
      <c r="A400" s="187"/>
      <c r="B400" s="187"/>
      <c r="C400" s="187"/>
      <c r="D400" s="187"/>
      <c r="E400" s="187"/>
      <c r="F400" s="187"/>
      <c r="G400" s="187"/>
    </row>
    <row r="401" spans="1:7" ht="13" x14ac:dyDescent="0.3">
      <c r="A401" s="187"/>
      <c r="B401" s="187"/>
      <c r="C401" s="187"/>
      <c r="D401" s="187"/>
      <c r="E401" s="187"/>
      <c r="F401" s="187"/>
      <c r="G401" s="187"/>
    </row>
    <row r="402" spans="1:7" ht="13" x14ac:dyDescent="0.3">
      <c r="A402" s="187"/>
      <c r="B402" s="187"/>
      <c r="C402" s="187"/>
      <c r="D402" s="187"/>
      <c r="E402" s="187"/>
      <c r="F402" s="187"/>
      <c r="G402" s="187"/>
    </row>
    <row r="403" spans="1:7" ht="13" x14ac:dyDescent="0.3">
      <c r="A403" s="187"/>
      <c r="B403" s="187"/>
      <c r="C403" s="187"/>
      <c r="D403" s="187"/>
      <c r="E403" s="187"/>
      <c r="F403" s="187"/>
      <c r="G403" s="187"/>
    </row>
    <row r="404" spans="1:7" ht="13" x14ac:dyDescent="0.3">
      <c r="A404" s="187"/>
      <c r="B404" s="187"/>
      <c r="C404" s="187"/>
      <c r="D404" s="187"/>
      <c r="E404" s="187"/>
      <c r="F404" s="187"/>
      <c r="G404" s="187"/>
    </row>
    <row r="405" spans="1:7" ht="13" x14ac:dyDescent="0.3">
      <c r="A405" s="187"/>
      <c r="B405" s="187"/>
      <c r="C405" s="187"/>
      <c r="D405" s="187"/>
      <c r="E405" s="187"/>
      <c r="F405" s="187"/>
      <c r="G405" s="187"/>
    </row>
    <row r="406" spans="1:7" ht="13" x14ac:dyDescent="0.3">
      <c r="A406" s="187"/>
      <c r="B406" s="187"/>
      <c r="C406" s="187"/>
      <c r="D406" s="187"/>
      <c r="E406" s="187"/>
      <c r="F406" s="187"/>
      <c r="G406" s="187"/>
    </row>
    <row r="407" spans="1:7" ht="13" x14ac:dyDescent="0.3">
      <c r="A407" s="187"/>
      <c r="B407" s="187"/>
      <c r="C407" s="187"/>
      <c r="D407" s="187"/>
      <c r="E407" s="187"/>
      <c r="F407" s="187"/>
      <c r="G407" s="187"/>
    </row>
    <row r="408" spans="1:7" ht="13" x14ac:dyDescent="0.3">
      <c r="A408" s="187"/>
      <c r="B408" s="187"/>
      <c r="C408" s="187"/>
      <c r="D408" s="187"/>
      <c r="E408" s="187"/>
      <c r="F408" s="187"/>
      <c r="G408" s="187"/>
    </row>
    <row r="409" spans="1:7" ht="13" x14ac:dyDescent="0.3">
      <c r="A409" s="187"/>
      <c r="B409" s="187"/>
      <c r="C409" s="187"/>
      <c r="D409" s="187"/>
      <c r="E409" s="187"/>
      <c r="F409" s="187"/>
      <c r="G409" s="187"/>
    </row>
    <row r="410" spans="1:7" ht="13" x14ac:dyDescent="0.3">
      <c r="A410" s="187"/>
      <c r="B410" s="187"/>
      <c r="C410" s="187"/>
      <c r="D410" s="187"/>
      <c r="E410" s="187"/>
      <c r="F410" s="187"/>
      <c r="G410" s="187"/>
    </row>
    <row r="411" spans="1:7" ht="13" x14ac:dyDescent="0.3">
      <c r="A411" s="187"/>
      <c r="B411" s="187"/>
      <c r="C411" s="187"/>
      <c r="D411" s="187"/>
      <c r="E411" s="187"/>
      <c r="F411" s="187"/>
      <c r="G411" s="187"/>
    </row>
    <row r="412" spans="1:7" ht="13" x14ac:dyDescent="0.3">
      <c r="A412" s="187"/>
      <c r="B412" s="187"/>
      <c r="C412" s="187"/>
      <c r="D412" s="187"/>
      <c r="E412" s="187"/>
      <c r="F412" s="187"/>
      <c r="G412" s="187"/>
    </row>
    <row r="413" spans="1:7" ht="13" x14ac:dyDescent="0.3">
      <c r="A413" s="187"/>
      <c r="B413" s="187"/>
      <c r="C413" s="187"/>
      <c r="D413" s="187"/>
      <c r="E413" s="187"/>
      <c r="F413" s="187"/>
      <c r="G413" s="187"/>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0951157F-AC46-4939-9B09-36A167DD4CA1}"/>
    <hyperlink ref="B7" location="'A. HTT General'!B26" display="2. Regulatory Summary" xr:uid="{A68F07A2-B022-44DA-83F0-477202A52222}"/>
    <hyperlink ref="B8" location="'A. HTT General'!B36" display="3. General Cover Pool / Covered Bond Information" xr:uid="{29BD1CC0-A392-4FC4-A834-D92CCD5DD4CD}"/>
    <hyperlink ref="B9" location="'A. HTT General'!B285" display="4. References to Capital Requirements Regulation (CRR) 129(7)" xr:uid="{D188C4DE-377E-4D7D-B2F1-7EB98DE78720}"/>
    <hyperlink ref="B11" location="'A. HTT General'!B319" display="6. Other relevant information" xr:uid="{83173E5C-1E25-4FB2-B220-3B6E761D5C8A}"/>
    <hyperlink ref="B27" r:id="rId1" display="UCITS Compliance" xr:uid="{F9AD1AED-FDC1-4238-A92B-3336E3A3A75B}"/>
    <hyperlink ref="B28" r:id="rId2" xr:uid="{04DB187B-CA99-415A-9D5D-A0DCB08A3AF1}"/>
    <hyperlink ref="B29" r:id="rId3" xr:uid="{B6D3BEBA-F7A6-4AC2-9706-35BEBE7ED59B}"/>
    <hyperlink ref="B10" location="'A. HTT General'!B311" display="5. References to Capital Requirements Regulation (CRR) 129(1)" xr:uid="{C02FFD39-C00D-4499-A79D-0E2585971310}"/>
    <hyperlink ref="C229" r:id="rId4" xr:uid="{37ADEC80-6BCC-4F95-8340-9A8E83DEC6AA}"/>
    <hyperlink ref="D293" location="'B2. HTT Public Sector Assets'!B129" display="'B2. HTT Public Sector Assets'!B129" xr:uid="{DD5BC5D9-3B7B-4115-A136-94ABA36F368F}"/>
    <hyperlink ref="F292" location="'B2. HTT Public Sector Assets'!A18" display="'B2. HTT Public Sector Assets'!A18" xr:uid="{B2521D95-E63E-4C50-BF25-19C6F5343045}"/>
    <hyperlink ref="D292" location="'B1. HTT Mortgage Assets'!B287" display="'B1. HTT Mortgage Assets'!B287" xr:uid="{1AA2CBED-6D5B-416F-AD9A-AE14D3CABE09}"/>
    <hyperlink ref="D300" location="'B2. HTT Public Sector Assets'!B166" display="'B2. HTT Public Sector Assets'!B166" xr:uid="{276417FC-E458-449C-B046-3D8DF02D6142}"/>
    <hyperlink ref="D290" location="'B2. HTT Public Sector Assets'!B48" display="'B2. HTT Public Sector Assets'!B48" xr:uid="{5B9E3FFD-90DA-450F-B007-B3392B1D5122}"/>
    <hyperlink ref="C289" location="'A. HTT General'!A39" display="'A. HTT General'!A39" xr:uid="{6F68C928-8F93-489C-8958-2C52ED35421E}"/>
    <hyperlink ref="C290" location="'B1. HTT Mortgage Assets'!B43" display="'B1. HTT Mortgage Assets'!B43" xr:uid="{5A4C8D3D-DE32-482A-914D-CEDD0871A17F}"/>
    <hyperlink ref="C291" location="'A. HTT General'!A52" display="'A. HTT General'!A52" xr:uid="{47B1DB7A-924E-4A6D-AA85-FA02C1CD10A7}"/>
    <hyperlink ref="C295" location="'A. HTT General'!B163" display="'A. HTT General'!B163" xr:uid="{1972A713-B71E-49A9-9004-C55A5CDE5663}"/>
    <hyperlink ref="C296" location="'A. HTT General'!B137" display="'A. HTT General'!B137" xr:uid="{F6FF6E00-F09F-4B2A-AA1C-8D3797B4CA74}"/>
    <hyperlink ref="C297" location="'C. HTT Harmonised Glossary'!B17" display="'C. HTT Harmonised Glossary'!B17" xr:uid="{2CD922DB-1EB9-44FE-BA29-2595F1609D11}"/>
    <hyperlink ref="C298" location="'A. HTT General'!B65" display="'A. HTT General'!B65" xr:uid="{FA426297-5A3A-4AF7-9654-6BAF3D961B5F}"/>
    <hyperlink ref="C299" location="'A. HTT General'!B88" display="'A. HTT General'!B88" xr:uid="{93496F44-3A99-4EA2-A968-2AD56638349C}"/>
    <hyperlink ref="C300" location="'B1. HTT Mortgage Assets'!B180" display="'B1. HTT Mortgage Assets'!B180" xr:uid="{A89855F8-B16B-4E6F-A54A-CB2AD837F4F4}"/>
    <hyperlink ref="C292" location="'B1. HTT Mortgage Assets'!B186" display="'B1. HTT Mortgage Assets'!B186" xr:uid="{29E1E5BF-9F91-44C8-83CE-A336D8CAA5FA}"/>
    <hyperlink ref="C288" location="'A. HTT General'!A38" display="'A. HTT General'!A38" xr:uid="{3CCA7B01-3E86-493C-9C12-B2F6C3E9DAD3}"/>
    <hyperlink ref="C294" location="'A. HTT General'!B111" display="'A. HTT General'!B111" xr:uid="{9ACD2F04-867F-49C6-802F-C88C5E94CD6F}"/>
    <hyperlink ref="C293" location="'B1. HTT Mortgage Assets'!B149" display="'B1. HTT Mortgage Assets'!B149" xr:uid="{298C0C30-289E-4DFC-8779-2D1097BFC024}"/>
  </hyperlinks>
  <pageMargins left="0.7" right="0.7" top="0.75" bottom="0.75" header="0.3" footer="0.3"/>
  <pageSetup scale="39" orientation="portrait" r:id="rId5"/>
  <headerFooter>
    <oddFooter>&amp;R&amp;1#&amp;"Calibri"&amp;10&amp;K0078D7Classification : Internal</oddFooter>
  </headerFooter>
  <rowBreaks count="2" manualBreakCount="2">
    <brk id="110"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5092-CD97-45A6-AFE3-FFBE4E560679}">
  <sheetPr>
    <tabColor theme="5" tint="-0.249977111117893"/>
  </sheetPr>
  <dimension ref="A1:G598"/>
  <sheetViews>
    <sheetView topLeftCell="A363" zoomScaleNormal="100" workbookViewId="0">
      <selection activeCell="A382" sqref="A382:XFD410"/>
    </sheetView>
  </sheetViews>
  <sheetFormatPr defaultRowHeight="14.5" x14ac:dyDescent="0.3"/>
  <cols>
    <col min="1" max="1" width="12.6328125" style="164" customWidth="1"/>
    <col min="2" max="2" width="55.36328125" style="164" customWidth="1"/>
    <col min="3" max="3" width="37.26953125" style="164" customWidth="1"/>
    <col min="4" max="4" width="37.1796875" style="164" customWidth="1"/>
    <col min="5" max="5" width="6.08984375" style="164" customWidth="1"/>
    <col min="6" max="6" width="37.81640625" style="164" customWidth="1"/>
    <col min="7" max="7" width="37.81640625" style="157" customWidth="1"/>
    <col min="8" max="16384" width="8.7265625" style="159"/>
  </cols>
  <sheetData>
    <row r="1" spans="1:7" ht="31" x14ac:dyDescent="0.3">
      <c r="A1" s="156" t="s">
        <v>784</v>
      </c>
      <c r="B1" s="156"/>
      <c r="C1" s="157"/>
      <c r="D1" s="157"/>
      <c r="E1" s="157"/>
      <c r="F1" s="158" t="s">
        <v>1401</v>
      </c>
    </row>
    <row r="2" spans="1:7" ht="13.5" thickBot="1" x14ac:dyDescent="0.35">
      <c r="A2" s="157"/>
      <c r="B2" s="157"/>
      <c r="C2" s="157"/>
      <c r="D2" s="157"/>
      <c r="E2" s="157"/>
      <c r="F2" s="157"/>
    </row>
    <row r="3" spans="1:7" ht="19" thickBot="1" x14ac:dyDescent="0.35">
      <c r="A3" s="161"/>
      <c r="B3" s="162" t="s">
        <v>0</v>
      </c>
      <c r="C3" s="163" t="s">
        <v>1402</v>
      </c>
      <c r="D3" s="161"/>
      <c r="E3" s="161"/>
      <c r="F3" s="157"/>
      <c r="G3" s="161"/>
    </row>
    <row r="4" spans="1:7" ht="15" thickBot="1" x14ac:dyDescent="0.35"/>
    <row r="5" spans="1:7" ht="18.5" x14ac:dyDescent="0.3">
      <c r="A5" s="165"/>
      <c r="B5" s="166" t="s">
        <v>425</v>
      </c>
      <c r="C5" s="165"/>
      <c r="E5" s="167"/>
      <c r="F5" s="167"/>
    </row>
    <row r="6" spans="1:7" x14ac:dyDescent="0.3">
      <c r="B6" s="229" t="s">
        <v>426</v>
      </c>
    </row>
    <row r="7" spans="1:7" x14ac:dyDescent="0.3">
      <c r="B7" s="230" t="s">
        <v>427</v>
      </c>
    </row>
    <row r="8" spans="1:7" ht="15" thickBot="1" x14ac:dyDescent="0.35">
      <c r="B8" s="231" t="s">
        <v>428</v>
      </c>
    </row>
    <row r="9" spans="1:7" x14ac:dyDescent="0.3">
      <c r="B9" s="232"/>
    </row>
    <row r="10" spans="1:7" ht="37" x14ac:dyDescent="0.3">
      <c r="A10" s="172" t="s">
        <v>6</v>
      </c>
      <c r="B10" s="172" t="s">
        <v>426</v>
      </c>
      <c r="C10" s="173"/>
      <c r="D10" s="173"/>
      <c r="E10" s="173"/>
      <c r="F10" s="173"/>
      <c r="G10" s="174"/>
    </row>
    <row r="11" spans="1:7" x14ac:dyDescent="0.3">
      <c r="A11" s="181"/>
      <c r="B11" s="182" t="s">
        <v>429</v>
      </c>
      <c r="C11" s="181" t="s">
        <v>53</v>
      </c>
      <c r="D11" s="181"/>
      <c r="E11" s="181"/>
      <c r="F11" s="184" t="s">
        <v>430</v>
      </c>
      <c r="G11" s="184"/>
    </row>
    <row r="12" spans="1:7" x14ac:dyDescent="0.3">
      <c r="A12" s="164" t="s">
        <v>431</v>
      </c>
      <c r="B12" s="164" t="s">
        <v>432</v>
      </c>
      <c r="C12" s="185">
        <v>2952.3458020100002</v>
      </c>
      <c r="F12" s="192">
        <f>IF($C$15=0,"",IF(C12="[for completion]","",C12/$C$15))</f>
        <v>1</v>
      </c>
    </row>
    <row r="13" spans="1:7" x14ac:dyDescent="0.3">
      <c r="A13" s="164" t="s">
        <v>433</v>
      </c>
      <c r="B13" s="164" t="s">
        <v>434</v>
      </c>
      <c r="C13" s="185">
        <v>0</v>
      </c>
      <c r="F13" s="192">
        <f>IF($C$15=0,"",IF(C13="[for completion]","",C13/$C$15))</f>
        <v>0</v>
      </c>
    </row>
    <row r="14" spans="1:7" x14ac:dyDescent="0.3">
      <c r="A14" s="164" t="s">
        <v>435</v>
      </c>
      <c r="B14" s="164" t="s">
        <v>65</v>
      </c>
      <c r="C14" s="185">
        <v>0</v>
      </c>
      <c r="F14" s="192">
        <f>IF($C$15=0,"",IF(C14="[for completion]","",C14/$C$15))</f>
        <v>0</v>
      </c>
    </row>
    <row r="15" spans="1:7" x14ac:dyDescent="0.3">
      <c r="A15" s="164" t="s">
        <v>436</v>
      </c>
      <c r="B15" s="233" t="s">
        <v>67</v>
      </c>
      <c r="C15" s="185">
        <f>SUM(C12:C14)</f>
        <v>2952.3458020100002</v>
      </c>
      <c r="F15" s="234">
        <f>SUM(F12:F14)</f>
        <v>1</v>
      </c>
    </row>
    <row r="16" spans="1:7" x14ac:dyDescent="0.3">
      <c r="A16" s="164" t="s">
        <v>437</v>
      </c>
      <c r="B16" s="197" t="s">
        <v>438</v>
      </c>
      <c r="C16" s="185"/>
      <c r="F16" s="192">
        <f t="shared" ref="F16:F26" si="0">IF($C$15=0,"",IF(C16="[for completion]","",C16/$C$15))</f>
        <v>0</v>
      </c>
    </row>
    <row r="17" spans="1:7" x14ac:dyDescent="0.3">
      <c r="A17" s="164" t="s">
        <v>439</v>
      </c>
      <c r="B17" s="197" t="s">
        <v>440</v>
      </c>
      <c r="C17" s="185"/>
      <c r="F17" s="192">
        <f t="shared" si="0"/>
        <v>0</v>
      </c>
    </row>
    <row r="18" spans="1:7" x14ac:dyDescent="0.3">
      <c r="A18" s="164" t="s">
        <v>441</v>
      </c>
      <c r="B18" s="197" t="s">
        <v>171</v>
      </c>
      <c r="C18" s="185"/>
      <c r="F18" s="192">
        <f t="shared" si="0"/>
        <v>0</v>
      </c>
    </row>
    <row r="19" spans="1:7" x14ac:dyDescent="0.3">
      <c r="A19" s="164" t="s">
        <v>442</v>
      </c>
      <c r="B19" s="197" t="s">
        <v>171</v>
      </c>
      <c r="C19" s="185"/>
      <c r="F19" s="192">
        <f t="shared" si="0"/>
        <v>0</v>
      </c>
    </row>
    <row r="20" spans="1:7" x14ac:dyDescent="0.3">
      <c r="A20" s="164" t="s">
        <v>443</v>
      </c>
      <c r="B20" s="197" t="s">
        <v>171</v>
      </c>
      <c r="C20" s="185"/>
      <c r="F20" s="192">
        <f t="shared" si="0"/>
        <v>0</v>
      </c>
    </row>
    <row r="21" spans="1:7" x14ac:dyDescent="0.3">
      <c r="A21" s="164" t="s">
        <v>444</v>
      </c>
      <c r="B21" s="197" t="s">
        <v>171</v>
      </c>
      <c r="C21" s="185"/>
      <c r="F21" s="192">
        <f t="shared" si="0"/>
        <v>0</v>
      </c>
    </row>
    <row r="22" spans="1:7" x14ac:dyDescent="0.3">
      <c r="A22" s="164" t="s">
        <v>445</v>
      </c>
      <c r="B22" s="197" t="s">
        <v>171</v>
      </c>
      <c r="C22" s="185"/>
      <c r="F22" s="192">
        <f t="shared" si="0"/>
        <v>0</v>
      </c>
    </row>
    <row r="23" spans="1:7" x14ac:dyDescent="0.3">
      <c r="A23" s="164" t="s">
        <v>446</v>
      </c>
      <c r="B23" s="197" t="s">
        <v>171</v>
      </c>
      <c r="C23" s="185"/>
      <c r="F23" s="192">
        <f t="shared" si="0"/>
        <v>0</v>
      </c>
    </row>
    <row r="24" spans="1:7" x14ac:dyDescent="0.3">
      <c r="A24" s="164" t="s">
        <v>447</v>
      </c>
      <c r="B24" s="197" t="s">
        <v>171</v>
      </c>
      <c r="C24" s="185"/>
      <c r="F24" s="192">
        <f t="shared" si="0"/>
        <v>0</v>
      </c>
    </row>
    <row r="25" spans="1:7" x14ac:dyDescent="0.3">
      <c r="A25" s="164" t="s">
        <v>448</v>
      </c>
      <c r="B25" s="197" t="s">
        <v>171</v>
      </c>
      <c r="C25" s="185"/>
      <c r="F25" s="192">
        <f t="shared" si="0"/>
        <v>0</v>
      </c>
    </row>
    <row r="26" spans="1:7" x14ac:dyDescent="0.3">
      <c r="A26" s="164" t="s">
        <v>1502</v>
      </c>
      <c r="B26" s="197" t="s">
        <v>171</v>
      </c>
      <c r="C26" s="198"/>
      <c r="D26" s="187"/>
      <c r="E26" s="187"/>
      <c r="F26" s="192">
        <f t="shared" si="0"/>
        <v>0</v>
      </c>
    </row>
    <row r="27" spans="1:7" x14ac:dyDescent="0.3">
      <c r="A27" s="181"/>
      <c r="B27" s="182" t="s">
        <v>449</v>
      </c>
      <c r="C27" s="181" t="s">
        <v>450</v>
      </c>
      <c r="D27" s="181" t="s">
        <v>451</v>
      </c>
      <c r="E27" s="183"/>
      <c r="F27" s="181" t="s">
        <v>452</v>
      </c>
      <c r="G27" s="184"/>
    </row>
    <row r="28" spans="1:7" x14ac:dyDescent="0.3">
      <c r="A28" s="164" t="s">
        <v>453</v>
      </c>
      <c r="B28" s="164" t="s">
        <v>454</v>
      </c>
      <c r="C28" s="185">
        <v>43519</v>
      </c>
      <c r="D28" s="185" t="s">
        <v>91</v>
      </c>
      <c r="F28" s="235">
        <f>IF(AND(C28="[For completion]",D28="[For completion]"),"[For completion]",SUM(C28:D28))</f>
        <v>43519</v>
      </c>
    </row>
    <row r="29" spans="1:7" x14ac:dyDescent="0.3">
      <c r="A29" s="164" t="s">
        <v>455</v>
      </c>
      <c r="B29" s="177" t="s">
        <v>456</v>
      </c>
      <c r="C29" s="185">
        <v>23972</v>
      </c>
      <c r="D29" s="185" t="s">
        <v>91</v>
      </c>
      <c r="F29" s="235">
        <f t="shared" ref="F29:F30" si="1">IF(AND(C29="[For completion]",D29="[For completion]"),"[For completion]",SUM(C29:D29))</f>
        <v>23972</v>
      </c>
    </row>
    <row r="30" spans="1:7" x14ac:dyDescent="0.3">
      <c r="A30" s="164" t="s">
        <v>457</v>
      </c>
      <c r="B30" s="177" t="s">
        <v>458</v>
      </c>
      <c r="C30" s="185">
        <v>0</v>
      </c>
      <c r="D30" s="185">
        <v>0</v>
      </c>
      <c r="F30" s="235">
        <f t="shared" si="1"/>
        <v>0</v>
      </c>
    </row>
    <row r="31" spans="1:7" x14ac:dyDescent="0.3">
      <c r="A31" s="164" t="s">
        <v>459</v>
      </c>
      <c r="B31" s="177"/>
    </row>
    <row r="32" spans="1:7" x14ac:dyDescent="0.3">
      <c r="A32" s="164" t="s">
        <v>460</v>
      </c>
      <c r="B32" s="177"/>
    </row>
    <row r="33" spans="1:7" x14ac:dyDescent="0.3">
      <c r="A33" s="164" t="s">
        <v>461</v>
      </c>
      <c r="B33" s="177"/>
    </row>
    <row r="34" spans="1:7" x14ac:dyDescent="0.3">
      <c r="A34" s="164" t="s">
        <v>462</v>
      </c>
      <c r="B34" s="177"/>
    </row>
    <row r="35" spans="1:7" x14ac:dyDescent="0.3">
      <c r="A35" s="181"/>
      <c r="B35" s="182" t="s">
        <v>463</v>
      </c>
      <c r="C35" s="181" t="s">
        <v>464</v>
      </c>
      <c r="D35" s="181" t="s">
        <v>465</v>
      </c>
      <c r="E35" s="183"/>
      <c r="F35" s="184" t="s">
        <v>430</v>
      </c>
      <c r="G35" s="184"/>
    </row>
    <row r="36" spans="1:7" x14ac:dyDescent="0.3">
      <c r="A36" s="164" t="s">
        <v>466</v>
      </c>
      <c r="B36" s="164" t="s">
        <v>467</v>
      </c>
      <c r="C36" s="236">
        <v>8.7892767785987605E-3</v>
      </c>
      <c r="D36" s="236" t="s">
        <v>59</v>
      </c>
      <c r="E36" s="189"/>
      <c r="F36" s="236">
        <v>8.7892767785987605E-3</v>
      </c>
    </row>
    <row r="37" spans="1:7" x14ac:dyDescent="0.3">
      <c r="A37" s="164" t="s">
        <v>468</v>
      </c>
      <c r="C37" s="234"/>
      <c r="D37" s="234"/>
      <c r="E37" s="189"/>
      <c r="F37" s="234"/>
    </row>
    <row r="38" spans="1:7" x14ac:dyDescent="0.3">
      <c r="A38" s="164" t="s">
        <v>469</v>
      </c>
      <c r="C38" s="234"/>
      <c r="D38" s="234"/>
      <c r="E38" s="189"/>
      <c r="F38" s="234"/>
    </row>
    <row r="39" spans="1:7" x14ac:dyDescent="0.3">
      <c r="A39" s="164" t="s">
        <v>470</v>
      </c>
      <c r="C39" s="234"/>
      <c r="D39" s="234"/>
      <c r="E39" s="189"/>
      <c r="F39" s="234"/>
    </row>
    <row r="40" spans="1:7" x14ac:dyDescent="0.3">
      <c r="A40" s="164" t="s">
        <v>471</v>
      </c>
      <c r="C40" s="234"/>
      <c r="D40" s="234"/>
      <c r="E40" s="189"/>
      <c r="F40" s="234"/>
    </row>
    <row r="41" spans="1:7" x14ac:dyDescent="0.3">
      <c r="A41" s="164" t="s">
        <v>472</v>
      </c>
      <c r="C41" s="234"/>
      <c r="D41" s="234"/>
      <c r="E41" s="189"/>
      <c r="F41" s="234"/>
    </row>
    <row r="42" spans="1:7" x14ac:dyDescent="0.3">
      <c r="A42" s="164" t="s">
        <v>473</v>
      </c>
      <c r="C42" s="234"/>
      <c r="D42" s="234"/>
      <c r="E42" s="189"/>
      <c r="F42" s="234"/>
    </row>
    <row r="43" spans="1:7" x14ac:dyDescent="0.3">
      <c r="A43" s="181"/>
      <c r="B43" s="182" t="s">
        <v>474</v>
      </c>
      <c r="C43" s="181" t="s">
        <v>464</v>
      </c>
      <c r="D43" s="181" t="s">
        <v>465</v>
      </c>
      <c r="E43" s="183"/>
      <c r="F43" s="184" t="s">
        <v>430</v>
      </c>
      <c r="G43" s="184"/>
    </row>
    <row r="44" spans="1:7" x14ac:dyDescent="0.3">
      <c r="A44" s="164" t="s">
        <v>475</v>
      </c>
      <c r="B44" s="237" t="s">
        <v>476</v>
      </c>
      <c r="C44" s="238" t="s">
        <v>141</v>
      </c>
      <c r="D44" s="238" t="s">
        <v>59</v>
      </c>
      <c r="E44" s="234"/>
      <c r="F44" s="238">
        <f>SUM(F45:F71)</f>
        <v>0</v>
      </c>
      <c r="G44" s="164"/>
    </row>
    <row r="45" spans="1:7" x14ac:dyDescent="0.3">
      <c r="A45" s="164" t="s">
        <v>477</v>
      </c>
      <c r="B45" s="164" t="s">
        <v>478</v>
      </c>
      <c r="C45" s="236">
        <v>0</v>
      </c>
      <c r="D45" s="236">
        <v>0</v>
      </c>
      <c r="E45" s="189"/>
      <c r="F45" s="236">
        <v>0</v>
      </c>
      <c r="G45" s="164"/>
    </row>
    <row r="46" spans="1:7" x14ac:dyDescent="0.3">
      <c r="A46" s="164" t="s">
        <v>479</v>
      </c>
      <c r="B46" s="164" t="s">
        <v>8</v>
      </c>
      <c r="C46" s="236" t="s">
        <v>141</v>
      </c>
      <c r="D46" s="236" t="s">
        <v>59</v>
      </c>
      <c r="E46" s="189"/>
      <c r="F46" s="236" t="s">
        <v>141</v>
      </c>
      <c r="G46" s="164"/>
    </row>
    <row r="47" spans="1:7" x14ac:dyDescent="0.3">
      <c r="A47" s="164" t="s">
        <v>480</v>
      </c>
      <c r="B47" s="164" t="s">
        <v>481</v>
      </c>
      <c r="C47" s="236">
        <v>0</v>
      </c>
      <c r="D47" s="236">
        <v>0</v>
      </c>
      <c r="E47" s="189"/>
      <c r="F47" s="236">
        <v>0</v>
      </c>
      <c r="G47" s="164"/>
    </row>
    <row r="48" spans="1:7" x14ac:dyDescent="0.3">
      <c r="A48" s="164" t="s">
        <v>482</v>
      </c>
      <c r="B48" s="164" t="s">
        <v>483</v>
      </c>
      <c r="C48" s="236">
        <v>0</v>
      </c>
      <c r="D48" s="236">
        <v>0</v>
      </c>
      <c r="E48" s="189"/>
      <c r="F48" s="236">
        <v>0</v>
      </c>
      <c r="G48" s="164"/>
    </row>
    <row r="49" spans="1:7" x14ac:dyDescent="0.3">
      <c r="A49" s="164" t="s">
        <v>484</v>
      </c>
      <c r="B49" s="164" t="s">
        <v>485</v>
      </c>
      <c r="C49" s="236">
        <v>0</v>
      </c>
      <c r="D49" s="236">
        <v>0</v>
      </c>
      <c r="E49" s="189"/>
      <c r="F49" s="236">
        <v>0</v>
      </c>
      <c r="G49" s="164"/>
    </row>
    <row r="50" spans="1:7" x14ac:dyDescent="0.3">
      <c r="A50" s="164" t="s">
        <v>486</v>
      </c>
      <c r="B50" s="164" t="s">
        <v>1503</v>
      </c>
      <c r="C50" s="236">
        <v>0</v>
      </c>
      <c r="D50" s="236">
        <v>0</v>
      </c>
      <c r="E50" s="189"/>
      <c r="F50" s="236">
        <v>0</v>
      </c>
      <c r="G50" s="164"/>
    </row>
    <row r="51" spans="1:7" x14ac:dyDescent="0.3">
      <c r="A51" s="164" t="s">
        <v>487</v>
      </c>
      <c r="B51" s="164" t="s">
        <v>488</v>
      </c>
      <c r="C51" s="236">
        <v>0</v>
      </c>
      <c r="D51" s="236">
        <v>0</v>
      </c>
      <c r="E51" s="189"/>
      <c r="F51" s="236">
        <v>0</v>
      </c>
      <c r="G51" s="164"/>
    </row>
    <row r="52" spans="1:7" x14ac:dyDescent="0.3">
      <c r="A52" s="164" t="s">
        <v>489</v>
      </c>
      <c r="B52" s="164" t="s">
        <v>490</v>
      </c>
      <c r="C52" s="236">
        <v>0</v>
      </c>
      <c r="D52" s="236">
        <v>0</v>
      </c>
      <c r="E52" s="189"/>
      <c r="F52" s="236">
        <v>0</v>
      </c>
      <c r="G52" s="164"/>
    </row>
    <row r="53" spans="1:7" x14ac:dyDescent="0.3">
      <c r="A53" s="164" t="s">
        <v>491</v>
      </c>
      <c r="B53" s="164" t="s">
        <v>492</v>
      </c>
      <c r="C53" s="236">
        <v>0</v>
      </c>
      <c r="D53" s="236">
        <v>0</v>
      </c>
      <c r="E53" s="189"/>
      <c r="F53" s="236">
        <v>0</v>
      </c>
      <c r="G53" s="164"/>
    </row>
    <row r="54" spans="1:7" x14ac:dyDescent="0.3">
      <c r="A54" s="164" t="s">
        <v>493</v>
      </c>
      <c r="B54" s="164" t="s">
        <v>494</v>
      </c>
      <c r="C54" s="236">
        <v>0</v>
      </c>
      <c r="D54" s="236">
        <v>0</v>
      </c>
      <c r="E54" s="189"/>
      <c r="F54" s="236">
        <v>0</v>
      </c>
      <c r="G54" s="164"/>
    </row>
    <row r="55" spans="1:7" x14ac:dyDescent="0.3">
      <c r="A55" s="164" t="s">
        <v>495</v>
      </c>
      <c r="B55" s="164" t="s">
        <v>496</v>
      </c>
      <c r="C55" s="236">
        <v>0</v>
      </c>
      <c r="D55" s="236">
        <v>0</v>
      </c>
      <c r="E55" s="189"/>
      <c r="F55" s="236">
        <v>0</v>
      </c>
      <c r="G55" s="164"/>
    </row>
    <row r="56" spans="1:7" x14ac:dyDescent="0.3">
      <c r="A56" s="164" t="s">
        <v>497</v>
      </c>
      <c r="B56" s="164" t="s">
        <v>498</v>
      </c>
      <c r="C56" s="236">
        <v>0</v>
      </c>
      <c r="D56" s="236">
        <v>0</v>
      </c>
      <c r="E56" s="189"/>
      <c r="F56" s="236">
        <v>0</v>
      </c>
      <c r="G56" s="164"/>
    </row>
    <row r="57" spans="1:7" x14ac:dyDescent="0.3">
      <c r="A57" s="164" t="s">
        <v>499</v>
      </c>
      <c r="B57" s="164" t="s">
        <v>500</v>
      </c>
      <c r="C57" s="236">
        <v>0</v>
      </c>
      <c r="D57" s="236">
        <v>0</v>
      </c>
      <c r="E57" s="189"/>
      <c r="F57" s="236">
        <v>0</v>
      </c>
      <c r="G57" s="164"/>
    </row>
    <row r="58" spans="1:7" x14ac:dyDescent="0.3">
      <c r="A58" s="164" t="s">
        <v>501</v>
      </c>
      <c r="B58" s="164" t="s">
        <v>502</v>
      </c>
      <c r="C58" s="236">
        <v>0</v>
      </c>
      <c r="D58" s="236">
        <v>0</v>
      </c>
      <c r="E58" s="189"/>
      <c r="F58" s="236">
        <v>0</v>
      </c>
      <c r="G58" s="164"/>
    </row>
    <row r="59" spans="1:7" x14ac:dyDescent="0.3">
      <c r="A59" s="164" t="s">
        <v>503</v>
      </c>
      <c r="B59" s="164" t="s">
        <v>504</v>
      </c>
      <c r="C59" s="236">
        <v>0</v>
      </c>
      <c r="D59" s="236">
        <v>0</v>
      </c>
      <c r="E59" s="189"/>
      <c r="F59" s="236">
        <v>0</v>
      </c>
      <c r="G59" s="164"/>
    </row>
    <row r="60" spans="1:7" x14ac:dyDescent="0.3">
      <c r="A60" s="164" t="s">
        <v>505</v>
      </c>
      <c r="B60" s="164" t="s">
        <v>506</v>
      </c>
      <c r="C60" s="236">
        <v>0</v>
      </c>
      <c r="D60" s="236">
        <v>0</v>
      </c>
      <c r="E60" s="189"/>
      <c r="F60" s="236">
        <v>0</v>
      </c>
      <c r="G60" s="164"/>
    </row>
    <row r="61" spans="1:7" x14ac:dyDescent="0.3">
      <c r="A61" s="164" t="s">
        <v>507</v>
      </c>
      <c r="B61" s="164" t="s">
        <v>508</v>
      </c>
      <c r="C61" s="236">
        <v>0</v>
      </c>
      <c r="D61" s="236">
        <v>0</v>
      </c>
      <c r="E61" s="189"/>
      <c r="F61" s="236">
        <v>0</v>
      </c>
      <c r="G61" s="164"/>
    </row>
    <row r="62" spans="1:7" x14ac:dyDescent="0.3">
      <c r="A62" s="164" t="s">
        <v>509</v>
      </c>
      <c r="B62" s="164" t="s">
        <v>510</v>
      </c>
      <c r="C62" s="236">
        <v>0</v>
      </c>
      <c r="D62" s="236">
        <v>0</v>
      </c>
      <c r="E62" s="189"/>
      <c r="F62" s="236">
        <v>0</v>
      </c>
      <c r="G62" s="164"/>
    </row>
    <row r="63" spans="1:7" x14ac:dyDescent="0.3">
      <c r="A63" s="164" t="s">
        <v>511</v>
      </c>
      <c r="B63" s="164" t="s">
        <v>512</v>
      </c>
      <c r="C63" s="236">
        <v>0</v>
      </c>
      <c r="D63" s="236">
        <v>0</v>
      </c>
      <c r="E63" s="189"/>
      <c r="F63" s="236">
        <v>0</v>
      </c>
      <c r="G63" s="164"/>
    </row>
    <row r="64" spans="1:7" x14ac:dyDescent="0.3">
      <c r="A64" s="164" t="s">
        <v>513</v>
      </c>
      <c r="B64" s="164" t="s">
        <v>514</v>
      </c>
      <c r="C64" s="236">
        <v>0</v>
      </c>
      <c r="D64" s="236">
        <v>0</v>
      </c>
      <c r="E64" s="189"/>
      <c r="F64" s="236">
        <v>0</v>
      </c>
      <c r="G64" s="164"/>
    </row>
    <row r="65" spans="1:7" x14ac:dyDescent="0.3">
      <c r="A65" s="164" t="s">
        <v>515</v>
      </c>
      <c r="B65" s="164" t="s">
        <v>516</v>
      </c>
      <c r="C65" s="236">
        <v>0</v>
      </c>
      <c r="D65" s="236">
        <v>0</v>
      </c>
      <c r="E65" s="189"/>
      <c r="F65" s="236">
        <v>0</v>
      </c>
      <c r="G65" s="164"/>
    </row>
    <row r="66" spans="1:7" x14ac:dyDescent="0.3">
      <c r="A66" s="164" t="s">
        <v>517</v>
      </c>
      <c r="B66" s="164" t="s">
        <v>518</v>
      </c>
      <c r="C66" s="236">
        <v>0</v>
      </c>
      <c r="D66" s="236">
        <v>0</v>
      </c>
      <c r="E66" s="189"/>
      <c r="F66" s="236">
        <v>0</v>
      </c>
      <c r="G66" s="164"/>
    </row>
    <row r="67" spans="1:7" x14ac:dyDescent="0.3">
      <c r="A67" s="164" t="s">
        <v>519</v>
      </c>
      <c r="B67" s="164" t="s">
        <v>520</v>
      </c>
      <c r="C67" s="236">
        <v>0</v>
      </c>
      <c r="D67" s="236">
        <v>0</v>
      </c>
      <c r="E67" s="189"/>
      <c r="F67" s="236">
        <v>0</v>
      </c>
      <c r="G67" s="164"/>
    </row>
    <row r="68" spans="1:7" x14ac:dyDescent="0.3">
      <c r="A68" s="164" t="s">
        <v>521</v>
      </c>
      <c r="B68" s="164" t="s">
        <v>522</v>
      </c>
      <c r="C68" s="236">
        <v>0</v>
      </c>
      <c r="D68" s="236">
        <v>0</v>
      </c>
      <c r="E68" s="189"/>
      <c r="F68" s="236">
        <v>0</v>
      </c>
      <c r="G68" s="164"/>
    </row>
    <row r="69" spans="1:7" x14ac:dyDescent="0.3">
      <c r="A69" s="164" t="s">
        <v>523</v>
      </c>
      <c r="B69" s="164" t="s">
        <v>524</v>
      </c>
      <c r="C69" s="236">
        <v>0</v>
      </c>
      <c r="D69" s="236">
        <v>0</v>
      </c>
      <c r="E69" s="189"/>
      <c r="F69" s="236">
        <v>0</v>
      </c>
      <c r="G69" s="164"/>
    </row>
    <row r="70" spans="1:7" x14ac:dyDescent="0.3">
      <c r="A70" s="164" t="s">
        <v>525</v>
      </c>
      <c r="B70" s="164" t="s">
        <v>526</v>
      </c>
      <c r="C70" s="236">
        <v>0</v>
      </c>
      <c r="D70" s="236">
        <v>0</v>
      </c>
      <c r="E70" s="189"/>
      <c r="F70" s="236">
        <v>0</v>
      </c>
      <c r="G70" s="164"/>
    </row>
    <row r="71" spans="1:7" x14ac:dyDescent="0.3">
      <c r="A71" s="164" t="s">
        <v>527</v>
      </c>
      <c r="B71" s="164" t="s">
        <v>528</v>
      </c>
      <c r="C71" s="236">
        <v>0</v>
      </c>
      <c r="D71" s="236">
        <v>0</v>
      </c>
      <c r="E71" s="189"/>
      <c r="F71" s="236">
        <v>0</v>
      </c>
      <c r="G71" s="164"/>
    </row>
    <row r="72" spans="1:7" x14ac:dyDescent="0.3">
      <c r="A72" s="164" t="s">
        <v>529</v>
      </c>
      <c r="B72" s="237" t="s">
        <v>258</v>
      </c>
      <c r="C72" s="238" t="s">
        <v>59</v>
      </c>
      <c r="D72" s="236" t="s">
        <v>59</v>
      </c>
      <c r="E72" s="234"/>
      <c r="F72" s="236" t="s">
        <v>59</v>
      </c>
      <c r="G72" s="164"/>
    </row>
    <row r="73" spans="1:7" x14ac:dyDescent="0.3">
      <c r="A73" s="164" t="s">
        <v>530</v>
      </c>
      <c r="B73" s="164" t="s">
        <v>531</v>
      </c>
      <c r="C73" s="236">
        <v>0</v>
      </c>
      <c r="D73" s="236">
        <v>0</v>
      </c>
      <c r="E73" s="234"/>
      <c r="F73" s="236">
        <v>0</v>
      </c>
      <c r="G73" s="164"/>
    </row>
    <row r="74" spans="1:7" x14ac:dyDescent="0.3">
      <c r="A74" s="164" t="s">
        <v>532</v>
      </c>
      <c r="B74" s="164" t="s">
        <v>533</v>
      </c>
      <c r="C74" s="236">
        <v>0</v>
      </c>
      <c r="D74" s="236">
        <v>0</v>
      </c>
      <c r="E74" s="234"/>
      <c r="F74" s="236">
        <v>0</v>
      </c>
      <c r="G74" s="164"/>
    </row>
    <row r="75" spans="1:7" x14ac:dyDescent="0.3">
      <c r="A75" s="164" t="s">
        <v>534</v>
      </c>
      <c r="B75" s="164" t="s">
        <v>535</v>
      </c>
      <c r="C75" s="236">
        <v>0</v>
      </c>
      <c r="D75" s="236">
        <v>0</v>
      </c>
      <c r="E75" s="234"/>
      <c r="F75" s="236">
        <v>0</v>
      </c>
      <c r="G75" s="164"/>
    </row>
    <row r="76" spans="1:7" x14ac:dyDescent="0.3">
      <c r="A76" s="164" t="s">
        <v>536</v>
      </c>
      <c r="B76" s="237" t="s">
        <v>65</v>
      </c>
      <c r="C76" s="239" t="s">
        <v>59</v>
      </c>
      <c r="D76" s="236" t="s">
        <v>59</v>
      </c>
      <c r="E76" s="234"/>
      <c r="F76" s="236" t="s">
        <v>59</v>
      </c>
      <c r="G76" s="164"/>
    </row>
    <row r="77" spans="1:7" x14ac:dyDescent="0.3">
      <c r="A77" s="164" t="s">
        <v>537</v>
      </c>
      <c r="B77" s="179" t="s">
        <v>260</v>
      </c>
      <c r="C77" s="236">
        <v>0</v>
      </c>
      <c r="D77" s="236">
        <v>0</v>
      </c>
      <c r="E77" s="234"/>
      <c r="F77" s="236">
        <v>0</v>
      </c>
      <c r="G77" s="164"/>
    </row>
    <row r="78" spans="1:7" x14ac:dyDescent="0.3">
      <c r="A78" s="164" t="s">
        <v>538</v>
      </c>
      <c r="B78" s="164" t="s">
        <v>539</v>
      </c>
      <c r="C78" s="236">
        <v>0</v>
      </c>
      <c r="D78" s="236">
        <v>0</v>
      </c>
      <c r="E78" s="234"/>
      <c r="F78" s="236">
        <v>0</v>
      </c>
      <c r="G78" s="164"/>
    </row>
    <row r="79" spans="1:7" x14ac:dyDescent="0.3">
      <c r="A79" s="164" t="s">
        <v>540</v>
      </c>
      <c r="B79" s="179" t="s">
        <v>262</v>
      </c>
      <c r="C79" s="236">
        <v>0</v>
      </c>
      <c r="D79" s="236">
        <v>0</v>
      </c>
      <c r="E79" s="234"/>
      <c r="F79" s="236">
        <v>0</v>
      </c>
      <c r="G79" s="164"/>
    </row>
    <row r="80" spans="1:7" x14ac:dyDescent="0.3">
      <c r="A80" s="164" t="s">
        <v>541</v>
      </c>
      <c r="B80" s="179" t="s">
        <v>264</v>
      </c>
      <c r="C80" s="236">
        <v>0</v>
      </c>
      <c r="D80" s="236">
        <v>0</v>
      </c>
      <c r="E80" s="234"/>
      <c r="F80" s="236">
        <v>0</v>
      </c>
      <c r="G80" s="164"/>
    </row>
    <row r="81" spans="1:7" x14ac:dyDescent="0.3">
      <c r="A81" s="164" t="s">
        <v>542</v>
      </c>
      <c r="B81" s="179" t="s">
        <v>266</v>
      </c>
      <c r="C81" s="236">
        <v>0</v>
      </c>
      <c r="D81" s="236">
        <v>0</v>
      </c>
      <c r="E81" s="234"/>
      <c r="F81" s="236">
        <v>0</v>
      </c>
      <c r="G81" s="164"/>
    </row>
    <row r="82" spans="1:7" x14ac:dyDescent="0.3">
      <c r="A82" s="164" t="s">
        <v>543</v>
      </c>
      <c r="B82" s="179" t="s">
        <v>268</v>
      </c>
      <c r="C82" s="236">
        <v>0</v>
      </c>
      <c r="D82" s="236">
        <v>0</v>
      </c>
      <c r="E82" s="234"/>
      <c r="F82" s="236">
        <v>0</v>
      </c>
      <c r="G82" s="164"/>
    </row>
    <row r="83" spans="1:7" x14ac:dyDescent="0.3">
      <c r="A83" s="164" t="s">
        <v>544</v>
      </c>
      <c r="B83" s="179" t="s">
        <v>270</v>
      </c>
      <c r="C83" s="236">
        <v>0</v>
      </c>
      <c r="D83" s="236">
        <v>0</v>
      </c>
      <c r="E83" s="234"/>
      <c r="F83" s="236">
        <v>0</v>
      </c>
      <c r="G83" s="164"/>
    </row>
    <row r="84" spans="1:7" x14ac:dyDescent="0.3">
      <c r="A84" s="164" t="s">
        <v>545</v>
      </c>
      <c r="B84" s="179" t="s">
        <v>272</v>
      </c>
      <c r="C84" s="236">
        <v>0</v>
      </c>
      <c r="D84" s="236">
        <v>0</v>
      </c>
      <c r="E84" s="234"/>
      <c r="F84" s="236">
        <v>0</v>
      </c>
      <c r="G84" s="164"/>
    </row>
    <row r="85" spans="1:7" x14ac:dyDescent="0.3">
      <c r="A85" s="164" t="s">
        <v>546</v>
      </c>
      <c r="B85" s="179" t="s">
        <v>274</v>
      </c>
      <c r="C85" s="236">
        <v>0</v>
      </c>
      <c r="D85" s="236">
        <v>0</v>
      </c>
      <c r="E85" s="234"/>
      <c r="F85" s="236">
        <v>0</v>
      </c>
      <c r="G85" s="164"/>
    </row>
    <row r="86" spans="1:7" x14ac:dyDescent="0.3">
      <c r="A86" s="164" t="s">
        <v>547</v>
      </c>
      <c r="B86" s="179" t="s">
        <v>276</v>
      </c>
      <c r="C86" s="236">
        <v>0</v>
      </c>
      <c r="D86" s="236">
        <v>0</v>
      </c>
      <c r="E86" s="234"/>
      <c r="F86" s="236">
        <v>0</v>
      </c>
      <c r="G86" s="164"/>
    </row>
    <row r="87" spans="1:7" x14ac:dyDescent="0.3">
      <c r="A87" s="164" t="s">
        <v>548</v>
      </c>
      <c r="B87" s="179" t="s">
        <v>65</v>
      </c>
      <c r="C87" s="236">
        <v>0</v>
      </c>
      <c r="D87" s="236">
        <v>0</v>
      </c>
      <c r="E87" s="234"/>
      <c r="F87" s="236">
        <v>0</v>
      </c>
      <c r="G87" s="164"/>
    </row>
    <row r="88" spans="1:7" x14ac:dyDescent="0.3">
      <c r="A88" s="164" t="s">
        <v>549</v>
      </c>
      <c r="B88" s="197" t="s">
        <v>171</v>
      </c>
      <c r="C88" s="234"/>
      <c r="D88" s="234"/>
      <c r="E88" s="234"/>
      <c r="F88" s="234"/>
      <c r="G88" s="164"/>
    </row>
    <row r="89" spans="1:7" x14ac:dyDescent="0.3">
      <c r="A89" s="164" t="s">
        <v>550</v>
      </c>
      <c r="B89" s="197" t="s">
        <v>171</v>
      </c>
      <c r="C89" s="234"/>
      <c r="D89" s="234"/>
      <c r="E89" s="234"/>
      <c r="F89" s="234"/>
      <c r="G89" s="164"/>
    </row>
    <row r="90" spans="1:7" x14ac:dyDescent="0.3">
      <c r="A90" s="164" t="s">
        <v>551</v>
      </c>
      <c r="B90" s="197" t="s">
        <v>171</v>
      </c>
      <c r="C90" s="234"/>
      <c r="D90" s="234"/>
      <c r="E90" s="234"/>
      <c r="F90" s="234"/>
      <c r="G90" s="164"/>
    </row>
    <row r="91" spans="1:7" x14ac:dyDescent="0.3">
      <c r="A91" s="164" t="s">
        <v>552</v>
      </c>
      <c r="B91" s="197" t="s">
        <v>171</v>
      </c>
      <c r="C91" s="234"/>
      <c r="D91" s="234"/>
      <c r="E91" s="234"/>
      <c r="F91" s="234"/>
      <c r="G91" s="164"/>
    </row>
    <row r="92" spans="1:7" x14ac:dyDescent="0.3">
      <c r="A92" s="164" t="s">
        <v>553</v>
      </c>
      <c r="B92" s="197" t="s">
        <v>171</v>
      </c>
      <c r="C92" s="234"/>
      <c r="D92" s="234"/>
      <c r="E92" s="234"/>
      <c r="F92" s="234"/>
      <c r="G92" s="164"/>
    </row>
    <row r="93" spans="1:7" x14ac:dyDescent="0.3">
      <c r="A93" s="164" t="s">
        <v>554</v>
      </c>
      <c r="B93" s="197" t="s">
        <v>171</v>
      </c>
      <c r="C93" s="234"/>
      <c r="D93" s="234"/>
      <c r="E93" s="234"/>
      <c r="F93" s="234"/>
      <c r="G93" s="164"/>
    </row>
    <row r="94" spans="1:7" x14ac:dyDescent="0.3">
      <c r="A94" s="164" t="s">
        <v>555</v>
      </c>
      <c r="B94" s="197" t="s">
        <v>171</v>
      </c>
      <c r="C94" s="234"/>
      <c r="D94" s="234"/>
      <c r="E94" s="234"/>
      <c r="F94" s="234"/>
      <c r="G94" s="164"/>
    </row>
    <row r="95" spans="1:7" x14ac:dyDescent="0.3">
      <c r="A95" s="164" t="s">
        <v>556</v>
      </c>
      <c r="B95" s="197" t="s">
        <v>171</v>
      </c>
      <c r="C95" s="234"/>
      <c r="D95" s="234"/>
      <c r="E95" s="234"/>
      <c r="F95" s="234"/>
      <c r="G95" s="164"/>
    </row>
    <row r="96" spans="1:7" x14ac:dyDescent="0.3">
      <c r="A96" s="164" t="s">
        <v>557</v>
      </c>
      <c r="B96" s="197" t="s">
        <v>171</v>
      </c>
      <c r="C96" s="234"/>
      <c r="D96" s="234"/>
      <c r="E96" s="234"/>
      <c r="F96" s="234"/>
      <c r="G96" s="164"/>
    </row>
    <row r="97" spans="1:7" x14ac:dyDescent="0.3">
      <c r="A97" s="164" t="s">
        <v>558</v>
      </c>
      <c r="B97" s="197" t="s">
        <v>171</v>
      </c>
      <c r="C97" s="234"/>
      <c r="D97" s="234"/>
      <c r="E97" s="234"/>
      <c r="F97" s="234"/>
      <c r="G97" s="164"/>
    </row>
    <row r="98" spans="1:7" x14ac:dyDescent="0.3">
      <c r="A98" s="181"/>
      <c r="B98" s="211" t="s">
        <v>1504</v>
      </c>
      <c r="C98" s="181" t="s">
        <v>464</v>
      </c>
      <c r="D98" s="181" t="s">
        <v>465</v>
      </c>
      <c r="E98" s="183"/>
      <c r="F98" s="184" t="s">
        <v>430</v>
      </c>
      <c r="G98" s="184"/>
    </row>
    <row r="99" spans="1:7" x14ac:dyDescent="0.3">
      <c r="A99" s="164" t="s">
        <v>559</v>
      </c>
      <c r="B99" s="234" t="s">
        <v>560</v>
      </c>
      <c r="C99" s="236">
        <v>0.16664696250521899</v>
      </c>
      <c r="D99" s="236">
        <v>0</v>
      </c>
      <c r="E99" s="234"/>
      <c r="F99" s="234">
        <f>SUM(C99:D99)</f>
        <v>0.16664696250521899</v>
      </c>
      <c r="G99" s="164"/>
    </row>
    <row r="100" spans="1:7" x14ac:dyDescent="0.3">
      <c r="A100" s="164" t="s">
        <v>561</v>
      </c>
      <c r="B100" s="234" t="s">
        <v>562</v>
      </c>
      <c r="C100" s="236">
        <v>0.13474597049544801</v>
      </c>
      <c r="D100" s="236">
        <v>0</v>
      </c>
      <c r="E100" s="234"/>
      <c r="F100" s="234">
        <f t="shared" ref="F100:F109" si="2">SUM(C100:D100)</f>
        <v>0.13474597049544801</v>
      </c>
      <c r="G100" s="164"/>
    </row>
    <row r="101" spans="1:7" x14ac:dyDescent="0.3">
      <c r="A101" s="164" t="s">
        <v>563</v>
      </c>
      <c r="B101" s="234" t="s">
        <v>564</v>
      </c>
      <c r="C101" s="236">
        <v>0.15249866378914001</v>
      </c>
      <c r="D101" s="236">
        <v>0</v>
      </c>
      <c r="E101" s="234"/>
      <c r="F101" s="234">
        <f t="shared" si="2"/>
        <v>0.15249866378914001</v>
      </c>
      <c r="G101" s="164"/>
    </row>
    <row r="102" spans="1:7" x14ac:dyDescent="0.3">
      <c r="A102" s="164" t="s">
        <v>565</v>
      </c>
      <c r="B102" s="234" t="s">
        <v>566</v>
      </c>
      <c r="C102" s="236">
        <v>0.10445814892348899</v>
      </c>
      <c r="D102" s="236">
        <v>0</v>
      </c>
      <c r="E102" s="234"/>
      <c r="F102" s="234">
        <f t="shared" si="2"/>
        <v>0.10445814892348899</v>
      </c>
      <c r="G102" s="164"/>
    </row>
    <row r="103" spans="1:7" x14ac:dyDescent="0.3">
      <c r="A103" s="164" t="s">
        <v>567</v>
      </c>
      <c r="B103" s="234" t="s">
        <v>568</v>
      </c>
      <c r="C103" s="236">
        <v>0.10958572576076001</v>
      </c>
      <c r="D103" s="236">
        <v>0</v>
      </c>
      <c r="E103" s="234"/>
      <c r="F103" s="234">
        <f t="shared" si="2"/>
        <v>0.10958572576076001</v>
      </c>
      <c r="G103" s="164"/>
    </row>
    <row r="104" spans="1:7" x14ac:dyDescent="0.3">
      <c r="A104" s="164" t="s">
        <v>569</v>
      </c>
      <c r="B104" s="234" t="s">
        <v>570</v>
      </c>
      <c r="C104" s="236">
        <v>6.8981286687808605E-2</v>
      </c>
      <c r="D104" s="236">
        <v>0</v>
      </c>
      <c r="E104" s="234"/>
      <c r="F104" s="234">
        <f t="shared" si="2"/>
        <v>6.8981286687808605E-2</v>
      </c>
      <c r="G104" s="164"/>
    </row>
    <row r="105" spans="1:7" x14ac:dyDescent="0.3">
      <c r="A105" s="164" t="s">
        <v>571</v>
      </c>
      <c r="B105" s="234" t="s">
        <v>572</v>
      </c>
      <c r="C105" s="236">
        <v>7.8243361378172893E-2</v>
      </c>
      <c r="D105" s="236">
        <v>0</v>
      </c>
      <c r="E105" s="234"/>
      <c r="F105" s="234">
        <f t="shared" si="2"/>
        <v>7.8243361378172893E-2</v>
      </c>
      <c r="G105" s="164"/>
    </row>
    <row r="106" spans="1:7" x14ac:dyDescent="0.3">
      <c r="A106" s="164" t="s">
        <v>573</v>
      </c>
      <c r="B106" s="234" t="s">
        <v>574</v>
      </c>
      <c r="C106" s="236">
        <v>6.1682031690196697E-2</v>
      </c>
      <c r="D106" s="236">
        <v>0</v>
      </c>
      <c r="E106" s="234"/>
      <c r="F106" s="234">
        <f t="shared" si="2"/>
        <v>6.1682031690196697E-2</v>
      </c>
      <c r="G106" s="164"/>
    </row>
    <row r="107" spans="1:7" x14ac:dyDescent="0.3">
      <c r="A107" s="164" t="s">
        <v>575</v>
      </c>
      <c r="B107" s="234" t="s">
        <v>576</v>
      </c>
      <c r="C107" s="236">
        <v>5.6081410990974197E-2</v>
      </c>
      <c r="D107" s="236">
        <v>0</v>
      </c>
      <c r="E107" s="234"/>
      <c r="F107" s="234">
        <f t="shared" si="2"/>
        <v>5.6081410990974197E-2</v>
      </c>
      <c r="G107" s="164"/>
    </row>
    <row r="108" spans="1:7" x14ac:dyDescent="0.3">
      <c r="A108" s="164" t="s">
        <v>577</v>
      </c>
      <c r="B108" s="234" t="s">
        <v>578</v>
      </c>
      <c r="C108" s="236">
        <v>3.8390048470215099E-2</v>
      </c>
      <c r="D108" s="236">
        <v>0</v>
      </c>
      <c r="E108" s="234"/>
      <c r="F108" s="234">
        <f t="shared" si="2"/>
        <v>3.8390048470215099E-2</v>
      </c>
      <c r="G108" s="164"/>
    </row>
    <row r="109" spans="1:7" x14ac:dyDescent="0.3">
      <c r="A109" s="164" t="s">
        <v>579</v>
      </c>
      <c r="B109" s="234" t="s">
        <v>512</v>
      </c>
      <c r="C109" s="236">
        <v>2.76660242727635E-2</v>
      </c>
      <c r="D109" s="236">
        <v>0</v>
      </c>
      <c r="E109" s="234"/>
      <c r="F109" s="234">
        <f t="shared" si="2"/>
        <v>2.76660242727635E-2</v>
      </c>
      <c r="G109" s="164"/>
    </row>
    <row r="110" spans="1:7" x14ac:dyDescent="0.3">
      <c r="A110" s="164" t="s">
        <v>580</v>
      </c>
      <c r="B110" s="234" t="s">
        <v>65</v>
      </c>
      <c r="C110" s="236">
        <v>1.0203650358129E-3</v>
      </c>
      <c r="D110" s="236">
        <v>0</v>
      </c>
      <c r="E110" s="234"/>
      <c r="F110" s="234">
        <f>SUM(C110:D110)</f>
        <v>1.0203650358129E-3</v>
      </c>
      <c r="G110" s="164"/>
    </row>
    <row r="111" spans="1:7" hidden="1" x14ac:dyDescent="0.3">
      <c r="A111" s="164" t="s">
        <v>581</v>
      </c>
      <c r="B111" s="179" t="s">
        <v>582</v>
      </c>
      <c r="C111" s="234"/>
      <c r="D111" s="234"/>
      <c r="E111" s="234"/>
      <c r="F111" s="234"/>
      <c r="G111" s="164"/>
    </row>
    <row r="112" spans="1:7" hidden="1" x14ac:dyDescent="0.3">
      <c r="A112" s="164" t="s">
        <v>583</v>
      </c>
      <c r="B112" s="179" t="s">
        <v>582</v>
      </c>
      <c r="C112" s="234"/>
      <c r="D112" s="234"/>
      <c r="E112" s="234"/>
      <c r="F112" s="234"/>
      <c r="G112" s="164"/>
    </row>
    <row r="113" spans="1:7" hidden="1" x14ac:dyDescent="0.3">
      <c r="A113" s="164" t="s">
        <v>584</v>
      </c>
      <c r="B113" s="179" t="s">
        <v>582</v>
      </c>
      <c r="C113" s="234"/>
      <c r="D113" s="234"/>
      <c r="E113" s="234"/>
      <c r="F113" s="234"/>
      <c r="G113" s="164"/>
    </row>
    <row r="114" spans="1:7" hidden="1" x14ac:dyDescent="0.3">
      <c r="A114" s="164" t="s">
        <v>585</v>
      </c>
      <c r="B114" s="179" t="s">
        <v>582</v>
      </c>
      <c r="C114" s="234"/>
      <c r="D114" s="234"/>
      <c r="E114" s="234"/>
      <c r="F114" s="234"/>
      <c r="G114" s="164"/>
    </row>
    <row r="115" spans="1:7" hidden="1" x14ac:dyDescent="0.3">
      <c r="A115" s="164" t="s">
        <v>586</v>
      </c>
      <c r="B115" s="179" t="s">
        <v>582</v>
      </c>
      <c r="C115" s="234"/>
      <c r="D115" s="234"/>
      <c r="E115" s="234"/>
      <c r="F115" s="234"/>
      <c r="G115" s="164"/>
    </row>
    <row r="116" spans="1:7" hidden="1" x14ac:dyDescent="0.3">
      <c r="A116" s="164" t="s">
        <v>587</v>
      </c>
      <c r="B116" s="179" t="s">
        <v>582</v>
      </c>
      <c r="C116" s="234"/>
      <c r="D116" s="234"/>
      <c r="E116" s="234"/>
      <c r="F116" s="234"/>
      <c r="G116" s="164"/>
    </row>
    <row r="117" spans="1:7" hidden="1" x14ac:dyDescent="0.3">
      <c r="A117" s="164" t="s">
        <v>588</v>
      </c>
      <c r="B117" s="179" t="s">
        <v>582</v>
      </c>
      <c r="C117" s="234"/>
      <c r="D117" s="234"/>
      <c r="E117" s="234"/>
      <c r="F117" s="234"/>
      <c r="G117" s="164"/>
    </row>
    <row r="118" spans="1:7" hidden="1" x14ac:dyDescent="0.3">
      <c r="A118" s="164" t="s">
        <v>589</v>
      </c>
      <c r="B118" s="179" t="s">
        <v>582</v>
      </c>
      <c r="C118" s="234"/>
      <c r="D118" s="234"/>
      <c r="E118" s="234"/>
      <c r="F118" s="234"/>
      <c r="G118" s="164"/>
    </row>
    <row r="119" spans="1:7" hidden="1" x14ac:dyDescent="0.3">
      <c r="A119" s="164" t="s">
        <v>590</v>
      </c>
      <c r="B119" s="179" t="s">
        <v>582</v>
      </c>
      <c r="C119" s="234"/>
      <c r="D119" s="234"/>
      <c r="E119" s="234"/>
      <c r="F119" s="234"/>
      <c r="G119" s="164"/>
    </row>
    <row r="120" spans="1:7" hidden="1" x14ac:dyDescent="0.3">
      <c r="A120" s="164" t="s">
        <v>591</v>
      </c>
      <c r="B120" s="179" t="s">
        <v>582</v>
      </c>
      <c r="C120" s="234"/>
      <c r="D120" s="234"/>
      <c r="E120" s="234"/>
      <c r="F120" s="234"/>
      <c r="G120" s="164"/>
    </row>
    <row r="121" spans="1:7" hidden="1" x14ac:dyDescent="0.3">
      <c r="A121" s="164" t="s">
        <v>592</v>
      </c>
      <c r="B121" s="179" t="s">
        <v>582</v>
      </c>
      <c r="C121" s="234"/>
      <c r="D121" s="234"/>
      <c r="E121" s="234"/>
      <c r="F121" s="234"/>
      <c r="G121" s="164"/>
    </row>
    <row r="122" spans="1:7" hidden="1" x14ac:dyDescent="0.3">
      <c r="A122" s="164" t="s">
        <v>593</v>
      </c>
      <c r="B122" s="179" t="s">
        <v>582</v>
      </c>
      <c r="C122" s="234"/>
      <c r="D122" s="234"/>
      <c r="E122" s="234"/>
      <c r="F122" s="234"/>
      <c r="G122" s="164"/>
    </row>
    <row r="123" spans="1:7" hidden="1" x14ac:dyDescent="0.3">
      <c r="A123" s="164" t="s">
        <v>594</v>
      </c>
      <c r="B123" s="179" t="s">
        <v>582</v>
      </c>
      <c r="C123" s="234"/>
      <c r="D123" s="234"/>
      <c r="E123" s="234"/>
      <c r="F123" s="234"/>
      <c r="G123" s="164"/>
    </row>
    <row r="124" spans="1:7" hidden="1" x14ac:dyDescent="0.3">
      <c r="A124" s="164" t="s">
        <v>595</v>
      </c>
      <c r="B124" s="179" t="s">
        <v>582</v>
      </c>
      <c r="C124" s="234"/>
      <c r="D124" s="234"/>
      <c r="E124" s="234"/>
      <c r="F124" s="234"/>
      <c r="G124" s="164"/>
    </row>
    <row r="125" spans="1:7" hidden="1" x14ac:dyDescent="0.3">
      <c r="A125" s="164" t="s">
        <v>596</v>
      </c>
      <c r="B125" s="179" t="s">
        <v>582</v>
      </c>
      <c r="C125" s="234"/>
      <c r="D125" s="234"/>
      <c r="E125" s="234"/>
      <c r="F125" s="234"/>
      <c r="G125" s="164"/>
    </row>
    <row r="126" spans="1:7" hidden="1" x14ac:dyDescent="0.3">
      <c r="A126" s="164" t="s">
        <v>597</v>
      </c>
      <c r="B126" s="179" t="s">
        <v>582</v>
      </c>
      <c r="C126" s="234"/>
      <c r="D126" s="234"/>
      <c r="E126" s="234"/>
      <c r="F126" s="234"/>
      <c r="G126" s="164"/>
    </row>
    <row r="127" spans="1:7" hidden="1" x14ac:dyDescent="0.3">
      <c r="A127" s="164" t="s">
        <v>598</v>
      </c>
      <c r="B127" s="179" t="s">
        <v>582</v>
      </c>
      <c r="C127" s="234"/>
      <c r="D127" s="234"/>
      <c r="E127" s="234"/>
      <c r="F127" s="234"/>
      <c r="G127" s="164"/>
    </row>
    <row r="128" spans="1:7" hidden="1" x14ac:dyDescent="0.3">
      <c r="A128" s="164" t="s">
        <v>599</v>
      </c>
      <c r="B128" s="179" t="s">
        <v>582</v>
      </c>
      <c r="C128" s="234"/>
      <c r="D128" s="234"/>
      <c r="E128" s="234"/>
      <c r="F128" s="234"/>
      <c r="G128" s="164"/>
    </row>
    <row r="129" spans="1:7" hidden="1" x14ac:dyDescent="0.3">
      <c r="A129" s="164" t="s">
        <v>600</v>
      </c>
      <c r="B129" s="179" t="s">
        <v>582</v>
      </c>
      <c r="C129" s="234"/>
      <c r="D129" s="234"/>
      <c r="E129" s="234"/>
      <c r="F129" s="234"/>
      <c r="G129" s="164"/>
    </row>
    <row r="130" spans="1:7" hidden="1" x14ac:dyDescent="0.3">
      <c r="A130" s="164" t="s">
        <v>1505</v>
      </c>
      <c r="B130" s="179" t="s">
        <v>582</v>
      </c>
      <c r="C130" s="234"/>
      <c r="D130" s="234"/>
      <c r="E130" s="234"/>
      <c r="F130" s="234"/>
      <c r="G130" s="164"/>
    </row>
    <row r="131" spans="1:7" hidden="1" x14ac:dyDescent="0.3">
      <c r="A131" s="164" t="s">
        <v>1506</v>
      </c>
      <c r="B131" s="179" t="s">
        <v>582</v>
      </c>
      <c r="C131" s="234"/>
      <c r="D131" s="234"/>
      <c r="E131" s="234"/>
      <c r="F131" s="234"/>
      <c r="G131" s="164"/>
    </row>
    <row r="132" spans="1:7" hidden="1" x14ac:dyDescent="0.3">
      <c r="A132" s="164" t="s">
        <v>1507</v>
      </c>
      <c r="B132" s="179" t="s">
        <v>582</v>
      </c>
      <c r="C132" s="234"/>
      <c r="D132" s="234"/>
      <c r="E132" s="234"/>
      <c r="F132" s="234"/>
      <c r="G132" s="164"/>
    </row>
    <row r="133" spans="1:7" hidden="1" x14ac:dyDescent="0.3">
      <c r="A133" s="164" t="s">
        <v>1508</v>
      </c>
      <c r="B133" s="179" t="s">
        <v>582</v>
      </c>
      <c r="C133" s="234"/>
      <c r="D133" s="234"/>
      <c r="E133" s="234"/>
      <c r="F133" s="234"/>
      <c r="G133" s="164"/>
    </row>
    <row r="134" spans="1:7" hidden="1" x14ac:dyDescent="0.3">
      <c r="A134" s="164" t="s">
        <v>1509</v>
      </c>
      <c r="B134" s="179" t="s">
        <v>582</v>
      </c>
      <c r="C134" s="234"/>
      <c r="D134" s="234"/>
      <c r="E134" s="234"/>
      <c r="F134" s="234"/>
      <c r="G134" s="164"/>
    </row>
    <row r="135" spans="1:7" hidden="1" x14ac:dyDescent="0.3">
      <c r="A135" s="164" t="s">
        <v>1510</v>
      </c>
      <c r="B135" s="179" t="s">
        <v>582</v>
      </c>
      <c r="C135" s="234"/>
      <c r="D135" s="234"/>
      <c r="E135" s="234"/>
      <c r="F135" s="234"/>
      <c r="G135" s="164"/>
    </row>
    <row r="136" spans="1:7" hidden="1" x14ac:dyDescent="0.3">
      <c r="A136" s="164" t="s">
        <v>1511</v>
      </c>
      <c r="B136" s="179" t="s">
        <v>582</v>
      </c>
      <c r="C136" s="234"/>
      <c r="D136" s="234"/>
      <c r="E136" s="234"/>
      <c r="F136" s="234"/>
      <c r="G136" s="164"/>
    </row>
    <row r="137" spans="1:7" hidden="1" x14ac:dyDescent="0.3">
      <c r="A137" s="164" t="s">
        <v>1512</v>
      </c>
      <c r="B137" s="179" t="s">
        <v>582</v>
      </c>
      <c r="C137" s="234"/>
      <c r="D137" s="234"/>
      <c r="E137" s="234"/>
      <c r="F137" s="234"/>
      <c r="G137" s="164"/>
    </row>
    <row r="138" spans="1:7" hidden="1" x14ac:dyDescent="0.3">
      <c r="A138" s="164" t="s">
        <v>1513</v>
      </c>
      <c r="B138" s="179" t="s">
        <v>582</v>
      </c>
      <c r="C138" s="234"/>
      <c r="D138" s="234"/>
      <c r="E138" s="234"/>
      <c r="F138" s="234"/>
      <c r="G138" s="164"/>
    </row>
    <row r="139" spans="1:7" hidden="1" x14ac:dyDescent="0.3">
      <c r="A139" s="164" t="s">
        <v>1514</v>
      </c>
      <c r="B139" s="179" t="s">
        <v>582</v>
      </c>
      <c r="C139" s="234"/>
      <c r="D139" s="234"/>
      <c r="E139" s="234"/>
      <c r="F139" s="234"/>
      <c r="G139" s="164"/>
    </row>
    <row r="140" spans="1:7" hidden="1" x14ac:dyDescent="0.3">
      <c r="A140" s="164" t="s">
        <v>1515</v>
      </c>
      <c r="B140" s="179" t="s">
        <v>582</v>
      </c>
      <c r="C140" s="234"/>
      <c r="D140" s="234"/>
      <c r="E140" s="234"/>
      <c r="F140" s="234"/>
      <c r="G140" s="164"/>
    </row>
    <row r="141" spans="1:7" hidden="1" x14ac:dyDescent="0.3">
      <c r="A141" s="164" t="s">
        <v>1516</v>
      </c>
      <c r="B141" s="179" t="s">
        <v>582</v>
      </c>
      <c r="C141" s="234"/>
      <c r="D141" s="234"/>
      <c r="E141" s="234"/>
      <c r="F141" s="234"/>
      <c r="G141" s="164"/>
    </row>
    <row r="142" spans="1:7" hidden="1" x14ac:dyDescent="0.3">
      <c r="A142" s="164" t="s">
        <v>1517</v>
      </c>
      <c r="B142" s="179" t="s">
        <v>582</v>
      </c>
      <c r="C142" s="234"/>
      <c r="D142" s="234"/>
      <c r="E142" s="234"/>
      <c r="F142" s="234"/>
      <c r="G142" s="164"/>
    </row>
    <row r="143" spans="1:7" hidden="1" x14ac:dyDescent="0.3">
      <c r="A143" s="164" t="s">
        <v>1518</v>
      </c>
      <c r="B143" s="179" t="s">
        <v>582</v>
      </c>
      <c r="C143" s="234"/>
      <c r="D143" s="234"/>
      <c r="E143" s="234"/>
      <c r="F143" s="234"/>
      <c r="G143" s="164"/>
    </row>
    <row r="144" spans="1:7" hidden="1" x14ac:dyDescent="0.3">
      <c r="A144" s="164" t="s">
        <v>1519</v>
      </c>
      <c r="B144" s="179" t="s">
        <v>582</v>
      </c>
      <c r="C144" s="234"/>
      <c r="D144" s="234"/>
      <c r="E144" s="234"/>
      <c r="F144" s="234"/>
      <c r="G144" s="164"/>
    </row>
    <row r="145" spans="1:7" hidden="1" x14ac:dyDescent="0.3">
      <c r="A145" s="164" t="s">
        <v>1520</v>
      </c>
      <c r="B145" s="179" t="s">
        <v>582</v>
      </c>
      <c r="C145" s="234"/>
      <c r="D145" s="234"/>
      <c r="E145" s="234"/>
      <c r="F145" s="234"/>
      <c r="G145" s="164"/>
    </row>
    <row r="146" spans="1:7" hidden="1" x14ac:dyDescent="0.3">
      <c r="A146" s="164" t="s">
        <v>1521</v>
      </c>
      <c r="B146" s="179" t="s">
        <v>582</v>
      </c>
      <c r="C146" s="234"/>
      <c r="D146" s="234"/>
      <c r="E146" s="234"/>
      <c r="F146" s="234"/>
      <c r="G146" s="164"/>
    </row>
    <row r="147" spans="1:7" hidden="1" x14ac:dyDescent="0.3">
      <c r="A147" s="164" t="s">
        <v>1522</v>
      </c>
      <c r="B147" s="179" t="s">
        <v>582</v>
      </c>
      <c r="C147" s="234"/>
      <c r="D147" s="234"/>
      <c r="E147" s="234"/>
      <c r="F147" s="234"/>
      <c r="G147" s="164"/>
    </row>
    <row r="148" spans="1:7" hidden="1" x14ac:dyDescent="0.3">
      <c r="A148" s="164" t="s">
        <v>1523</v>
      </c>
      <c r="B148" s="179" t="s">
        <v>582</v>
      </c>
      <c r="C148" s="234"/>
      <c r="D148" s="234"/>
      <c r="E148" s="234"/>
      <c r="F148" s="234"/>
      <c r="G148" s="164"/>
    </row>
    <row r="149" spans="1:7" x14ac:dyDescent="0.3">
      <c r="A149" s="181"/>
      <c r="B149" s="182" t="s">
        <v>601</v>
      </c>
      <c r="C149" s="181" t="s">
        <v>464</v>
      </c>
      <c r="D149" s="181" t="s">
        <v>465</v>
      </c>
      <c r="E149" s="183"/>
      <c r="F149" s="184" t="s">
        <v>430</v>
      </c>
      <c r="G149" s="184"/>
    </row>
    <row r="150" spans="1:7" x14ac:dyDescent="0.3">
      <c r="A150" s="164" t="s">
        <v>602</v>
      </c>
      <c r="B150" s="164" t="s">
        <v>603</v>
      </c>
      <c r="C150" s="236">
        <v>0.932806762434499</v>
      </c>
      <c r="D150" s="236">
        <v>0</v>
      </c>
      <c r="E150" s="240"/>
      <c r="F150" s="234">
        <f>SUM(C150:D150)</f>
        <v>0.932806762434499</v>
      </c>
    </row>
    <row r="151" spans="1:7" x14ac:dyDescent="0.3">
      <c r="A151" s="164" t="s">
        <v>604</v>
      </c>
      <c r="B151" s="164" t="s">
        <v>605</v>
      </c>
      <c r="C151" s="236">
        <v>0</v>
      </c>
      <c r="D151" s="236">
        <v>0</v>
      </c>
      <c r="E151" s="240"/>
      <c r="F151" s="234">
        <f t="shared" ref="F151:F152" si="3">SUM(C151:D151)</f>
        <v>0</v>
      </c>
    </row>
    <row r="152" spans="1:7" x14ac:dyDescent="0.3">
      <c r="A152" s="164" t="s">
        <v>606</v>
      </c>
      <c r="B152" s="164" t="s">
        <v>65</v>
      </c>
      <c r="C152" s="236">
        <v>6.7193237565512695E-2</v>
      </c>
      <c r="D152" s="236">
        <v>0</v>
      </c>
      <c r="E152" s="240"/>
      <c r="F152" s="234">
        <f t="shared" si="3"/>
        <v>6.7193237565512695E-2</v>
      </c>
    </row>
    <row r="153" spans="1:7" x14ac:dyDescent="0.3">
      <c r="A153" s="164" t="s">
        <v>607</v>
      </c>
      <c r="C153" s="234"/>
      <c r="D153" s="234"/>
      <c r="E153" s="240"/>
      <c r="F153" s="234"/>
    </row>
    <row r="154" spans="1:7" x14ac:dyDescent="0.3">
      <c r="A154" s="164" t="s">
        <v>608</v>
      </c>
      <c r="C154" s="234"/>
      <c r="D154" s="234"/>
      <c r="E154" s="240"/>
      <c r="F154" s="234"/>
    </row>
    <row r="155" spans="1:7" x14ac:dyDescent="0.3">
      <c r="A155" s="164" t="s">
        <v>609</v>
      </c>
      <c r="C155" s="234"/>
      <c r="D155" s="234"/>
      <c r="E155" s="240"/>
      <c r="F155" s="234"/>
    </row>
    <row r="156" spans="1:7" x14ac:dyDescent="0.3">
      <c r="A156" s="164" t="s">
        <v>610</v>
      </c>
      <c r="C156" s="234"/>
      <c r="D156" s="234"/>
      <c r="E156" s="240"/>
      <c r="F156" s="234"/>
    </row>
    <row r="157" spans="1:7" x14ac:dyDescent="0.3">
      <c r="A157" s="164" t="s">
        <v>611</v>
      </c>
      <c r="C157" s="234"/>
      <c r="D157" s="234"/>
      <c r="E157" s="240"/>
      <c r="F157" s="234"/>
    </row>
    <row r="158" spans="1:7" x14ac:dyDescent="0.3">
      <c r="A158" s="164" t="s">
        <v>612</v>
      </c>
      <c r="C158" s="234"/>
      <c r="D158" s="234"/>
      <c r="E158" s="240"/>
      <c r="F158" s="234"/>
    </row>
    <row r="159" spans="1:7" x14ac:dyDescent="0.3">
      <c r="A159" s="181"/>
      <c r="B159" s="182" t="s">
        <v>613</v>
      </c>
      <c r="C159" s="181" t="s">
        <v>464</v>
      </c>
      <c r="D159" s="181" t="s">
        <v>465</v>
      </c>
      <c r="E159" s="183"/>
      <c r="F159" s="184" t="s">
        <v>430</v>
      </c>
      <c r="G159" s="184"/>
    </row>
    <row r="160" spans="1:7" x14ac:dyDescent="0.3">
      <c r="A160" s="164" t="s">
        <v>614</v>
      </c>
      <c r="B160" s="164" t="s">
        <v>615</v>
      </c>
      <c r="C160" s="236">
        <v>3.2459644373215399E-2</v>
      </c>
      <c r="D160" s="236">
        <v>0</v>
      </c>
      <c r="E160" s="240"/>
      <c r="F160" s="234">
        <f>SUM(C160:D160)</f>
        <v>3.2459644373215399E-2</v>
      </c>
    </row>
    <row r="161" spans="1:7" x14ac:dyDescent="0.3">
      <c r="A161" s="164" t="s">
        <v>616</v>
      </c>
      <c r="B161" s="164" t="s">
        <v>617</v>
      </c>
      <c r="C161" s="236">
        <v>0.96754035562678498</v>
      </c>
      <c r="D161" s="236">
        <v>0</v>
      </c>
      <c r="E161" s="240"/>
      <c r="F161" s="234">
        <f t="shared" ref="F161:F162" si="4">SUM(C161:D161)</f>
        <v>0.96754035562678498</v>
      </c>
    </row>
    <row r="162" spans="1:7" x14ac:dyDescent="0.3">
      <c r="A162" s="164" t="s">
        <v>618</v>
      </c>
      <c r="B162" s="164" t="s">
        <v>65</v>
      </c>
      <c r="C162" s="236">
        <v>0</v>
      </c>
      <c r="D162" s="236">
        <v>0</v>
      </c>
      <c r="E162" s="240"/>
      <c r="F162" s="234">
        <f t="shared" si="4"/>
        <v>0</v>
      </c>
    </row>
    <row r="163" spans="1:7" x14ac:dyDescent="0.3">
      <c r="A163" s="164" t="s">
        <v>619</v>
      </c>
      <c r="E163" s="157"/>
    </row>
    <row r="164" spans="1:7" x14ac:dyDescent="0.3">
      <c r="A164" s="164" t="s">
        <v>620</v>
      </c>
      <c r="E164" s="157"/>
    </row>
    <row r="165" spans="1:7" x14ac:dyDescent="0.3">
      <c r="A165" s="164" t="s">
        <v>621</v>
      </c>
      <c r="E165" s="157"/>
    </row>
    <row r="166" spans="1:7" x14ac:dyDescent="0.3">
      <c r="A166" s="164" t="s">
        <v>622</v>
      </c>
      <c r="E166" s="157"/>
    </row>
    <row r="167" spans="1:7" x14ac:dyDescent="0.3">
      <c r="A167" s="164" t="s">
        <v>623</v>
      </c>
      <c r="E167" s="157"/>
    </row>
    <row r="168" spans="1:7" x14ac:dyDescent="0.3">
      <c r="A168" s="164" t="s">
        <v>624</v>
      </c>
      <c r="E168" s="157"/>
    </row>
    <row r="169" spans="1:7" x14ac:dyDescent="0.3">
      <c r="A169" s="181"/>
      <c r="B169" s="182" t="s">
        <v>625</v>
      </c>
      <c r="C169" s="181" t="s">
        <v>464</v>
      </c>
      <c r="D169" s="181" t="s">
        <v>465</v>
      </c>
      <c r="E169" s="183"/>
      <c r="F169" s="184" t="s">
        <v>430</v>
      </c>
      <c r="G169" s="184"/>
    </row>
    <row r="170" spans="1:7" x14ac:dyDescent="0.3">
      <c r="A170" s="164" t="s">
        <v>626</v>
      </c>
      <c r="B170" s="203" t="s">
        <v>627</v>
      </c>
      <c r="C170" s="236">
        <v>5.6002699791275999E-2</v>
      </c>
      <c r="D170" s="236">
        <v>0</v>
      </c>
      <c r="E170" s="240"/>
      <c r="F170" s="234">
        <f>SUM(C170:D170)</f>
        <v>5.6002699791275999E-2</v>
      </c>
    </row>
    <row r="171" spans="1:7" x14ac:dyDescent="0.3">
      <c r="A171" s="164" t="s">
        <v>628</v>
      </c>
      <c r="B171" s="203" t="s">
        <v>1524</v>
      </c>
      <c r="C171" s="236">
        <v>0.164411405686127</v>
      </c>
      <c r="D171" s="236">
        <v>0</v>
      </c>
      <c r="E171" s="240"/>
      <c r="F171" s="234">
        <f t="shared" ref="F171:F174" si="5">SUM(C171:D171)</f>
        <v>0.164411405686127</v>
      </c>
    </row>
    <row r="172" spans="1:7" x14ac:dyDescent="0.3">
      <c r="A172" s="164" t="s">
        <v>629</v>
      </c>
      <c r="B172" s="203" t="s">
        <v>1525</v>
      </c>
      <c r="C172" s="236">
        <v>0.101900676734812</v>
      </c>
      <c r="D172" s="236">
        <v>0</v>
      </c>
      <c r="E172" s="234"/>
      <c r="F172" s="234">
        <f t="shared" si="5"/>
        <v>0.101900676734812</v>
      </c>
    </row>
    <row r="173" spans="1:7" x14ac:dyDescent="0.3">
      <c r="A173" s="164" t="s">
        <v>630</v>
      </c>
      <c r="B173" s="203" t="s">
        <v>1526</v>
      </c>
      <c r="C173" s="236">
        <v>0.14817184343791101</v>
      </c>
      <c r="D173" s="236">
        <v>0</v>
      </c>
      <c r="E173" s="234"/>
      <c r="F173" s="234">
        <f t="shared" si="5"/>
        <v>0.14817184343791101</v>
      </c>
    </row>
    <row r="174" spans="1:7" x14ac:dyDescent="0.3">
      <c r="A174" s="164" t="s">
        <v>631</v>
      </c>
      <c r="B174" s="203" t="s">
        <v>1527</v>
      </c>
      <c r="C174" s="236">
        <v>0.529513374349875</v>
      </c>
      <c r="D174" s="236">
        <v>0</v>
      </c>
      <c r="E174" s="234"/>
      <c r="F174" s="234">
        <f t="shared" si="5"/>
        <v>0.529513374349875</v>
      </c>
    </row>
    <row r="175" spans="1:7" x14ac:dyDescent="0.3">
      <c r="A175" s="164" t="s">
        <v>632</v>
      </c>
      <c r="B175" s="177"/>
      <c r="C175" s="234"/>
      <c r="D175" s="234"/>
      <c r="E175" s="234"/>
      <c r="F175" s="234"/>
    </row>
    <row r="176" spans="1:7" x14ac:dyDescent="0.3">
      <c r="A176" s="164" t="s">
        <v>633</v>
      </c>
      <c r="B176" s="177"/>
      <c r="C176" s="234"/>
      <c r="D176" s="234"/>
      <c r="E176" s="234"/>
      <c r="F176" s="234"/>
    </row>
    <row r="177" spans="1:7" x14ac:dyDescent="0.3">
      <c r="A177" s="164" t="s">
        <v>634</v>
      </c>
      <c r="B177" s="203"/>
      <c r="C177" s="234"/>
      <c r="D177" s="234"/>
      <c r="E177" s="234"/>
      <c r="F177" s="234"/>
    </row>
    <row r="178" spans="1:7" x14ac:dyDescent="0.3">
      <c r="A178" s="164" t="s">
        <v>635</v>
      </c>
      <c r="B178" s="203"/>
      <c r="C178" s="234"/>
      <c r="D178" s="234"/>
      <c r="E178" s="234"/>
      <c r="F178" s="234"/>
    </row>
    <row r="179" spans="1:7" x14ac:dyDescent="0.3">
      <c r="A179" s="181"/>
      <c r="B179" s="182" t="s">
        <v>636</v>
      </c>
      <c r="C179" s="181" t="s">
        <v>464</v>
      </c>
      <c r="D179" s="181" t="s">
        <v>465</v>
      </c>
      <c r="E179" s="183"/>
      <c r="F179" s="184" t="s">
        <v>430</v>
      </c>
      <c r="G179" s="184"/>
    </row>
    <row r="180" spans="1:7" x14ac:dyDescent="0.3">
      <c r="A180" s="164" t="s">
        <v>637</v>
      </c>
      <c r="B180" s="164" t="s">
        <v>1528</v>
      </c>
      <c r="C180" s="236">
        <v>1.5173402373631799E-3</v>
      </c>
      <c r="D180" s="234">
        <v>0</v>
      </c>
      <c r="E180" s="240"/>
      <c r="F180" s="241">
        <f>SUM(C180:D180)</f>
        <v>1.5173402373631799E-3</v>
      </c>
    </row>
    <row r="181" spans="1:7" x14ac:dyDescent="0.3">
      <c r="A181" s="164" t="s">
        <v>638</v>
      </c>
      <c r="B181" s="242"/>
      <c r="C181" s="234"/>
      <c r="D181" s="234"/>
      <c r="E181" s="240"/>
      <c r="F181" s="234"/>
    </row>
    <row r="182" spans="1:7" x14ac:dyDescent="0.3">
      <c r="A182" s="164" t="s">
        <v>639</v>
      </c>
      <c r="B182" s="242"/>
      <c r="C182" s="234"/>
      <c r="D182" s="234"/>
      <c r="E182" s="240"/>
      <c r="F182" s="234"/>
    </row>
    <row r="183" spans="1:7" x14ac:dyDescent="0.3">
      <c r="A183" s="164" t="s">
        <v>640</v>
      </c>
      <c r="B183" s="242"/>
      <c r="C183" s="234"/>
      <c r="D183" s="234"/>
      <c r="E183" s="240"/>
      <c r="F183" s="234"/>
    </row>
    <row r="184" spans="1:7" x14ac:dyDescent="0.3">
      <c r="A184" s="164" t="s">
        <v>641</v>
      </c>
      <c r="B184" s="242"/>
      <c r="C184" s="234"/>
      <c r="D184" s="234"/>
      <c r="E184" s="240"/>
      <c r="F184" s="234"/>
    </row>
    <row r="185" spans="1:7" ht="18.5" x14ac:dyDescent="0.3">
      <c r="A185" s="243"/>
      <c r="B185" s="244" t="s">
        <v>427</v>
      </c>
      <c r="C185" s="243"/>
      <c r="D185" s="243"/>
      <c r="E185" s="243"/>
      <c r="F185" s="245"/>
      <c r="G185" s="245"/>
    </row>
    <row r="186" spans="1:7" x14ac:dyDescent="0.3">
      <c r="A186" s="181"/>
      <c r="B186" s="182" t="s">
        <v>642</v>
      </c>
      <c r="C186" s="181" t="s">
        <v>643</v>
      </c>
      <c r="D186" s="181" t="s">
        <v>644</v>
      </c>
      <c r="E186" s="183"/>
      <c r="F186" s="181" t="s">
        <v>464</v>
      </c>
      <c r="G186" s="181" t="s">
        <v>645</v>
      </c>
    </row>
    <row r="187" spans="1:7" x14ac:dyDescent="0.3">
      <c r="A187" s="164" t="s">
        <v>646</v>
      </c>
      <c r="B187" s="179" t="s">
        <v>647</v>
      </c>
      <c r="C187" s="185">
        <v>67.840387003607205</v>
      </c>
      <c r="E187" s="175"/>
      <c r="F187" s="202"/>
      <c r="G187" s="202"/>
    </row>
    <row r="188" spans="1:7" x14ac:dyDescent="0.3">
      <c r="A188" s="175"/>
      <c r="B188" s="246"/>
      <c r="C188" s="175"/>
      <c r="D188" s="175"/>
      <c r="E188" s="175"/>
      <c r="F188" s="202"/>
      <c r="G188" s="202"/>
    </row>
    <row r="189" spans="1:7" x14ac:dyDescent="0.3">
      <c r="B189" s="179" t="s">
        <v>648</v>
      </c>
      <c r="C189" s="175"/>
      <c r="D189" s="175"/>
      <c r="E189" s="175"/>
      <c r="F189" s="202"/>
      <c r="G189" s="202"/>
    </row>
    <row r="190" spans="1:7" x14ac:dyDescent="0.3">
      <c r="A190" s="164" t="s">
        <v>649</v>
      </c>
      <c r="B190" s="179" t="s">
        <v>650</v>
      </c>
      <c r="C190" s="185">
        <v>1406.74385798</v>
      </c>
      <c r="D190" s="185">
        <v>34301</v>
      </c>
      <c r="E190" s="175"/>
      <c r="F190" s="192">
        <f>IF($C$214=0,"",IF(C190="[for completion]","",IF(C190="","",C190/$C$214)))</f>
        <v>0.47648343125059006</v>
      </c>
      <c r="G190" s="192">
        <f>IF($D$214=0,"",IF(D190="[for completion]","",IF(D190="","",D190/$D$214)))</f>
        <v>0.78818447115053192</v>
      </c>
    </row>
    <row r="191" spans="1:7" x14ac:dyDescent="0.3">
      <c r="A191" s="164" t="s">
        <v>651</v>
      </c>
      <c r="B191" s="179" t="s">
        <v>652</v>
      </c>
      <c r="C191" s="185">
        <v>1003.93743364</v>
      </c>
      <c r="D191" s="185">
        <v>7388</v>
      </c>
      <c r="E191" s="175"/>
      <c r="F191" s="192">
        <f t="shared" ref="F191:F213" si="6">IF($C$214=0,"",IF(C191="[for completion]","",IF(C191="","",C191/$C$214)))</f>
        <v>0.3400473728235035</v>
      </c>
      <c r="G191" s="192">
        <f t="shared" ref="G191:G213" si="7">IF($D$214=0,"",IF(D191="[for completion]","",IF(D191="","",D191/$D$214)))</f>
        <v>0.16976493026034606</v>
      </c>
    </row>
    <row r="192" spans="1:7" x14ac:dyDescent="0.3">
      <c r="A192" s="164" t="s">
        <v>653</v>
      </c>
      <c r="B192" s="179" t="s">
        <v>654</v>
      </c>
      <c r="C192" s="185">
        <v>316.93680408</v>
      </c>
      <c r="D192" s="185">
        <v>1327</v>
      </c>
      <c r="E192" s="175"/>
      <c r="F192" s="192">
        <f t="shared" si="6"/>
        <v>0.10735084076676411</v>
      </c>
      <c r="G192" s="192">
        <f t="shared" si="7"/>
        <v>3.0492428594407039E-2</v>
      </c>
    </row>
    <row r="193" spans="1:7" x14ac:dyDescent="0.3">
      <c r="A193" s="164" t="s">
        <v>655</v>
      </c>
      <c r="B193" s="179" t="s">
        <v>656</v>
      </c>
      <c r="C193" s="185">
        <v>101.86977856999999</v>
      </c>
      <c r="D193" s="185">
        <v>298</v>
      </c>
      <c r="E193" s="175"/>
      <c r="F193" s="192">
        <f t="shared" si="6"/>
        <v>3.4504690643164346E-2</v>
      </c>
      <c r="G193" s="192">
        <f t="shared" si="7"/>
        <v>6.8475838139663136E-3</v>
      </c>
    </row>
    <row r="194" spans="1:7" x14ac:dyDescent="0.3">
      <c r="A194" s="164" t="s">
        <v>657</v>
      </c>
      <c r="B194" s="179" t="s">
        <v>658</v>
      </c>
      <c r="C194" s="185">
        <v>122.85792773999999</v>
      </c>
      <c r="D194" s="185">
        <v>205</v>
      </c>
      <c r="E194" s="175"/>
      <c r="F194" s="192">
        <f t="shared" si="6"/>
        <v>4.1613664515977943E-2</v>
      </c>
      <c r="G194" s="192">
        <f t="shared" si="7"/>
        <v>4.7105861807486384E-3</v>
      </c>
    </row>
    <row r="195" spans="1:7" x14ac:dyDescent="0.3">
      <c r="A195" s="164" t="s">
        <v>659</v>
      </c>
      <c r="B195" s="179" t="s">
        <v>582</v>
      </c>
      <c r="C195" s="247"/>
      <c r="D195" s="247"/>
      <c r="E195" s="175"/>
      <c r="F195" s="192" t="str">
        <f t="shared" si="6"/>
        <v/>
      </c>
      <c r="G195" s="192" t="str">
        <f t="shared" si="7"/>
        <v/>
      </c>
    </row>
    <row r="196" spans="1:7" x14ac:dyDescent="0.3">
      <c r="A196" s="164" t="s">
        <v>660</v>
      </c>
      <c r="B196" s="179" t="s">
        <v>582</v>
      </c>
      <c r="C196" s="247"/>
      <c r="D196" s="247"/>
      <c r="E196" s="175"/>
      <c r="F196" s="192" t="str">
        <f t="shared" si="6"/>
        <v/>
      </c>
      <c r="G196" s="192" t="str">
        <f t="shared" si="7"/>
        <v/>
      </c>
    </row>
    <row r="197" spans="1:7" x14ac:dyDescent="0.3">
      <c r="A197" s="164" t="s">
        <v>661</v>
      </c>
      <c r="B197" s="179" t="s">
        <v>582</v>
      </c>
      <c r="C197" s="247"/>
      <c r="D197" s="247"/>
      <c r="E197" s="175"/>
      <c r="F197" s="192" t="str">
        <f t="shared" si="6"/>
        <v/>
      </c>
      <c r="G197" s="192" t="str">
        <f t="shared" si="7"/>
        <v/>
      </c>
    </row>
    <row r="198" spans="1:7" x14ac:dyDescent="0.3">
      <c r="A198" s="164" t="s">
        <v>662</v>
      </c>
      <c r="B198" s="179" t="s">
        <v>582</v>
      </c>
      <c r="C198" s="247"/>
      <c r="D198" s="247"/>
      <c r="E198" s="175"/>
      <c r="F198" s="192" t="str">
        <f t="shared" si="6"/>
        <v/>
      </c>
      <c r="G198" s="192" t="str">
        <f t="shared" si="7"/>
        <v/>
      </c>
    </row>
    <row r="199" spans="1:7" x14ac:dyDescent="0.3">
      <c r="A199" s="164" t="s">
        <v>663</v>
      </c>
      <c r="B199" s="179" t="s">
        <v>582</v>
      </c>
      <c r="C199" s="247"/>
      <c r="D199" s="247"/>
      <c r="E199" s="179"/>
      <c r="F199" s="192" t="str">
        <f t="shared" si="6"/>
        <v/>
      </c>
      <c r="G199" s="192" t="str">
        <f t="shared" si="7"/>
        <v/>
      </c>
    </row>
    <row r="200" spans="1:7" x14ac:dyDescent="0.3">
      <c r="A200" s="164" t="s">
        <v>664</v>
      </c>
      <c r="B200" s="179" t="s">
        <v>582</v>
      </c>
      <c r="C200" s="247"/>
      <c r="D200" s="247"/>
      <c r="E200" s="179"/>
      <c r="F200" s="192" t="str">
        <f t="shared" si="6"/>
        <v/>
      </c>
      <c r="G200" s="192" t="str">
        <f t="shared" si="7"/>
        <v/>
      </c>
    </row>
    <row r="201" spans="1:7" x14ac:dyDescent="0.3">
      <c r="A201" s="164" t="s">
        <v>665</v>
      </c>
      <c r="B201" s="179" t="s">
        <v>582</v>
      </c>
      <c r="C201" s="247"/>
      <c r="D201" s="247"/>
      <c r="E201" s="179"/>
      <c r="F201" s="192" t="str">
        <f t="shared" si="6"/>
        <v/>
      </c>
      <c r="G201" s="192" t="str">
        <f t="shared" si="7"/>
        <v/>
      </c>
    </row>
    <row r="202" spans="1:7" x14ac:dyDescent="0.3">
      <c r="A202" s="164" t="s">
        <v>666</v>
      </c>
      <c r="B202" s="179" t="s">
        <v>582</v>
      </c>
      <c r="C202" s="247"/>
      <c r="D202" s="247"/>
      <c r="E202" s="179"/>
      <c r="F202" s="192" t="str">
        <f t="shared" si="6"/>
        <v/>
      </c>
      <c r="G202" s="192" t="str">
        <f t="shared" si="7"/>
        <v/>
      </c>
    </row>
    <row r="203" spans="1:7" x14ac:dyDescent="0.3">
      <c r="A203" s="164" t="s">
        <v>667</v>
      </c>
      <c r="B203" s="179" t="s">
        <v>582</v>
      </c>
      <c r="C203" s="247"/>
      <c r="D203" s="247"/>
      <c r="E203" s="179"/>
      <c r="F203" s="192" t="str">
        <f t="shared" si="6"/>
        <v/>
      </c>
      <c r="G203" s="192" t="str">
        <f t="shared" si="7"/>
        <v/>
      </c>
    </row>
    <row r="204" spans="1:7" x14ac:dyDescent="0.3">
      <c r="A204" s="164" t="s">
        <v>668</v>
      </c>
      <c r="B204" s="179" t="s">
        <v>582</v>
      </c>
      <c r="C204" s="247"/>
      <c r="D204" s="247"/>
      <c r="E204" s="179"/>
      <c r="F204" s="192" t="str">
        <f t="shared" si="6"/>
        <v/>
      </c>
      <c r="G204" s="192" t="str">
        <f t="shared" si="7"/>
        <v/>
      </c>
    </row>
    <row r="205" spans="1:7" x14ac:dyDescent="0.3">
      <c r="A205" s="164" t="s">
        <v>669</v>
      </c>
      <c r="B205" s="179" t="s">
        <v>582</v>
      </c>
      <c r="C205" s="247"/>
      <c r="D205" s="247"/>
      <c r="F205" s="192" t="str">
        <f t="shared" si="6"/>
        <v/>
      </c>
      <c r="G205" s="192" t="str">
        <f t="shared" si="7"/>
        <v/>
      </c>
    </row>
    <row r="206" spans="1:7" x14ac:dyDescent="0.3">
      <c r="A206" s="164" t="s">
        <v>670</v>
      </c>
      <c r="B206" s="179" t="s">
        <v>582</v>
      </c>
      <c r="C206" s="247"/>
      <c r="D206" s="247"/>
      <c r="E206" s="248"/>
      <c r="F206" s="192" t="str">
        <f t="shared" si="6"/>
        <v/>
      </c>
      <c r="G206" s="192" t="str">
        <f t="shared" si="7"/>
        <v/>
      </c>
    </row>
    <row r="207" spans="1:7" x14ac:dyDescent="0.3">
      <c r="A207" s="164" t="s">
        <v>671</v>
      </c>
      <c r="B207" s="179" t="s">
        <v>582</v>
      </c>
      <c r="C207" s="247"/>
      <c r="D207" s="247"/>
      <c r="E207" s="248"/>
      <c r="F207" s="192" t="str">
        <f t="shared" si="6"/>
        <v/>
      </c>
      <c r="G207" s="192" t="str">
        <f t="shared" si="7"/>
        <v/>
      </c>
    </row>
    <row r="208" spans="1:7" x14ac:dyDescent="0.3">
      <c r="A208" s="164" t="s">
        <v>672</v>
      </c>
      <c r="B208" s="179" t="s">
        <v>582</v>
      </c>
      <c r="C208" s="247"/>
      <c r="D208" s="247"/>
      <c r="E208" s="248"/>
      <c r="F208" s="192" t="str">
        <f t="shared" si="6"/>
        <v/>
      </c>
      <c r="G208" s="192" t="str">
        <f t="shared" si="7"/>
        <v/>
      </c>
    </row>
    <row r="209" spans="1:7" x14ac:dyDescent="0.3">
      <c r="A209" s="164" t="s">
        <v>673</v>
      </c>
      <c r="B209" s="179" t="s">
        <v>582</v>
      </c>
      <c r="C209" s="247"/>
      <c r="D209" s="247"/>
      <c r="E209" s="248"/>
      <c r="F209" s="192" t="str">
        <f t="shared" si="6"/>
        <v/>
      </c>
      <c r="G209" s="192" t="str">
        <f t="shared" si="7"/>
        <v/>
      </c>
    </row>
    <row r="210" spans="1:7" x14ac:dyDescent="0.3">
      <c r="A210" s="164" t="s">
        <v>674</v>
      </c>
      <c r="B210" s="179" t="s">
        <v>582</v>
      </c>
      <c r="C210" s="247"/>
      <c r="D210" s="247"/>
      <c r="E210" s="248"/>
      <c r="F210" s="192" t="str">
        <f t="shared" si="6"/>
        <v/>
      </c>
      <c r="G210" s="192" t="str">
        <f t="shared" si="7"/>
        <v/>
      </c>
    </row>
    <row r="211" spans="1:7" x14ac:dyDescent="0.3">
      <c r="A211" s="164" t="s">
        <v>675</v>
      </c>
      <c r="B211" s="179" t="s">
        <v>582</v>
      </c>
      <c r="C211" s="247"/>
      <c r="D211" s="247"/>
      <c r="E211" s="248"/>
      <c r="F211" s="192" t="str">
        <f t="shared" si="6"/>
        <v/>
      </c>
      <c r="G211" s="192" t="str">
        <f t="shared" si="7"/>
        <v/>
      </c>
    </row>
    <row r="212" spans="1:7" x14ac:dyDescent="0.3">
      <c r="A212" s="164" t="s">
        <v>676</v>
      </c>
      <c r="B212" s="179" t="s">
        <v>582</v>
      </c>
      <c r="C212" s="247"/>
      <c r="D212" s="247"/>
      <c r="E212" s="248"/>
      <c r="F212" s="192" t="str">
        <f t="shared" si="6"/>
        <v/>
      </c>
      <c r="G212" s="192" t="str">
        <f t="shared" si="7"/>
        <v/>
      </c>
    </row>
    <row r="213" spans="1:7" x14ac:dyDescent="0.3">
      <c r="A213" s="164" t="s">
        <v>677</v>
      </c>
      <c r="B213" s="179" t="s">
        <v>582</v>
      </c>
      <c r="C213" s="247"/>
      <c r="D213" s="247"/>
      <c r="E213" s="248"/>
      <c r="F213" s="192" t="str">
        <f t="shared" si="6"/>
        <v/>
      </c>
      <c r="G213" s="192" t="str">
        <f t="shared" si="7"/>
        <v/>
      </c>
    </row>
    <row r="214" spans="1:7" x14ac:dyDescent="0.3">
      <c r="A214" s="164" t="s">
        <v>678</v>
      </c>
      <c r="B214" s="194" t="s">
        <v>67</v>
      </c>
      <c r="C214" s="195">
        <f>SUM(C190:C213)</f>
        <v>2952.3458020100002</v>
      </c>
      <c r="D214" s="191">
        <f>SUM(D190:D213)</f>
        <v>43519</v>
      </c>
      <c r="E214" s="248"/>
      <c r="F214" s="249">
        <f>SUM(F190:F213)</f>
        <v>0.99999999999999989</v>
      </c>
      <c r="G214" s="249">
        <f>SUM(G190:G213)</f>
        <v>1</v>
      </c>
    </row>
    <row r="215" spans="1:7" x14ac:dyDescent="0.3">
      <c r="A215" s="181"/>
      <c r="B215" s="188" t="s">
        <v>679</v>
      </c>
      <c r="C215" s="181" t="s">
        <v>643</v>
      </c>
      <c r="D215" s="181" t="s">
        <v>644</v>
      </c>
      <c r="E215" s="183"/>
      <c r="F215" s="181" t="s">
        <v>464</v>
      </c>
      <c r="G215" s="181" t="s">
        <v>645</v>
      </c>
    </row>
    <row r="216" spans="1:7" x14ac:dyDescent="0.3">
      <c r="A216" s="164" t="s">
        <v>680</v>
      </c>
      <c r="B216" s="164" t="s">
        <v>681</v>
      </c>
      <c r="C216" s="234">
        <v>0.578745229329234</v>
      </c>
      <c r="F216" s="189"/>
      <c r="G216" s="189"/>
    </row>
    <row r="217" spans="1:7" x14ac:dyDescent="0.3">
      <c r="F217" s="189"/>
      <c r="G217" s="189"/>
    </row>
    <row r="218" spans="1:7" x14ac:dyDescent="0.3">
      <c r="B218" s="179" t="s">
        <v>682</v>
      </c>
      <c r="F218" s="189"/>
      <c r="G218" s="189"/>
    </row>
    <row r="219" spans="1:7" x14ac:dyDescent="0.3">
      <c r="A219" s="164" t="s">
        <v>683</v>
      </c>
      <c r="B219" s="164" t="s">
        <v>684</v>
      </c>
      <c r="C219" s="185">
        <v>784.88470795000001</v>
      </c>
      <c r="D219" s="185">
        <v>19859</v>
      </c>
      <c r="F219" s="192">
        <f t="shared" ref="F219:F233" si="8">IF($C$227=0,"",IF(C219="[for completion]","",C219/$C$227))</f>
        <v>0.26585121140472051</v>
      </c>
      <c r="G219" s="192">
        <f t="shared" ref="G219:G233" si="9">IF($D$227=0,"",IF(D219="[for completion]","",D219/$D$227))</f>
        <v>0.45632941933408394</v>
      </c>
    </row>
    <row r="220" spans="1:7" x14ac:dyDescent="0.3">
      <c r="A220" s="164" t="s">
        <v>685</v>
      </c>
      <c r="B220" s="164" t="s">
        <v>686</v>
      </c>
      <c r="C220" s="185">
        <v>352.65792451999999</v>
      </c>
      <c r="D220" s="185">
        <v>4995</v>
      </c>
      <c r="F220" s="192">
        <f t="shared" si="8"/>
        <v>0.11945007399875217</v>
      </c>
      <c r="G220" s="192">
        <f t="shared" si="9"/>
        <v>0.1147774535260461</v>
      </c>
    </row>
    <row r="221" spans="1:7" x14ac:dyDescent="0.3">
      <c r="A221" s="164" t="s">
        <v>687</v>
      </c>
      <c r="B221" s="164" t="s">
        <v>688</v>
      </c>
      <c r="C221" s="185">
        <v>394.57181943000103</v>
      </c>
      <c r="D221" s="185">
        <v>4984</v>
      </c>
      <c r="F221" s="192">
        <f t="shared" si="8"/>
        <v>0.13364688484708348</v>
      </c>
      <c r="G221" s="192">
        <f t="shared" si="9"/>
        <v>0.11452469036512787</v>
      </c>
    </row>
    <row r="222" spans="1:7" x14ac:dyDescent="0.3">
      <c r="A222" s="164" t="s">
        <v>689</v>
      </c>
      <c r="B222" s="164" t="s">
        <v>690</v>
      </c>
      <c r="C222" s="185">
        <v>418.50582136000003</v>
      </c>
      <c r="D222" s="185">
        <v>4622</v>
      </c>
      <c r="F222" s="192">
        <f t="shared" si="8"/>
        <v>0.14175365943754792</v>
      </c>
      <c r="G222" s="192">
        <f t="shared" si="9"/>
        <v>0.10620648452400101</v>
      </c>
    </row>
    <row r="223" spans="1:7" x14ac:dyDescent="0.3">
      <c r="A223" s="164" t="s">
        <v>691</v>
      </c>
      <c r="B223" s="164" t="s">
        <v>692</v>
      </c>
      <c r="C223" s="185">
        <v>476.22784505999903</v>
      </c>
      <c r="D223" s="185">
        <v>4650</v>
      </c>
      <c r="F223" s="192">
        <f t="shared" si="8"/>
        <v>0.16130490023755886</v>
      </c>
      <c r="G223" s="192">
        <f t="shared" si="9"/>
        <v>0.10684988166088376</v>
      </c>
    </row>
    <row r="224" spans="1:7" x14ac:dyDescent="0.3">
      <c r="A224" s="164" t="s">
        <v>693</v>
      </c>
      <c r="B224" s="164" t="s">
        <v>694</v>
      </c>
      <c r="C224" s="185">
        <v>367.89160122000101</v>
      </c>
      <c r="D224" s="185">
        <v>3117</v>
      </c>
      <c r="F224" s="192">
        <f t="shared" si="8"/>
        <v>0.12460992915177309</v>
      </c>
      <c r="G224" s="192">
        <f t="shared" si="9"/>
        <v>7.1623888416553691E-2</v>
      </c>
    </row>
    <row r="225" spans="1:7" x14ac:dyDescent="0.3">
      <c r="A225" s="164" t="s">
        <v>695</v>
      </c>
      <c r="B225" s="164" t="s">
        <v>696</v>
      </c>
      <c r="C225" s="185">
        <v>106.30609447000001</v>
      </c>
      <c r="D225" s="185">
        <v>817</v>
      </c>
      <c r="F225" s="192">
        <f t="shared" si="8"/>
        <v>3.6007331660683248E-2</v>
      </c>
      <c r="G225" s="192">
        <f t="shared" si="9"/>
        <v>1.8773409315471404E-2</v>
      </c>
    </row>
    <row r="226" spans="1:7" x14ac:dyDescent="0.3">
      <c r="A226" s="164" t="s">
        <v>697</v>
      </c>
      <c r="B226" s="164" t="s">
        <v>698</v>
      </c>
      <c r="C226" s="185">
        <v>51.299987999999999</v>
      </c>
      <c r="D226" s="185">
        <v>475</v>
      </c>
      <c r="F226" s="192">
        <f t="shared" si="8"/>
        <v>1.7376009261880567E-2</v>
      </c>
      <c r="G226" s="192">
        <f t="shared" si="9"/>
        <v>1.0914772857832211E-2</v>
      </c>
    </row>
    <row r="227" spans="1:7" x14ac:dyDescent="0.3">
      <c r="A227" s="164" t="s">
        <v>699</v>
      </c>
      <c r="B227" s="194" t="s">
        <v>67</v>
      </c>
      <c r="C227" s="185">
        <f>SUM(C219:C226)</f>
        <v>2952.3458020100015</v>
      </c>
      <c r="D227" s="247">
        <f>SUM(D219:D226)</f>
        <v>43519</v>
      </c>
      <c r="F227" s="234">
        <f>SUM(F219:F226)</f>
        <v>0.99999999999999978</v>
      </c>
      <c r="G227" s="234">
        <f>SUM(G219:G226)</f>
        <v>1</v>
      </c>
    </row>
    <row r="228" spans="1:7" x14ac:dyDescent="0.3">
      <c r="A228" s="164" t="s">
        <v>700</v>
      </c>
      <c r="B228" s="197" t="s">
        <v>701</v>
      </c>
      <c r="C228" s="185"/>
      <c r="D228" s="247"/>
      <c r="F228" s="192">
        <f t="shared" si="8"/>
        <v>0</v>
      </c>
      <c r="G228" s="192">
        <f t="shared" si="9"/>
        <v>0</v>
      </c>
    </row>
    <row r="229" spans="1:7" x14ac:dyDescent="0.3">
      <c r="A229" s="164" t="s">
        <v>702</v>
      </c>
      <c r="B229" s="197" t="s">
        <v>703</v>
      </c>
      <c r="C229" s="185"/>
      <c r="D229" s="247"/>
      <c r="F229" s="192">
        <f t="shared" si="8"/>
        <v>0</v>
      </c>
      <c r="G229" s="192">
        <f t="shared" si="9"/>
        <v>0</v>
      </c>
    </row>
    <row r="230" spans="1:7" x14ac:dyDescent="0.3">
      <c r="A230" s="164" t="s">
        <v>704</v>
      </c>
      <c r="B230" s="197" t="s">
        <v>705</v>
      </c>
      <c r="C230" s="185"/>
      <c r="D230" s="247"/>
      <c r="F230" s="192">
        <f t="shared" si="8"/>
        <v>0</v>
      </c>
      <c r="G230" s="192">
        <f t="shared" si="9"/>
        <v>0</v>
      </c>
    </row>
    <row r="231" spans="1:7" x14ac:dyDescent="0.3">
      <c r="A231" s="164" t="s">
        <v>706</v>
      </c>
      <c r="B231" s="197" t="s">
        <v>707</v>
      </c>
      <c r="C231" s="185"/>
      <c r="D231" s="247"/>
      <c r="F231" s="192">
        <f t="shared" si="8"/>
        <v>0</v>
      </c>
      <c r="G231" s="192">
        <f t="shared" si="9"/>
        <v>0</v>
      </c>
    </row>
    <row r="232" spans="1:7" x14ac:dyDescent="0.3">
      <c r="A232" s="164" t="s">
        <v>708</v>
      </c>
      <c r="B232" s="197" t="s">
        <v>709</v>
      </c>
      <c r="C232" s="185"/>
      <c r="D232" s="247"/>
      <c r="F232" s="192">
        <f t="shared" si="8"/>
        <v>0</v>
      </c>
      <c r="G232" s="192">
        <f t="shared" si="9"/>
        <v>0</v>
      </c>
    </row>
    <row r="233" spans="1:7" x14ac:dyDescent="0.3">
      <c r="A233" s="164" t="s">
        <v>710</v>
      </c>
      <c r="B233" s="197" t="s">
        <v>711</v>
      </c>
      <c r="C233" s="185"/>
      <c r="D233" s="247"/>
      <c r="F233" s="192">
        <f t="shared" si="8"/>
        <v>0</v>
      </c>
      <c r="G233" s="192">
        <f t="shared" si="9"/>
        <v>0</v>
      </c>
    </row>
    <row r="234" spans="1:7" x14ac:dyDescent="0.3">
      <c r="A234" s="164" t="s">
        <v>712</v>
      </c>
      <c r="B234" s="197"/>
      <c r="F234" s="192"/>
      <c r="G234" s="192"/>
    </row>
    <row r="235" spans="1:7" x14ac:dyDescent="0.3">
      <c r="A235" s="164" t="s">
        <v>713</v>
      </c>
      <c r="B235" s="197"/>
      <c r="F235" s="192"/>
      <c r="G235" s="192"/>
    </row>
    <row r="236" spans="1:7" x14ac:dyDescent="0.3">
      <c r="A236" s="164" t="s">
        <v>714</v>
      </c>
      <c r="B236" s="197"/>
      <c r="F236" s="192"/>
      <c r="G236" s="192"/>
    </row>
    <row r="237" spans="1:7" x14ac:dyDescent="0.3">
      <c r="A237" s="181"/>
      <c r="B237" s="188" t="s">
        <v>715</v>
      </c>
      <c r="C237" s="181" t="s">
        <v>643</v>
      </c>
      <c r="D237" s="181" t="s">
        <v>644</v>
      </c>
      <c r="E237" s="183"/>
      <c r="F237" s="181" t="s">
        <v>464</v>
      </c>
      <c r="G237" s="181" t="s">
        <v>645</v>
      </c>
    </row>
    <row r="238" spans="1:7" x14ac:dyDescent="0.3">
      <c r="A238" s="164" t="s">
        <v>716</v>
      </c>
      <c r="B238" s="164" t="s">
        <v>681</v>
      </c>
      <c r="C238" s="234">
        <v>0.51014858882553904</v>
      </c>
      <c r="F238" s="189"/>
      <c r="G238" s="189"/>
    </row>
    <row r="239" spans="1:7" x14ac:dyDescent="0.3">
      <c r="F239" s="189"/>
      <c r="G239" s="189"/>
    </row>
    <row r="240" spans="1:7" x14ac:dyDescent="0.3">
      <c r="B240" s="179" t="s">
        <v>682</v>
      </c>
      <c r="F240" s="189"/>
      <c r="G240" s="189"/>
    </row>
    <row r="241" spans="1:7" x14ac:dyDescent="0.3">
      <c r="A241" s="164" t="s">
        <v>717</v>
      </c>
      <c r="B241" s="164" t="s">
        <v>684</v>
      </c>
      <c r="C241" s="185">
        <v>1027.96013483</v>
      </c>
      <c r="D241" s="185">
        <v>23669</v>
      </c>
      <c r="F241" s="192">
        <f>IF($C$249=0,"",IF(C241="[Mark as ND1 if not relevant]","",C241/$C$249))</f>
        <v>0.34818419106940307</v>
      </c>
      <c r="G241" s="192">
        <f>IF($D$249=0,"",IF(D241="[Mark as ND1 if not relevant]","",D241/$D$249))</f>
        <v>0.54387738688848553</v>
      </c>
    </row>
    <row r="242" spans="1:7" x14ac:dyDescent="0.3">
      <c r="A242" s="164" t="s">
        <v>718</v>
      </c>
      <c r="B242" s="164" t="s">
        <v>686</v>
      </c>
      <c r="C242" s="185">
        <v>403.83215623000001</v>
      </c>
      <c r="D242" s="185">
        <v>5060</v>
      </c>
      <c r="F242" s="192">
        <f t="shared" ref="F242:F248" si="10">IF($C$249=0,"",IF(C242="[Mark as ND1 if not relevant]","",C242/$C$249))</f>
        <v>0.13678348788108263</v>
      </c>
      <c r="G242" s="192">
        <f t="shared" ref="G242:G248" si="11">IF($D$249=0,"",IF(D242="[Mark as ND1 if not relevant]","",D242/$D$249))</f>
        <v>0.11627105402238103</v>
      </c>
    </row>
    <row r="243" spans="1:7" x14ac:dyDescent="0.3">
      <c r="A243" s="164" t="s">
        <v>719</v>
      </c>
      <c r="B243" s="164" t="s">
        <v>688</v>
      </c>
      <c r="C243" s="185">
        <v>402.09992184999999</v>
      </c>
      <c r="D243" s="185">
        <v>4608</v>
      </c>
      <c r="F243" s="192">
        <f t="shared" si="10"/>
        <v>0.13619675634752693</v>
      </c>
      <c r="G243" s="192">
        <f t="shared" si="11"/>
        <v>0.10588478595555964</v>
      </c>
    </row>
    <row r="244" spans="1:7" x14ac:dyDescent="0.3">
      <c r="A244" s="164" t="s">
        <v>720</v>
      </c>
      <c r="B244" s="164" t="s">
        <v>690</v>
      </c>
      <c r="C244" s="185">
        <v>427.33276960000001</v>
      </c>
      <c r="D244" s="185">
        <v>4192</v>
      </c>
      <c r="F244" s="192">
        <f t="shared" si="10"/>
        <v>0.14474346782448913</v>
      </c>
      <c r="G244" s="192">
        <f t="shared" si="11"/>
        <v>9.6325742779016066E-2</v>
      </c>
    </row>
    <row r="245" spans="1:7" x14ac:dyDescent="0.3">
      <c r="A245" s="164" t="s">
        <v>721</v>
      </c>
      <c r="B245" s="164" t="s">
        <v>692</v>
      </c>
      <c r="C245" s="185">
        <v>323.40101205000002</v>
      </c>
      <c r="D245" s="185">
        <v>3004</v>
      </c>
      <c r="F245" s="192">
        <f t="shared" si="10"/>
        <v>0.1095403566309285</v>
      </c>
      <c r="G245" s="192">
        <f t="shared" si="11"/>
        <v>6.9027321399848338E-2</v>
      </c>
    </row>
    <row r="246" spans="1:7" x14ac:dyDescent="0.3">
      <c r="A246" s="164" t="s">
        <v>722</v>
      </c>
      <c r="B246" s="164" t="s">
        <v>694</v>
      </c>
      <c r="C246" s="185">
        <v>252.24111246000001</v>
      </c>
      <c r="D246" s="185">
        <v>1979</v>
      </c>
      <c r="F246" s="192">
        <f t="shared" si="10"/>
        <v>8.5437523032793311E-2</v>
      </c>
      <c r="G246" s="192">
        <f t="shared" si="11"/>
        <v>4.5474390496105146E-2</v>
      </c>
    </row>
    <row r="247" spans="1:7" x14ac:dyDescent="0.3">
      <c r="A247" s="164" t="s">
        <v>723</v>
      </c>
      <c r="B247" s="164" t="s">
        <v>696</v>
      </c>
      <c r="C247" s="185">
        <v>67.604345670000001</v>
      </c>
      <c r="D247" s="185">
        <v>479</v>
      </c>
      <c r="F247" s="192">
        <f t="shared" si="10"/>
        <v>2.2898518738548167E-2</v>
      </c>
      <c r="G247" s="192">
        <f t="shared" si="11"/>
        <v>1.1006686734529746E-2</v>
      </c>
    </row>
    <row r="248" spans="1:7" x14ac:dyDescent="0.3">
      <c r="A248" s="164" t="s">
        <v>724</v>
      </c>
      <c r="B248" s="164" t="s">
        <v>698</v>
      </c>
      <c r="C248" s="185">
        <v>47.87434932</v>
      </c>
      <c r="D248" s="185">
        <v>528</v>
      </c>
      <c r="F248" s="192">
        <f t="shared" si="10"/>
        <v>1.6215698475228222E-2</v>
      </c>
      <c r="G248" s="192">
        <f t="shared" si="11"/>
        <v>1.2132631724074543E-2</v>
      </c>
    </row>
    <row r="249" spans="1:7" x14ac:dyDescent="0.3">
      <c r="A249" s="164" t="s">
        <v>725</v>
      </c>
      <c r="B249" s="194" t="s">
        <v>67</v>
      </c>
      <c r="C249" s="185">
        <f>SUM(C241:C248)</f>
        <v>2952.3458020100002</v>
      </c>
      <c r="D249" s="247">
        <f>SUM(D241:D248)</f>
        <v>43519</v>
      </c>
      <c r="F249" s="234">
        <f>SUM(F241:F248)</f>
        <v>0.99999999999999989</v>
      </c>
      <c r="G249" s="234">
        <f>SUM(G241:G248)</f>
        <v>1</v>
      </c>
    </row>
    <row r="250" spans="1:7" x14ac:dyDescent="0.3">
      <c r="A250" s="164" t="s">
        <v>726</v>
      </c>
      <c r="B250" s="197" t="s">
        <v>701</v>
      </c>
      <c r="C250" s="185"/>
      <c r="D250" s="247"/>
      <c r="F250" s="192">
        <f t="shared" ref="F250:F255" si="12">IF($C$249=0,"",IF(C250="[for completion]","",C250/$C$249))</f>
        <v>0</v>
      </c>
      <c r="G250" s="192">
        <f t="shared" ref="G250:G255" si="13">IF($D$249=0,"",IF(D250="[for completion]","",D250/$D$249))</f>
        <v>0</v>
      </c>
    </row>
    <row r="251" spans="1:7" x14ac:dyDescent="0.3">
      <c r="A251" s="164" t="s">
        <v>727</v>
      </c>
      <c r="B251" s="197" t="s">
        <v>703</v>
      </c>
      <c r="C251" s="185"/>
      <c r="D251" s="247"/>
      <c r="F251" s="192">
        <f t="shared" si="12"/>
        <v>0</v>
      </c>
      <c r="G251" s="192">
        <f t="shared" si="13"/>
        <v>0</v>
      </c>
    </row>
    <row r="252" spans="1:7" x14ac:dyDescent="0.3">
      <c r="A252" s="164" t="s">
        <v>728</v>
      </c>
      <c r="B252" s="197" t="s">
        <v>705</v>
      </c>
      <c r="C252" s="185"/>
      <c r="D252" s="247"/>
      <c r="F252" s="192">
        <f t="shared" si="12"/>
        <v>0</v>
      </c>
      <c r="G252" s="192">
        <f t="shared" si="13"/>
        <v>0</v>
      </c>
    </row>
    <row r="253" spans="1:7" x14ac:dyDescent="0.3">
      <c r="A253" s="164" t="s">
        <v>729</v>
      </c>
      <c r="B253" s="197" t="s">
        <v>707</v>
      </c>
      <c r="C253" s="185"/>
      <c r="D253" s="247"/>
      <c r="F253" s="192">
        <f t="shared" si="12"/>
        <v>0</v>
      </c>
      <c r="G253" s="192">
        <f t="shared" si="13"/>
        <v>0</v>
      </c>
    </row>
    <row r="254" spans="1:7" x14ac:dyDescent="0.3">
      <c r="A254" s="164" t="s">
        <v>730</v>
      </c>
      <c r="B254" s="197" t="s">
        <v>709</v>
      </c>
      <c r="C254" s="185"/>
      <c r="D254" s="247"/>
      <c r="F254" s="192">
        <f t="shared" si="12"/>
        <v>0</v>
      </c>
      <c r="G254" s="192">
        <f t="shared" si="13"/>
        <v>0</v>
      </c>
    </row>
    <row r="255" spans="1:7" x14ac:dyDescent="0.3">
      <c r="A255" s="164" t="s">
        <v>731</v>
      </c>
      <c r="B255" s="197" t="s">
        <v>711</v>
      </c>
      <c r="C255" s="185"/>
      <c r="D255" s="247"/>
      <c r="F255" s="192">
        <f t="shared" si="12"/>
        <v>0</v>
      </c>
      <c r="G255" s="192">
        <f t="shared" si="13"/>
        <v>0</v>
      </c>
    </row>
    <row r="256" spans="1:7" x14ac:dyDescent="0.3">
      <c r="A256" s="164" t="s">
        <v>732</v>
      </c>
      <c r="B256" s="197"/>
      <c r="F256" s="193"/>
      <c r="G256" s="193"/>
    </row>
    <row r="257" spans="1:7" x14ac:dyDescent="0.3">
      <c r="A257" s="164" t="s">
        <v>733</v>
      </c>
      <c r="B257" s="197"/>
      <c r="F257" s="193"/>
      <c r="G257" s="193"/>
    </row>
    <row r="258" spans="1:7" x14ac:dyDescent="0.3">
      <c r="A258" s="164" t="s">
        <v>734</v>
      </c>
      <c r="B258" s="197"/>
      <c r="F258" s="193"/>
      <c r="G258" s="193"/>
    </row>
    <row r="259" spans="1:7" x14ac:dyDescent="0.3">
      <c r="A259" s="181"/>
      <c r="B259" s="188" t="s">
        <v>735</v>
      </c>
      <c r="C259" s="181" t="s">
        <v>464</v>
      </c>
      <c r="D259" s="181"/>
      <c r="E259" s="183"/>
      <c r="F259" s="181"/>
      <c r="G259" s="181"/>
    </row>
    <row r="260" spans="1:7" x14ac:dyDescent="0.3">
      <c r="A260" s="164" t="s">
        <v>736</v>
      </c>
      <c r="B260" s="164" t="s">
        <v>1529</v>
      </c>
      <c r="C260" s="234">
        <v>0</v>
      </c>
      <c r="E260" s="248"/>
      <c r="F260" s="248"/>
      <c r="G260" s="248"/>
    </row>
    <row r="261" spans="1:7" x14ac:dyDescent="0.3">
      <c r="A261" s="164" t="s">
        <v>738</v>
      </c>
      <c r="B261" s="164" t="s">
        <v>739</v>
      </c>
      <c r="C261" s="234">
        <v>0</v>
      </c>
      <c r="E261" s="248"/>
      <c r="F261" s="248"/>
    </row>
    <row r="262" spans="1:7" x14ac:dyDescent="0.3">
      <c r="A262" s="164" t="s">
        <v>740</v>
      </c>
      <c r="B262" s="164" t="s">
        <v>741</v>
      </c>
      <c r="C262" s="234">
        <v>0</v>
      </c>
      <c r="E262" s="248"/>
      <c r="F262" s="248"/>
    </row>
    <row r="263" spans="1:7" x14ac:dyDescent="0.3">
      <c r="A263" s="164" t="s">
        <v>742</v>
      </c>
      <c r="B263" s="164" t="s">
        <v>743</v>
      </c>
      <c r="C263" s="234">
        <v>0</v>
      </c>
      <c r="E263" s="248"/>
      <c r="F263" s="248"/>
    </row>
    <row r="264" spans="1:7" x14ac:dyDescent="0.3">
      <c r="A264" s="164" t="s">
        <v>744</v>
      </c>
      <c r="B264" s="179" t="s">
        <v>745</v>
      </c>
      <c r="C264" s="234">
        <v>0</v>
      </c>
      <c r="D264" s="175"/>
      <c r="E264" s="175"/>
      <c r="F264" s="202"/>
      <c r="G264" s="202"/>
    </row>
    <row r="265" spans="1:7" x14ac:dyDescent="0.3">
      <c r="A265" s="164" t="s">
        <v>746</v>
      </c>
      <c r="B265" s="164" t="s">
        <v>65</v>
      </c>
      <c r="C265" s="234">
        <v>1</v>
      </c>
      <c r="E265" s="248"/>
      <c r="F265" s="248"/>
    </row>
    <row r="266" spans="1:7" x14ac:dyDescent="0.3">
      <c r="A266" s="164" t="s">
        <v>748</v>
      </c>
      <c r="B266" s="197" t="s">
        <v>750</v>
      </c>
      <c r="C266" s="250"/>
      <c r="E266" s="248"/>
      <c r="F266" s="248"/>
    </row>
    <row r="267" spans="1:7" x14ac:dyDescent="0.3">
      <c r="A267" s="164" t="s">
        <v>749</v>
      </c>
      <c r="B267" s="197" t="s">
        <v>752</v>
      </c>
      <c r="C267" s="234"/>
      <c r="E267" s="248"/>
      <c r="F267" s="248"/>
    </row>
    <row r="268" spans="1:7" x14ac:dyDescent="0.3">
      <c r="A268" s="164" t="s">
        <v>751</v>
      </c>
      <c r="B268" s="197" t="s">
        <v>754</v>
      </c>
      <c r="C268" s="234"/>
      <c r="E268" s="248"/>
      <c r="F268" s="248"/>
    </row>
    <row r="269" spans="1:7" x14ac:dyDescent="0.3">
      <c r="A269" s="164" t="s">
        <v>753</v>
      </c>
      <c r="B269" s="197" t="s">
        <v>756</v>
      </c>
      <c r="C269" s="234"/>
      <c r="E269" s="248"/>
      <c r="F269" s="248"/>
    </row>
    <row r="270" spans="1:7" x14ac:dyDescent="0.3">
      <c r="A270" s="164" t="s">
        <v>755</v>
      </c>
      <c r="B270" s="197" t="s">
        <v>171</v>
      </c>
      <c r="C270" s="234"/>
      <c r="E270" s="248"/>
      <c r="F270" s="248"/>
    </row>
    <row r="271" spans="1:7" x14ac:dyDescent="0.3">
      <c r="A271" s="164" t="s">
        <v>757</v>
      </c>
      <c r="B271" s="197" t="s">
        <v>171</v>
      </c>
      <c r="C271" s="234"/>
      <c r="E271" s="248"/>
      <c r="F271" s="248"/>
    </row>
    <row r="272" spans="1:7" x14ac:dyDescent="0.3">
      <c r="A272" s="164" t="s">
        <v>758</v>
      </c>
      <c r="B272" s="197" t="s">
        <v>171</v>
      </c>
      <c r="C272" s="234"/>
      <c r="E272" s="248"/>
      <c r="F272" s="248"/>
    </row>
    <row r="273" spans="1:7" x14ac:dyDescent="0.3">
      <c r="A273" s="164" t="s">
        <v>759</v>
      </c>
      <c r="B273" s="197" t="s">
        <v>171</v>
      </c>
      <c r="C273" s="234"/>
      <c r="E273" s="248"/>
      <c r="F273" s="248"/>
    </row>
    <row r="274" spans="1:7" x14ac:dyDescent="0.3">
      <c r="A274" s="164" t="s">
        <v>760</v>
      </c>
      <c r="B274" s="197" t="s">
        <v>171</v>
      </c>
      <c r="C274" s="234"/>
      <c r="E274" s="248"/>
      <c r="F274" s="248"/>
    </row>
    <row r="275" spans="1:7" x14ac:dyDescent="0.3">
      <c r="A275" s="164" t="s">
        <v>761</v>
      </c>
      <c r="B275" s="197" t="s">
        <v>171</v>
      </c>
      <c r="C275" s="234"/>
      <c r="E275" s="248"/>
      <c r="F275" s="248"/>
    </row>
    <row r="276" spans="1:7" x14ac:dyDescent="0.3">
      <c r="A276" s="181"/>
      <c r="B276" s="188" t="s">
        <v>762</v>
      </c>
      <c r="C276" s="181" t="s">
        <v>464</v>
      </c>
      <c r="D276" s="181"/>
      <c r="E276" s="183"/>
      <c r="F276" s="181"/>
      <c r="G276" s="184"/>
    </row>
    <row r="277" spans="1:7" x14ac:dyDescent="0.3">
      <c r="A277" s="164" t="s">
        <v>763</v>
      </c>
      <c r="B277" s="164" t="s">
        <v>764</v>
      </c>
      <c r="C277" s="234">
        <v>1</v>
      </c>
      <c r="E277" s="157"/>
      <c r="F277" s="157"/>
    </row>
    <row r="278" spans="1:7" x14ac:dyDescent="0.3">
      <c r="A278" s="164" t="s">
        <v>765</v>
      </c>
      <c r="B278" s="164" t="s">
        <v>766</v>
      </c>
      <c r="C278" s="234">
        <v>0</v>
      </c>
      <c r="E278" s="157"/>
      <c r="F278" s="157"/>
    </row>
    <row r="279" spans="1:7" x14ac:dyDescent="0.3">
      <c r="A279" s="164" t="s">
        <v>767</v>
      </c>
      <c r="B279" s="164" t="s">
        <v>65</v>
      </c>
      <c r="C279" s="234">
        <v>0</v>
      </c>
      <c r="E279" s="157"/>
      <c r="F279" s="157"/>
    </row>
    <row r="280" spans="1:7" x14ac:dyDescent="0.3">
      <c r="A280" s="164" t="s">
        <v>768</v>
      </c>
      <c r="C280" s="234"/>
      <c r="E280" s="157"/>
      <c r="F280" s="157"/>
    </row>
    <row r="281" spans="1:7" x14ac:dyDescent="0.3">
      <c r="A281" s="164" t="s">
        <v>769</v>
      </c>
      <c r="C281" s="234"/>
      <c r="E281" s="157"/>
      <c r="F281" s="157"/>
    </row>
    <row r="282" spans="1:7" x14ac:dyDescent="0.3">
      <c r="A282" s="164" t="s">
        <v>770</v>
      </c>
      <c r="C282" s="234"/>
      <c r="E282" s="157"/>
      <c r="F282" s="157"/>
    </row>
    <row r="283" spans="1:7" x14ac:dyDescent="0.3">
      <c r="A283" s="164" t="s">
        <v>771</v>
      </c>
      <c r="C283" s="234"/>
      <c r="E283" s="157"/>
      <c r="F283" s="157"/>
    </row>
    <row r="284" spans="1:7" x14ac:dyDescent="0.3">
      <c r="A284" s="164" t="s">
        <v>772</v>
      </c>
      <c r="C284" s="234"/>
      <c r="E284" s="157"/>
      <c r="F284" s="157"/>
    </row>
    <row r="285" spans="1:7" x14ac:dyDescent="0.3">
      <c r="A285" s="164" t="s">
        <v>773</v>
      </c>
      <c r="C285" s="234"/>
      <c r="E285" s="157"/>
      <c r="F285" s="157"/>
    </row>
    <row r="286" spans="1:7" x14ac:dyDescent="0.3">
      <c r="A286" s="182"/>
      <c r="B286" s="182" t="s">
        <v>1530</v>
      </c>
      <c r="C286" s="182" t="s">
        <v>53</v>
      </c>
      <c r="D286" s="182" t="s">
        <v>1531</v>
      </c>
      <c r="E286" s="182"/>
      <c r="F286" s="182" t="s">
        <v>464</v>
      </c>
      <c r="G286" s="182" t="s">
        <v>1532</v>
      </c>
    </row>
    <row r="287" spans="1:7" x14ac:dyDescent="0.3">
      <c r="A287" s="164" t="s">
        <v>1533</v>
      </c>
      <c r="B287" s="179" t="s">
        <v>582</v>
      </c>
      <c r="C287" s="185"/>
      <c r="E287" s="167"/>
      <c r="F287" s="192" t="str">
        <f>IF($C$305=0,"",IF(C287="[For completion]","",C287/$C$305))</f>
        <v/>
      </c>
      <c r="G287" s="192" t="str">
        <f>IF($D$305=0,"",IF(D287="[For completion]","",D287/$D$305))</f>
        <v/>
      </c>
    </row>
    <row r="288" spans="1:7" x14ac:dyDescent="0.3">
      <c r="A288" s="164" t="s">
        <v>1534</v>
      </c>
      <c r="B288" s="179" t="s">
        <v>582</v>
      </c>
      <c r="C288" s="185"/>
      <c r="E288" s="167"/>
      <c r="F288" s="192" t="str">
        <f t="shared" ref="F288:F304" si="14">IF($C$305=0,"",IF(C288="[For completion]","",C288/$C$305))</f>
        <v/>
      </c>
      <c r="G288" s="192" t="str">
        <f t="shared" ref="G288:G304" si="15">IF($D$305=0,"",IF(D288="[For completion]","",D288/$D$305))</f>
        <v/>
      </c>
    </row>
    <row r="289" spans="1:7" x14ac:dyDescent="0.3">
      <c r="A289" s="164" t="s">
        <v>1535</v>
      </c>
      <c r="B289" s="179" t="s">
        <v>582</v>
      </c>
      <c r="C289" s="185"/>
      <c r="E289" s="167"/>
      <c r="F289" s="192" t="str">
        <f t="shared" si="14"/>
        <v/>
      </c>
      <c r="G289" s="192" t="str">
        <f t="shared" si="15"/>
        <v/>
      </c>
    </row>
    <row r="290" spans="1:7" x14ac:dyDescent="0.3">
      <c r="A290" s="164" t="s">
        <v>1536</v>
      </c>
      <c r="B290" s="179" t="s">
        <v>582</v>
      </c>
      <c r="C290" s="185"/>
      <c r="E290" s="167"/>
      <c r="F290" s="192" t="str">
        <f t="shared" si="14"/>
        <v/>
      </c>
      <c r="G290" s="192" t="str">
        <f t="shared" si="15"/>
        <v/>
      </c>
    </row>
    <row r="291" spans="1:7" x14ac:dyDescent="0.3">
      <c r="A291" s="164" t="s">
        <v>1537</v>
      </c>
      <c r="B291" s="179" t="s">
        <v>582</v>
      </c>
      <c r="C291" s="185"/>
      <c r="E291" s="167"/>
      <c r="F291" s="192" t="str">
        <f t="shared" si="14"/>
        <v/>
      </c>
      <c r="G291" s="192" t="str">
        <f t="shared" si="15"/>
        <v/>
      </c>
    </row>
    <row r="292" spans="1:7" x14ac:dyDescent="0.3">
      <c r="A292" s="164" t="s">
        <v>1538</v>
      </c>
      <c r="B292" s="179" t="s">
        <v>582</v>
      </c>
      <c r="C292" s="185"/>
      <c r="E292" s="167"/>
      <c r="F292" s="192" t="str">
        <f t="shared" si="14"/>
        <v/>
      </c>
      <c r="G292" s="192" t="str">
        <f t="shared" si="15"/>
        <v/>
      </c>
    </row>
    <row r="293" spans="1:7" x14ac:dyDescent="0.3">
      <c r="A293" s="164" t="s">
        <v>1539</v>
      </c>
      <c r="B293" s="179" t="s">
        <v>582</v>
      </c>
      <c r="C293" s="185"/>
      <c r="E293" s="167"/>
      <c r="F293" s="192" t="str">
        <f t="shared" si="14"/>
        <v/>
      </c>
      <c r="G293" s="192" t="str">
        <f t="shared" si="15"/>
        <v/>
      </c>
    </row>
    <row r="294" spans="1:7" x14ac:dyDescent="0.3">
      <c r="A294" s="164" t="s">
        <v>1540</v>
      </c>
      <c r="B294" s="179" t="s">
        <v>582</v>
      </c>
      <c r="C294" s="185"/>
      <c r="E294" s="167"/>
      <c r="F294" s="192" t="str">
        <f t="shared" si="14"/>
        <v/>
      </c>
      <c r="G294" s="192" t="str">
        <f t="shared" si="15"/>
        <v/>
      </c>
    </row>
    <row r="295" spans="1:7" x14ac:dyDescent="0.3">
      <c r="A295" s="164" t="s">
        <v>1541</v>
      </c>
      <c r="B295" s="179" t="s">
        <v>582</v>
      </c>
      <c r="C295" s="185"/>
      <c r="E295" s="167"/>
      <c r="F295" s="192" t="str">
        <f t="shared" si="14"/>
        <v/>
      </c>
      <c r="G295" s="192" t="str">
        <f t="shared" si="15"/>
        <v/>
      </c>
    </row>
    <row r="296" spans="1:7" x14ac:dyDescent="0.3">
      <c r="A296" s="164" t="s">
        <v>1542</v>
      </c>
      <c r="B296" s="179" t="s">
        <v>582</v>
      </c>
      <c r="C296" s="185"/>
      <c r="E296" s="167"/>
      <c r="F296" s="192" t="str">
        <f t="shared" si="14"/>
        <v/>
      </c>
      <c r="G296" s="192" t="str">
        <f t="shared" si="15"/>
        <v/>
      </c>
    </row>
    <row r="297" spans="1:7" x14ac:dyDescent="0.3">
      <c r="A297" s="164" t="s">
        <v>1543</v>
      </c>
      <c r="B297" s="179" t="s">
        <v>582</v>
      </c>
      <c r="C297" s="185"/>
      <c r="E297" s="167"/>
      <c r="F297" s="192" t="str">
        <f t="shared" si="14"/>
        <v/>
      </c>
      <c r="G297" s="192" t="str">
        <f t="shared" si="15"/>
        <v/>
      </c>
    </row>
    <row r="298" spans="1:7" x14ac:dyDescent="0.3">
      <c r="A298" s="164" t="s">
        <v>1544</v>
      </c>
      <c r="B298" s="179" t="s">
        <v>582</v>
      </c>
      <c r="C298" s="185"/>
      <c r="E298" s="167"/>
      <c r="F298" s="192" t="str">
        <f t="shared" si="14"/>
        <v/>
      </c>
      <c r="G298" s="192" t="str">
        <f t="shared" si="15"/>
        <v/>
      </c>
    </row>
    <row r="299" spans="1:7" x14ac:dyDescent="0.3">
      <c r="A299" s="164" t="s">
        <v>1545</v>
      </c>
      <c r="B299" s="179" t="s">
        <v>582</v>
      </c>
      <c r="C299" s="185"/>
      <c r="E299" s="167"/>
      <c r="F299" s="192" t="str">
        <f t="shared" si="14"/>
        <v/>
      </c>
      <c r="G299" s="192" t="str">
        <f t="shared" si="15"/>
        <v/>
      </c>
    </row>
    <row r="300" spans="1:7" x14ac:dyDescent="0.3">
      <c r="A300" s="164" t="s">
        <v>1546</v>
      </c>
      <c r="B300" s="179" t="s">
        <v>582</v>
      </c>
      <c r="C300" s="185"/>
      <c r="E300" s="167"/>
      <c r="F300" s="192" t="str">
        <f t="shared" si="14"/>
        <v/>
      </c>
      <c r="G300" s="192" t="str">
        <f t="shared" si="15"/>
        <v/>
      </c>
    </row>
    <row r="301" spans="1:7" x14ac:dyDescent="0.3">
      <c r="A301" s="164" t="s">
        <v>1547</v>
      </c>
      <c r="B301" s="179" t="s">
        <v>582</v>
      </c>
      <c r="C301" s="185"/>
      <c r="E301" s="167"/>
      <c r="F301" s="192" t="str">
        <f t="shared" si="14"/>
        <v/>
      </c>
      <c r="G301" s="192" t="str">
        <f t="shared" si="15"/>
        <v/>
      </c>
    </row>
    <row r="302" spans="1:7" x14ac:dyDescent="0.3">
      <c r="A302" s="164" t="s">
        <v>1548</v>
      </c>
      <c r="B302" s="179" t="s">
        <v>582</v>
      </c>
      <c r="C302" s="185"/>
      <c r="E302" s="167"/>
      <c r="F302" s="192" t="str">
        <f t="shared" si="14"/>
        <v/>
      </c>
      <c r="G302" s="192" t="str">
        <f t="shared" si="15"/>
        <v/>
      </c>
    </row>
    <row r="303" spans="1:7" x14ac:dyDescent="0.3">
      <c r="A303" s="164" t="s">
        <v>1549</v>
      </c>
      <c r="B303" s="179" t="s">
        <v>582</v>
      </c>
      <c r="C303" s="185"/>
      <c r="E303" s="167"/>
      <c r="F303" s="192" t="str">
        <f t="shared" si="14"/>
        <v/>
      </c>
      <c r="G303" s="192" t="str">
        <f t="shared" si="15"/>
        <v/>
      </c>
    </row>
    <row r="304" spans="1:7" x14ac:dyDescent="0.3">
      <c r="A304" s="164" t="s">
        <v>1550</v>
      </c>
      <c r="B304" s="179" t="s">
        <v>1551</v>
      </c>
      <c r="C304" s="185"/>
      <c r="E304" s="167"/>
      <c r="F304" s="192" t="str">
        <f t="shared" si="14"/>
        <v/>
      </c>
      <c r="G304" s="192" t="str">
        <f t="shared" si="15"/>
        <v/>
      </c>
    </row>
    <row r="305" spans="1:7" x14ac:dyDescent="0.3">
      <c r="A305" s="164" t="s">
        <v>1552</v>
      </c>
      <c r="B305" s="179" t="s">
        <v>67</v>
      </c>
      <c r="C305" s="185">
        <f>SUM(C287:C304)</f>
        <v>0</v>
      </c>
      <c r="D305" s="164">
        <f>SUM(D287:D304)</f>
        <v>0</v>
      </c>
      <c r="E305" s="167"/>
      <c r="F305" s="189">
        <f>SUM(F287:F304)</f>
        <v>0</v>
      </c>
      <c r="G305" s="189">
        <f>SUM(G287:G304)</f>
        <v>0</v>
      </c>
    </row>
    <row r="306" spans="1:7" x14ac:dyDescent="0.3">
      <c r="A306" s="164" t="s">
        <v>1553</v>
      </c>
      <c r="B306" s="179"/>
      <c r="E306" s="167"/>
      <c r="F306" s="167"/>
      <c r="G306" s="167"/>
    </row>
    <row r="307" spans="1:7" x14ac:dyDescent="0.3">
      <c r="A307" s="164" t="s">
        <v>1554</v>
      </c>
      <c r="B307" s="179"/>
      <c r="E307" s="167"/>
      <c r="F307" s="167"/>
      <c r="G307" s="167"/>
    </row>
    <row r="308" spans="1:7" x14ac:dyDescent="0.3">
      <c r="A308" s="164" t="s">
        <v>1555</v>
      </c>
      <c r="B308" s="179"/>
      <c r="E308" s="167"/>
      <c r="F308" s="167"/>
      <c r="G308" s="167"/>
    </row>
    <row r="309" spans="1:7" x14ac:dyDescent="0.3">
      <c r="A309" s="182"/>
      <c r="B309" s="182" t="s">
        <v>1556</v>
      </c>
      <c r="C309" s="182" t="s">
        <v>53</v>
      </c>
      <c r="D309" s="182" t="s">
        <v>1531</v>
      </c>
      <c r="E309" s="182"/>
      <c r="F309" s="182" t="s">
        <v>464</v>
      </c>
      <c r="G309" s="182" t="s">
        <v>1532</v>
      </c>
    </row>
    <row r="310" spans="1:7" x14ac:dyDescent="0.3">
      <c r="A310" s="164" t="s">
        <v>1557</v>
      </c>
      <c r="B310" s="179" t="s">
        <v>582</v>
      </c>
      <c r="C310" s="185"/>
      <c r="E310" s="167"/>
      <c r="F310" s="192" t="str">
        <f>IF($C$328=0,"",IF(C310="[For completion]","",C310/$C$328))</f>
        <v/>
      </c>
      <c r="G310" s="192" t="str">
        <f>IF($D$328=0,"",IF(D310="[For completion]","",D310/$D$328))</f>
        <v/>
      </c>
    </row>
    <row r="311" spans="1:7" x14ac:dyDescent="0.3">
      <c r="A311" s="164" t="s">
        <v>1558</v>
      </c>
      <c r="B311" s="179" t="s">
        <v>582</v>
      </c>
      <c r="C311" s="185"/>
      <c r="E311" s="167"/>
      <c r="F311" s="167"/>
      <c r="G311" s="167"/>
    </row>
    <row r="312" spans="1:7" x14ac:dyDescent="0.3">
      <c r="A312" s="164" t="s">
        <v>1559</v>
      </c>
      <c r="B312" s="179" t="s">
        <v>582</v>
      </c>
      <c r="C312" s="185"/>
      <c r="E312" s="167"/>
      <c r="F312" s="167"/>
      <c r="G312" s="167"/>
    </row>
    <row r="313" spans="1:7" x14ac:dyDescent="0.3">
      <c r="A313" s="164" t="s">
        <v>1560</v>
      </c>
      <c r="B313" s="179" t="s">
        <v>582</v>
      </c>
      <c r="C313" s="185"/>
      <c r="E313" s="167"/>
      <c r="F313" s="167"/>
      <c r="G313" s="167"/>
    </row>
    <row r="314" spans="1:7" x14ac:dyDescent="0.3">
      <c r="A314" s="164" t="s">
        <v>1561</v>
      </c>
      <c r="B314" s="179" t="s">
        <v>582</v>
      </c>
      <c r="C314" s="185"/>
      <c r="E314" s="167"/>
      <c r="F314" s="167"/>
      <c r="G314" s="167"/>
    </row>
    <row r="315" spans="1:7" x14ac:dyDescent="0.3">
      <c r="A315" s="164" t="s">
        <v>1562</v>
      </c>
      <c r="B315" s="179" t="s">
        <v>582</v>
      </c>
      <c r="C315" s="185"/>
      <c r="E315" s="167"/>
      <c r="F315" s="167"/>
      <c r="G315" s="167"/>
    </row>
    <row r="316" spans="1:7" x14ac:dyDescent="0.3">
      <c r="A316" s="164" t="s">
        <v>1563</v>
      </c>
      <c r="B316" s="179" t="s">
        <v>582</v>
      </c>
      <c r="C316" s="185"/>
      <c r="E316" s="167"/>
      <c r="F316" s="167"/>
      <c r="G316" s="167"/>
    </row>
    <row r="317" spans="1:7" x14ac:dyDescent="0.3">
      <c r="A317" s="164" t="s">
        <v>1564</v>
      </c>
      <c r="B317" s="179" t="s">
        <v>582</v>
      </c>
      <c r="C317" s="185"/>
      <c r="E317" s="167"/>
      <c r="F317" s="167"/>
      <c r="G317" s="167"/>
    </row>
    <row r="318" spans="1:7" x14ac:dyDescent="0.3">
      <c r="A318" s="164" t="s">
        <v>1565</v>
      </c>
      <c r="B318" s="179" t="s">
        <v>582</v>
      </c>
      <c r="C318" s="185"/>
      <c r="E318" s="167"/>
      <c r="F318" s="167"/>
      <c r="G318" s="167"/>
    </row>
    <row r="319" spans="1:7" x14ac:dyDescent="0.3">
      <c r="A319" s="164" t="s">
        <v>1566</v>
      </c>
      <c r="B319" s="179" t="s">
        <v>582</v>
      </c>
      <c r="C319" s="185"/>
      <c r="E319" s="167"/>
      <c r="F319" s="167"/>
      <c r="G319" s="167"/>
    </row>
    <row r="320" spans="1:7" x14ac:dyDescent="0.3">
      <c r="A320" s="164" t="s">
        <v>1567</v>
      </c>
      <c r="B320" s="179" t="s">
        <v>582</v>
      </c>
      <c r="C320" s="185"/>
      <c r="E320" s="167"/>
      <c r="F320" s="167"/>
      <c r="G320" s="167"/>
    </row>
    <row r="321" spans="1:7" x14ac:dyDescent="0.3">
      <c r="A321" s="164" t="s">
        <v>1568</v>
      </c>
      <c r="B321" s="179" t="s">
        <v>582</v>
      </c>
      <c r="C321" s="185"/>
      <c r="E321" s="167"/>
      <c r="F321" s="167"/>
      <c r="G321" s="167"/>
    </row>
    <row r="322" spans="1:7" x14ac:dyDescent="0.3">
      <c r="A322" s="164" t="s">
        <v>1569</v>
      </c>
      <c r="B322" s="179" t="s">
        <v>582</v>
      </c>
      <c r="C322" s="185"/>
      <c r="E322" s="167"/>
      <c r="F322" s="167"/>
      <c r="G322" s="167"/>
    </row>
    <row r="323" spans="1:7" x14ac:dyDescent="0.3">
      <c r="A323" s="164" t="s">
        <v>1570</v>
      </c>
      <c r="B323" s="179" t="s">
        <v>582</v>
      </c>
      <c r="C323" s="185"/>
      <c r="E323" s="167"/>
      <c r="F323" s="167"/>
      <c r="G323" s="167"/>
    </row>
    <row r="324" spans="1:7" x14ac:dyDescent="0.3">
      <c r="A324" s="164" t="s">
        <v>1571</v>
      </c>
      <c r="B324" s="179" t="s">
        <v>582</v>
      </c>
      <c r="C324" s="185"/>
      <c r="E324" s="167"/>
      <c r="F324" s="167"/>
      <c r="G324" s="167"/>
    </row>
    <row r="325" spans="1:7" x14ac:dyDescent="0.3">
      <c r="A325" s="164" t="s">
        <v>1572</v>
      </c>
      <c r="B325" s="179" t="s">
        <v>582</v>
      </c>
      <c r="C325" s="185"/>
      <c r="E325" s="167"/>
      <c r="F325" s="167"/>
      <c r="G325" s="167"/>
    </row>
    <row r="326" spans="1:7" x14ac:dyDescent="0.3">
      <c r="A326" s="164" t="s">
        <v>1573</v>
      </c>
      <c r="B326" s="179" t="s">
        <v>582</v>
      </c>
      <c r="C326" s="185"/>
      <c r="E326" s="167"/>
      <c r="F326" s="167"/>
      <c r="G326" s="167"/>
    </row>
    <row r="327" spans="1:7" x14ac:dyDescent="0.3">
      <c r="A327" s="164" t="s">
        <v>1574</v>
      </c>
      <c r="B327" s="179" t="s">
        <v>1551</v>
      </c>
      <c r="C327" s="185"/>
      <c r="E327" s="167"/>
      <c r="F327" s="167"/>
      <c r="G327" s="167"/>
    </row>
    <row r="328" spans="1:7" x14ac:dyDescent="0.3">
      <c r="A328" s="164" t="s">
        <v>1575</v>
      </c>
      <c r="B328" s="179" t="s">
        <v>67</v>
      </c>
      <c r="C328" s="185">
        <f>SUM(C310:C327)</f>
        <v>0</v>
      </c>
      <c r="D328" s="164">
        <f>SUM(D310:D327)</f>
        <v>0</v>
      </c>
      <c r="E328" s="167"/>
      <c r="F328" s="189">
        <f>SUM(F310:F327)</f>
        <v>0</v>
      </c>
      <c r="G328" s="189">
        <f>SUM(G310:G327)</f>
        <v>0</v>
      </c>
    </row>
    <row r="329" spans="1:7" x14ac:dyDescent="0.3">
      <c r="A329" s="164" t="s">
        <v>1576</v>
      </c>
      <c r="B329" s="179"/>
      <c r="E329" s="167"/>
      <c r="F329" s="167"/>
      <c r="G329" s="167"/>
    </row>
    <row r="330" spans="1:7" x14ac:dyDescent="0.3">
      <c r="A330" s="164" t="s">
        <v>1577</v>
      </c>
      <c r="B330" s="179"/>
      <c r="E330" s="167"/>
      <c r="F330" s="167"/>
      <c r="G330" s="167"/>
    </row>
    <row r="331" spans="1:7" x14ac:dyDescent="0.3">
      <c r="A331" s="164" t="s">
        <v>1578</v>
      </c>
      <c r="B331" s="179"/>
      <c r="E331" s="167"/>
      <c r="F331" s="167"/>
      <c r="G331" s="167"/>
    </row>
    <row r="332" spans="1:7" x14ac:dyDescent="0.3">
      <c r="A332" s="182"/>
      <c r="B332" s="182" t="s">
        <v>1579</v>
      </c>
      <c r="C332" s="182" t="s">
        <v>53</v>
      </c>
      <c r="D332" s="182" t="s">
        <v>1531</v>
      </c>
      <c r="E332" s="182"/>
      <c r="F332" s="182" t="s">
        <v>464</v>
      </c>
      <c r="G332" s="182" t="s">
        <v>1532</v>
      </c>
    </row>
    <row r="333" spans="1:7" x14ac:dyDescent="0.3">
      <c r="A333" s="164" t="s">
        <v>1580</v>
      </c>
      <c r="B333" s="179" t="s">
        <v>1581</v>
      </c>
      <c r="C333" s="185"/>
      <c r="E333" s="167"/>
      <c r="F333" s="192" t="str">
        <f>IF($C$343=0,"",IF(C333="[For completion]","",C333/$C$343))</f>
        <v/>
      </c>
      <c r="G333" s="192" t="str">
        <f>IF($D$343=0,"",IF(D333="[For completion]","",D333/$D$343))</f>
        <v/>
      </c>
    </row>
    <row r="334" spans="1:7" x14ac:dyDescent="0.3">
      <c r="A334" s="164" t="s">
        <v>1582</v>
      </c>
      <c r="B334" s="179" t="s">
        <v>1583</v>
      </c>
      <c r="C334" s="185"/>
      <c r="E334" s="167"/>
      <c r="F334" s="192" t="str">
        <f t="shared" ref="F334:F342" si="16">IF($C$343=0,"",IF(C334="[For completion]","",C334/$C$343))</f>
        <v/>
      </c>
      <c r="G334" s="192" t="str">
        <f t="shared" ref="G334:G342" si="17">IF($D$343=0,"",IF(D334="[For completion]","",D334/$D$343))</f>
        <v/>
      </c>
    </row>
    <row r="335" spans="1:7" x14ac:dyDescent="0.3">
      <c r="A335" s="164" t="s">
        <v>1584</v>
      </c>
      <c r="B335" s="179" t="s">
        <v>1585</v>
      </c>
      <c r="C335" s="185"/>
      <c r="E335" s="167"/>
      <c r="F335" s="192" t="str">
        <f t="shared" si="16"/>
        <v/>
      </c>
      <c r="G335" s="192" t="str">
        <f t="shared" si="17"/>
        <v/>
      </c>
    </row>
    <row r="336" spans="1:7" x14ac:dyDescent="0.3">
      <c r="A336" s="164" t="s">
        <v>1586</v>
      </c>
      <c r="B336" s="179" t="s">
        <v>1587</v>
      </c>
      <c r="C336" s="185"/>
      <c r="E336" s="167"/>
      <c r="F336" s="192" t="str">
        <f t="shared" si="16"/>
        <v/>
      </c>
      <c r="G336" s="192" t="str">
        <f t="shared" si="17"/>
        <v/>
      </c>
    </row>
    <row r="337" spans="1:7" x14ac:dyDescent="0.3">
      <c r="A337" s="164" t="s">
        <v>1588</v>
      </c>
      <c r="B337" s="179" t="s">
        <v>1589</v>
      </c>
      <c r="C337" s="185"/>
      <c r="E337" s="167"/>
      <c r="F337" s="192" t="str">
        <f t="shared" si="16"/>
        <v/>
      </c>
      <c r="G337" s="192" t="str">
        <f t="shared" si="17"/>
        <v/>
      </c>
    </row>
    <row r="338" spans="1:7" x14ac:dyDescent="0.3">
      <c r="A338" s="164" t="s">
        <v>1590</v>
      </c>
      <c r="B338" s="179" t="s">
        <v>1591</v>
      </c>
      <c r="C338" s="185"/>
      <c r="E338" s="167"/>
      <c r="F338" s="192" t="str">
        <f t="shared" si="16"/>
        <v/>
      </c>
      <c r="G338" s="192" t="str">
        <f t="shared" si="17"/>
        <v/>
      </c>
    </row>
    <row r="339" spans="1:7" x14ac:dyDescent="0.3">
      <c r="A339" s="164" t="s">
        <v>1592</v>
      </c>
      <c r="B339" s="179" t="s">
        <v>1593</v>
      </c>
      <c r="C339" s="185"/>
      <c r="E339" s="167"/>
      <c r="F339" s="192" t="str">
        <f t="shared" si="16"/>
        <v/>
      </c>
      <c r="G339" s="192" t="str">
        <f t="shared" si="17"/>
        <v/>
      </c>
    </row>
    <row r="340" spans="1:7" x14ac:dyDescent="0.3">
      <c r="A340" s="164" t="s">
        <v>1594</v>
      </c>
      <c r="B340" s="179" t="s">
        <v>1595</v>
      </c>
      <c r="C340" s="185"/>
      <c r="E340" s="167"/>
      <c r="F340" s="192" t="str">
        <f t="shared" si="16"/>
        <v/>
      </c>
      <c r="G340" s="192" t="str">
        <f t="shared" si="17"/>
        <v/>
      </c>
    </row>
    <row r="341" spans="1:7" x14ac:dyDescent="0.3">
      <c r="A341" s="164" t="s">
        <v>1596</v>
      </c>
      <c r="B341" s="179" t="s">
        <v>1597</v>
      </c>
      <c r="C341" s="185"/>
      <c r="E341" s="167"/>
      <c r="F341" s="192" t="str">
        <f t="shared" si="16"/>
        <v/>
      </c>
      <c r="G341" s="192" t="str">
        <f t="shared" si="17"/>
        <v/>
      </c>
    </row>
    <row r="342" spans="1:7" x14ac:dyDescent="0.3">
      <c r="A342" s="164" t="s">
        <v>1598</v>
      </c>
      <c r="B342" s="164" t="s">
        <v>1551</v>
      </c>
      <c r="C342" s="185"/>
      <c r="E342" s="159"/>
      <c r="F342" s="192" t="str">
        <f t="shared" si="16"/>
        <v/>
      </c>
      <c r="G342" s="192" t="str">
        <f t="shared" si="17"/>
        <v/>
      </c>
    </row>
    <row r="343" spans="1:7" x14ac:dyDescent="0.3">
      <c r="A343" s="164" t="s">
        <v>1599</v>
      </c>
      <c r="B343" s="179" t="s">
        <v>67</v>
      </c>
      <c r="C343" s="185">
        <f>SUM(C333:C341)</f>
        <v>0</v>
      </c>
      <c r="D343" s="164">
        <f>SUM(D333:D341)</f>
        <v>0</v>
      </c>
      <c r="E343" s="167"/>
      <c r="F343" s="189">
        <f>SUM(F333:F342)</f>
        <v>0</v>
      </c>
      <c r="G343" s="189">
        <f>SUM(G333:G342)</f>
        <v>0</v>
      </c>
    </row>
    <row r="344" spans="1:7" x14ac:dyDescent="0.3">
      <c r="A344" s="164" t="s">
        <v>1600</v>
      </c>
      <c r="B344" s="179"/>
      <c r="E344" s="167"/>
      <c r="F344" s="167"/>
      <c r="G344" s="167"/>
    </row>
    <row r="345" spans="1:7" x14ac:dyDescent="0.3">
      <c r="A345" s="182"/>
      <c r="B345" s="182" t="s">
        <v>1601</v>
      </c>
      <c r="C345" s="182" t="s">
        <v>53</v>
      </c>
      <c r="D345" s="182" t="s">
        <v>1531</v>
      </c>
      <c r="E345" s="182"/>
      <c r="F345" s="182" t="s">
        <v>464</v>
      </c>
      <c r="G345" s="182" t="s">
        <v>1532</v>
      </c>
    </row>
    <row r="346" spans="1:7" x14ac:dyDescent="0.3">
      <c r="A346" s="164" t="s">
        <v>1602</v>
      </c>
      <c r="B346" s="179" t="s">
        <v>1603</v>
      </c>
      <c r="C346" s="185"/>
      <c r="E346" s="167"/>
      <c r="F346" s="192" t="str">
        <f>IF($C$353=0,"",IF(C346="[For completion]","",C346/$C$353))</f>
        <v/>
      </c>
      <c r="G346" s="192" t="str">
        <f>IF($D$353=0,"",IF(D346="[For completion]","",D346/$D$353))</f>
        <v/>
      </c>
    </row>
    <row r="347" spans="1:7" x14ac:dyDescent="0.3">
      <c r="A347" s="164" t="s">
        <v>1604</v>
      </c>
      <c r="B347" s="251" t="s">
        <v>1605</v>
      </c>
      <c r="C347" s="185"/>
      <c r="E347" s="167"/>
      <c r="F347" s="192" t="str">
        <f t="shared" ref="F347:F352" si="18">IF($C$353=0,"",IF(C347="[For completion]","",C347/$C$353))</f>
        <v/>
      </c>
      <c r="G347" s="192" t="str">
        <f t="shared" ref="G347:G352" si="19">IF($D$353=0,"",IF(D347="[For completion]","",D347/$D$353))</f>
        <v/>
      </c>
    </row>
    <row r="348" spans="1:7" x14ac:dyDescent="0.3">
      <c r="A348" s="164" t="s">
        <v>1606</v>
      </c>
      <c r="B348" s="179" t="s">
        <v>1607</v>
      </c>
      <c r="C348" s="185"/>
      <c r="E348" s="167"/>
      <c r="F348" s="192" t="str">
        <f t="shared" si="18"/>
        <v/>
      </c>
      <c r="G348" s="192" t="str">
        <f t="shared" si="19"/>
        <v/>
      </c>
    </row>
    <row r="349" spans="1:7" x14ac:dyDescent="0.3">
      <c r="A349" s="164" t="s">
        <v>1608</v>
      </c>
      <c r="B349" s="179" t="s">
        <v>1609</v>
      </c>
      <c r="C349" s="185"/>
      <c r="E349" s="167"/>
      <c r="F349" s="192" t="str">
        <f t="shared" si="18"/>
        <v/>
      </c>
      <c r="G349" s="192" t="str">
        <f t="shared" si="19"/>
        <v/>
      </c>
    </row>
    <row r="350" spans="1:7" x14ac:dyDescent="0.3">
      <c r="A350" s="164" t="s">
        <v>1610</v>
      </c>
      <c r="B350" s="179" t="s">
        <v>1611</v>
      </c>
      <c r="C350" s="185"/>
      <c r="E350" s="167"/>
      <c r="F350" s="192" t="str">
        <f t="shared" si="18"/>
        <v/>
      </c>
      <c r="G350" s="192" t="str">
        <f t="shared" si="19"/>
        <v/>
      </c>
    </row>
    <row r="351" spans="1:7" x14ac:dyDescent="0.3">
      <c r="A351" s="164" t="s">
        <v>1612</v>
      </c>
      <c r="B351" s="179" t="s">
        <v>1613</v>
      </c>
      <c r="C351" s="185"/>
      <c r="E351" s="167"/>
      <c r="F351" s="192" t="str">
        <f t="shared" si="18"/>
        <v/>
      </c>
      <c r="G351" s="192" t="str">
        <f t="shared" si="19"/>
        <v/>
      </c>
    </row>
    <row r="352" spans="1:7" x14ac:dyDescent="0.3">
      <c r="A352" s="164" t="s">
        <v>1614</v>
      </c>
      <c r="B352" s="179" t="s">
        <v>1615</v>
      </c>
      <c r="C352" s="185"/>
      <c r="E352" s="167"/>
      <c r="F352" s="192" t="str">
        <f t="shared" si="18"/>
        <v/>
      </c>
      <c r="G352" s="192" t="str">
        <f t="shared" si="19"/>
        <v/>
      </c>
    </row>
    <row r="353" spans="1:7" x14ac:dyDescent="0.3">
      <c r="A353" s="164" t="s">
        <v>1616</v>
      </c>
      <c r="B353" s="179" t="s">
        <v>67</v>
      </c>
      <c r="C353" s="185">
        <f>SUM(C346:C352)</f>
        <v>0</v>
      </c>
      <c r="D353" s="164">
        <f>SUM(D346:D352)</f>
        <v>0</v>
      </c>
      <c r="E353" s="167"/>
      <c r="F353" s="189">
        <f>SUM(F346:F352)</f>
        <v>0</v>
      </c>
      <c r="G353" s="189">
        <f>SUM(G346:G352)</f>
        <v>0</v>
      </c>
    </row>
    <row r="354" spans="1:7" x14ac:dyDescent="0.3">
      <c r="A354" s="164" t="s">
        <v>1617</v>
      </c>
      <c r="B354" s="179"/>
      <c r="E354" s="167"/>
      <c r="F354" s="167"/>
      <c r="G354" s="167"/>
    </row>
    <row r="355" spans="1:7" x14ac:dyDescent="0.3">
      <c r="A355" s="182"/>
      <c r="B355" s="182" t="s">
        <v>1618</v>
      </c>
      <c r="C355" s="182" t="s">
        <v>53</v>
      </c>
      <c r="D355" s="182" t="s">
        <v>1531</v>
      </c>
      <c r="E355" s="182"/>
      <c r="F355" s="182" t="s">
        <v>464</v>
      </c>
      <c r="G355" s="182" t="s">
        <v>1532</v>
      </c>
    </row>
    <row r="356" spans="1:7" x14ac:dyDescent="0.3">
      <c r="A356" s="164" t="s">
        <v>1619</v>
      </c>
      <c r="B356" s="179" t="s">
        <v>1620</v>
      </c>
      <c r="C356" s="185"/>
      <c r="E356" s="167"/>
      <c r="F356" s="192" t="str">
        <f>IF($C$360=0,"",IF(C356="[For completion]","",C356/$C$360))</f>
        <v/>
      </c>
      <c r="G356" s="192" t="str">
        <f>IF($D$360=0,"",IF(D356="[For completion]","",D356/$D$360))</f>
        <v/>
      </c>
    </row>
    <row r="357" spans="1:7" x14ac:dyDescent="0.3">
      <c r="A357" s="164" t="s">
        <v>1621</v>
      </c>
      <c r="B357" s="251" t="s">
        <v>1622</v>
      </c>
      <c r="C357" s="185"/>
      <c r="E357" s="167"/>
      <c r="F357" s="192" t="str">
        <f t="shared" ref="F357:F359" si="20">IF($C$360=0,"",IF(C357="[For completion]","",C357/$C$360))</f>
        <v/>
      </c>
      <c r="G357" s="192" t="str">
        <f t="shared" ref="G357:G359" si="21">IF($D$360=0,"",IF(D357="[For completion]","",D357/$D$360))</f>
        <v/>
      </c>
    </row>
    <row r="358" spans="1:7" x14ac:dyDescent="0.3">
      <c r="A358" s="164" t="s">
        <v>1623</v>
      </c>
      <c r="B358" s="179" t="s">
        <v>1615</v>
      </c>
      <c r="C358" s="185"/>
      <c r="E358" s="167"/>
      <c r="F358" s="192" t="str">
        <f t="shared" si="20"/>
        <v/>
      </c>
      <c r="G358" s="192" t="str">
        <f t="shared" si="21"/>
        <v/>
      </c>
    </row>
    <row r="359" spans="1:7" x14ac:dyDescent="0.3">
      <c r="A359" s="164" t="s">
        <v>1624</v>
      </c>
      <c r="B359" s="164" t="s">
        <v>1551</v>
      </c>
      <c r="C359" s="185"/>
      <c r="E359" s="167"/>
      <c r="F359" s="192" t="str">
        <f t="shared" si="20"/>
        <v/>
      </c>
      <c r="G359" s="192" t="str">
        <f t="shared" si="21"/>
        <v/>
      </c>
    </row>
    <row r="360" spans="1:7" x14ac:dyDescent="0.3">
      <c r="A360" s="164" t="s">
        <v>1625</v>
      </c>
      <c r="B360" s="179" t="s">
        <v>67</v>
      </c>
      <c r="C360" s="185">
        <f>SUM(C356:C359)</f>
        <v>0</v>
      </c>
      <c r="D360" s="164">
        <f>SUM(D356:D359)</f>
        <v>0</v>
      </c>
      <c r="E360" s="167"/>
      <c r="F360" s="189">
        <f>SUM(F356:F359)</f>
        <v>0</v>
      </c>
      <c r="G360" s="189">
        <f>SUM(G356:G359)</f>
        <v>0</v>
      </c>
    </row>
    <row r="361" spans="1:7" x14ac:dyDescent="0.3">
      <c r="A361" s="164" t="s">
        <v>1626</v>
      </c>
      <c r="B361" s="179"/>
      <c r="E361" s="167"/>
      <c r="F361" s="167"/>
      <c r="G361" s="167"/>
    </row>
    <row r="362" spans="1:7" x14ac:dyDescent="0.3">
      <c r="A362" s="182"/>
      <c r="B362" s="182" t="s">
        <v>1627</v>
      </c>
      <c r="C362" s="182" t="s">
        <v>53</v>
      </c>
      <c r="D362" s="182" t="s">
        <v>1531</v>
      </c>
      <c r="E362" s="182"/>
      <c r="F362" s="182" t="s">
        <v>464</v>
      </c>
      <c r="G362" s="182" t="s">
        <v>1532</v>
      </c>
    </row>
    <row r="363" spans="1:7" x14ac:dyDescent="0.3">
      <c r="A363" s="164" t="s">
        <v>1628</v>
      </c>
      <c r="B363" s="179" t="s">
        <v>582</v>
      </c>
      <c r="C363" s="185"/>
      <c r="E363" s="157"/>
      <c r="F363" s="192" t="str">
        <f>IF($C$381=0,"",IF(C363="[For completion]","",C363/$C$381))</f>
        <v/>
      </c>
      <c r="G363" s="192" t="str">
        <f>IF($D$381=0,"",IF(D363="[For completion]","",D363/$D$381))</f>
        <v/>
      </c>
    </row>
    <row r="364" spans="1:7" x14ac:dyDescent="0.3">
      <c r="A364" s="164" t="s">
        <v>1629</v>
      </c>
      <c r="B364" s="179" t="s">
        <v>582</v>
      </c>
      <c r="C364" s="185"/>
      <c r="E364" s="157"/>
      <c r="F364" s="192" t="str">
        <f t="shared" ref="F364:F381" si="22">IF($C$381=0,"",IF(C364="[For completion]","",C364/$C$381))</f>
        <v/>
      </c>
      <c r="G364" s="192" t="str">
        <f t="shared" ref="G364:G381" si="23">IF($D$381=0,"",IF(D364="[For completion]","",D364/$D$381))</f>
        <v/>
      </c>
    </row>
    <row r="365" spans="1:7" x14ac:dyDescent="0.3">
      <c r="A365" s="164" t="s">
        <v>1630</v>
      </c>
      <c r="B365" s="179" t="s">
        <v>582</v>
      </c>
      <c r="C365" s="185"/>
      <c r="E365" s="157"/>
      <c r="F365" s="192" t="str">
        <f t="shared" si="22"/>
        <v/>
      </c>
      <c r="G365" s="192" t="str">
        <f t="shared" si="23"/>
        <v/>
      </c>
    </row>
    <row r="366" spans="1:7" x14ac:dyDescent="0.3">
      <c r="A366" s="164" t="s">
        <v>1631</v>
      </c>
      <c r="B366" s="179" t="s">
        <v>582</v>
      </c>
      <c r="C366" s="185"/>
      <c r="E366" s="157"/>
      <c r="F366" s="192" t="str">
        <f t="shared" si="22"/>
        <v/>
      </c>
      <c r="G366" s="192" t="str">
        <f t="shared" si="23"/>
        <v/>
      </c>
    </row>
    <row r="367" spans="1:7" x14ac:dyDescent="0.3">
      <c r="A367" s="164" t="s">
        <v>1632</v>
      </c>
      <c r="B367" s="179" t="s">
        <v>582</v>
      </c>
      <c r="C367" s="185"/>
      <c r="E367" s="157"/>
      <c r="F367" s="192" t="str">
        <f t="shared" si="22"/>
        <v/>
      </c>
      <c r="G367" s="192" t="str">
        <f t="shared" si="23"/>
        <v/>
      </c>
    </row>
    <row r="368" spans="1:7" x14ac:dyDescent="0.3">
      <c r="A368" s="164" t="s">
        <v>1633</v>
      </c>
      <c r="B368" s="179" t="s">
        <v>582</v>
      </c>
      <c r="C368" s="185"/>
      <c r="E368" s="157"/>
      <c r="F368" s="192" t="str">
        <f t="shared" si="22"/>
        <v/>
      </c>
      <c r="G368" s="192" t="str">
        <f t="shared" si="23"/>
        <v/>
      </c>
    </row>
    <row r="369" spans="1:7" x14ac:dyDescent="0.3">
      <c r="A369" s="164" t="s">
        <v>1634</v>
      </c>
      <c r="B369" s="179" t="s">
        <v>582</v>
      </c>
      <c r="C369" s="185"/>
      <c r="E369" s="157"/>
      <c r="F369" s="192" t="str">
        <f t="shared" si="22"/>
        <v/>
      </c>
      <c r="G369" s="192" t="str">
        <f t="shared" si="23"/>
        <v/>
      </c>
    </row>
    <row r="370" spans="1:7" x14ac:dyDescent="0.3">
      <c r="A370" s="164" t="s">
        <v>1635</v>
      </c>
      <c r="B370" s="179" t="s">
        <v>582</v>
      </c>
      <c r="C370" s="185"/>
      <c r="E370" s="157"/>
      <c r="F370" s="192" t="str">
        <f t="shared" si="22"/>
        <v/>
      </c>
      <c r="G370" s="192" t="str">
        <f t="shared" si="23"/>
        <v/>
      </c>
    </row>
    <row r="371" spans="1:7" x14ac:dyDescent="0.3">
      <c r="A371" s="164" t="s">
        <v>1636</v>
      </c>
      <c r="B371" s="179" t="s">
        <v>582</v>
      </c>
      <c r="C371" s="185"/>
      <c r="E371" s="157"/>
      <c r="F371" s="192" t="str">
        <f t="shared" si="22"/>
        <v/>
      </c>
      <c r="G371" s="192" t="str">
        <f t="shared" si="23"/>
        <v/>
      </c>
    </row>
    <row r="372" spans="1:7" x14ac:dyDescent="0.3">
      <c r="A372" s="164" t="s">
        <v>1637</v>
      </c>
      <c r="B372" s="179" t="s">
        <v>582</v>
      </c>
      <c r="C372" s="185"/>
      <c r="E372" s="157"/>
      <c r="F372" s="192" t="str">
        <f t="shared" si="22"/>
        <v/>
      </c>
      <c r="G372" s="192" t="str">
        <f t="shared" si="23"/>
        <v/>
      </c>
    </row>
    <row r="373" spans="1:7" x14ac:dyDescent="0.3">
      <c r="A373" s="164" t="s">
        <v>1638</v>
      </c>
      <c r="B373" s="179" t="s">
        <v>582</v>
      </c>
      <c r="C373" s="185"/>
      <c r="E373" s="157"/>
      <c r="F373" s="192" t="str">
        <f t="shared" si="22"/>
        <v/>
      </c>
      <c r="G373" s="192" t="str">
        <f t="shared" si="23"/>
        <v/>
      </c>
    </row>
    <row r="374" spans="1:7" x14ac:dyDescent="0.3">
      <c r="A374" s="164" t="s">
        <v>1639</v>
      </c>
      <c r="B374" s="179" t="s">
        <v>582</v>
      </c>
      <c r="C374" s="185"/>
      <c r="E374" s="157"/>
      <c r="F374" s="192" t="str">
        <f t="shared" si="22"/>
        <v/>
      </c>
      <c r="G374" s="192" t="str">
        <f t="shared" si="23"/>
        <v/>
      </c>
    </row>
    <row r="375" spans="1:7" x14ac:dyDescent="0.3">
      <c r="A375" s="164" t="s">
        <v>1640</v>
      </c>
      <c r="B375" s="179" t="s">
        <v>582</v>
      </c>
      <c r="C375" s="185"/>
      <c r="E375" s="157"/>
      <c r="F375" s="192" t="str">
        <f t="shared" si="22"/>
        <v/>
      </c>
      <c r="G375" s="192" t="str">
        <f t="shared" si="23"/>
        <v/>
      </c>
    </row>
    <row r="376" spans="1:7" x14ac:dyDescent="0.3">
      <c r="A376" s="164" t="s">
        <v>1641</v>
      </c>
      <c r="B376" s="179" t="s">
        <v>582</v>
      </c>
      <c r="C376" s="185"/>
      <c r="E376" s="157"/>
      <c r="F376" s="192" t="str">
        <f t="shared" si="22"/>
        <v/>
      </c>
      <c r="G376" s="192" t="str">
        <f t="shared" si="23"/>
        <v/>
      </c>
    </row>
    <row r="377" spans="1:7" x14ac:dyDescent="0.3">
      <c r="A377" s="164" t="s">
        <v>1642</v>
      </c>
      <c r="B377" s="179" t="s">
        <v>582</v>
      </c>
      <c r="C377" s="185"/>
      <c r="E377" s="157"/>
      <c r="F377" s="192" t="str">
        <f t="shared" si="22"/>
        <v/>
      </c>
      <c r="G377" s="192" t="str">
        <f t="shared" si="23"/>
        <v/>
      </c>
    </row>
    <row r="378" spans="1:7" x14ac:dyDescent="0.3">
      <c r="A378" s="164" t="s">
        <v>1643</v>
      </c>
      <c r="B378" s="179" t="s">
        <v>582</v>
      </c>
      <c r="C378" s="185"/>
      <c r="E378" s="157"/>
      <c r="F378" s="192" t="str">
        <f t="shared" si="22"/>
        <v/>
      </c>
      <c r="G378" s="192" t="str">
        <f t="shared" si="23"/>
        <v/>
      </c>
    </row>
    <row r="379" spans="1:7" x14ac:dyDescent="0.3">
      <c r="A379" s="164" t="s">
        <v>1644</v>
      </c>
      <c r="B379" s="179" t="s">
        <v>582</v>
      </c>
      <c r="C379" s="185"/>
      <c r="E379" s="157"/>
      <c r="F379" s="192" t="str">
        <f t="shared" si="22"/>
        <v/>
      </c>
      <c r="G379" s="192" t="str">
        <f t="shared" si="23"/>
        <v/>
      </c>
    </row>
    <row r="380" spans="1:7" x14ac:dyDescent="0.3">
      <c r="A380" s="164" t="s">
        <v>1645</v>
      </c>
      <c r="B380" s="179" t="s">
        <v>1551</v>
      </c>
      <c r="C380" s="185"/>
      <c r="E380" s="157"/>
      <c r="F380" s="192" t="str">
        <f t="shared" si="22"/>
        <v/>
      </c>
      <c r="G380" s="192" t="str">
        <f t="shared" si="23"/>
        <v/>
      </c>
    </row>
    <row r="381" spans="1:7" x14ac:dyDescent="0.3">
      <c r="A381" s="164" t="s">
        <v>1646</v>
      </c>
      <c r="B381" s="179" t="s">
        <v>67</v>
      </c>
      <c r="C381" s="185">
        <f>SUM(C363:C380)</f>
        <v>0</v>
      </c>
      <c r="D381" s="164">
        <f>SUM(D363:D380)</f>
        <v>0</v>
      </c>
      <c r="E381" s="157"/>
      <c r="F381" s="192" t="str">
        <f t="shared" si="22"/>
        <v/>
      </c>
      <c r="G381" s="192" t="str">
        <f t="shared" si="23"/>
        <v/>
      </c>
    </row>
    <row r="382" spans="1:7" hidden="1" x14ac:dyDescent="0.3">
      <c r="A382" s="164" t="s">
        <v>1647</v>
      </c>
      <c r="C382" s="252"/>
      <c r="E382" s="157"/>
      <c r="F382" s="157"/>
    </row>
    <row r="383" spans="1:7" hidden="1" x14ac:dyDescent="0.3">
      <c r="A383" s="164" t="s">
        <v>1648</v>
      </c>
      <c r="C383" s="252"/>
      <c r="E383" s="157"/>
      <c r="F383" s="157"/>
    </row>
    <row r="384" spans="1:7" hidden="1" x14ac:dyDescent="0.3">
      <c r="A384" s="164" t="s">
        <v>1649</v>
      </c>
      <c r="C384" s="252"/>
      <c r="E384" s="157"/>
      <c r="F384" s="157"/>
    </row>
    <row r="385" spans="1:6" hidden="1" x14ac:dyDescent="0.3">
      <c r="A385" s="164" t="s">
        <v>1650</v>
      </c>
      <c r="C385" s="252"/>
      <c r="E385" s="157"/>
      <c r="F385" s="157"/>
    </row>
    <row r="386" spans="1:6" hidden="1" x14ac:dyDescent="0.3">
      <c r="A386" s="164" t="s">
        <v>1651</v>
      </c>
      <c r="C386" s="252"/>
      <c r="E386" s="157"/>
      <c r="F386" s="157"/>
    </row>
    <row r="387" spans="1:6" hidden="1" x14ac:dyDescent="0.3">
      <c r="A387" s="164" t="s">
        <v>1652</v>
      </c>
      <c r="C387" s="252"/>
      <c r="E387" s="157"/>
      <c r="F387" s="157"/>
    </row>
    <row r="388" spans="1:6" hidden="1" x14ac:dyDescent="0.3">
      <c r="A388" s="164" t="s">
        <v>1653</v>
      </c>
      <c r="C388" s="252"/>
      <c r="E388" s="157"/>
      <c r="F388" s="157"/>
    </row>
    <row r="389" spans="1:6" hidden="1" x14ac:dyDescent="0.3">
      <c r="A389" s="164" t="s">
        <v>1654</v>
      </c>
      <c r="C389" s="252"/>
      <c r="E389" s="157"/>
      <c r="F389" s="157"/>
    </row>
    <row r="390" spans="1:6" hidden="1" x14ac:dyDescent="0.3">
      <c r="A390" s="164" t="s">
        <v>1655</v>
      </c>
      <c r="C390" s="252"/>
      <c r="E390" s="157"/>
      <c r="F390" s="157"/>
    </row>
    <row r="391" spans="1:6" hidden="1" x14ac:dyDescent="0.3">
      <c r="A391" s="164" t="s">
        <v>1656</v>
      </c>
      <c r="C391" s="252"/>
      <c r="E391" s="157"/>
      <c r="F391" s="157"/>
    </row>
    <row r="392" spans="1:6" hidden="1" x14ac:dyDescent="0.3">
      <c r="A392" s="164" t="s">
        <v>1657</v>
      </c>
      <c r="C392" s="252"/>
      <c r="E392" s="157"/>
      <c r="F392" s="157"/>
    </row>
    <row r="393" spans="1:6" hidden="1" x14ac:dyDescent="0.3">
      <c r="A393" s="164" t="s">
        <v>1658</v>
      </c>
      <c r="C393" s="252"/>
      <c r="E393" s="157"/>
      <c r="F393" s="157"/>
    </row>
    <row r="394" spans="1:6" hidden="1" x14ac:dyDescent="0.3">
      <c r="A394" s="164" t="s">
        <v>1659</v>
      </c>
      <c r="C394" s="252"/>
      <c r="E394" s="157"/>
      <c r="F394" s="157"/>
    </row>
    <row r="395" spans="1:6" hidden="1" x14ac:dyDescent="0.3">
      <c r="A395" s="164" t="s">
        <v>1660</v>
      </c>
      <c r="C395" s="252"/>
      <c r="E395" s="157"/>
      <c r="F395" s="157"/>
    </row>
    <row r="396" spans="1:6" hidden="1" x14ac:dyDescent="0.3">
      <c r="A396" s="164" t="s">
        <v>1661</v>
      </c>
      <c r="C396" s="252"/>
      <c r="E396" s="157"/>
      <c r="F396" s="157"/>
    </row>
    <row r="397" spans="1:6" hidden="1" x14ac:dyDescent="0.3">
      <c r="A397" s="164" t="s">
        <v>1662</v>
      </c>
      <c r="C397" s="252"/>
      <c r="E397" s="157"/>
      <c r="F397" s="157"/>
    </row>
    <row r="398" spans="1:6" hidden="1" x14ac:dyDescent="0.3">
      <c r="A398" s="164" t="s">
        <v>1663</v>
      </c>
      <c r="C398" s="252"/>
      <c r="E398" s="157"/>
      <c r="F398" s="157"/>
    </row>
    <row r="399" spans="1:6" hidden="1" x14ac:dyDescent="0.3">
      <c r="A399" s="164" t="s">
        <v>1664</v>
      </c>
      <c r="C399" s="252"/>
      <c r="E399" s="157"/>
      <c r="F399" s="157"/>
    </row>
    <row r="400" spans="1:6" hidden="1" x14ac:dyDescent="0.3">
      <c r="A400" s="164" t="s">
        <v>1665</v>
      </c>
      <c r="C400" s="252"/>
      <c r="E400" s="157"/>
      <c r="F400" s="157"/>
    </row>
    <row r="401" spans="1:7" hidden="1" x14ac:dyDescent="0.3">
      <c r="A401" s="164" t="s">
        <v>1666</v>
      </c>
      <c r="C401" s="252"/>
      <c r="E401" s="157"/>
      <c r="F401" s="157"/>
    </row>
    <row r="402" spans="1:7" hidden="1" x14ac:dyDescent="0.3">
      <c r="A402" s="164" t="s">
        <v>1667</v>
      </c>
      <c r="C402" s="252"/>
      <c r="E402" s="157"/>
      <c r="F402" s="157"/>
    </row>
    <row r="403" spans="1:7" hidden="1" x14ac:dyDescent="0.3">
      <c r="A403" s="164" t="s">
        <v>1668</v>
      </c>
      <c r="C403" s="252"/>
      <c r="E403" s="157"/>
      <c r="F403" s="157"/>
    </row>
    <row r="404" spans="1:7" hidden="1" x14ac:dyDescent="0.3">
      <c r="A404" s="164" t="s">
        <v>1669</v>
      </c>
      <c r="C404" s="252"/>
      <c r="E404" s="157"/>
      <c r="F404" s="157"/>
    </row>
    <row r="405" spans="1:7" hidden="1" x14ac:dyDescent="0.3">
      <c r="A405" s="164" t="s">
        <v>1670</v>
      </c>
      <c r="C405" s="252"/>
      <c r="E405" s="157"/>
      <c r="F405" s="157"/>
    </row>
    <row r="406" spans="1:7" hidden="1" x14ac:dyDescent="0.3">
      <c r="A406" s="164" t="s">
        <v>1671</v>
      </c>
      <c r="C406" s="252"/>
      <c r="E406" s="157"/>
      <c r="F406" s="157"/>
    </row>
    <row r="407" spans="1:7" hidden="1" x14ac:dyDescent="0.3">
      <c r="A407" s="164" t="s">
        <v>1672</v>
      </c>
      <c r="C407" s="252"/>
      <c r="E407" s="157"/>
      <c r="F407" s="157"/>
    </row>
    <row r="408" spans="1:7" hidden="1" x14ac:dyDescent="0.3">
      <c r="A408" s="164" t="s">
        <v>1673</v>
      </c>
      <c r="C408" s="252"/>
      <c r="E408" s="157"/>
      <c r="F408" s="157"/>
    </row>
    <row r="409" spans="1:7" hidden="1" x14ac:dyDescent="0.3">
      <c r="A409" s="164" t="s">
        <v>1674</v>
      </c>
      <c r="C409" s="252"/>
      <c r="E409" s="157"/>
      <c r="F409" s="157"/>
    </row>
    <row r="410" spans="1:7" hidden="1" x14ac:dyDescent="0.3">
      <c r="A410" s="164" t="s">
        <v>1675</v>
      </c>
      <c r="C410" s="252"/>
      <c r="E410" s="157"/>
      <c r="F410" s="157"/>
    </row>
    <row r="411" spans="1:7" ht="18.5" x14ac:dyDescent="0.3">
      <c r="A411" s="243"/>
      <c r="B411" s="244" t="s">
        <v>1676</v>
      </c>
      <c r="C411" s="243"/>
      <c r="D411" s="243"/>
      <c r="E411" s="243"/>
      <c r="F411" s="245"/>
      <c r="G411" s="245"/>
    </row>
    <row r="412" spans="1:7" x14ac:dyDescent="0.3">
      <c r="A412" s="181"/>
      <c r="B412" s="181" t="s">
        <v>1677</v>
      </c>
      <c r="C412" s="181" t="s">
        <v>643</v>
      </c>
      <c r="D412" s="181" t="s">
        <v>644</v>
      </c>
      <c r="E412" s="181"/>
      <c r="F412" s="181" t="s">
        <v>465</v>
      </c>
      <c r="G412" s="181" t="s">
        <v>645</v>
      </c>
    </row>
    <row r="413" spans="1:7" x14ac:dyDescent="0.3">
      <c r="A413" s="164" t="s">
        <v>1678</v>
      </c>
      <c r="B413" s="164" t="s">
        <v>647</v>
      </c>
      <c r="C413" s="185" t="s">
        <v>1679</v>
      </c>
      <c r="D413" s="175"/>
      <c r="E413" s="175"/>
      <c r="F413" s="202"/>
      <c r="G413" s="202"/>
    </row>
    <row r="414" spans="1:7" x14ac:dyDescent="0.3">
      <c r="A414" s="175"/>
      <c r="D414" s="175"/>
      <c r="E414" s="175"/>
      <c r="F414" s="202"/>
      <c r="G414" s="202"/>
    </row>
    <row r="415" spans="1:7" x14ac:dyDescent="0.3">
      <c r="B415" s="164" t="s">
        <v>648</v>
      </c>
      <c r="D415" s="175"/>
      <c r="E415" s="175"/>
      <c r="F415" s="202"/>
      <c r="G415" s="202"/>
    </row>
    <row r="416" spans="1:7" x14ac:dyDescent="0.3">
      <c r="A416" s="164" t="s">
        <v>1680</v>
      </c>
      <c r="B416" s="179" t="s">
        <v>582</v>
      </c>
      <c r="C416" s="185" t="s">
        <v>1679</v>
      </c>
      <c r="D416" s="247" t="s">
        <v>1679</v>
      </c>
      <c r="E416" s="175"/>
      <c r="F416" s="192" t="str">
        <f t="shared" ref="F416:F439" si="24">IF($C$440=0,"",IF(C416="[for completion]","",C416/$C$440))</f>
        <v/>
      </c>
      <c r="G416" s="192" t="str">
        <f t="shared" ref="G416:G439" si="25">IF($D$440=0,"",IF(D416="[for completion]","",D416/$D$440))</f>
        <v/>
      </c>
    </row>
    <row r="417" spans="1:7" x14ac:dyDescent="0.3">
      <c r="A417" s="164" t="s">
        <v>1681</v>
      </c>
      <c r="B417" s="179" t="s">
        <v>582</v>
      </c>
      <c r="C417" s="185" t="s">
        <v>1679</v>
      </c>
      <c r="D417" s="247" t="s">
        <v>1679</v>
      </c>
      <c r="E417" s="175"/>
      <c r="F417" s="192" t="str">
        <f t="shared" si="24"/>
        <v/>
      </c>
      <c r="G417" s="192" t="str">
        <f t="shared" si="25"/>
        <v/>
      </c>
    </row>
    <row r="418" spans="1:7" x14ac:dyDescent="0.3">
      <c r="A418" s="164" t="s">
        <v>1682</v>
      </c>
      <c r="B418" s="179" t="s">
        <v>582</v>
      </c>
      <c r="C418" s="185" t="s">
        <v>1679</v>
      </c>
      <c r="D418" s="247" t="s">
        <v>1679</v>
      </c>
      <c r="E418" s="175"/>
      <c r="F418" s="192" t="str">
        <f t="shared" si="24"/>
        <v/>
      </c>
      <c r="G418" s="192" t="str">
        <f t="shared" si="25"/>
        <v/>
      </c>
    </row>
    <row r="419" spans="1:7" x14ac:dyDescent="0.3">
      <c r="A419" s="164" t="s">
        <v>1683</v>
      </c>
      <c r="B419" s="179" t="s">
        <v>582</v>
      </c>
      <c r="C419" s="185" t="s">
        <v>1679</v>
      </c>
      <c r="D419" s="247" t="s">
        <v>1679</v>
      </c>
      <c r="E419" s="175"/>
      <c r="F419" s="192" t="str">
        <f t="shared" si="24"/>
        <v/>
      </c>
      <c r="G419" s="192" t="str">
        <f t="shared" si="25"/>
        <v/>
      </c>
    </row>
    <row r="420" spans="1:7" x14ac:dyDescent="0.3">
      <c r="A420" s="164" t="s">
        <v>1684</v>
      </c>
      <c r="B420" s="179" t="s">
        <v>582</v>
      </c>
      <c r="C420" s="185" t="s">
        <v>1679</v>
      </c>
      <c r="D420" s="247" t="s">
        <v>1679</v>
      </c>
      <c r="E420" s="175"/>
      <c r="F420" s="192" t="str">
        <f t="shared" si="24"/>
        <v/>
      </c>
      <c r="G420" s="192" t="str">
        <f t="shared" si="25"/>
        <v/>
      </c>
    </row>
    <row r="421" spans="1:7" x14ac:dyDescent="0.3">
      <c r="A421" s="164" t="s">
        <v>1685</v>
      </c>
      <c r="B421" s="179" t="s">
        <v>582</v>
      </c>
      <c r="C421" s="185" t="s">
        <v>1679</v>
      </c>
      <c r="D421" s="247" t="s">
        <v>1679</v>
      </c>
      <c r="E421" s="175"/>
      <c r="F421" s="192" t="str">
        <f t="shared" si="24"/>
        <v/>
      </c>
      <c r="G421" s="192" t="str">
        <f t="shared" si="25"/>
        <v/>
      </c>
    </row>
    <row r="422" spans="1:7" x14ac:dyDescent="0.3">
      <c r="A422" s="164" t="s">
        <v>1686</v>
      </c>
      <c r="B422" s="179" t="s">
        <v>582</v>
      </c>
      <c r="C422" s="185" t="s">
        <v>1679</v>
      </c>
      <c r="D422" s="247" t="s">
        <v>1679</v>
      </c>
      <c r="E422" s="175"/>
      <c r="F422" s="192" t="str">
        <f t="shared" si="24"/>
        <v/>
      </c>
      <c r="G422" s="192" t="str">
        <f t="shared" si="25"/>
        <v/>
      </c>
    </row>
    <row r="423" spans="1:7" x14ac:dyDescent="0.3">
      <c r="A423" s="164" t="s">
        <v>1687</v>
      </c>
      <c r="B423" s="179" t="s">
        <v>582</v>
      </c>
      <c r="C423" s="185" t="s">
        <v>1679</v>
      </c>
      <c r="D423" s="247" t="s">
        <v>1679</v>
      </c>
      <c r="E423" s="175"/>
      <c r="F423" s="192" t="str">
        <f t="shared" si="24"/>
        <v/>
      </c>
      <c r="G423" s="192" t="str">
        <f t="shared" si="25"/>
        <v/>
      </c>
    </row>
    <row r="424" spans="1:7" x14ac:dyDescent="0.3">
      <c r="A424" s="164" t="s">
        <v>1688</v>
      </c>
      <c r="B424" s="179" t="s">
        <v>582</v>
      </c>
      <c r="C424" s="185" t="s">
        <v>1679</v>
      </c>
      <c r="D424" s="247" t="s">
        <v>1679</v>
      </c>
      <c r="E424" s="175"/>
      <c r="F424" s="192" t="str">
        <f t="shared" si="24"/>
        <v/>
      </c>
      <c r="G424" s="192" t="str">
        <f t="shared" si="25"/>
        <v/>
      </c>
    </row>
    <row r="425" spans="1:7" x14ac:dyDescent="0.3">
      <c r="A425" s="164" t="s">
        <v>1689</v>
      </c>
      <c r="B425" s="179" t="s">
        <v>582</v>
      </c>
      <c r="C425" s="185" t="s">
        <v>1679</v>
      </c>
      <c r="D425" s="247" t="s">
        <v>1679</v>
      </c>
      <c r="E425" s="179"/>
      <c r="F425" s="192" t="str">
        <f t="shared" si="24"/>
        <v/>
      </c>
      <c r="G425" s="192" t="str">
        <f t="shared" si="25"/>
        <v/>
      </c>
    </row>
    <row r="426" spans="1:7" x14ac:dyDescent="0.3">
      <c r="A426" s="164" t="s">
        <v>1690</v>
      </c>
      <c r="B426" s="179" t="s">
        <v>582</v>
      </c>
      <c r="C426" s="185" t="s">
        <v>1679</v>
      </c>
      <c r="D426" s="247" t="s">
        <v>1679</v>
      </c>
      <c r="E426" s="179"/>
      <c r="F426" s="192" t="str">
        <f t="shared" si="24"/>
        <v/>
      </c>
      <c r="G426" s="192" t="str">
        <f t="shared" si="25"/>
        <v/>
      </c>
    </row>
    <row r="427" spans="1:7" x14ac:dyDescent="0.3">
      <c r="A427" s="164" t="s">
        <v>1691</v>
      </c>
      <c r="B427" s="179" t="s">
        <v>582</v>
      </c>
      <c r="C427" s="185" t="s">
        <v>1679</v>
      </c>
      <c r="D427" s="247" t="s">
        <v>1679</v>
      </c>
      <c r="E427" s="179"/>
      <c r="F427" s="192" t="str">
        <f t="shared" si="24"/>
        <v/>
      </c>
      <c r="G427" s="192" t="str">
        <f t="shared" si="25"/>
        <v/>
      </c>
    </row>
    <row r="428" spans="1:7" x14ac:dyDescent="0.3">
      <c r="A428" s="164" t="s">
        <v>1692</v>
      </c>
      <c r="B428" s="179" t="s">
        <v>582</v>
      </c>
      <c r="C428" s="185" t="s">
        <v>1679</v>
      </c>
      <c r="D428" s="247" t="s">
        <v>1679</v>
      </c>
      <c r="E428" s="179"/>
      <c r="F428" s="192" t="str">
        <f t="shared" si="24"/>
        <v/>
      </c>
      <c r="G428" s="192" t="str">
        <f t="shared" si="25"/>
        <v/>
      </c>
    </row>
    <row r="429" spans="1:7" x14ac:dyDescent="0.3">
      <c r="A429" s="164" t="s">
        <v>1693</v>
      </c>
      <c r="B429" s="179" t="s">
        <v>582</v>
      </c>
      <c r="C429" s="185" t="s">
        <v>1679</v>
      </c>
      <c r="D429" s="247" t="s">
        <v>1679</v>
      </c>
      <c r="E429" s="179"/>
      <c r="F429" s="192" t="str">
        <f t="shared" si="24"/>
        <v/>
      </c>
      <c r="G429" s="192" t="str">
        <f t="shared" si="25"/>
        <v/>
      </c>
    </row>
    <row r="430" spans="1:7" x14ac:dyDescent="0.3">
      <c r="A430" s="164" t="s">
        <v>1694</v>
      </c>
      <c r="B430" s="179" t="s">
        <v>582</v>
      </c>
      <c r="C430" s="185" t="s">
        <v>1679</v>
      </c>
      <c r="D430" s="247" t="s">
        <v>1679</v>
      </c>
      <c r="E430" s="179"/>
      <c r="F430" s="192" t="str">
        <f t="shared" si="24"/>
        <v/>
      </c>
      <c r="G430" s="192" t="str">
        <f t="shared" si="25"/>
        <v/>
      </c>
    </row>
    <row r="431" spans="1:7" x14ac:dyDescent="0.3">
      <c r="A431" s="164" t="s">
        <v>1695</v>
      </c>
      <c r="B431" s="179" t="s">
        <v>582</v>
      </c>
      <c r="C431" s="185" t="s">
        <v>1679</v>
      </c>
      <c r="D431" s="247" t="s">
        <v>1679</v>
      </c>
      <c r="F431" s="192" t="str">
        <f t="shared" si="24"/>
        <v/>
      </c>
      <c r="G431" s="192" t="str">
        <f t="shared" si="25"/>
        <v/>
      </c>
    </row>
    <row r="432" spans="1:7" x14ac:dyDescent="0.3">
      <c r="A432" s="164" t="s">
        <v>1696</v>
      </c>
      <c r="B432" s="179" t="s">
        <v>582</v>
      </c>
      <c r="C432" s="185" t="s">
        <v>1679</v>
      </c>
      <c r="D432" s="247" t="s">
        <v>1679</v>
      </c>
      <c r="E432" s="248"/>
      <c r="F432" s="192" t="str">
        <f t="shared" si="24"/>
        <v/>
      </c>
      <c r="G432" s="192" t="str">
        <f t="shared" si="25"/>
        <v/>
      </c>
    </row>
    <row r="433" spans="1:7" x14ac:dyDescent="0.3">
      <c r="A433" s="164" t="s">
        <v>1697</v>
      </c>
      <c r="B433" s="179" t="s">
        <v>582</v>
      </c>
      <c r="C433" s="185" t="s">
        <v>1679</v>
      </c>
      <c r="D433" s="247" t="s">
        <v>1679</v>
      </c>
      <c r="E433" s="248"/>
      <c r="F433" s="192" t="str">
        <f t="shared" si="24"/>
        <v/>
      </c>
      <c r="G433" s="192" t="str">
        <f t="shared" si="25"/>
        <v/>
      </c>
    </row>
    <row r="434" spans="1:7" x14ac:dyDescent="0.3">
      <c r="A434" s="164" t="s">
        <v>1698</v>
      </c>
      <c r="B434" s="179" t="s">
        <v>582</v>
      </c>
      <c r="C434" s="185" t="s">
        <v>1679</v>
      </c>
      <c r="D434" s="247" t="s">
        <v>1679</v>
      </c>
      <c r="E434" s="248"/>
      <c r="F434" s="192" t="str">
        <f t="shared" si="24"/>
        <v/>
      </c>
      <c r="G434" s="192" t="str">
        <f t="shared" si="25"/>
        <v/>
      </c>
    </row>
    <row r="435" spans="1:7" x14ac:dyDescent="0.3">
      <c r="A435" s="164" t="s">
        <v>1699</v>
      </c>
      <c r="B435" s="179" t="s">
        <v>582</v>
      </c>
      <c r="C435" s="185" t="s">
        <v>1679</v>
      </c>
      <c r="D435" s="247" t="s">
        <v>1679</v>
      </c>
      <c r="E435" s="248"/>
      <c r="F435" s="192" t="str">
        <f t="shared" si="24"/>
        <v/>
      </c>
      <c r="G435" s="192" t="str">
        <f t="shared" si="25"/>
        <v/>
      </c>
    </row>
    <row r="436" spans="1:7" x14ac:dyDescent="0.3">
      <c r="A436" s="164" t="s">
        <v>1700</v>
      </c>
      <c r="B436" s="179" t="s">
        <v>582</v>
      </c>
      <c r="C436" s="185" t="s">
        <v>1679</v>
      </c>
      <c r="D436" s="247" t="s">
        <v>1679</v>
      </c>
      <c r="E436" s="248"/>
      <c r="F436" s="192" t="str">
        <f t="shared" si="24"/>
        <v/>
      </c>
      <c r="G436" s="192" t="str">
        <f t="shared" si="25"/>
        <v/>
      </c>
    </row>
    <row r="437" spans="1:7" x14ac:dyDescent="0.3">
      <c r="A437" s="164" t="s">
        <v>1701</v>
      </c>
      <c r="B437" s="179" t="s">
        <v>582</v>
      </c>
      <c r="C437" s="185" t="s">
        <v>1679</v>
      </c>
      <c r="D437" s="247" t="s">
        <v>1679</v>
      </c>
      <c r="E437" s="248"/>
      <c r="F437" s="192" t="str">
        <f t="shared" si="24"/>
        <v/>
      </c>
      <c r="G437" s="192" t="str">
        <f t="shared" si="25"/>
        <v/>
      </c>
    </row>
    <row r="438" spans="1:7" x14ac:dyDescent="0.3">
      <c r="A438" s="164" t="s">
        <v>1702</v>
      </c>
      <c r="B438" s="179" t="s">
        <v>582</v>
      </c>
      <c r="C438" s="185" t="s">
        <v>1679</v>
      </c>
      <c r="D438" s="247" t="s">
        <v>1679</v>
      </c>
      <c r="E438" s="248"/>
      <c r="F438" s="192" t="str">
        <f t="shared" si="24"/>
        <v/>
      </c>
      <c r="G438" s="192" t="str">
        <f t="shared" si="25"/>
        <v/>
      </c>
    </row>
    <row r="439" spans="1:7" x14ac:dyDescent="0.3">
      <c r="A439" s="164" t="s">
        <v>1703</v>
      </c>
      <c r="B439" s="179" t="s">
        <v>582</v>
      </c>
      <c r="C439" s="185" t="s">
        <v>1679</v>
      </c>
      <c r="D439" s="247" t="s">
        <v>1679</v>
      </c>
      <c r="E439" s="248"/>
      <c r="F439" s="192" t="str">
        <f t="shared" si="24"/>
        <v/>
      </c>
      <c r="G439" s="192" t="str">
        <f t="shared" si="25"/>
        <v/>
      </c>
    </row>
    <row r="440" spans="1:7" x14ac:dyDescent="0.3">
      <c r="A440" s="164" t="s">
        <v>1704</v>
      </c>
      <c r="B440" s="179" t="s">
        <v>67</v>
      </c>
      <c r="C440" s="195">
        <f>SUM(C416:C439)</f>
        <v>0</v>
      </c>
      <c r="D440" s="191">
        <f>SUM(D416:D439)</f>
        <v>0</v>
      </c>
      <c r="E440" s="248"/>
      <c r="F440" s="249">
        <f>SUM(F416:F439)</f>
        <v>0</v>
      </c>
      <c r="G440" s="249">
        <f>SUM(G416:G439)</f>
        <v>0</v>
      </c>
    </row>
    <row r="441" spans="1:7" x14ac:dyDescent="0.3">
      <c r="A441" s="181"/>
      <c r="B441" s="181" t="s">
        <v>1705</v>
      </c>
      <c r="C441" s="181" t="s">
        <v>643</v>
      </c>
      <c r="D441" s="181" t="s">
        <v>644</v>
      </c>
      <c r="E441" s="181"/>
      <c r="F441" s="181" t="s">
        <v>465</v>
      </c>
      <c r="G441" s="181" t="s">
        <v>645</v>
      </c>
    </row>
    <row r="442" spans="1:7" x14ac:dyDescent="0.3">
      <c r="A442" s="164" t="s">
        <v>1706</v>
      </c>
      <c r="B442" s="164" t="s">
        <v>681</v>
      </c>
      <c r="C442" s="234" t="s">
        <v>1679</v>
      </c>
      <c r="G442" s="164"/>
    </row>
    <row r="443" spans="1:7" x14ac:dyDescent="0.3">
      <c r="G443" s="164"/>
    </row>
    <row r="444" spans="1:7" x14ac:dyDescent="0.3">
      <c r="B444" s="179" t="s">
        <v>682</v>
      </c>
      <c r="G444" s="164"/>
    </row>
    <row r="445" spans="1:7" x14ac:dyDescent="0.3">
      <c r="A445" s="164" t="s">
        <v>1707</v>
      </c>
      <c r="B445" s="164" t="s">
        <v>684</v>
      </c>
      <c r="C445" s="185" t="s">
        <v>1679</v>
      </c>
      <c r="D445" s="247" t="s">
        <v>1679</v>
      </c>
      <c r="F445" s="192" t="str">
        <f>IF($C$453=0,"",IF(C445="[for completion]","",C445/$C$453))</f>
        <v/>
      </c>
      <c r="G445" s="192" t="str">
        <f>IF($D$453=0,"",IF(D445="[for completion]","",D445/$D$453))</f>
        <v/>
      </c>
    </row>
    <row r="446" spans="1:7" x14ac:dyDescent="0.3">
      <c r="A446" s="164" t="s">
        <v>1708</v>
      </c>
      <c r="B446" s="164" t="s">
        <v>686</v>
      </c>
      <c r="C446" s="185" t="s">
        <v>1679</v>
      </c>
      <c r="D446" s="247" t="s">
        <v>1679</v>
      </c>
      <c r="F446" s="192" t="str">
        <f t="shared" ref="F446:F459" si="26">IF($C$453=0,"",IF(C446="[for completion]","",C446/$C$453))</f>
        <v/>
      </c>
      <c r="G446" s="192" t="str">
        <f t="shared" ref="G446:G459" si="27">IF($D$453=0,"",IF(D446="[for completion]","",D446/$D$453))</f>
        <v/>
      </c>
    </row>
    <row r="447" spans="1:7" x14ac:dyDescent="0.3">
      <c r="A447" s="164" t="s">
        <v>1709</v>
      </c>
      <c r="B447" s="164" t="s">
        <v>688</v>
      </c>
      <c r="C447" s="185" t="s">
        <v>1679</v>
      </c>
      <c r="D447" s="247" t="s">
        <v>1679</v>
      </c>
      <c r="F447" s="192" t="str">
        <f t="shared" si="26"/>
        <v/>
      </c>
      <c r="G447" s="192" t="str">
        <f t="shared" si="27"/>
        <v/>
      </c>
    </row>
    <row r="448" spans="1:7" x14ac:dyDescent="0.3">
      <c r="A448" s="164" t="s">
        <v>1710</v>
      </c>
      <c r="B448" s="164" t="s">
        <v>690</v>
      </c>
      <c r="C448" s="185" t="s">
        <v>1679</v>
      </c>
      <c r="D448" s="247" t="s">
        <v>1679</v>
      </c>
      <c r="F448" s="192" t="str">
        <f t="shared" si="26"/>
        <v/>
      </c>
      <c r="G448" s="192" t="str">
        <f t="shared" si="27"/>
        <v/>
      </c>
    </row>
    <row r="449" spans="1:7" x14ac:dyDescent="0.3">
      <c r="A449" s="164" t="s">
        <v>1711</v>
      </c>
      <c r="B449" s="164" t="s">
        <v>692</v>
      </c>
      <c r="C449" s="185" t="s">
        <v>1679</v>
      </c>
      <c r="D449" s="247" t="s">
        <v>1679</v>
      </c>
      <c r="F449" s="192" t="str">
        <f t="shared" si="26"/>
        <v/>
      </c>
      <c r="G449" s="192" t="str">
        <f t="shared" si="27"/>
        <v/>
      </c>
    </row>
    <row r="450" spans="1:7" x14ac:dyDescent="0.3">
      <c r="A450" s="164" t="s">
        <v>1712</v>
      </c>
      <c r="B450" s="164" t="s">
        <v>694</v>
      </c>
      <c r="C450" s="185" t="s">
        <v>1679</v>
      </c>
      <c r="D450" s="247" t="s">
        <v>1679</v>
      </c>
      <c r="F450" s="192" t="str">
        <f t="shared" si="26"/>
        <v/>
      </c>
      <c r="G450" s="192" t="str">
        <f t="shared" si="27"/>
        <v/>
      </c>
    </row>
    <row r="451" spans="1:7" x14ac:dyDescent="0.3">
      <c r="A451" s="164" t="s">
        <v>1713</v>
      </c>
      <c r="B451" s="164" t="s">
        <v>696</v>
      </c>
      <c r="C451" s="185" t="s">
        <v>1679</v>
      </c>
      <c r="D451" s="247" t="s">
        <v>1679</v>
      </c>
      <c r="F451" s="192" t="str">
        <f t="shared" si="26"/>
        <v/>
      </c>
      <c r="G451" s="192" t="str">
        <f t="shared" si="27"/>
        <v/>
      </c>
    </row>
    <row r="452" spans="1:7" x14ac:dyDescent="0.3">
      <c r="A452" s="164" t="s">
        <v>1714</v>
      </c>
      <c r="B452" s="164" t="s">
        <v>698</v>
      </c>
      <c r="C452" s="185" t="s">
        <v>1679</v>
      </c>
      <c r="D452" s="247" t="s">
        <v>1679</v>
      </c>
      <c r="F452" s="192" t="str">
        <f t="shared" si="26"/>
        <v/>
      </c>
      <c r="G452" s="192" t="str">
        <f t="shared" si="27"/>
        <v/>
      </c>
    </row>
    <row r="453" spans="1:7" x14ac:dyDescent="0.3">
      <c r="A453" s="164" t="s">
        <v>1715</v>
      </c>
      <c r="B453" s="194" t="s">
        <v>67</v>
      </c>
      <c r="C453" s="185">
        <f>SUM(C445:C452)</f>
        <v>0</v>
      </c>
      <c r="D453" s="247">
        <f>SUM(D445:D452)</f>
        <v>0</v>
      </c>
      <c r="F453" s="234">
        <f>SUM(F445:F452)</f>
        <v>0</v>
      </c>
      <c r="G453" s="234">
        <f>SUM(G445:G452)</f>
        <v>0</v>
      </c>
    </row>
    <row r="454" spans="1:7" x14ac:dyDescent="0.3">
      <c r="A454" s="164" t="s">
        <v>1716</v>
      </c>
      <c r="B454" s="197" t="s">
        <v>701</v>
      </c>
      <c r="C454" s="185"/>
      <c r="D454" s="247"/>
      <c r="F454" s="192" t="str">
        <f t="shared" si="26"/>
        <v/>
      </c>
      <c r="G454" s="192" t="str">
        <f t="shared" si="27"/>
        <v/>
      </c>
    </row>
    <row r="455" spans="1:7" x14ac:dyDescent="0.3">
      <c r="A455" s="164" t="s">
        <v>1717</v>
      </c>
      <c r="B455" s="197" t="s">
        <v>703</v>
      </c>
      <c r="C455" s="185"/>
      <c r="D455" s="247"/>
      <c r="F455" s="192" t="str">
        <f t="shared" si="26"/>
        <v/>
      </c>
      <c r="G455" s="192" t="str">
        <f t="shared" si="27"/>
        <v/>
      </c>
    </row>
    <row r="456" spans="1:7" x14ac:dyDescent="0.3">
      <c r="A456" s="164" t="s">
        <v>1718</v>
      </c>
      <c r="B456" s="197" t="s">
        <v>705</v>
      </c>
      <c r="C456" s="185"/>
      <c r="D456" s="247"/>
      <c r="F456" s="192" t="str">
        <f t="shared" si="26"/>
        <v/>
      </c>
      <c r="G456" s="192" t="str">
        <f t="shared" si="27"/>
        <v/>
      </c>
    </row>
    <row r="457" spans="1:7" x14ac:dyDescent="0.3">
      <c r="A457" s="164" t="s">
        <v>1719</v>
      </c>
      <c r="B457" s="197" t="s">
        <v>707</v>
      </c>
      <c r="C457" s="185"/>
      <c r="D457" s="247"/>
      <c r="F457" s="192" t="str">
        <f t="shared" si="26"/>
        <v/>
      </c>
      <c r="G457" s="192" t="str">
        <f t="shared" si="27"/>
        <v/>
      </c>
    </row>
    <row r="458" spans="1:7" x14ac:dyDescent="0.3">
      <c r="A458" s="164" t="s">
        <v>1720</v>
      </c>
      <c r="B458" s="197" t="s">
        <v>709</v>
      </c>
      <c r="C458" s="185"/>
      <c r="D458" s="247"/>
      <c r="F458" s="192" t="str">
        <f t="shared" si="26"/>
        <v/>
      </c>
      <c r="G458" s="192" t="str">
        <f t="shared" si="27"/>
        <v/>
      </c>
    </row>
    <row r="459" spans="1:7" x14ac:dyDescent="0.3">
      <c r="A459" s="164" t="s">
        <v>1721</v>
      </c>
      <c r="B459" s="197" t="s">
        <v>711</v>
      </c>
      <c r="C459" s="185"/>
      <c r="D459" s="247"/>
      <c r="F459" s="192" t="str">
        <f t="shared" si="26"/>
        <v/>
      </c>
      <c r="G459" s="192" t="str">
        <f t="shared" si="27"/>
        <v/>
      </c>
    </row>
    <row r="460" spans="1:7" x14ac:dyDescent="0.3">
      <c r="A460" s="164" t="s">
        <v>1722</v>
      </c>
      <c r="B460" s="197"/>
      <c r="F460" s="193"/>
      <c r="G460" s="193"/>
    </row>
    <row r="461" spans="1:7" x14ac:dyDescent="0.3">
      <c r="A461" s="164" t="s">
        <v>1723</v>
      </c>
      <c r="B461" s="197"/>
      <c r="F461" s="193"/>
      <c r="G461" s="193"/>
    </row>
    <row r="462" spans="1:7" x14ac:dyDescent="0.3">
      <c r="A462" s="164" t="s">
        <v>1724</v>
      </c>
      <c r="B462" s="197"/>
      <c r="F462" s="248"/>
      <c r="G462" s="248"/>
    </row>
    <row r="463" spans="1:7" x14ac:dyDescent="0.3">
      <c r="A463" s="181"/>
      <c r="B463" s="181" t="s">
        <v>1725</v>
      </c>
      <c r="C463" s="181" t="s">
        <v>643</v>
      </c>
      <c r="D463" s="181" t="s">
        <v>644</v>
      </c>
      <c r="E463" s="181"/>
      <c r="F463" s="181" t="s">
        <v>465</v>
      </c>
      <c r="G463" s="181" t="s">
        <v>645</v>
      </c>
    </row>
    <row r="464" spans="1:7" x14ac:dyDescent="0.3">
      <c r="A464" s="164" t="s">
        <v>1726</v>
      </c>
      <c r="B464" s="164" t="s">
        <v>681</v>
      </c>
      <c r="C464" s="234" t="s">
        <v>1727</v>
      </c>
      <c r="G464" s="164"/>
    </row>
    <row r="465" spans="1:7" x14ac:dyDescent="0.3">
      <c r="G465" s="164"/>
    </row>
    <row r="466" spans="1:7" x14ac:dyDescent="0.3">
      <c r="B466" s="179" t="s">
        <v>682</v>
      </c>
      <c r="G466" s="164"/>
    </row>
    <row r="467" spans="1:7" x14ac:dyDescent="0.3">
      <c r="A467" s="164" t="s">
        <v>1728</v>
      </c>
      <c r="B467" s="164" t="s">
        <v>684</v>
      </c>
      <c r="C467" s="185" t="s">
        <v>1727</v>
      </c>
      <c r="D467" s="247" t="s">
        <v>1727</v>
      </c>
      <c r="F467" s="192" t="str">
        <f>IF($C$475=0,"",IF(C467="[Mark as ND1 if not relevant]","",C467/$C$475))</f>
        <v/>
      </c>
      <c r="G467" s="192" t="str">
        <f>IF($D$475=0,"",IF(D467="[Mark as ND1 if not relevant]","",D467/$D$475))</f>
        <v/>
      </c>
    </row>
    <row r="468" spans="1:7" x14ac:dyDescent="0.3">
      <c r="A468" s="164" t="s">
        <v>1729</v>
      </c>
      <c r="B468" s="164" t="s">
        <v>686</v>
      </c>
      <c r="C468" s="185" t="s">
        <v>1727</v>
      </c>
      <c r="D468" s="247" t="s">
        <v>1727</v>
      </c>
      <c r="F468" s="192" t="str">
        <f t="shared" ref="F468:F474" si="28">IF($C$475=0,"",IF(C468="[Mark as ND1 if not relevant]","",C468/$C$475))</f>
        <v/>
      </c>
      <c r="G468" s="192" t="str">
        <f t="shared" ref="G468:G474" si="29">IF($D$475=0,"",IF(D468="[Mark as ND1 if not relevant]","",D468/$D$475))</f>
        <v/>
      </c>
    </row>
    <row r="469" spans="1:7" x14ac:dyDescent="0.3">
      <c r="A469" s="164" t="s">
        <v>1730</v>
      </c>
      <c r="B469" s="164" t="s">
        <v>688</v>
      </c>
      <c r="C469" s="185" t="s">
        <v>1727</v>
      </c>
      <c r="D469" s="247" t="s">
        <v>1727</v>
      </c>
      <c r="F469" s="192" t="str">
        <f t="shared" si="28"/>
        <v/>
      </c>
      <c r="G469" s="192" t="str">
        <f t="shared" si="29"/>
        <v/>
      </c>
    </row>
    <row r="470" spans="1:7" x14ac:dyDescent="0.3">
      <c r="A470" s="164" t="s">
        <v>1731</v>
      </c>
      <c r="B470" s="164" t="s">
        <v>690</v>
      </c>
      <c r="C470" s="185" t="s">
        <v>1727</v>
      </c>
      <c r="D470" s="247" t="s">
        <v>1727</v>
      </c>
      <c r="F470" s="192" t="str">
        <f t="shared" si="28"/>
        <v/>
      </c>
      <c r="G470" s="192" t="str">
        <f t="shared" si="29"/>
        <v/>
      </c>
    </row>
    <row r="471" spans="1:7" x14ac:dyDescent="0.3">
      <c r="A471" s="164" t="s">
        <v>1732</v>
      </c>
      <c r="B471" s="164" t="s">
        <v>692</v>
      </c>
      <c r="C471" s="185" t="s">
        <v>1727</v>
      </c>
      <c r="D471" s="247" t="s">
        <v>1727</v>
      </c>
      <c r="F471" s="192" t="str">
        <f t="shared" si="28"/>
        <v/>
      </c>
      <c r="G471" s="192" t="str">
        <f t="shared" si="29"/>
        <v/>
      </c>
    </row>
    <row r="472" spans="1:7" x14ac:dyDescent="0.3">
      <c r="A472" s="164" t="s">
        <v>1733</v>
      </c>
      <c r="B472" s="164" t="s">
        <v>694</v>
      </c>
      <c r="C472" s="185" t="s">
        <v>1727</v>
      </c>
      <c r="D472" s="247" t="s">
        <v>1727</v>
      </c>
      <c r="F472" s="192" t="str">
        <f t="shared" si="28"/>
        <v/>
      </c>
      <c r="G472" s="192" t="str">
        <f t="shared" si="29"/>
        <v/>
      </c>
    </row>
    <row r="473" spans="1:7" x14ac:dyDescent="0.3">
      <c r="A473" s="164" t="s">
        <v>1734</v>
      </c>
      <c r="B473" s="164" t="s">
        <v>696</v>
      </c>
      <c r="C473" s="185" t="s">
        <v>1727</v>
      </c>
      <c r="D473" s="247" t="s">
        <v>1727</v>
      </c>
      <c r="F473" s="192" t="str">
        <f t="shared" si="28"/>
        <v/>
      </c>
      <c r="G473" s="192" t="str">
        <f t="shared" si="29"/>
        <v/>
      </c>
    </row>
    <row r="474" spans="1:7" x14ac:dyDescent="0.3">
      <c r="A474" s="164" t="s">
        <v>1735</v>
      </c>
      <c r="B474" s="164" t="s">
        <v>698</v>
      </c>
      <c r="C474" s="185" t="s">
        <v>1727</v>
      </c>
      <c r="D474" s="247" t="s">
        <v>1727</v>
      </c>
      <c r="F474" s="192" t="str">
        <f t="shared" si="28"/>
        <v/>
      </c>
      <c r="G474" s="192" t="str">
        <f t="shared" si="29"/>
        <v/>
      </c>
    </row>
    <row r="475" spans="1:7" x14ac:dyDescent="0.3">
      <c r="A475" s="164" t="s">
        <v>1736</v>
      </c>
      <c r="B475" s="194" t="s">
        <v>67</v>
      </c>
      <c r="C475" s="185">
        <f>SUM(C467:C474)</f>
        <v>0</v>
      </c>
      <c r="D475" s="247">
        <f>SUM(D467:D474)</f>
        <v>0</v>
      </c>
      <c r="F475" s="234">
        <f>SUM(F467:F474)</f>
        <v>0</v>
      </c>
      <c r="G475" s="234">
        <f>SUM(G467:G474)</f>
        <v>0</v>
      </c>
    </row>
    <row r="476" spans="1:7" x14ac:dyDescent="0.3">
      <c r="A476" s="164" t="s">
        <v>1737</v>
      </c>
      <c r="B476" s="197" t="s">
        <v>701</v>
      </c>
      <c r="C476" s="185"/>
      <c r="D476" s="247"/>
      <c r="F476" s="192" t="str">
        <f t="shared" ref="F476:F481" si="30">IF($C$475=0,"",IF(C476="[for completion]","",C476/$C$475))</f>
        <v/>
      </c>
      <c r="G476" s="192" t="str">
        <f t="shared" ref="G476:G481" si="31">IF($D$475=0,"",IF(D476="[for completion]","",D476/$D$475))</f>
        <v/>
      </c>
    </row>
    <row r="477" spans="1:7" x14ac:dyDescent="0.3">
      <c r="A477" s="164" t="s">
        <v>1738</v>
      </c>
      <c r="B477" s="197" t="s">
        <v>703</v>
      </c>
      <c r="C477" s="185"/>
      <c r="D477" s="247"/>
      <c r="F477" s="192" t="str">
        <f t="shared" si="30"/>
        <v/>
      </c>
      <c r="G477" s="192" t="str">
        <f t="shared" si="31"/>
        <v/>
      </c>
    </row>
    <row r="478" spans="1:7" x14ac:dyDescent="0.3">
      <c r="A478" s="164" t="s">
        <v>1739</v>
      </c>
      <c r="B478" s="197" t="s">
        <v>705</v>
      </c>
      <c r="C478" s="185"/>
      <c r="D478" s="247"/>
      <c r="F478" s="192" t="str">
        <f t="shared" si="30"/>
        <v/>
      </c>
      <c r="G478" s="192" t="str">
        <f t="shared" si="31"/>
        <v/>
      </c>
    </row>
    <row r="479" spans="1:7" x14ac:dyDescent="0.3">
      <c r="A479" s="164" t="s">
        <v>1740</v>
      </c>
      <c r="B479" s="197" t="s">
        <v>707</v>
      </c>
      <c r="C479" s="185"/>
      <c r="D479" s="247"/>
      <c r="F479" s="192" t="str">
        <f t="shared" si="30"/>
        <v/>
      </c>
      <c r="G479" s="192" t="str">
        <f t="shared" si="31"/>
        <v/>
      </c>
    </row>
    <row r="480" spans="1:7" x14ac:dyDescent="0.3">
      <c r="A480" s="164" t="s">
        <v>1741</v>
      </c>
      <c r="B480" s="197" t="s">
        <v>709</v>
      </c>
      <c r="C480" s="185"/>
      <c r="D480" s="247"/>
      <c r="F480" s="192" t="str">
        <f t="shared" si="30"/>
        <v/>
      </c>
      <c r="G480" s="192" t="str">
        <f t="shared" si="31"/>
        <v/>
      </c>
    </row>
    <row r="481" spans="1:7" x14ac:dyDescent="0.3">
      <c r="A481" s="164" t="s">
        <v>1742</v>
      </c>
      <c r="B481" s="197" t="s">
        <v>711</v>
      </c>
      <c r="C481" s="185"/>
      <c r="D481" s="247"/>
      <c r="F481" s="192" t="str">
        <f t="shared" si="30"/>
        <v/>
      </c>
      <c r="G481" s="192" t="str">
        <f t="shared" si="31"/>
        <v/>
      </c>
    </row>
    <row r="482" spans="1:7" x14ac:dyDescent="0.3">
      <c r="A482" s="164" t="s">
        <v>1743</v>
      </c>
      <c r="B482" s="197"/>
      <c r="F482" s="192"/>
      <c r="G482" s="192"/>
    </row>
    <row r="483" spans="1:7" x14ac:dyDescent="0.3">
      <c r="A483" s="164" t="s">
        <v>1744</v>
      </c>
      <c r="B483" s="197"/>
      <c r="F483" s="192"/>
      <c r="G483" s="192"/>
    </row>
    <row r="484" spans="1:7" x14ac:dyDescent="0.3">
      <c r="A484" s="164" t="s">
        <v>1745</v>
      </c>
      <c r="B484" s="197"/>
      <c r="F484" s="192"/>
      <c r="G484" s="234"/>
    </row>
    <row r="485" spans="1:7" x14ac:dyDescent="0.3">
      <c r="A485" s="181"/>
      <c r="B485" s="181" t="s">
        <v>1746</v>
      </c>
      <c r="C485" s="181" t="s">
        <v>774</v>
      </c>
      <c r="D485" s="181"/>
      <c r="E485" s="181"/>
      <c r="F485" s="181"/>
      <c r="G485" s="184"/>
    </row>
    <row r="486" spans="1:7" x14ac:dyDescent="0.3">
      <c r="A486" s="164" t="s">
        <v>1747</v>
      </c>
      <c r="B486" s="179" t="s">
        <v>775</v>
      </c>
      <c r="C486" s="234" t="s">
        <v>1679</v>
      </c>
      <c r="G486" s="164"/>
    </row>
    <row r="487" spans="1:7" x14ac:dyDescent="0.3">
      <c r="A487" s="164" t="s">
        <v>1748</v>
      </c>
      <c r="B487" s="179" t="s">
        <v>776</v>
      </c>
      <c r="C487" s="234" t="s">
        <v>1679</v>
      </c>
      <c r="G487" s="164"/>
    </row>
    <row r="488" spans="1:7" x14ac:dyDescent="0.3">
      <c r="A488" s="164" t="s">
        <v>1749</v>
      </c>
      <c r="B488" s="179" t="s">
        <v>777</v>
      </c>
      <c r="C488" s="234" t="s">
        <v>1679</v>
      </c>
      <c r="G488" s="164"/>
    </row>
    <row r="489" spans="1:7" x14ac:dyDescent="0.3">
      <c r="A489" s="164" t="s">
        <v>1750</v>
      </c>
      <c r="B489" s="179" t="s">
        <v>778</v>
      </c>
      <c r="C489" s="234" t="s">
        <v>1679</v>
      </c>
      <c r="G489" s="164"/>
    </row>
    <row r="490" spans="1:7" x14ac:dyDescent="0.3">
      <c r="A490" s="164" t="s">
        <v>1751</v>
      </c>
      <c r="B490" s="179" t="s">
        <v>779</v>
      </c>
      <c r="C490" s="234" t="s">
        <v>1679</v>
      </c>
      <c r="G490" s="164"/>
    </row>
    <row r="491" spans="1:7" x14ac:dyDescent="0.3">
      <c r="A491" s="164" t="s">
        <v>1752</v>
      </c>
      <c r="B491" s="179" t="s">
        <v>780</v>
      </c>
      <c r="C491" s="234" t="s">
        <v>1679</v>
      </c>
      <c r="G491" s="164"/>
    </row>
    <row r="492" spans="1:7" x14ac:dyDescent="0.3">
      <c r="A492" s="164" t="s">
        <v>1753</v>
      </c>
      <c r="B492" s="179" t="s">
        <v>781</v>
      </c>
      <c r="C492" s="234" t="s">
        <v>1679</v>
      </c>
      <c r="G492" s="164"/>
    </row>
    <row r="493" spans="1:7" x14ac:dyDescent="0.3">
      <c r="A493" s="164" t="s">
        <v>1754</v>
      </c>
      <c r="B493" s="179" t="s">
        <v>1755</v>
      </c>
      <c r="C493" s="234" t="s">
        <v>1679</v>
      </c>
      <c r="G493" s="164"/>
    </row>
    <row r="494" spans="1:7" x14ac:dyDescent="0.3">
      <c r="A494" s="164" t="s">
        <v>1756</v>
      </c>
      <c r="B494" s="179" t="s">
        <v>1757</v>
      </c>
      <c r="C494" s="234" t="s">
        <v>1679</v>
      </c>
      <c r="G494" s="164"/>
    </row>
    <row r="495" spans="1:7" x14ac:dyDescent="0.3">
      <c r="A495" s="164" t="s">
        <v>1758</v>
      </c>
      <c r="B495" s="179" t="s">
        <v>1759</v>
      </c>
      <c r="C495" s="234" t="s">
        <v>1679</v>
      </c>
      <c r="G495" s="164"/>
    </row>
    <row r="496" spans="1:7" x14ac:dyDescent="0.3">
      <c r="A496" s="164" t="s">
        <v>1760</v>
      </c>
      <c r="B496" s="179" t="s">
        <v>782</v>
      </c>
      <c r="C496" s="234" t="s">
        <v>1679</v>
      </c>
      <c r="G496" s="164"/>
    </row>
    <row r="497" spans="1:7" x14ac:dyDescent="0.3">
      <c r="A497" s="164" t="s">
        <v>1761</v>
      </c>
      <c r="B497" s="179" t="s">
        <v>783</v>
      </c>
      <c r="C497" s="234" t="s">
        <v>1679</v>
      </c>
      <c r="G497" s="164"/>
    </row>
    <row r="498" spans="1:7" x14ac:dyDescent="0.3">
      <c r="A498" s="164" t="s">
        <v>1762</v>
      </c>
      <c r="B498" s="179" t="s">
        <v>65</v>
      </c>
      <c r="C498" s="234" t="s">
        <v>1679</v>
      </c>
      <c r="G498" s="164"/>
    </row>
    <row r="499" spans="1:7" x14ac:dyDescent="0.3">
      <c r="A499" s="164" t="s">
        <v>1763</v>
      </c>
      <c r="B499" s="197" t="s">
        <v>1764</v>
      </c>
      <c r="C499" s="234"/>
      <c r="G499" s="164"/>
    </row>
    <row r="500" spans="1:7" x14ac:dyDescent="0.3">
      <c r="A500" s="164" t="s">
        <v>1765</v>
      </c>
      <c r="B500" s="197" t="s">
        <v>171</v>
      </c>
      <c r="C500" s="234"/>
      <c r="G500" s="164"/>
    </row>
    <row r="501" spans="1:7" x14ac:dyDescent="0.3">
      <c r="A501" s="164" t="s">
        <v>1766</v>
      </c>
      <c r="B501" s="197" t="s">
        <v>171</v>
      </c>
      <c r="C501" s="234"/>
      <c r="G501" s="164"/>
    </row>
    <row r="502" spans="1:7" x14ac:dyDescent="0.3">
      <c r="A502" s="164" t="s">
        <v>1767</v>
      </c>
      <c r="B502" s="197" t="s">
        <v>171</v>
      </c>
      <c r="C502" s="234"/>
      <c r="G502" s="164"/>
    </row>
    <row r="503" spans="1:7" x14ac:dyDescent="0.3">
      <c r="A503" s="164" t="s">
        <v>1768</v>
      </c>
      <c r="B503" s="197" t="s">
        <v>171</v>
      </c>
      <c r="C503" s="234"/>
      <c r="G503" s="164"/>
    </row>
    <row r="504" spans="1:7" x14ac:dyDescent="0.3">
      <c r="A504" s="164" t="s">
        <v>1769</v>
      </c>
      <c r="B504" s="197" t="s">
        <v>171</v>
      </c>
      <c r="C504" s="234"/>
      <c r="G504" s="164"/>
    </row>
    <row r="505" spans="1:7" x14ac:dyDescent="0.3">
      <c r="A505" s="164" t="s">
        <v>1770</v>
      </c>
      <c r="B505" s="197" t="s">
        <v>171</v>
      </c>
      <c r="C505" s="234"/>
      <c r="G505" s="164"/>
    </row>
    <row r="506" spans="1:7" x14ac:dyDescent="0.3">
      <c r="A506" s="164" t="s">
        <v>1771</v>
      </c>
      <c r="B506" s="197" t="s">
        <v>171</v>
      </c>
      <c r="C506" s="234"/>
      <c r="G506" s="164"/>
    </row>
    <row r="507" spans="1:7" x14ac:dyDescent="0.3">
      <c r="A507" s="164" t="s">
        <v>1772</v>
      </c>
      <c r="B507" s="197" t="s">
        <v>171</v>
      </c>
      <c r="C507" s="234"/>
      <c r="G507" s="164"/>
    </row>
    <row r="508" spans="1:7" x14ac:dyDescent="0.3">
      <c r="A508" s="164" t="s">
        <v>1773</v>
      </c>
      <c r="B508" s="197" t="s">
        <v>171</v>
      </c>
      <c r="C508" s="234"/>
      <c r="G508" s="164"/>
    </row>
    <row r="509" spans="1:7" x14ac:dyDescent="0.3">
      <c r="A509" s="164" t="s">
        <v>1774</v>
      </c>
      <c r="B509" s="197" t="s">
        <v>171</v>
      </c>
      <c r="C509" s="234"/>
      <c r="G509" s="164"/>
    </row>
    <row r="510" spans="1:7" x14ac:dyDescent="0.3">
      <c r="A510" s="164" t="s">
        <v>1775</v>
      </c>
      <c r="B510" s="197" t="s">
        <v>171</v>
      </c>
      <c r="C510" s="234"/>
    </row>
    <row r="511" spans="1:7" x14ac:dyDescent="0.3">
      <c r="A511" s="164" t="s">
        <v>1776</v>
      </c>
      <c r="B511" s="197" t="s">
        <v>171</v>
      </c>
      <c r="C511" s="234"/>
    </row>
    <row r="512" spans="1:7" x14ac:dyDescent="0.3">
      <c r="A512" s="164" t="s">
        <v>1777</v>
      </c>
      <c r="B512" s="197" t="s">
        <v>171</v>
      </c>
      <c r="C512" s="234"/>
    </row>
    <row r="513" spans="1:7" x14ac:dyDescent="0.3">
      <c r="A513" s="211"/>
      <c r="B513" s="211" t="s">
        <v>1778</v>
      </c>
      <c r="C513" s="181" t="s">
        <v>53</v>
      </c>
      <c r="D513" s="181" t="s">
        <v>1779</v>
      </c>
      <c r="E513" s="181"/>
      <c r="F513" s="181" t="s">
        <v>465</v>
      </c>
      <c r="G513" s="181" t="s">
        <v>1780</v>
      </c>
    </row>
    <row r="514" spans="1:7" x14ac:dyDescent="0.3">
      <c r="A514" s="164" t="s">
        <v>1781</v>
      </c>
      <c r="B514" s="179" t="s">
        <v>582</v>
      </c>
      <c r="C514" s="185" t="s">
        <v>1679</v>
      </c>
      <c r="D514" s="247" t="s">
        <v>1679</v>
      </c>
      <c r="E514" s="167"/>
      <c r="F514" s="192" t="str">
        <f>IF($C$532=0,"",IF(C514="[for completion]","",IF(C514="","",C514/$C$532)))</f>
        <v/>
      </c>
      <c r="G514" s="192" t="str">
        <f>IF($D$532=0,"",IF(D514="[for completion]","",IF(D514="","",D514/$D$532)))</f>
        <v/>
      </c>
    </row>
    <row r="515" spans="1:7" x14ac:dyDescent="0.3">
      <c r="A515" s="164" t="s">
        <v>1782</v>
      </c>
      <c r="B515" s="179" t="s">
        <v>582</v>
      </c>
      <c r="C515" s="185" t="s">
        <v>1679</v>
      </c>
      <c r="D515" s="247" t="s">
        <v>1679</v>
      </c>
      <c r="E515" s="167"/>
      <c r="F515" s="192" t="str">
        <f t="shared" ref="F515:F531" si="32">IF($C$532=0,"",IF(C515="[for completion]","",IF(C515="","",C515/$C$532)))</f>
        <v/>
      </c>
      <c r="G515" s="192" t="str">
        <f t="shared" ref="G515:G531" si="33">IF($D$532=0,"",IF(D515="[for completion]","",IF(D515="","",D515/$D$532)))</f>
        <v/>
      </c>
    </row>
    <row r="516" spans="1:7" x14ac:dyDescent="0.3">
      <c r="A516" s="164" t="s">
        <v>1783</v>
      </c>
      <c r="B516" s="179" t="s">
        <v>582</v>
      </c>
      <c r="C516" s="185" t="s">
        <v>1679</v>
      </c>
      <c r="D516" s="247" t="s">
        <v>1679</v>
      </c>
      <c r="E516" s="167"/>
      <c r="F516" s="192" t="str">
        <f t="shared" si="32"/>
        <v/>
      </c>
      <c r="G516" s="192" t="str">
        <f t="shared" si="33"/>
        <v/>
      </c>
    </row>
    <row r="517" spans="1:7" x14ac:dyDescent="0.3">
      <c r="A517" s="164" t="s">
        <v>1784</v>
      </c>
      <c r="B517" s="179" t="s">
        <v>582</v>
      </c>
      <c r="C517" s="185" t="s">
        <v>1679</v>
      </c>
      <c r="D517" s="247" t="s">
        <v>1679</v>
      </c>
      <c r="E517" s="167"/>
      <c r="F517" s="192" t="str">
        <f t="shared" si="32"/>
        <v/>
      </c>
      <c r="G517" s="192" t="str">
        <f t="shared" si="33"/>
        <v/>
      </c>
    </row>
    <row r="518" spans="1:7" x14ac:dyDescent="0.3">
      <c r="A518" s="164" t="s">
        <v>1785</v>
      </c>
      <c r="B518" s="179" t="s">
        <v>582</v>
      </c>
      <c r="C518" s="185" t="s">
        <v>1679</v>
      </c>
      <c r="D518" s="247" t="s">
        <v>1679</v>
      </c>
      <c r="E518" s="167"/>
      <c r="F518" s="192" t="str">
        <f t="shared" si="32"/>
        <v/>
      </c>
      <c r="G518" s="192" t="str">
        <f t="shared" si="33"/>
        <v/>
      </c>
    </row>
    <row r="519" spans="1:7" x14ac:dyDescent="0.3">
      <c r="A519" s="164" t="s">
        <v>1786</v>
      </c>
      <c r="B519" s="179" t="s">
        <v>582</v>
      </c>
      <c r="C519" s="185" t="s">
        <v>1679</v>
      </c>
      <c r="D519" s="247" t="s">
        <v>1679</v>
      </c>
      <c r="E519" s="167"/>
      <c r="F519" s="192" t="str">
        <f t="shared" si="32"/>
        <v/>
      </c>
      <c r="G519" s="192" t="str">
        <f t="shared" si="33"/>
        <v/>
      </c>
    </row>
    <row r="520" spans="1:7" x14ac:dyDescent="0.3">
      <c r="A520" s="164" t="s">
        <v>1787</v>
      </c>
      <c r="B520" s="179" t="s">
        <v>582</v>
      </c>
      <c r="C520" s="185" t="s">
        <v>1679</v>
      </c>
      <c r="D520" s="247" t="s">
        <v>1679</v>
      </c>
      <c r="E520" s="167"/>
      <c r="F520" s="192" t="str">
        <f t="shared" si="32"/>
        <v/>
      </c>
      <c r="G520" s="192" t="str">
        <f t="shared" si="33"/>
        <v/>
      </c>
    </row>
    <row r="521" spans="1:7" x14ac:dyDescent="0.3">
      <c r="A521" s="164" t="s">
        <v>1788</v>
      </c>
      <c r="B521" s="179" t="s">
        <v>582</v>
      </c>
      <c r="C521" s="185" t="s">
        <v>1679</v>
      </c>
      <c r="D521" s="247" t="s">
        <v>1679</v>
      </c>
      <c r="E521" s="167"/>
      <c r="F521" s="192" t="str">
        <f t="shared" si="32"/>
        <v/>
      </c>
      <c r="G521" s="192" t="str">
        <f t="shared" si="33"/>
        <v/>
      </c>
    </row>
    <row r="522" spans="1:7" x14ac:dyDescent="0.3">
      <c r="A522" s="164" t="s">
        <v>1789</v>
      </c>
      <c r="B522" s="179" t="s">
        <v>582</v>
      </c>
      <c r="C522" s="185" t="s">
        <v>1679</v>
      </c>
      <c r="D522" s="247" t="s">
        <v>1679</v>
      </c>
      <c r="E522" s="167"/>
      <c r="F522" s="192" t="str">
        <f t="shared" si="32"/>
        <v/>
      </c>
      <c r="G522" s="192" t="str">
        <f t="shared" si="33"/>
        <v/>
      </c>
    </row>
    <row r="523" spans="1:7" x14ac:dyDescent="0.3">
      <c r="A523" s="164" t="s">
        <v>1790</v>
      </c>
      <c r="B523" s="179" t="s">
        <v>582</v>
      </c>
      <c r="C523" s="185" t="s">
        <v>1679</v>
      </c>
      <c r="D523" s="247" t="s">
        <v>1679</v>
      </c>
      <c r="E523" s="167"/>
      <c r="F523" s="192" t="str">
        <f t="shared" si="32"/>
        <v/>
      </c>
      <c r="G523" s="192" t="str">
        <f t="shared" si="33"/>
        <v/>
      </c>
    </row>
    <row r="524" spans="1:7" x14ac:dyDescent="0.3">
      <c r="A524" s="164" t="s">
        <v>1791</v>
      </c>
      <c r="B524" s="179" t="s">
        <v>582</v>
      </c>
      <c r="C524" s="185" t="s">
        <v>1679</v>
      </c>
      <c r="D524" s="247" t="s">
        <v>1679</v>
      </c>
      <c r="E524" s="167"/>
      <c r="F524" s="192" t="str">
        <f t="shared" si="32"/>
        <v/>
      </c>
      <c r="G524" s="192" t="str">
        <f t="shared" si="33"/>
        <v/>
      </c>
    </row>
    <row r="525" spans="1:7" x14ac:dyDescent="0.3">
      <c r="A525" s="164" t="s">
        <v>1792</v>
      </c>
      <c r="B525" s="179" t="s">
        <v>582</v>
      </c>
      <c r="C525" s="185" t="s">
        <v>1679</v>
      </c>
      <c r="D525" s="247" t="s">
        <v>1679</v>
      </c>
      <c r="E525" s="167"/>
      <c r="F525" s="192" t="str">
        <f t="shared" si="32"/>
        <v/>
      </c>
      <c r="G525" s="192" t="str">
        <f t="shared" si="33"/>
        <v/>
      </c>
    </row>
    <row r="526" spans="1:7" x14ac:dyDescent="0.3">
      <c r="A526" s="164" t="s">
        <v>1793</v>
      </c>
      <c r="B526" s="179" t="s">
        <v>582</v>
      </c>
      <c r="C526" s="185" t="s">
        <v>1679</v>
      </c>
      <c r="D526" s="247" t="s">
        <v>1679</v>
      </c>
      <c r="E526" s="167"/>
      <c r="F526" s="192" t="str">
        <f t="shared" si="32"/>
        <v/>
      </c>
      <c r="G526" s="192" t="str">
        <f t="shared" si="33"/>
        <v/>
      </c>
    </row>
    <row r="527" spans="1:7" x14ac:dyDescent="0.3">
      <c r="A527" s="164" t="s">
        <v>1794</v>
      </c>
      <c r="B527" s="179" t="s">
        <v>582</v>
      </c>
      <c r="C527" s="185" t="s">
        <v>1679</v>
      </c>
      <c r="D527" s="247" t="s">
        <v>1679</v>
      </c>
      <c r="E527" s="167"/>
      <c r="F527" s="192" t="str">
        <f t="shared" si="32"/>
        <v/>
      </c>
      <c r="G527" s="192" t="str">
        <f t="shared" si="33"/>
        <v/>
      </c>
    </row>
    <row r="528" spans="1:7" x14ac:dyDescent="0.3">
      <c r="A528" s="164" t="s">
        <v>1795</v>
      </c>
      <c r="B528" s="179" t="s">
        <v>582</v>
      </c>
      <c r="C528" s="185" t="s">
        <v>1679</v>
      </c>
      <c r="D528" s="247" t="s">
        <v>1679</v>
      </c>
      <c r="E528" s="167"/>
      <c r="F528" s="192" t="str">
        <f t="shared" si="32"/>
        <v/>
      </c>
      <c r="G528" s="192" t="str">
        <f t="shared" si="33"/>
        <v/>
      </c>
    </row>
    <row r="529" spans="1:7" x14ac:dyDescent="0.3">
      <c r="A529" s="164" t="s">
        <v>1796</v>
      </c>
      <c r="B529" s="179" t="s">
        <v>582</v>
      </c>
      <c r="C529" s="185" t="s">
        <v>1679</v>
      </c>
      <c r="D529" s="247" t="s">
        <v>1679</v>
      </c>
      <c r="E529" s="167"/>
      <c r="F529" s="192" t="str">
        <f t="shared" si="32"/>
        <v/>
      </c>
      <c r="G529" s="192" t="str">
        <f t="shared" si="33"/>
        <v/>
      </c>
    </row>
    <row r="530" spans="1:7" x14ac:dyDescent="0.3">
      <c r="A530" s="164" t="s">
        <v>1797</v>
      </c>
      <c r="B530" s="179" t="s">
        <v>582</v>
      </c>
      <c r="C530" s="185" t="s">
        <v>1679</v>
      </c>
      <c r="D530" s="247" t="s">
        <v>1679</v>
      </c>
      <c r="E530" s="167"/>
      <c r="F530" s="192" t="str">
        <f t="shared" si="32"/>
        <v/>
      </c>
      <c r="G530" s="192" t="str">
        <f t="shared" si="33"/>
        <v/>
      </c>
    </row>
    <row r="531" spans="1:7" x14ac:dyDescent="0.3">
      <c r="A531" s="164" t="s">
        <v>1798</v>
      </c>
      <c r="B531" s="179" t="s">
        <v>1551</v>
      </c>
      <c r="C531" s="185" t="s">
        <v>1679</v>
      </c>
      <c r="D531" s="247" t="s">
        <v>1679</v>
      </c>
      <c r="E531" s="167"/>
      <c r="F531" s="192" t="str">
        <f t="shared" si="32"/>
        <v/>
      </c>
      <c r="G531" s="192" t="str">
        <f t="shared" si="33"/>
        <v/>
      </c>
    </row>
    <row r="532" spans="1:7" x14ac:dyDescent="0.3">
      <c r="A532" s="164" t="s">
        <v>1799</v>
      </c>
      <c r="B532" s="179" t="s">
        <v>67</v>
      </c>
      <c r="C532" s="185">
        <f>SUM(C514:C531)</f>
        <v>0</v>
      </c>
      <c r="D532" s="247">
        <f>SUM(D514:D531)</f>
        <v>0</v>
      </c>
      <c r="E532" s="167"/>
      <c r="F532" s="234">
        <f>SUM(F514:F531)</f>
        <v>0</v>
      </c>
      <c r="G532" s="234">
        <f>SUM(G514:G531)</f>
        <v>0</v>
      </c>
    </row>
    <row r="533" spans="1:7" x14ac:dyDescent="0.3">
      <c r="A533" s="164" t="s">
        <v>1800</v>
      </c>
      <c r="B533" s="179"/>
      <c r="E533" s="167"/>
      <c r="F533" s="167"/>
      <c r="G533" s="167"/>
    </row>
    <row r="534" spans="1:7" x14ac:dyDescent="0.3">
      <c r="A534" s="164" t="s">
        <v>1801</v>
      </c>
      <c r="B534" s="179"/>
      <c r="E534" s="167"/>
      <c r="F534" s="167"/>
      <c r="G534" s="167"/>
    </row>
    <row r="535" spans="1:7" x14ac:dyDescent="0.3">
      <c r="A535" s="164" t="s">
        <v>1802</v>
      </c>
      <c r="B535" s="179"/>
      <c r="E535" s="167"/>
      <c r="F535" s="167"/>
      <c r="G535" s="167"/>
    </row>
    <row r="536" spans="1:7" x14ac:dyDescent="0.3">
      <c r="A536" s="211"/>
      <c r="B536" s="211" t="s">
        <v>1803</v>
      </c>
      <c r="C536" s="181" t="s">
        <v>53</v>
      </c>
      <c r="D536" s="181" t="s">
        <v>1779</v>
      </c>
      <c r="E536" s="181"/>
      <c r="F536" s="181" t="s">
        <v>465</v>
      </c>
      <c r="G536" s="181" t="s">
        <v>1780</v>
      </c>
    </row>
    <row r="537" spans="1:7" x14ac:dyDescent="0.3">
      <c r="A537" s="164" t="s">
        <v>1804</v>
      </c>
      <c r="B537" s="179" t="s">
        <v>582</v>
      </c>
      <c r="C537" s="185" t="s">
        <v>1679</v>
      </c>
      <c r="D537" s="247" t="s">
        <v>1679</v>
      </c>
      <c r="E537" s="167"/>
      <c r="F537" s="192" t="str">
        <f>IF($C$555=0,"",IF(C537="[for completion]","",IF(C537="","",C537/$C$555)))</f>
        <v/>
      </c>
      <c r="G537" s="192" t="str">
        <f>IF($D$555=0,"",IF(D537="[for completion]","",IF(D537="","",D537/$D$555)))</f>
        <v/>
      </c>
    </row>
    <row r="538" spans="1:7" x14ac:dyDescent="0.3">
      <c r="A538" s="164" t="s">
        <v>1805</v>
      </c>
      <c r="B538" s="179" t="s">
        <v>582</v>
      </c>
      <c r="C538" s="185" t="s">
        <v>1679</v>
      </c>
      <c r="D538" s="247" t="s">
        <v>1679</v>
      </c>
      <c r="E538" s="167"/>
      <c r="F538" s="192" t="str">
        <f t="shared" ref="F538:F554" si="34">IF($C$555=0,"",IF(C538="[for completion]","",IF(C538="","",C538/$C$555)))</f>
        <v/>
      </c>
      <c r="G538" s="192" t="str">
        <f t="shared" ref="G538:G554" si="35">IF($D$555=0,"",IF(D538="[for completion]","",IF(D538="","",D538/$D$555)))</f>
        <v/>
      </c>
    </row>
    <row r="539" spans="1:7" x14ac:dyDescent="0.3">
      <c r="A539" s="164" t="s">
        <v>1806</v>
      </c>
      <c r="B539" s="179" t="s">
        <v>582</v>
      </c>
      <c r="C539" s="185" t="s">
        <v>1679</v>
      </c>
      <c r="D539" s="247" t="s">
        <v>1679</v>
      </c>
      <c r="E539" s="167"/>
      <c r="F539" s="192" t="str">
        <f t="shared" si="34"/>
        <v/>
      </c>
      <c r="G539" s="192" t="str">
        <f t="shared" si="35"/>
        <v/>
      </c>
    </row>
    <row r="540" spans="1:7" x14ac:dyDescent="0.3">
      <c r="A540" s="164" t="s">
        <v>1807</v>
      </c>
      <c r="B540" s="179" t="s">
        <v>582</v>
      </c>
      <c r="C540" s="185" t="s">
        <v>1679</v>
      </c>
      <c r="D540" s="247" t="s">
        <v>1679</v>
      </c>
      <c r="E540" s="167"/>
      <c r="F540" s="192" t="str">
        <f t="shared" si="34"/>
        <v/>
      </c>
      <c r="G540" s="192" t="str">
        <f t="shared" si="35"/>
        <v/>
      </c>
    </row>
    <row r="541" spans="1:7" x14ac:dyDescent="0.3">
      <c r="A541" s="164" t="s">
        <v>1808</v>
      </c>
      <c r="B541" s="179" t="s">
        <v>582</v>
      </c>
      <c r="C541" s="185" t="s">
        <v>1679</v>
      </c>
      <c r="D541" s="247" t="s">
        <v>1679</v>
      </c>
      <c r="E541" s="167"/>
      <c r="F541" s="192" t="str">
        <f t="shared" si="34"/>
        <v/>
      </c>
      <c r="G541" s="192" t="str">
        <f t="shared" si="35"/>
        <v/>
      </c>
    </row>
    <row r="542" spans="1:7" x14ac:dyDescent="0.3">
      <c r="A542" s="164" t="s">
        <v>1809</v>
      </c>
      <c r="B542" s="179" t="s">
        <v>582</v>
      </c>
      <c r="C542" s="185" t="s">
        <v>1679</v>
      </c>
      <c r="D542" s="247" t="s">
        <v>1679</v>
      </c>
      <c r="E542" s="167"/>
      <c r="F542" s="192" t="str">
        <f t="shared" si="34"/>
        <v/>
      </c>
      <c r="G542" s="192" t="str">
        <f t="shared" si="35"/>
        <v/>
      </c>
    </row>
    <row r="543" spans="1:7" x14ac:dyDescent="0.3">
      <c r="A543" s="164" t="s">
        <v>1810</v>
      </c>
      <c r="B543" s="179" t="s">
        <v>582</v>
      </c>
      <c r="C543" s="185" t="s">
        <v>1679</v>
      </c>
      <c r="D543" s="247" t="s">
        <v>1679</v>
      </c>
      <c r="E543" s="167"/>
      <c r="F543" s="192" t="str">
        <f t="shared" si="34"/>
        <v/>
      </c>
      <c r="G543" s="192" t="str">
        <f t="shared" si="35"/>
        <v/>
      </c>
    </row>
    <row r="544" spans="1:7" x14ac:dyDescent="0.3">
      <c r="A544" s="164" t="s">
        <v>1811</v>
      </c>
      <c r="B544" s="179" t="s">
        <v>582</v>
      </c>
      <c r="C544" s="185" t="s">
        <v>1679</v>
      </c>
      <c r="D544" s="247" t="s">
        <v>1679</v>
      </c>
      <c r="E544" s="167"/>
      <c r="F544" s="192" t="str">
        <f t="shared" si="34"/>
        <v/>
      </c>
      <c r="G544" s="192" t="str">
        <f t="shared" si="35"/>
        <v/>
      </c>
    </row>
    <row r="545" spans="1:7" x14ac:dyDescent="0.3">
      <c r="A545" s="164" t="s">
        <v>1812</v>
      </c>
      <c r="B545" s="179" t="s">
        <v>582</v>
      </c>
      <c r="C545" s="185" t="s">
        <v>1679</v>
      </c>
      <c r="D545" s="247" t="s">
        <v>1679</v>
      </c>
      <c r="E545" s="167"/>
      <c r="F545" s="192" t="str">
        <f t="shared" si="34"/>
        <v/>
      </c>
      <c r="G545" s="192" t="str">
        <f t="shared" si="35"/>
        <v/>
      </c>
    </row>
    <row r="546" spans="1:7" x14ac:dyDescent="0.3">
      <c r="A546" s="164" t="s">
        <v>1813</v>
      </c>
      <c r="B546" s="179" t="s">
        <v>582</v>
      </c>
      <c r="C546" s="185" t="s">
        <v>1679</v>
      </c>
      <c r="D546" s="247" t="s">
        <v>1679</v>
      </c>
      <c r="E546" s="167"/>
      <c r="F546" s="192" t="str">
        <f t="shared" si="34"/>
        <v/>
      </c>
      <c r="G546" s="192" t="str">
        <f t="shared" si="35"/>
        <v/>
      </c>
    </row>
    <row r="547" spans="1:7" x14ac:dyDescent="0.3">
      <c r="A547" s="164" t="s">
        <v>1814</v>
      </c>
      <c r="B547" s="179" t="s">
        <v>582</v>
      </c>
      <c r="C547" s="185" t="s">
        <v>1679</v>
      </c>
      <c r="D547" s="247" t="s">
        <v>1679</v>
      </c>
      <c r="E547" s="167"/>
      <c r="F547" s="192" t="str">
        <f t="shared" si="34"/>
        <v/>
      </c>
      <c r="G547" s="192" t="str">
        <f t="shared" si="35"/>
        <v/>
      </c>
    </row>
    <row r="548" spans="1:7" x14ac:dyDescent="0.3">
      <c r="A548" s="164" t="s">
        <v>1815</v>
      </c>
      <c r="B548" s="179" t="s">
        <v>582</v>
      </c>
      <c r="C548" s="185" t="s">
        <v>1679</v>
      </c>
      <c r="D548" s="247" t="s">
        <v>1679</v>
      </c>
      <c r="E548" s="167"/>
      <c r="F548" s="192" t="str">
        <f t="shared" si="34"/>
        <v/>
      </c>
      <c r="G548" s="192" t="str">
        <f t="shared" si="35"/>
        <v/>
      </c>
    </row>
    <row r="549" spans="1:7" x14ac:dyDescent="0.3">
      <c r="A549" s="164" t="s">
        <v>1816</v>
      </c>
      <c r="B549" s="179" t="s">
        <v>582</v>
      </c>
      <c r="C549" s="185" t="s">
        <v>1679</v>
      </c>
      <c r="D549" s="247" t="s">
        <v>1679</v>
      </c>
      <c r="E549" s="167"/>
      <c r="F549" s="192" t="str">
        <f t="shared" si="34"/>
        <v/>
      </c>
      <c r="G549" s="192" t="str">
        <f t="shared" si="35"/>
        <v/>
      </c>
    </row>
    <row r="550" spans="1:7" x14ac:dyDescent="0.3">
      <c r="A550" s="164" t="s">
        <v>1817</v>
      </c>
      <c r="B550" s="179" t="s">
        <v>582</v>
      </c>
      <c r="C550" s="185" t="s">
        <v>1679</v>
      </c>
      <c r="D550" s="247" t="s">
        <v>1679</v>
      </c>
      <c r="E550" s="167"/>
      <c r="F550" s="192" t="str">
        <f t="shared" si="34"/>
        <v/>
      </c>
      <c r="G550" s="192" t="str">
        <f t="shared" si="35"/>
        <v/>
      </c>
    </row>
    <row r="551" spans="1:7" x14ac:dyDescent="0.3">
      <c r="A551" s="164" t="s">
        <v>1818</v>
      </c>
      <c r="B551" s="179" t="s">
        <v>582</v>
      </c>
      <c r="C551" s="185" t="s">
        <v>1679</v>
      </c>
      <c r="D551" s="247" t="s">
        <v>1679</v>
      </c>
      <c r="E551" s="167"/>
      <c r="F551" s="192" t="str">
        <f t="shared" si="34"/>
        <v/>
      </c>
      <c r="G551" s="192" t="str">
        <f t="shared" si="35"/>
        <v/>
      </c>
    </row>
    <row r="552" spans="1:7" x14ac:dyDescent="0.3">
      <c r="A552" s="164" t="s">
        <v>1819</v>
      </c>
      <c r="B552" s="179" t="s">
        <v>582</v>
      </c>
      <c r="C552" s="185" t="s">
        <v>1679</v>
      </c>
      <c r="D552" s="247" t="s">
        <v>1679</v>
      </c>
      <c r="E552" s="167"/>
      <c r="F552" s="192" t="str">
        <f t="shared" si="34"/>
        <v/>
      </c>
      <c r="G552" s="192" t="str">
        <f t="shared" si="35"/>
        <v/>
      </c>
    </row>
    <row r="553" spans="1:7" x14ac:dyDescent="0.3">
      <c r="A553" s="164" t="s">
        <v>1820</v>
      </c>
      <c r="B553" s="179" t="s">
        <v>582</v>
      </c>
      <c r="C553" s="185" t="s">
        <v>1679</v>
      </c>
      <c r="D553" s="247" t="s">
        <v>1679</v>
      </c>
      <c r="E553" s="167"/>
      <c r="F553" s="192" t="str">
        <f t="shared" si="34"/>
        <v/>
      </c>
      <c r="G553" s="192" t="str">
        <f t="shared" si="35"/>
        <v/>
      </c>
    </row>
    <row r="554" spans="1:7" x14ac:dyDescent="0.3">
      <c r="A554" s="164" t="s">
        <v>1821</v>
      </c>
      <c r="B554" s="179" t="s">
        <v>1551</v>
      </c>
      <c r="C554" s="185" t="s">
        <v>1679</v>
      </c>
      <c r="D554" s="247" t="s">
        <v>1679</v>
      </c>
      <c r="E554" s="167"/>
      <c r="F554" s="192" t="str">
        <f t="shared" si="34"/>
        <v/>
      </c>
      <c r="G554" s="192" t="str">
        <f t="shared" si="35"/>
        <v/>
      </c>
    </row>
    <row r="555" spans="1:7" x14ac:dyDescent="0.3">
      <c r="A555" s="164" t="s">
        <v>1822</v>
      </c>
      <c r="B555" s="179" t="s">
        <v>67</v>
      </c>
      <c r="C555" s="185">
        <f>SUM(C537:C554)</f>
        <v>0</v>
      </c>
      <c r="D555" s="247">
        <f>SUM(D537:D554)</f>
        <v>0</v>
      </c>
      <c r="E555" s="167"/>
      <c r="F555" s="234">
        <f>SUM(F537:F554)</f>
        <v>0</v>
      </c>
      <c r="G555" s="234">
        <f>SUM(G537:G554)</f>
        <v>0</v>
      </c>
    </row>
    <row r="556" spans="1:7" x14ac:dyDescent="0.3">
      <c r="A556" s="164" t="s">
        <v>1823</v>
      </c>
      <c r="B556" s="179"/>
      <c r="E556" s="167"/>
      <c r="F556" s="167"/>
      <c r="G556" s="167"/>
    </row>
    <row r="557" spans="1:7" x14ac:dyDescent="0.3">
      <c r="A557" s="164" t="s">
        <v>1824</v>
      </c>
      <c r="B557" s="179"/>
      <c r="E557" s="167"/>
      <c r="F557" s="167"/>
      <c r="G557" s="167"/>
    </row>
    <row r="558" spans="1:7" x14ac:dyDescent="0.3">
      <c r="A558" s="164" t="s">
        <v>1825</v>
      </c>
      <c r="B558" s="179"/>
      <c r="E558" s="167"/>
      <c r="F558" s="167"/>
      <c r="G558" s="167"/>
    </row>
    <row r="559" spans="1:7" x14ac:dyDescent="0.3">
      <c r="A559" s="211"/>
      <c r="B559" s="211" t="s">
        <v>1826</v>
      </c>
      <c r="C559" s="181" t="s">
        <v>53</v>
      </c>
      <c r="D559" s="181" t="s">
        <v>1779</v>
      </c>
      <c r="E559" s="181"/>
      <c r="F559" s="181" t="s">
        <v>465</v>
      </c>
      <c r="G559" s="181" t="s">
        <v>1780</v>
      </c>
    </row>
    <row r="560" spans="1:7" x14ac:dyDescent="0.3">
      <c r="A560" s="164" t="s">
        <v>1827</v>
      </c>
      <c r="B560" s="179" t="s">
        <v>1581</v>
      </c>
      <c r="C560" s="185" t="s">
        <v>1679</v>
      </c>
      <c r="D560" s="247" t="s">
        <v>1679</v>
      </c>
      <c r="E560" s="167"/>
      <c r="F560" s="192" t="str">
        <f>IF($C$570=0,"",IF(C560="[for completion]","",IF(C560="","",C560/$C$570)))</f>
        <v/>
      </c>
      <c r="G560" s="192" t="str">
        <f>IF($D$570=0,"",IF(D560="[for completion]","",IF(D560="","",D560/$D$570)))</f>
        <v/>
      </c>
    </row>
    <row r="561" spans="1:7" x14ac:dyDescent="0.3">
      <c r="A561" s="164" t="s">
        <v>1828</v>
      </c>
      <c r="B561" s="179" t="s">
        <v>1583</v>
      </c>
      <c r="C561" s="185" t="s">
        <v>1679</v>
      </c>
      <c r="D561" s="247" t="s">
        <v>1679</v>
      </c>
      <c r="E561" s="167"/>
      <c r="F561" s="192" t="str">
        <f t="shared" ref="F561:F569" si="36">IF($C$570=0,"",IF(C561="[for completion]","",IF(C561="","",C561/$C$570)))</f>
        <v/>
      </c>
      <c r="G561" s="192" t="str">
        <f t="shared" ref="G561:G569" si="37">IF($D$570=0,"",IF(D561="[for completion]","",IF(D561="","",D561/$D$570)))</f>
        <v/>
      </c>
    </row>
    <row r="562" spans="1:7" x14ac:dyDescent="0.3">
      <c r="A562" s="164" t="s">
        <v>1829</v>
      </c>
      <c r="B562" s="179" t="s">
        <v>1585</v>
      </c>
      <c r="C562" s="185" t="s">
        <v>1679</v>
      </c>
      <c r="D562" s="247" t="s">
        <v>1679</v>
      </c>
      <c r="E562" s="167"/>
      <c r="F562" s="192" t="str">
        <f t="shared" si="36"/>
        <v/>
      </c>
      <c r="G562" s="192" t="str">
        <f t="shared" si="37"/>
        <v/>
      </c>
    </row>
    <row r="563" spans="1:7" x14ac:dyDescent="0.3">
      <c r="A563" s="164" t="s">
        <v>1830</v>
      </c>
      <c r="B563" s="179" t="s">
        <v>1587</v>
      </c>
      <c r="C563" s="185" t="s">
        <v>1679</v>
      </c>
      <c r="D563" s="247" t="s">
        <v>1679</v>
      </c>
      <c r="E563" s="167"/>
      <c r="F563" s="192" t="str">
        <f t="shared" si="36"/>
        <v/>
      </c>
      <c r="G563" s="192" t="str">
        <f t="shared" si="37"/>
        <v/>
      </c>
    </row>
    <row r="564" spans="1:7" x14ac:dyDescent="0.3">
      <c r="A564" s="164" t="s">
        <v>1831</v>
      </c>
      <c r="B564" s="179" t="s">
        <v>1589</v>
      </c>
      <c r="C564" s="185" t="s">
        <v>1679</v>
      </c>
      <c r="D564" s="247" t="s">
        <v>1679</v>
      </c>
      <c r="E564" s="167"/>
      <c r="F564" s="192" t="str">
        <f t="shared" si="36"/>
        <v/>
      </c>
      <c r="G564" s="192" t="str">
        <f t="shared" si="37"/>
        <v/>
      </c>
    </row>
    <row r="565" spans="1:7" x14ac:dyDescent="0.3">
      <c r="A565" s="164" t="s">
        <v>1832</v>
      </c>
      <c r="B565" s="179" t="s">
        <v>1591</v>
      </c>
      <c r="C565" s="185" t="s">
        <v>1679</v>
      </c>
      <c r="D565" s="247" t="s">
        <v>1679</v>
      </c>
      <c r="E565" s="167"/>
      <c r="F565" s="192" t="str">
        <f t="shared" si="36"/>
        <v/>
      </c>
      <c r="G565" s="192" t="str">
        <f t="shared" si="37"/>
        <v/>
      </c>
    </row>
    <row r="566" spans="1:7" x14ac:dyDescent="0.3">
      <c r="A566" s="164" t="s">
        <v>1833</v>
      </c>
      <c r="B566" s="179" t="s">
        <v>1593</v>
      </c>
      <c r="C566" s="185" t="s">
        <v>1679</v>
      </c>
      <c r="D566" s="247" t="s">
        <v>1679</v>
      </c>
      <c r="E566" s="167"/>
      <c r="F566" s="192" t="str">
        <f t="shared" si="36"/>
        <v/>
      </c>
      <c r="G566" s="192" t="str">
        <f t="shared" si="37"/>
        <v/>
      </c>
    </row>
    <row r="567" spans="1:7" x14ac:dyDescent="0.3">
      <c r="A567" s="164" t="s">
        <v>1834</v>
      </c>
      <c r="B567" s="179" t="s">
        <v>1595</v>
      </c>
      <c r="C567" s="185" t="s">
        <v>1679</v>
      </c>
      <c r="D567" s="247" t="s">
        <v>1679</v>
      </c>
      <c r="E567" s="167"/>
      <c r="F567" s="192" t="str">
        <f t="shared" si="36"/>
        <v/>
      </c>
      <c r="G567" s="192" t="str">
        <f t="shared" si="37"/>
        <v/>
      </c>
    </row>
    <row r="568" spans="1:7" x14ac:dyDescent="0.3">
      <c r="A568" s="164" t="s">
        <v>1835</v>
      </c>
      <c r="B568" s="179" t="s">
        <v>1597</v>
      </c>
      <c r="C568" s="185" t="s">
        <v>1679</v>
      </c>
      <c r="D568" s="247" t="s">
        <v>1679</v>
      </c>
      <c r="E568" s="167"/>
      <c r="F568" s="192" t="str">
        <f t="shared" si="36"/>
        <v/>
      </c>
      <c r="G568" s="192" t="str">
        <f t="shared" si="37"/>
        <v/>
      </c>
    </row>
    <row r="569" spans="1:7" x14ac:dyDescent="0.3">
      <c r="A569" s="164" t="s">
        <v>1836</v>
      </c>
      <c r="B569" s="164" t="s">
        <v>1551</v>
      </c>
      <c r="C569" s="185" t="s">
        <v>1679</v>
      </c>
      <c r="D569" s="247" t="s">
        <v>1679</v>
      </c>
      <c r="E569" s="167"/>
      <c r="F569" s="192" t="str">
        <f t="shared" si="36"/>
        <v/>
      </c>
      <c r="G569" s="192" t="str">
        <f t="shared" si="37"/>
        <v/>
      </c>
    </row>
    <row r="570" spans="1:7" x14ac:dyDescent="0.3">
      <c r="A570" s="164" t="s">
        <v>1837</v>
      </c>
      <c r="B570" s="179" t="s">
        <v>67</v>
      </c>
      <c r="C570" s="185">
        <f>SUM(C560:C568)</f>
        <v>0</v>
      </c>
      <c r="D570" s="247">
        <f>SUM(D560:D568)</f>
        <v>0</v>
      </c>
      <c r="E570" s="167"/>
      <c r="F570" s="234">
        <f>SUM(F560:F569)</f>
        <v>0</v>
      </c>
      <c r="G570" s="234">
        <f>SUM(G560:G569)</f>
        <v>0</v>
      </c>
    </row>
    <row r="571" spans="1:7" x14ac:dyDescent="0.3">
      <c r="A571" s="164" t="s">
        <v>1838</v>
      </c>
    </row>
    <row r="572" spans="1:7" x14ac:dyDescent="0.3">
      <c r="A572" s="211"/>
      <c r="B572" s="211" t="s">
        <v>1839</v>
      </c>
      <c r="C572" s="181" t="s">
        <v>53</v>
      </c>
      <c r="D572" s="181" t="s">
        <v>1531</v>
      </c>
      <c r="E572" s="181"/>
      <c r="F572" s="181" t="s">
        <v>464</v>
      </c>
      <c r="G572" s="181" t="s">
        <v>1780</v>
      </c>
    </row>
    <row r="573" spans="1:7" x14ac:dyDescent="0.3">
      <c r="A573" s="164" t="s">
        <v>1840</v>
      </c>
      <c r="B573" s="179" t="s">
        <v>1620</v>
      </c>
      <c r="C573" s="185" t="s">
        <v>1679</v>
      </c>
      <c r="D573" s="247" t="s">
        <v>1679</v>
      </c>
      <c r="E573" s="167"/>
      <c r="F573" s="192" t="str">
        <f>IF($C$577=0,"",IF(C573="[for completion]","",IF(C573="","",C573/$C$577)))</f>
        <v/>
      </c>
      <c r="G573" s="192" t="str">
        <f>IF($D$577=0,"",IF(D573="[for completion]","",IF(D573="","",D573/$D$577)))</f>
        <v/>
      </c>
    </row>
    <row r="574" spans="1:7" x14ac:dyDescent="0.3">
      <c r="A574" s="164" t="s">
        <v>1841</v>
      </c>
      <c r="B574" s="251" t="s">
        <v>1842</v>
      </c>
      <c r="C574" s="185" t="s">
        <v>1679</v>
      </c>
      <c r="D574" s="247" t="s">
        <v>1679</v>
      </c>
      <c r="E574" s="167"/>
      <c r="F574" s="192" t="str">
        <f t="shared" ref="F574:F576" si="38">IF($C$577=0,"",IF(C574="[for completion]","",IF(C574="","",C574/$C$577)))</f>
        <v/>
      </c>
      <c r="G574" s="192" t="str">
        <f t="shared" ref="G574:G576" si="39">IF($D$577=0,"",IF(D574="[for completion]","",IF(D574="","",D574/$D$577)))</f>
        <v/>
      </c>
    </row>
    <row r="575" spans="1:7" x14ac:dyDescent="0.3">
      <c r="A575" s="164" t="s">
        <v>1843</v>
      </c>
      <c r="B575" s="179" t="s">
        <v>1615</v>
      </c>
      <c r="C575" s="185" t="s">
        <v>1679</v>
      </c>
      <c r="D575" s="247" t="s">
        <v>1679</v>
      </c>
      <c r="E575" s="167"/>
      <c r="F575" s="192" t="str">
        <f t="shared" si="38"/>
        <v/>
      </c>
      <c r="G575" s="192" t="str">
        <f t="shared" si="39"/>
        <v/>
      </c>
    </row>
    <row r="576" spans="1:7" x14ac:dyDescent="0.3">
      <c r="A576" s="164" t="s">
        <v>1844</v>
      </c>
      <c r="B576" s="164" t="s">
        <v>1551</v>
      </c>
      <c r="C576" s="185" t="s">
        <v>1679</v>
      </c>
      <c r="D576" s="247" t="s">
        <v>1679</v>
      </c>
      <c r="E576" s="167"/>
      <c r="F576" s="192" t="str">
        <f t="shared" si="38"/>
        <v/>
      </c>
      <c r="G576" s="192" t="str">
        <f t="shared" si="39"/>
        <v/>
      </c>
    </row>
    <row r="577" spans="1:7" x14ac:dyDescent="0.3">
      <c r="A577" s="164" t="s">
        <v>1845</v>
      </c>
      <c r="B577" s="179" t="s">
        <v>67</v>
      </c>
      <c r="C577" s="185">
        <f>SUM(C573:C576)</f>
        <v>0</v>
      </c>
      <c r="D577" s="247">
        <f>SUM(D573:D576)</f>
        <v>0</v>
      </c>
      <c r="E577" s="167"/>
      <c r="F577" s="234">
        <f>SUM(F573:F576)</f>
        <v>0</v>
      </c>
      <c r="G577" s="234">
        <f>SUM(G573:G576)</f>
        <v>0</v>
      </c>
    </row>
    <row r="579" spans="1:7" x14ac:dyDescent="0.3">
      <c r="A579" s="211"/>
      <c r="B579" s="211" t="s">
        <v>1846</v>
      </c>
      <c r="C579" s="181" t="s">
        <v>53</v>
      </c>
      <c r="D579" s="181" t="s">
        <v>1779</v>
      </c>
      <c r="E579" s="181"/>
      <c r="F579" s="181" t="s">
        <v>464</v>
      </c>
      <c r="G579" s="181" t="s">
        <v>1780</v>
      </c>
    </row>
    <row r="580" spans="1:7" x14ac:dyDescent="0.3">
      <c r="A580" s="164" t="s">
        <v>1847</v>
      </c>
      <c r="B580" s="179" t="s">
        <v>582</v>
      </c>
      <c r="C580" s="185" t="s">
        <v>1679</v>
      </c>
      <c r="D580" s="247" t="s">
        <v>1679</v>
      </c>
      <c r="E580" s="157"/>
      <c r="F580" s="192" t="str">
        <f>IF($C$598=0,"",IF(C580="[for completion]","",IF(C580="","",C580/$C$598)))</f>
        <v/>
      </c>
      <c r="G580" s="192" t="str">
        <f>IF($D$598=0,"",IF(D580="[for completion]","",IF(D580="","",D580/$D$598)))</f>
        <v/>
      </c>
    </row>
    <row r="581" spans="1:7" x14ac:dyDescent="0.3">
      <c r="A581" s="164" t="s">
        <v>1848</v>
      </c>
      <c r="B581" s="179" t="s">
        <v>582</v>
      </c>
      <c r="C581" s="185" t="s">
        <v>1679</v>
      </c>
      <c r="D581" s="247" t="s">
        <v>1679</v>
      </c>
      <c r="E581" s="157"/>
      <c r="F581" s="192" t="str">
        <f t="shared" ref="F581:F598" si="40">IF($C$598=0,"",IF(C581="[for completion]","",IF(C581="","",C581/$C$598)))</f>
        <v/>
      </c>
      <c r="G581" s="192" t="str">
        <f t="shared" ref="G581:G598" si="41">IF($D$598=0,"",IF(D581="[for completion]","",IF(D581="","",D581/$D$598)))</f>
        <v/>
      </c>
    </row>
    <row r="582" spans="1:7" x14ac:dyDescent="0.3">
      <c r="A582" s="164" t="s">
        <v>1849</v>
      </c>
      <c r="B582" s="179" t="s">
        <v>582</v>
      </c>
      <c r="C582" s="185" t="s">
        <v>1679</v>
      </c>
      <c r="D582" s="247" t="s">
        <v>1679</v>
      </c>
      <c r="E582" s="157"/>
      <c r="F582" s="192" t="str">
        <f t="shared" si="40"/>
        <v/>
      </c>
      <c r="G582" s="192" t="str">
        <f t="shared" si="41"/>
        <v/>
      </c>
    </row>
    <row r="583" spans="1:7" x14ac:dyDescent="0.3">
      <c r="A583" s="164" t="s">
        <v>1850</v>
      </c>
      <c r="B583" s="179" t="s">
        <v>582</v>
      </c>
      <c r="C583" s="185" t="s">
        <v>1679</v>
      </c>
      <c r="D583" s="247" t="s">
        <v>1679</v>
      </c>
      <c r="E583" s="157"/>
      <c r="F583" s="192" t="str">
        <f t="shared" si="40"/>
        <v/>
      </c>
      <c r="G583" s="192" t="str">
        <f t="shared" si="41"/>
        <v/>
      </c>
    </row>
    <row r="584" spans="1:7" x14ac:dyDescent="0.3">
      <c r="A584" s="164" t="s">
        <v>1851</v>
      </c>
      <c r="B584" s="179" t="s">
        <v>582</v>
      </c>
      <c r="C584" s="185" t="s">
        <v>1679</v>
      </c>
      <c r="D584" s="247" t="s">
        <v>1679</v>
      </c>
      <c r="E584" s="157"/>
      <c r="F584" s="192" t="str">
        <f t="shared" si="40"/>
        <v/>
      </c>
      <c r="G584" s="192" t="str">
        <f t="shared" si="41"/>
        <v/>
      </c>
    </row>
    <row r="585" spans="1:7" x14ac:dyDescent="0.3">
      <c r="A585" s="164" t="s">
        <v>1852</v>
      </c>
      <c r="B585" s="179" t="s">
        <v>582</v>
      </c>
      <c r="C585" s="185" t="s">
        <v>1679</v>
      </c>
      <c r="D585" s="247" t="s">
        <v>1679</v>
      </c>
      <c r="E585" s="157"/>
      <c r="F585" s="192" t="str">
        <f t="shared" si="40"/>
        <v/>
      </c>
      <c r="G585" s="192" t="str">
        <f t="shared" si="41"/>
        <v/>
      </c>
    </row>
    <row r="586" spans="1:7" x14ac:dyDescent="0.3">
      <c r="A586" s="164" t="s">
        <v>1853</v>
      </c>
      <c r="B586" s="179" t="s">
        <v>582</v>
      </c>
      <c r="C586" s="185" t="s">
        <v>1679</v>
      </c>
      <c r="D586" s="247" t="s">
        <v>1679</v>
      </c>
      <c r="E586" s="157"/>
      <c r="F586" s="192" t="str">
        <f t="shared" si="40"/>
        <v/>
      </c>
      <c r="G586" s="192" t="str">
        <f t="shared" si="41"/>
        <v/>
      </c>
    </row>
    <row r="587" spans="1:7" x14ac:dyDescent="0.3">
      <c r="A587" s="164" t="s">
        <v>1854</v>
      </c>
      <c r="B587" s="179" t="s">
        <v>582</v>
      </c>
      <c r="C587" s="185" t="s">
        <v>1679</v>
      </c>
      <c r="D587" s="247" t="s">
        <v>1679</v>
      </c>
      <c r="E587" s="157"/>
      <c r="F587" s="192" t="str">
        <f t="shared" si="40"/>
        <v/>
      </c>
      <c r="G587" s="192" t="str">
        <f t="shared" si="41"/>
        <v/>
      </c>
    </row>
    <row r="588" spans="1:7" x14ac:dyDescent="0.3">
      <c r="A588" s="164" t="s">
        <v>1855</v>
      </c>
      <c r="B588" s="179" t="s">
        <v>582</v>
      </c>
      <c r="C588" s="185" t="s">
        <v>1679</v>
      </c>
      <c r="D588" s="247" t="s">
        <v>1679</v>
      </c>
      <c r="E588" s="157"/>
      <c r="F588" s="192" t="str">
        <f t="shared" si="40"/>
        <v/>
      </c>
      <c r="G588" s="192" t="str">
        <f t="shared" si="41"/>
        <v/>
      </c>
    </row>
    <row r="589" spans="1:7" x14ac:dyDescent="0.3">
      <c r="A589" s="164" t="s">
        <v>1856</v>
      </c>
      <c r="B589" s="179" t="s">
        <v>582</v>
      </c>
      <c r="C589" s="185" t="s">
        <v>1679</v>
      </c>
      <c r="D589" s="247" t="s">
        <v>1679</v>
      </c>
      <c r="E589" s="157"/>
      <c r="F589" s="192" t="str">
        <f t="shared" si="40"/>
        <v/>
      </c>
      <c r="G589" s="192" t="str">
        <f t="shared" si="41"/>
        <v/>
      </c>
    </row>
    <row r="590" spans="1:7" x14ac:dyDescent="0.3">
      <c r="A590" s="164" t="s">
        <v>1857</v>
      </c>
      <c r="B590" s="179" t="s">
        <v>582</v>
      </c>
      <c r="C590" s="185" t="s">
        <v>1679</v>
      </c>
      <c r="D590" s="247" t="s">
        <v>1679</v>
      </c>
      <c r="E590" s="157"/>
      <c r="F590" s="192" t="str">
        <f t="shared" si="40"/>
        <v/>
      </c>
      <c r="G590" s="192" t="str">
        <f t="shared" si="41"/>
        <v/>
      </c>
    </row>
    <row r="591" spans="1:7" x14ac:dyDescent="0.3">
      <c r="A591" s="164" t="s">
        <v>1858</v>
      </c>
      <c r="B591" s="179" t="s">
        <v>582</v>
      </c>
      <c r="C591" s="185" t="s">
        <v>1679</v>
      </c>
      <c r="D591" s="247" t="s">
        <v>1679</v>
      </c>
      <c r="E591" s="157"/>
      <c r="F591" s="192" t="str">
        <f t="shared" si="40"/>
        <v/>
      </c>
      <c r="G591" s="192" t="str">
        <f t="shared" si="41"/>
        <v/>
      </c>
    </row>
    <row r="592" spans="1:7" x14ac:dyDescent="0.3">
      <c r="A592" s="164" t="s">
        <v>1859</v>
      </c>
      <c r="B592" s="179" t="s">
        <v>582</v>
      </c>
      <c r="C592" s="185" t="s">
        <v>1679</v>
      </c>
      <c r="D592" s="247" t="s">
        <v>1679</v>
      </c>
      <c r="E592" s="157"/>
      <c r="F592" s="192" t="str">
        <f t="shared" si="40"/>
        <v/>
      </c>
      <c r="G592" s="192" t="str">
        <f t="shared" si="41"/>
        <v/>
      </c>
    </row>
    <row r="593" spans="1:7" x14ac:dyDescent="0.3">
      <c r="A593" s="164" t="s">
        <v>1860</v>
      </c>
      <c r="B593" s="179" t="s">
        <v>582</v>
      </c>
      <c r="C593" s="185" t="s">
        <v>1679</v>
      </c>
      <c r="D593" s="247" t="s">
        <v>1679</v>
      </c>
      <c r="E593" s="157"/>
      <c r="F593" s="192" t="str">
        <f t="shared" si="40"/>
        <v/>
      </c>
      <c r="G593" s="192" t="str">
        <f t="shared" si="41"/>
        <v/>
      </c>
    </row>
    <row r="594" spans="1:7" x14ac:dyDescent="0.3">
      <c r="A594" s="164" t="s">
        <v>1861</v>
      </c>
      <c r="B594" s="179" t="s">
        <v>582</v>
      </c>
      <c r="C594" s="185" t="s">
        <v>1679</v>
      </c>
      <c r="D594" s="247" t="s">
        <v>1679</v>
      </c>
      <c r="E594" s="157"/>
      <c r="F594" s="192" t="str">
        <f t="shared" si="40"/>
        <v/>
      </c>
      <c r="G594" s="192" t="str">
        <f t="shared" si="41"/>
        <v/>
      </c>
    </row>
    <row r="595" spans="1:7" x14ac:dyDescent="0.3">
      <c r="A595" s="164" t="s">
        <v>1862</v>
      </c>
      <c r="B595" s="179" t="s">
        <v>582</v>
      </c>
      <c r="C595" s="185" t="s">
        <v>1679</v>
      </c>
      <c r="D595" s="247" t="s">
        <v>1679</v>
      </c>
      <c r="E595" s="157"/>
      <c r="F595" s="192" t="str">
        <f t="shared" si="40"/>
        <v/>
      </c>
      <c r="G595" s="192" t="str">
        <f t="shared" si="41"/>
        <v/>
      </c>
    </row>
    <row r="596" spans="1:7" x14ac:dyDescent="0.3">
      <c r="A596" s="164" t="s">
        <v>1863</v>
      </c>
      <c r="B596" s="179" t="s">
        <v>582</v>
      </c>
      <c r="C596" s="185" t="s">
        <v>1679</v>
      </c>
      <c r="D596" s="247" t="s">
        <v>1679</v>
      </c>
      <c r="E596" s="157"/>
      <c r="F596" s="192" t="str">
        <f t="shared" si="40"/>
        <v/>
      </c>
      <c r="G596" s="192" t="str">
        <f t="shared" si="41"/>
        <v/>
      </c>
    </row>
    <row r="597" spans="1:7" x14ac:dyDescent="0.3">
      <c r="A597" s="164" t="s">
        <v>1864</v>
      </c>
      <c r="B597" s="179" t="s">
        <v>1551</v>
      </c>
      <c r="C597" s="185" t="s">
        <v>1679</v>
      </c>
      <c r="D597" s="247" t="s">
        <v>1679</v>
      </c>
      <c r="E597" s="157"/>
      <c r="F597" s="192" t="str">
        <f t="shared" si="40"/>
        <v/>
      </c>
      <c r="G597" s="192" t="str">
        <f t="shared" si="41"/>
        <v/>
      </c>
    </row>
    <row r="598" spans="1:7" x14ac:dyDescent="0.3">
      <c r="A598" s="164" t="s">
        <v>1865</v>
      </c>
      <c r="B598" s="179" t="s">
        <v>67</v>
      </c>
      <c r="C598" s="185">
        <f>SUM(C580:C597)</f>
        <v>0</v>
      </c>
      <c r="D598" s="247">
        <f>SUM(D580:D597)</f>
        <v>0</v>
      </c>
      <c r="E598" s="157"/>
      <c r="F598" s="192" t="str">
        <f t="shared" si="40"/>
        <v/>
      </c>
      <c r="G598" s="192"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3968CE19-269D-4477-A45C-111382900874}"/>
    <hyperlink ref="B7" location="'B1. HTT Mortgage Assets'!B166" display="7.A Residential Cover Pool" xr:uid="{C6B87275-C443-443A-A608-A0CD48897181}"/>
    <hyperlink ref="B8" location="'B1. HTT Mortgage Assets'!B267" display="7.B Commercial Cover Pool" xr:uid="{D4956A71-DEA3-457B-822C-B5B5221868C8}"/>
    <hyperlink ref="B149" location="'2. Harmonised Glossary'!A9" display="Breakdown by Interest Rate" xr:uid="{B990E0AA-2A99-4CBF-B1B7-A461680EFE49}"/>
    <hyperlink ref="B179" location="'2. Harmonised Glossary'!A14" display="Non-Performing Loans (NPLs)" xr:uid="{AE97AAB4-B132-4131-945A-21C859D0821D}"/>
    <hyperlink ref="B11" location="'2. Harmonised Glossary'!A12" display="Property Type Information" xr:uid="{1D071C32-6488-43F1-ACE3-357B8FFA4880}"/>
    <hyperlink ref="B215" location="'2. Harmonised Glossary'!A288" display="Loan to Value (LTV) Information - Un-indexed" xr:uid="{FF9539B1-03DC-4F63-9502-DF41594BDA48}"/>
    <hyperlink ref="B237" location="'2. Harmonised Glossary'!A11" display="Loan to Value (LTV) Information - Indexed" xr:uid="{1403462D-D63E-450F-AA50-19D2548C2557}"/>
  </hyperlinks>
  <pageMargins left="0.7" right="0.7" top="0.75" bottom="0.75" header="0.3" footer="0.3"/>
  <pageSetup scale="41" orientation="portrait" r:id="rId1"/>
  <headerFooter>
    <oddFooter>&amp;R&amp;1#&amp;"Calibri"&amp;10&amp;K0078D7Classification : Internal</oddFooter>
  </headerFooter>
  <rowBreaks count="5" manualBreakCount="5">
    <brk id="110" max="16383" man="1"/>
    <brk id="258" max="16383" man="1"/>
    <brk id="361" max="16383" man="1"/>
    <brk id="484" max="16383" man="1"/>
    <brk id="5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1DDBA-BD92-44CD-A2A1-0E3AF33A68E8}">
  <sheetPr>
    <tabColor theme="5" tint="-0.249977111117893"/>
  </sheetPr>
  <dimension ref="A1:C403"/>
  <sheetViews>
    <sheetView zoomScale="85" zoomScaleNormal="85" workbookViewId="0">
      <selection activeCell="C57" sqref="A1:C57"/>
    </sheetView>
  </sheetViews>
  <sheetFormatPr defaultRowHeight="14.5" x14ac:dyDescent="0.3"/>
  <cols>
    <col min="1" max="1" width="14.81640625" style="159" customWidth="1"/>
    <col min="2" max="2" width="81.7265625" style="164" bestFit="1" customWidth="1"/>
    <col min="3" max="3" width="122.453125" style="159" customWidth="1"/>
    <col min="4" max="16384" width="8.7265625" style="159"/>
  </cols>
  <sheetData>
    <row r="1" spans="1:3" ht="31" x14ac:dyDescent="0.3">
      <c r="A1" s="156" t="s">
        <v>1866</v>
      </c>
      <c r="B1" s="156"/>
      <c r="C1" s="253" t="s">
        <v>1401</v>
      </c>
    </row>
    <row r="2" spans="1:3" ht="13" x14ac:dyDescent="0.3">
      <c r="B2" s="157"/>
      <c r="C2" s="157"/>
    </row>
    <row r="3" spans="1:3" ht="13" x14ac:dyDescent="0.3">
      <c r="A3" s="254" t="s">
        <v>1867</v>
      </c>
      <c r="B3" s="255"/>
      <c r="C3" s="157"/>
    </row>
    <row r="4" spans="1:3" x14ac:dyDescent="0.3">
      <c r="C4" s="157"/>
    </row>
    <row r="5" spans="1:3" ht="37" x14ac:dyDescent="0.3">
      <c r="A5" s="172" t="s">
        <v>6</v>
      </c>
      <c r="B5" s="172" t="s">
        <v>1868</v>
      </c>
      <c r="C5" s="256" t="s">
        <v>1869</v>
      </c>
    </row>
    <row r="6" spans="1:3" x14ac:dyDescent="0.3">
      <c r="A6" s="221" t="s">
        <v>1870</v>
      </c>
      <c r="B6" s="175" t="s">
        <v>1871</v>
      </c>
      <c r="C6" s="164" t="s">
        <v>1872</v>
      </c>
    </row>
    <row r="7" spans="1:3" ht="29" x14ac:dyDescent="0.3">
      <c r="A7" s="221" t="s">
        <v>1873</v>
      </c>
      <c r="B7" s="175" t="s">
        <v>1874</v>
      </c>
      <c r="C7" s="164" t="s">
        <v>1875</v>
      </c>
    </row>
    <row r="8" spans="1:3" x14ac:dyDescent="0.3">
      <c r="A8" s="221" t="s">
        <v>1876</v>
      </c>
      <c r="B8" s="175" t="s">
        <v>1877</v>
      </c>
      <c r="C8" s="164" t="s">
        <v>1878</v>
      </c>
    </row>
    <row r="9" spans="1:3" x14ac:dyDescent="0.3">
      <c r="A9" s="221" t="s">
        <v>1879</v>
      </c>
      <c r="B9" s="175" t="s">
        <v>1880</v>
      </c>
      <c r="C9" s="164" t="s">
        <v>1881</v>
      </c>
    </row>
    <row r="10" spans="1:3" ht="43.5" x14ac:dyDescent="0.3">
      <c r="A10" s="221" t="s">
        <v>1882</v>
      </c>
      <c r="B10" s="175" t="s">
        <v>1883</v>
      </c>
      <c r="C10" s="164" t="s">
        <v>1884</v>
      </c>
    </row>
    <row r="11" spans="1:3" ht="43.5" x14ac:dyDescent="0.3">
      <c r="A11" s="221" t="s">
        <v>1885</v>
      </c>
      <c r="B11" s="175" t="s">
        <v>1886</v>
      </c>
      <c r="C11" s="164" t="s">
        <v>1887</v>
      </c>
    </row>
    <row r="12" spans="1:3" ht="29" x14ac:dyDescent="0.3">
      <c r="A12" s="221" t="s">
        <v>1888</v>
      </c>
      <c r="B12" s="175" t="s">
        <v>1889</v>
      </c>
      <c r="C12" s="164" t="s">
        <v>1890</v>
      </c>
    </row>
    <row r="13" spans="1:3" x14ac:dyDescent="0.3">
      <c r="A13" s="221" t="s">
        <v>1891</v>
      </c>
      <c r="B13" s="175" t="s">
        <v>1892</v>
      </c>
      <c r="C13" s="164" t="s">
        <v>1893</v>
      </c>
    </row>
    <row r="14" spans="1:3" ht="29" x14ac:dyDescent="0.3">
      <c r="A14" s="221" t="s">
        <v>1894</v>
      </c>
      <c r="B14" s="175" t="s">
        <v>1895</v>
      </c>
      <c r="C14" s="164" t="s">
        <v>1896</v>
      </c>
    </row>
    <row r="15" spans="1:3" x14ac:dyDescent="0.3">
      <c r="A15" s="221" t="s">
        <v>1897</v>
      </c>
      <c r="B15" s="175" t="s">
        <v>1898</v>
      </c>
      <c r="C15" s="164" t="s">
        <v>1899</v>
      </c>
    </row>
    <row r="16" spans="1:3" ht="29" x14ac:dyDescent="0.3">
      <c r="A16" s="221" t="s">
        <v>1900</v>
      </c>
      <c r="B16" s="180" t="s">
        <v>1901</v>
      </c>
      <c r="C16" s="164" t="s">
        <v>1902</v>
      </c>
    </row>
    <row r="17" spans="1:3" ht="43.5" x14ac:dyDescent="0.3">
      <c r="A17" s="221" t="s">
        <v>1903</v>
      </c>
      <c r="B17" s="180" t="s">
        <v>1904</v>
      </c>
      <c r="C17" s="164" t="s">
        <v>1905</v>
      </c>
    </row>
    <row r="18" spans="1:3" x14ac:dyDescent="0.3">
      <c r="A18" s="221" t="s">
        <v>1906</v>
      </c>
      <c r="B18" s="180" t="s">
        <v>1907</v>
      </c>
      <c r="C18" s="164" t="s">
        <v>1908</v>
      </c>
    </row>
    <row r="19" spans="1:3" x14ac:dyDescent="0.3">
      <c r="A19" s="221" t="s">
        <v>1909</v>
      </c>
      <c r="B19" s="177" t="s">
        <v>1910</v>
      </c>
      <c r="C19" s="164"/>
    </row>
    <row r="20" spans="1:3" x14ac:dyDescent="0.3">
      <c r="A20" s="221" t="s">
        <v>1911</v>
      </c>
      <c r="B20" s="175"/>
    </row>
    <row r="21" spans="1:3" x14ac:dyDescent="0.3">
      <c r="A21" s="221" t="s">
        <v>1912</v>
      </c>
      <c r="B21" s="175"/>
      <c r="C21" s="164"/>
    </row>
    <row r="22" spans="1:3" ht="13" x14ac:dyDescent="0.3">
      <c r="A22" s="221" t="s">
        <v>1913</v>
      </c>
      <c r="B22" s="159"/>
    </row>
    <row r="23" spans="1:3" x14ac:dyDescent="0.3">
      <c r="A23" s="221" t="s">
        <v>1914</v>
      </c>
      <c r="C23" s="164"/>
    </row>
    <row r="24" spans="1:3" x14ac:dyDescent="0.3">
      <c r="A24" s="221" t="s">
        <v>1915</v>
      </c>
      <c r="B24" s="246"/>
      <c r="C24" s="164"/>
    </row>
    <row r="25" spans="1:3" x14ac:dyDescent="0.3">
      <c r="A25" s="221" t="s">
        <v>1916</v>
      </c>
      <c r="B25" s="246"/>
      <c r="C25" s="164"/>
    </row>
    <row r="26" spans="1:3" x14ac:dyDescent="0.3">
      <c r="A26" s="221" t="s">
        <v>1917</v>
      </c>
      <c r="B26" s="246"/>
      <c r="C26" s="164"/>
    </row>
    <row r="27" spans="1:3" x14ac:dyDescent="0.3">
      <c r="A27" s="221" t="s">
        <v>1918</v>
      </c>
      <c r="B27" s="246"/>
      <c r="C27" s="164"/>
    </row>
    <row r="28" spans="1:3" ht="18.5" x14ac:dyDescent="0.3">
      <c r="A28" s="172"/>
      <c r="B28" s="172" t="s">
        <v>1919</v>
      </c>
      <c r="C28" s="256" t="s">
        <v>1869</v>
      </c>
    </row>
    <row r="29" spans="1:3" x14ac:dyDescent="0.3">
      <c r="A29" s="221" t="s">
        <v>1920</v>
      </c>
      <c r="B29" s="175" t="s">
        <v>1921</v>
      </c>
      <c r="C29" s="164" t="s">
        <v>1679</v>
      </c>
    </row>
    <row r="30" spans="1:3" x14ac:dyDescent="0.3">
      <c r="A30" s="221" t="s">
        <v>1922</v>
      </c>
      <c r="B30" s="175" t="s">
        <v>1923</v>
      </c>
      <c r="C30" s="164" t="s">
        <v>1679</v>
      </c>
    </row>
    <row r="31" spans="1:3" x14ac:dyDescent="0.3">
      <c r="A31" s="221" t="s">
        <v>1924</v>
      </c>
      <c r="B31" s="175" t="s">
        <v>1925</v>
      </c>
      <c r="C31" s="164" t="s">
        <v>1679</v>
      </c>
    </row>
    <row r="32" spans="1:3" x14ac:dyDescent="0.3">
      <c r="A32" s="221" t="s">
        <v>1926</v>
      </c>
      <c r="B32" s="246"/>
      <c r="C32" s="164"/>
    </row>
    <row r="33" spans="1:3" x14ac:dyDescent="0.3">
      <c r="A33" s="221" t="s">
        <v>1927</v>
      </c>
      <c r="B33" s="246"/>
      <c r="C33" s="164"/>
    </row>
    <row r="34" spans="1:3" x14ac:dyDescent="0.3">
      <c r="A34" s="221" t="s">
        <v>1928</v>
      </c>
      <c r="B34" s="246"/>
      <c r="C34" s="164"/>
    </row>
    <row r="35" spans="1:3" x14ac:dyDescent="0.3">
      <c r="A35" s="221" t="s">
        <v>1929</v>
      </c>
      <c r="B35" s="246"/>
      <c r="C35" s="164"/>
    </row>
    <row r="36" spans="1:3" x14ac:dyDescent="0.3">
      <c r="A36" s="221" t="s">
        <v>1930</v>
      </c>
      <c r="B36" s="246"/>
      <c r="C36" s="164"/>
    </row>
    <row r="37" spans="1:3" x14ac:dyDescent="0.3">
      <c r="A37" s="221" t="s">
        <v>1931</v>
      </c>
      <c r="B37" s="246"/>
      <c r="C37" s="164"/>
    </row>
    <row r="38" spans="1:3" x14ac:dyDescent="0.3">
      <c r="A38" s="221" t="s">
        <v>1932</v>
      </c>
      <c r="B38" s="246"/>
      <c r="C38" s="164"/>
    </row>
    <row r="39" spans="1:3" x14ac:dyDescent="0.3">
      <c r="A39" s="221" t="s">
        <v>1933</v>
      </c>
      <c r="B39" s="246"/>
      <c r="C39" s="164"/>
    </row>
    <row r="40" spans="1:3" x14ac:dyDescent="0.3">
      <c r="A40" s="221" t="s">
        <v>1934</v>
      </c>
      <c r="B40" s="246"/>
      <c r="C40" s="164"/>
    </row>
    <row r="41" spans="1:3" x14ac:dyDescent="0.3">
      <c r="A41" s="221" t="s">
        <v>1935</v>
      </c>
      <c r="B41" s="246"/>
      <c r="C41" s="164"/>
    </row>
    <row r="42" spans="1:3" x14ac:dyDescent="0.3">
      <c r="A42" s="221" t="s">
        <v>1936</v>
      </c>
      <c r="B42" s="246"/>
      <c r="C42" s="164"/>
    </row>
    <row r="43" spans="1:3" x14ac:dyDescent="0.3">
      <c r="A43" s="221" t="s">
        <v>1937</v>
      </c>
      <c r="B43" s="246"/>
      <c r="C43" s="164"/>
    </row>
    <row r="44" spans="1:3" ht="18.5" x14ac:dyDescent="0.3">
      <c r="A44" s="172"/>
      <c r="B44" s="172" t="s">
        <v>1938</v>
      </c>
      <c r="C44" s="256" t="s">
        <v>1939</v>
      </c>
    </row>
    <row r="45" spans="1:3" x14ac:dyDescent="0.3">
      <c r="A45" s="221" t="s">
        <v>1940</v>
      </c>
      <c r="B45" s="180" t="s">
        <v>1941</v>
      </c>
      <c r="C45" s="164" t="s">
        <v>48</v>
      </c>
    </row>
    <row r="46" spans="1:3" x14ac:dyDescent="0.3">
      <c r="A46" s="221" t="s">
        <v>1942</v>
      </c>
      <c r="B46" s="180" t="s">
        <v>1943</v>
      </c>
      <c r="C46" s="164" t="s">
        <v>1944</v>
      </c>
    </row>
    <row r="47" spans="1:3" x14ac:dyDescent="0.3">
      <c r="A47" s="221" t="s">
        <v>1945</v>
      </c>
      <c r="B47" s="180" t="s">
        <v>1946</v>
      </c>
      <c r="C47" s="164" t="s">
        <v>1947</v>
      </c>
    </row>
    <row r="48" spans="1:3" x14ac:dyDescent="0.3">
      <c r="A48" s="221" t="s">
        <v>1948</v>
      </c>
      <c r="B48" s="179"/>
      <c r="C48" s="164"/>
    </row>
    <row r="49" spans="1:3" x14ac:dyDescent="0.3">
      <c r="A49" s="221" t="s">
        <v>1949</v>
      </c>
      <c r="B49" s="179"/>
      <c r="C49" s="164"/>
    </row>
    <row r="50" spans="1:3" x14ac:dyDescent="0.3">
      <c r="A50" s="221" t="s">
        <v>1950</v>
      </c>
      <c r="B50" s="180"/>
      <c r="C50" s="164"/>
    </row>
    <row r="51" spans="1:3" ht="18.5" x14ac:dyDescent="0.3">
      <c r="A51" s="172"/>
      <c r="B51" s="172" t="s">
        <v>1951</v>
      </c>
      <c r="C51" s="256" t="s">
        <v>1869</v>
      </c>
    </row>
    <row r="52" spans="1:3" x14ac:dyDescent="0.3">
      <c r="A52" s="221" t="s">
        <v>1952</v>
      </c>
      <c r="B52" s="175" t="s">
        <v>1953</v>
      </c>
      <c r="C52" s="164" t="s">
        <v>1679</v>
      </c>
    </row>
    <row r="53" spans="1:3" x14ac:dyDescent="0.3">
      <c r="A53" s="221" t="s">
        <v>1954</v>
      </c>
      <c r="B53" s="179"/>
    </row>
    <row r="54" spans="1:3" x14ac:dyDescent="0.3">
      <c r="A54" s="221" t="s">
        <v>1955</v>
      </c>
      <c r="B54" s="179"/>
    </row>
    <row r="55" spans="1:3" x14ac:dyDescent="0.3">
      <c r="A55" s="221" t="s">
        <v>1956</v>
      </c>
      <c r="B55" s="179"/>
    </row>
    <row r="56" spans="1:3" x14ac:dyDescent="0.3">
      <c r="A56" s="221" t="s">
        <v>1957</v>
      </c>
      <c r="B56" s="179"/>
    </row>
    <row r="57" spans="1:3" x14ac:dyDescent="0.3">
      <c r="A57" s="221" t="s">
        <v>1958</v>
      </c>
      <c r="B57" s="179"/>
    </row>
    <row r="58" spans="1:3" x14ac:dyDescent="0.3">
      <c r="B58" s="179"/>
    </row>
    <row r="59" spans="1:3" x14ac:dyDescent="0.3">
      <c r="B59" s="179"/>
    </row>
    <row r="60" spans="1:3" x14ac:dyDescent="0.3">
      <c r="B60" s="179"/>
    </row>
    <row r="61" spans="1:3" x14ac:dyDescent="0.3">
      <c r="B61" s="179"/>
    </row>
    <row r="62" spans="1:3" x14ac:dyDescent="0.3">
      <c r="B62" s="179"/>
    </row>
    <row r="63" spans="1:3" x14ac:dyDescent="0.3">
      <c r="B63" s="179"/>
    </row>
    <row r="64" spans="1:3" x14ac:dyDescent="0.3">
      <c r="B64" s="179"/>
    </row>
    <row r="65" spans="2:2" x14ac:dyDescent="0.3">
      <c r="B65" s="179"/>
    </row>
    <row r="66" spans="2:2" x14ac:dyDescent="0.3">
      <c r="B66" s="179"/>
    </row>
    <row r="67" spans="2:2" x14ac:dyDescent="0.3">
      <c r="B67" s="179"/>
    </row>
    <row r="68" spans="2:2" x14ac:dyDescent="0.3">
      <c r="B68" s="179"/>
    </row>
    <row r="69" spans="2:2" x14ac:dyDescent="0.3">
      <c r="B69" s="179"/>
    </row>
    <row r="70" spans="2:2" x14ac:dyDescent="0.3">
      <c r="B70" s="179"/>
    </row>
    <row r="71" spans="2:2" x14ac:dyDescent="0.3">
      <c r="B71" s="179"/>
    </row>
    <row r="72" spans="2:2" x14ac:dyDescent="0.3">
      <c r="B72" s="179"/>
    </row>
    <row r="73" spans="2:2" x14ac:dyDescent="0.3">
      <c r="B73" s="179"/>
    </row>
    <row r="74" spans="2:2" x14ac:dyDescent="0.3">
      <c r="B74" s="179"/>
    </row>
    <row r="75" spans="2:2" x14ac:dyDescent="0.3">
      <c r="B75" s="179"/>
    </row>
    <row r="76" spans="2:2" x14ac:dyDescent="0.3">
      <c r="B76" s="179"/>
    </row>
    <row r="77" spans="2:2" x14ac:dyDescent="0.3">
      <c r="B77" s="179"/>
    </row>
    <row r="78" spans="2:2" x14ac:dyDescent="0.3">
      <c r="B78" s="179"/>
    </row>
    <row r="79" spans="2:2" x14ac:dyDescent="0.3">
      <c r="B79" s="179"/>
    </row>
    <row r="80" spans="2:2" x14ac:dyDescent="0.3">
      <c r="B80" s="179"/>
    </row>
    <row r="81" spans="2:2" x14ac:dyDescent="0.3">
      <c r="B81" s="179"/>
    </row>
    <row r="82" spans="2:2" x14ac:dyDescent="0.3">
      <c r="B82" s="179"/>
    </row>
    <row r="83" spans="2:2" x14ac:dyDescent="0.3">
      <c r="B83" s="179"/>
    </row>
    <row r="84" spans="2:2" x14ac:dyDescent="0.3">
      <c r="B84" s="179"/>
    </row>
    <row r="85" spans="2:2" x14ac:dyDescent="0.3">
      <c r="B85" s="179"/>
    </row>
    <row r="86" spans="2:2" x14ac:dyDescent="0.3">
      <c r="B86" s="179"/>
    </row>
    <row r="87" spans="2:2" x14ac:dyDescent="0.3">
      <c r="B87" s="179"/>
    </row>
    <row r="88" spans="2:2" x14ac:dyDescent="0.3">
      <c r="B88" s="179"/>
    </row>
    <row r="89" spans="2:2" x14ac:dyDescent="0.3">
      <c r="B89" s="179"/>
    </row>
    <row r="90" spans="2:2" x14ac:dyDescent="0.3">
      <c r="B90" s="179"/>
    </row>
    <row r="91" spans="2:2" x14ac:dyDescent="0.3">
      <c r="B91" s="179"/>
    </row>
    <row r="92" spans="2:2" x14ac:dyDescent="0.3">
      <c r="B92" s="179"/>
    </row>
    <row r="93" spans="2:2" x14ac:dyDescent="0.3">
      <c r="B93" s="179"/>
    </row>
    <row r="94" spans="2:2" x14ac:dyDescent="0.3">
      <c r="B94" s="179"/>
    </row>
    <row r="95" spans="2:2" x14ac:dyDescent="0.3">
      <c r="B95" s="179"/>
    </row>
    <row r="96" spans="2:2" x14ac:dyDescent="0.3">
      <c r="B96" s="179"/>
    </row>
    <row r="97" spans="2:2" x14ac:dyDescent="0.3">
      <c r="B97" s="179"/>
    </row>
    <row r="98" spans="2:2" x14ac:dyDescent="0.3">
      <c r="B98" s="179"/>
    </row>
    <row r="99" spans="2:2" x14ac:dyDescent="0.3">
      <c r="B99" s="179"/>
    </row>
    <row r="100" spans="2:2" x14ac:dyDescent="0.3">
      <c r="B100" s="179"/>
    </row>
    <row r="101" spans="2:2" x14ac:dyDescent="0.3">
      <c r="B101" s="179"/>
    </row>
    <row r="102" spans="2:2" x14ac:dyDescent="0.3">
      <c r="B102" s="179"/>
    </row>
    <row r="103" spans="2:2" ht="13" x14ac:dyDescent="0.3">
      <c r="B103" s="157"/>
    </row>
    <row r="104" spans="2:2" ht="13" x14ac:dyDescent="0.3">
      <c r="B104" s="157"/>
    </row>
    <row r="105" spans="2:2" ht="13" x14ac:dyDescent="0.3">
      <c r="B105" s="157"/>
    </row>
    <row r="106" spans="2:2" ht="13" x14ac:dyDescent="0.3">
      <c r="B106" s="157"/>
    </row>
    <row r="107" spans="2:2" ht="13" x14ac:dyDescent="0.3">
      <c r="B107" s="157"/>
    </row>
    <row r="108" spans="2:2" ht="13" x14ac:dyDescent="0.3">
      <c r="B108" s="157"/>
    </row>
    <row r="109" spans="2:2" ht="13" x14ac:dyDescent="0.3">
      <c r="B109" s="157"/>
    </row>
    <row r="110" spans="2:2" ht="13" x14ac:dyDescent="0.3">
      <c r="B110" s="157"/>
    </row>
    <row r="111" spans="2:2" ht="13" x14ac:dyDescent="0.3">
      <c r="B111" s="157"/>
    </row>
    <row r="112" spans="2:2" ht="13" x14ac:dyDescent="0.3">
      <c r="B112" s="157"/>
    </row>
    <row r="113" spans="2:2" x14ac:dyDescent="0.3">
      <c r="B113" s="179"/>
    </row>
    <row r="114" spans="2:2" x14ac:dyDescent="0.3">
      <c r="B114" s="179"/>
    </row>
    <row r="115" spans="2:2" x14ac:dyDescent="0.3">
      <c r="B115" s="179"/>
    </row>
    <row r="116" spans="2:2" x14ac:dyDescent="0.3">
      <c r="B116" s="179"/>
    </row>
    <row r="117" spans="2:2" x14ac:dyDescent="0.3">
      <c r="B117" s="179"/>
    </row>
    <row r="118" spans="2:2" x14ac:dyDescent="0.3">
      <c r="B118" s="179"/>
    </row>
    <row r="119" spans="2:2" x14ac:dyDescent="0.3">
      <c r="B119" s="179"/>
    </row>
    <row r="120" spans="2:2" x14ac:dyDescent="0.3">
      <c r="B120" s="179"/>
    </row>
    <row r="121" spans="2:2" ht="13" x14ac:dyDescent="0.3">
      <c r="B121" s="203"/>
    </row>
    <row r="122" spans="2:2" x14ac:dyDescent="0.3">
      <c r="B122" s="179"/>
    </row>
    <row r="123" spans="2:2" x14ac:dyDescent="0.3">
      <c r="B123" s="179"/>
    </row>
    <row r="124" spans="2:2" x14ac:dyDescent="0.3">
      <c r="B124" s="179"/>
    </row>
    <row r="125" spans="2:2" x14ac:dyDescent="0.3">
      <c r="B125" s="179"/>
    </row>
    <row r="126" spans="2:2" x14ac:dyDescent="0.3">
      <c r="B126" s="179"/>
    </row>
    <row r="127" spans="2:2" x14ac:dyDescent="0.3">
      <c r="B127" s="179"/>
    </row>
    <row r="128" spans="2:2" x14ac:dyDescent="0.3">
      <c r="B128" s="179"/>
    </row>
    <row r="129" spans="2:2" x14ac:dyDescent="0.3">
      <c r="B129" s="179"/>
    </row>
    <row r="130" spans="2:2" x14ac:dyDescent="0.3">
      <c r="B130" s="179"/>
    </row>
    <row r="131" spans="2:2" x14ac:dyDescent="0.3">
      <c r="B131" s="179"/>
    </row>
    <row r="132" spans="2:2" x14ac:dyDescent="0.3">
      <c r="B132" s="179"/>
    </row>
    <row r="133" spans="2:2" x14ac:dyDescent="0.3">
      <c r="B133" s="179"/>
    </row>
    <row r="134" spans="2:2" x14ac:dyDescent="0.3">
      <c r="B134" s="179"/>
    </row>
    <row r="135" spans="2:2" x14ac:dyDescent="0.3">
      <c r="B135" s="179"/>
    </row>
    <row r="136" spans="2:2" x14ac:dyDescent="0.3">
      <c r="B136" s="179"/>
    </row>
    <row r="137" spans="2:2" x14ac:dyDescent="0.3">
      <c r="B137" s="179"/>
    </row>
    <row r="138" spans="2:2" x14ac:dyDescent="0.3">
      <c r="B138" s="179"/>
    </row>
    <row r="140" spans="2:2" x14ac:dyDescent="0.3">
      <c r="B140" s="179"/>
    </row>
    <row r="141" spans="2:2" x14ac:dyDescent="0.3">
      <c r="B141" s="179"/>
    </row>
    <row r="142" spans="2:2" x14ac:dyDescent="0.3">
      <c r="B142" s="179"/>
    </row>
    <row r="147" spans="2:2" x14ac:dyDescent="0.3">
      <c r="B147" s="167"/>
    </row>
    <row r="148" spans="2:2" x14ac:dyDescent="0.3">
      <c r="B148" s="257"/>
    </row>
    <row r="154" spans="2:2" x14ac:dyDescent="0.3">
      <c r="B154" s="180"/>
    </row>
    <row r="155" spans="2:2" x14ac:dyDescent="0.3">
      <c r="B155" s="179"/>
    </row>
    <row r="157" spans="2:2" x14ac:dyDescent="0.3">
      <c r="B157" s="179"/>
    </row>
    <row r="158" spans="2:2" x14ac:dyDescent="0.3">
      <c r="B158" s="179"/>
    </row>
    <row r="159" spans="2:2" x14ac:dyDescent="0.3">
      <c r="B159" s="179"/>
    </row>
    <row r="160" spans="2:2" x14ac:dyDescent="0.3">
      <c r="B160" s="179"/>
    </row>
    <row r="161" spans="2:2" x14ac:dyDescent="0.3">
      <c r="B161" s="179"/>
    </row>
    <row r="162" spans="2:2" x14ac:dyDescent="0.3">
      <c r="B162" s="179"/>
    </row>
    <row r="163" spans="2:2" x14ac:dyDescent="0.3">
      <c r="B163" s="179"/>
    </row>
    <row r="164" spans="2:2" x14ac:dyDescent="0.3">
      <c r="B164" s="179"/>
    </row>
    <row r="165" spans="2:2" x14ac:dyDescent="0.3">
      <c r="B165" s="179"/>
    </row>
    <row r="166" spans="2:2" x14ac:dyDescent="0.3">
      <c r="B166" s="179"/>
    </row>
    <row r="167" spans="2:2" x14ac:dyDescent="0.3">
      <c r="B167" s="179"/>
    </row>
    <row r="168" spans="2:2" x14ac:dyDescent="0.3">
      <c r="B168" s="179"/>
    </row>
    <row r="265" spans="2:2" x14ac:dyDescent="0.3">
      <c r="B265" s="175"/>
    </row>
    <row r="266" spans="2:2" x14ac:dyDescent="0.3">
      <c r="B266" s="179"/>
    </row>
    <row r="267" spans="2:2" x14ac:dyDescent="0.3">
      <c r="B267" s="179"/>
    </row>
    <row r="270" spans="2:2" x14ac:dyDescent="0.3">
      <c r="B270" s="179"/>
    </row>
    <row r="286" spans="2:2" x14ac:dyDescent="0.3">
      <c r="B286" s="175"/>
    </row>
    <row r="316" spans="2:2" x14ac:dyDescent="0.3">
      <c r="B316" s="167"/>
    </row>
    <row r="317" spans="2:2" x14ac:dyDescent="0.3">
      <c r="B317" s="179"/>
    </row>
    <row r="319" spans="2:2" x14ac:dyDescent="0.3">
      <c r="B319" s="179"/>
    </row>
    <row r="320" spans="2:2" x14ac:dyDescent="0.3">
      <c r="B320" s="179"/>
    </row>
    <row r="321" spans="2:2" x14ac:dyDescent="0.3">
      <c r="B321" s="179"/>
    </row>
    <row r="322" spans="2:2" x14ac:dyDescent="0.3">
      <c r="B322" s="179"/>
    </row>
    <row r="323" spans="2:2" x14ac:dyDescent="0.3">
      <c r="B323" s="179"/>
    </row>
    <row r="324" spans="2:2" x14ac:dyDescent="0.3">
      <c r="B324" s="179"/>
    </row>
    <row r="325" spans="2:2" x14ac:dyDescent="0.3">
      <c r="B325" s="179"/>
    </row>
    <row r="326" spans="2:2" x14ac:dyDescent="0.3">
      <c r="B326" s="179"/>
    </row>
    <row r="327" spans="2:2" x14ac:dyDescent="0.3">
      <c r="B327" s="179"/>
    </row>
    <row r="328" spans="2:2" x14ac:dyDescent="0.3">
      <c r="B328" s="179"/>
    </row>
    <row r="329" spans="2:2" x14ac:dyDescent="0.3">
      <c r="B329" s="179"/>
    </row>
    <row r="330" spans="2:2" x14ac:dyDescent="0.3">
      <c r="B330" s="179"/>
    </row>
    <row r="342" spans="2:2" x14ac:dyDescent="0.3">
      <c r="B342" s="179"/>
    </row>
    <row r="343" spans="2:2" x14ac:dyDescent="0.3">
      <c r="B343" s="179"/>
    </row>
    <row r="344" spans="2:2" x14ac:dyDescent="0.3">
      <c r="B344" s="179"/>
    </row>
    <row r="345" spans="2:2" x14ac:dyDescent="0.3">
      <c r="B345" s="179"/>
    </row>
    <row r="346" spans="2:2" x14ac:dyDescent="0.3">
      <c r="B346" s="179"/>
    </row>
    <row r="347" spans="2:2" x14ac:dyDescent="0.3">
      <c r="B347" s="179"/>
    </row>
    <row r="348" spans="2:2" x14ac:dyDescent="0.3">
      <c r="B348" s="179"/>
    </row>
    <row r="349" spans="2:2" x14ac:dyDescent="0.3">
      <c r="B349" s="179"/>
    </row>
    <row r="350" spans="2:2" x14ac:dyDescent="0.3">
      <c r="B350" s="179"/>
    </row>
    <row r="352" spans="2:2" x14ac:dyDescent="0.3">
      <c r="B352" s="179"/>
    </row>
    <row r="353" spans="2:2" x14ac:dyDescent="0.3">
      <c r="B353" s="179"/>
    </row>
    <row r="354" spans="2:2" x14ac:dyDescent="0.3">
      <c r="B354" s="179"/>
    </row>
    <row r="355" spans="2:2" x14ac:dyDescent="0.3">
      <c r="B355" s="179"/>
    </row>
    <row r="356" spans="2:2" x14ac:dyDescent="0.3">
      <c r="B356" s="179"/>
    </row>
    <row r="358" spans="2:2" x14ac:dyDescent="0.3">
      <c r="B358" s="179"/>
    </row>
    <row r="361" spans="2:2" x14ac:dyDescent="0.3">
      <c r="B361" s="179"/>
    </row>
    <row r="364" spans="2:2" x14ac:dyDescent="0.3">
      <c r="B364" s="179"/>
    </row>
    <row r="365" spans="2:2" x14ac:dyDescent="0.3">
      <c r="B365" s="179"/>
    </row>
    <row r="366" spans="2:2" x14ac:dyDescent="0.3">
      <c r="B366" s="179"/>
    </row>
    <row r="367" spans="2:2" x14ac:dyDescent="0.3">
      <c r="B367" s="179"/>
    </row>
    <row r="368" spans="2:2" x14ac:dyDescent="0.3">
      <c r="B368" s="179"/>
    </row>
    <row r="369" spans="2:2" x14ac:dyDescent="0.3">
      <c r="B369" s="179"/>
    </row>
    <row r="370" spans="2:2" x14ac:dyDescent="0.3">
      <c r="B370" s="179"/>
    </row>
    <row r="371" spans="2:2" x14ac:dyDescent="0.3">
      <c r="B371" s="179"/>
    </row>
    <row r="372" spans="2:2" x14ac:dyDescent="0.3">
      <c r="B372" s="179"/>
    </row>
    <row r="373" spans="2:2" x14ac:dyDescent="0.3">
      <c r="B373" s="179"/>
    </row>
    <row r="374" spans="2:2" x14ac:dyDescent="0.3">
      <c r="B374" s="179"/>
    </row>
    <row r="375" spans="2:2" x14ac:dyDescent="0.3">
      <c r="B375" s="179"/>
    </row>
    <row r="376" spans="2:2" x14ac:dyDescent="0.3">
      <c r="B376" s="179"/>
    </row>
    <row r="377" spans="2:2" x14ac:dyDescent="0.3">
      <c r="B377" s="179"/>
    </row>
    <row r="378" spans="2:2" x14ac:dyDescent="0.3">
      <c r="B378" s="179"/>
    </row>
    <row r="379" spans="2:2" x14ac:dyDescent="0.3">
      <c r="B379" s="179"/>
    </row>
    <row r="380" spans="2:2" x14ac:dyDescent="0.3">
      <c r="B380" s="179"/>
    </row>
    <row r="381" spans="2:2" x14ac:dyDescent="0.3">
      <c r="B381" s="179"/>
    </row>
    <row r="382" spans="2:2" x14ac:dyDescent="0.3">
      <c r="B382" s="179"/>
    </row>
    <row r="386" spans="2:2" x14ac:dyDescent="0.3">
      <c r="B386" s="167"/>
    </row>
    <row r="403" spans="2:2" x14ac:dyDescent="0.3">
      <c r="B403" s="258"/>
    </row>
  </sheetData>
  <protectedRanges>
    <protectedRange sqref="B19 C52:C88 B52 C21 C6:C19 B32:C43 C29:C31 A53:B88 C23:C27 B24:B27" name="Glossary"/>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topLeftCell="A12" zoomScaleNormal="100" workbookViewId="0">
      <selection activeCell="A16" sqref="A16:XFD31"/>
    </sheetView>
  </sheetViews>
  <sheetFormatPr defaultRowHeight="14.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3.5" customHeight="1" x14ac:dyDescent="0.2"/>
    <row r="2" spans="2:12" s="1" customFormat="1" ht="2.5" customHeight="1" x14ac:dyDescent="0.2">
      <c r="B2" s="76"/>
    </row>
    <row r="3" spans="2:12" s="1" customFormat="1" ht="15.25" customHeight="1" x14ac:dyDescent="0.2">
      <c r="B3" s="76"/>
      <c r="D3" s="82" t="s">
        <v>910</v>
      </c>
      <c r="E3" s="82"/>
      <c r="F3" s="82"/>
      <c r="G3" s="82"/>
      <c r="H3" s="82"/>
      <c r="I3" s="82"/>
      <c r="J3" s="82"/>
      <c r="K3" s="82"/>
      <c r="L3" s="82"/>
    </row>
    <row r="4" spans="2:12" s="1" customFormat="1" ht="7.4" customHeight="1" x14ac:dyDescent="0.2">
      <c r="B4" s="76"/>
    </row>
    <row r="5" spans="2:12" s="1" customFormat="1" ht="2.5" customHeight="1" x14ac:dyDescent="0.2"/>
    <row r="6" spans="2:12" s="1" customFormat="1" ht="22" customHeight="1" x14ac:dyDescent="0.2">
      <c r="B6" s="78" t="s">
        <v>911</v>
      </c>
      <c r="C6" s="78"/>
      <c r="D6" s="78"/>
      <c r="E6" s="78"/>
      <c r="F6" s="78"/>
      <c r="G6" s="78"/>
      <c r="H6" s="78"/>
      <c r="I6" s="78"/>
      <c r="J6" s="78"/>
      <c r="K6" s="78"/>
    </row>
    <row r="7" spans="2:12" s="1" customFormat="1" ht="7.15" customHeight="1" x14ac:dyDescent="0.2"/>
    <row r="8" spans="2:12" s="1" customFormat="1" ht="12.75" customHeight="1" x14ac:dyDescent="0.2">
      <c r="B8" s="72" t="s">
        <v>912</v>
      </c>
      <c r="C8" s="72"/>
      <c r="D8" s="72"/>
      <c r="E8" s="72"/>
      <c r="F8" s="72"/>
      <c r="G8" s="72"/>
      <c r="H8" s="72"/>
      <c r="I8" s="72"/>
      <c r="J8" s="72"/>
      <c r="K8" s="72"/>
    </row>
    <row r="9" spans="2:12" s="1" customFormat="1" ht="1.75" customHeight="1" x14ac:dyDescent="0.2"/>
    <row r="10" spans="2:12" s="1" customFormat="1" ht="2.5" customHeight="1" x14ac:dyDescent="0.2">
      <c r="B10" s="71" t="s">
        <v>912</v>
      </c>
    </row>
    <row r="11" spans="2:12" s="1" customFormat="1" ht="14.25" customHeight="1" x14ac:dyDescent="0.2">
      <c r="B11" s="71"/>
      <c r="C11" s="79">
        <v>44865</v>
      </c>
      <c r="D11" s="79"/>
    </row>
    <row r="12" spans="2:12" s="1" customFormat="1" ht="2.9" customHeight="1" x14ac:dyDescent="0.2">
      <c r="B12" s="71"/>
    </row>
    <row r="13" spans="2:12" s="1" customFormat="1" ht="4.6500000000000004" customHeight="1" x14ac:dyDescent="0.2"/>
    <row r="14" spans="2:12" s="1" customFormat="1" ht="12.75" customHeight="1" x14ac:dyDescent="0.2">
      <c r="B14" s="72" t="s">
        <v>913</v>
      </c>
      <c r="C14" s="72"/>
      <c r="D14" s="72"/>
      <c r="E14" s="72"/>
      <c r="F14" s="72"/>
      <c r="G14" s="72"/>
      <c r="H14" s="72"/>
      <c r="I14" s="72"/>
      <c r="J14" s="72"/>
      <c r="K14" s="72"/>
    </row>
    <row r="15" spans="2:12" s="1" customFormat="1" ht="8.5" customHeight="1" x14ac:dyDescent="0.2"/>
    <row r="16" spans="2:12" s="1" customFormat="1" ht="15.5" customHeight="1" x14ac:dyDescent="0.2">
      <c r="B16" s="73" t="s">
        <v>892</v>
      </c>
      <c r="C16" s="73"/>
      <c r="D16" s="80"/>
      <c r="E16" s="80"/>
      <c r="F16" s="80"/>
      <c r="G16" s="80"/>
      <c r="H16" s="80"/>
      <c r="I16" s="80"/>
      <c r="J16" s="80"/>
      <c r="K16" s="80"/>
    </row>
    <row r="17" spans="2:11" s="1" customFormat="1" ht="15.5" customHeight="1" x14ac:dyDescent="0.2">
      <c r="B17" s="74" t="s">
        <v>893</v>
      </c>
      <c r="C17" s="74"/>
      <c r="D17" s="74" t="s">
        <v>894</v>
      </c>
      <c r="E17" s="74"/>
      <c r="F17" s="74" t="s">
        <v>895</v>
      </c>
      <c r="G17" s="74"/>
      <c r="H17" s="74"/>
      <c r="I17" s="74"/>
      <c r="J17" s="74"/>
      <c r="K17" s="74"/>
    </row>
    <row r="18" spans="2:11" s="1" customFormat="1" ht="15.5" customHeight="1" x14ac:dyDescent="0.2"/>
    <row r="19" spans="2:11" s="1" customFormat="1" ht="15.5" customHeight="1" x14ac:dyDescent="0.2">
      <c r="B19" s="75" t="s">
        <v>896</v>
      </c>
      <c r="C19" s="75"/>
      <c r="D19" s="75"/>
      <c r="E19" s="75"/>
      <c r="F19" s="80"/>
      <c r="G19" s="80"/>
      <c r="H19" s="80"/>
      <c r="I19" s="80"/>
      <c r="J19" s="81"/>
      <c r="K19" s="81"/>
    </row>
    <row r="20" spans="2:11" s="1" customFormat="1" ht="15.5" customHeight="1" x14ac:dyDescent="0.2">
      <c r="B20" s="77" t="s">
        <v>897</v>
      </c>
      <c r="C20" s="77"/>
      <c r="D20" s="77" t="s">
        <v>898</v>
      </c>
      <c r="E20" s="77"/>
      <c r="F20" s="77"/>
      <c r="G20" s="77" t="s">
        <v>899</v>
      </c>
      <c r="H20" s="77"/>
      <c r="I20" s="77"/>
      <c r="J20" s="77"/>
      <c r="K20" s="77"/>
    </row>
    <row r="21" spans="2:11" s="1" customFormat="1" ht="15.5" customHeight="1" x14ac:dyDescent="0.2"/>
    <row r="22" spans="2:11" s="1" customFormat="1" ht="15.5" customHeight="1" x14ac:dyDescent="0.2">
      <c r="B22" s="75" t="s">
        <v>900</v>
      </c>
      <c r="C22" s="75"/>
      <c r="D22" s="75"/>
      <c r="E22" s="75"/>
      <c r="F22" s="75"/>
      <c r="G22" s="75"/>
      <c r="H22" s="80"/>
      <c r="I22" s="80"/>
      <c r="J22" s="80"/>
      <c r="K22" s="6"/>
    </row>
    <row r="23" spans="2:11" s="1" customFormat="1" ht="15.5" customHeight="1" x14ac:dyDescent="0.2">
      <c r="B23" s="77" t="s">
        <v>901</v>
      </c>
      <c r="C23" s="77"/>
      <c r="D23" s="77" t="s">
        <v>902</v>
      </c>
      <c r="E23" s="77"/>
      <c r="F23" s="77"/>
      <c r="G23" s="77" t="s">
        <v>903</v>
      </c>
      <c r="H23" s="77"/>
      <c r="I23" s="77"/>
      <c r="J23" s="77"/>
      <c r="K23" s="77"/>
    </row>
    <row r="24" spans="2:11" s="1" customFormat="1" ht="15.5" customHeight="1" x14ac:dyDescent="0.2"/>
    <row r="25" spans="2:11" s="1" customFormat="1" ht="15.5" customHeight="1" x14ac:dyDescent="0.2">
      <c r="B25" s="75" t="s">
        <v>904</v>
      </c>
      <c r="C25" s="75"/>
      <c r="D25" s="81"/>
      <c r="E25" s="81"/>
      <c r="F25" s="81"/>
      <c r="G25" s="81"/>
      <c r="H25" s="81"/>
      <c r="I25" s="81"/>
      <c r="J25" s="81"/>
      <c r="K25" s="81"/>
    </row>
    <row r="26" spans="2:11" s="1" customFormat="1" ht="15.5" customHeight="1" x14ac:dyDescent="0.2">
      <c r="B26" s="77" t="s">
        <v>905</v>
      </c>
      <c r="C26" s="77"/>
      <c r="D26" s="70"/>
      <c r="E26" s="70"/>
      <c r="F26" s="70"/>
      <c r="G26" s="70"/>
      <c r="H26" s="70"/>
      <c r="I26" s="70"/>
      <c r="J26" s="70"/>
      <c r="K26" s="70"/>
    </row>
    <row r="27" spans="2:11" s="1" customFormat="1" ht="15.5" customHeight="1" x14ac:dyDescent="0.2"/>
    <row r="28" spans="2:11" s="1" customFormat="1" ht="15.5" customHeight="1" x14ac:dyDescent="0.2">
      <c r="B28" s="75" t="s">
        <v>906</v>
      </c>
      <c r="C28" s="75"/>
      <c r="D28" s="75"/>
      <c r="E28" s="75"/>
      <c r="F28" s="75"/>
      <c r="G28" s="75"/>
      <c r="H28" s="75"/>
      <c r="I28" s="75"/>
      <c r="J28" s="75"/>
      <c r="K28" s="75"/>
    </row>
    <row r="29" spans="2:11" s="1" customFormat="1" ht="15.5" customHeight="1" x14ac:dyDescent="0.2">
      <c r="B29" s="77" t="s">
        <v>907</v>
      </c>
      <c r="C29" s="77"/>
      <c r="D29" s="77"/>
      <c r="E29" s="77"/>
      <c r="F29" s="77"/>
      <c r="G29" s="77"/>
      <c r="H29" s="77"/>
      <c r="I29" s="77"/>
      <c r="J29" s="77"/>
      <c r="K29" s="77"/>
    </row>
    <row r="30" spans="2:11" s="1" customFormat="1" ht="15.5" customHeight="1" x14ac:dyDescent="0.2">
      <c r="B30" s="77" t="s">
        <v>908</v>
      </c>
      <c r="C30" s="77"/>
      <c r="D30" s="77"/>
      <c r="E30" s="77"/>
      <c r="F30" s="77"/>
      <c r="G30" s="77"/>
      <c r="H30" s="77"/>
      <c r="I30" s="77"/>
      <c r="J30" s="77"/>
      <c r="K30" s="77"/>
    </row>
    <row r="31" spans="2:11" s="1" customFormat="1" ht="15.5" customHeight="1" x14ac:dyDescent="0.2">
      <c r="B31" s="77" t="s">
        <v>909</v>
      </c>
      <c r="C31" s="77"/>
      <c r="D31" s="77"/>
      <c r="E31" s="77"/>
      <c r="F31" s="77"/>
      <c r="G31" s="77"/>
      <c r="H31" s="77"/>
      <c r="I31" s="77"/>
      <c r="J31" s="77"/>
      <c r="K31" s="77"/>
    </row>
    <row r="32" spans="2:11" s="1" customFormat="1" ht="19.149999999999999" customHeight="1"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activeCell="A10" sqref="A10:XFD14"/>
    </sheetView>
  </sheetViews>
  <sheetFormatPr defaultRowHeight="14.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6" customHeight="1" x14ac:dyDescent="0.2"/>
    <row r="2" spans="2:14" s="1" customFormat="1" ht="15.25" customHeight="1" x14ac:dyDescent="0.2">
      <c r="B2" s="76"/>
      <c r="C2" s="76"/>
      <c r="D2" s="82" t="s">
        <v>910</v>
      </c>
      <c r="E2" s="82"/>
      <c r="F2" s="82"/>
      <c r="G2" s="82"/>
      <c r="H2" s="82"/>
      <c r="I2" s="82"/>
    </row>
    <row r="3" spans="2:14" s="1" customFormat="1" ht="9.9" customHeight="1" x14ac:dyDescent="0.2">
      <c r="B3" s="76"/>
      <c r="C3" s="76"/>
    </row>
    <row r="4" spans="2:14" s="1" customFormat="1" ht="1.75" customHeight="1" x14ac:dyDescent="0.2"/>
    <row r="5" spans="2:14" s="1" customFormat="1" ht="22" customHeight="1" x14ac:dyDescent="0.2">
      <c r="B5" s="78" t="s">
        <v>944</v>
      </c>
      <c r="C5" s="78"/>
      <c r="D5" s="78"/>
      <c r="E5" s="78"/>
      <c r="F5" s="78"/>
      <c r="G5" s="78"/>
      <c r="H5" s="78"/>
      <c r="I5" s="78"/>
      <c r="J5" s="78"/>
    </row>
    <row r="6" spans="2:14" s="1" customFormat="1" ht="3.5" customHeight="1" x14ac:dyDescent="0.2"/>
    <row r="7" spans="2:14" s="1" customFormat="1" ht="12.75" customHeight="1" x14ac:dyDescent="0.2">
      <c r="B7" s="72" t="s">
        <v>945</v>
      </c>
      <c r="C7" s="72"/>
      <c r="D7" s="72"/>
      <c r="E7" s="72"/>
      <c r="F7" s="72"/>
      <c r="G7" s="72"/>
      <c r="H7" s="72"/>
      <c r="I7" s="72"/>
      <c r="J7" s="72"/>
      <c r="K7" s="72"/>
      <c r="L7" s="72"/>
      <c r="M7" s="72"/>
      <c r="N7" s="72"/>
    </row>
    <row r="8" spans="2:14" s="1" customFormat="1" ht="2.9" customHeight="1" x14ac:dyDescent="0.2"/>
    <row r="9" spans="2:14" s="1" customFormat="1" ht="22.4" customHeight="1" x14ac:dyDescent="0.2">
      <c r="B9" s="10" t="s">
        <v>914</v>
      </c>
      <c r="C9" s="10" t="s">
        <v>915</v>
      </c>
      <c r="D9" s="10" t="s">
        <v>916</v>
      </c>
      <c r="E9" s="85" t="s">
        <v>917</v>
      </c>
      <c r="F9" s="85"/>
      <c r="G9" s="11" t="s">
        <v>918</v>
      </c>
      <c r="H9" s="10" t="s">
        <v>919</v>
      </c>
      <c r="I9" s="11" t="s">
        <v>920</v>
      </c>
      <c r="J9" s="10" t="s">
        <v>921</v>
      </c>
      <c r="K9" s="11" t="s">
        <v>922</v>
      </c>
      <c r="L9" s="11" t="s">
        <v>923</v>
      </c>
      <c r="M9" s="11" t="s">
        <v>924</v>
      </c>
      <c r="N9" s="11" t="s">
        <v>939</v>
      </c>
    </row>
    <row r="10" spans="2:14" s="1" customFormat="1" ht="14" customHeight="1" x14ac:dyDescent="0.2">
      <c r="B10" s="12" t="s">
        <v>925</v>
      </c>
      <c r="C10" s="12" t="s">
        <v>926</v>
      </c>
      <c r="D10" s="13">
        <v>500000000</v>
      </c>
      <c r="E10" s="83">
        <v>42667</v>
      </c>
      <c r="F10" s="83"/>
      <c r="G10" s="14">
        <v>45223</v>
      </c>
      <c r="H10" s="12" t="s">
        <v>1</v>
      </c>
      <c r="I10" s="12" t="s">
        <v>927</v>
      </c>
      <c r="J10" s="15">
        <v>0</v>
      </c>
      <c r="K10" s="12" t="s">
        <v>928</v>
      </c>
      <c r="L10" s="12" t="s">
        <v>929</v>
      </c>
      <c r="M10" s="16">
        <v>0.98082191780821903</v>
      </c>
      <c r="N10" s="12" t="s">
        <v>940</v>
      </c>
    </row>
    <row r="11" spans="2:14" s="1" customFormat="1" ht="14" customHeight="1" x14ac:dyDescent="0.2">
      <c r="B11" s="12" t="s">
        <v>930</v>
      </c>
      <c r="C11" s="12" t="s">
        <v>931</v>
      </c>
      <c r="D11" s="13">
        <v>500000000</v>
      </c>
      <c r="E11" s="83">
        <v>42817</v>
      </c>
      <c r="F11" s="83"/>
      <c r="G11" s="14">
        <v>45558</v>
      </c>
      <c r="H11" s="12" t="s">
        <v>1</v>
      </c>
      <c r="I11" s="12" t="s">
        <v>927</v>
      </c>
      <c r="J11" s="15">
        <v>5.0000000000000001E-3</v>
      </c>
      <c r="K11" s="12" t="s">
        <v>928</v>
      </c>
      <c r="L11" s="12" t="s">
        <v>932</v>
      </c>
      <c r="M11" s="16">
        <v>1.8986301369862999</v>
      </c>
      <c r="N11" s="12" t="s">
        <v>941</v>
      </c>
    </row>
    <row r="12" spans="2:14" s="1" customFormat="1" ht="14" customHeight="1" x14ac:dyDescent="0.2">
      <c r="B12" s="12" t="s">
        <v>933</v>
      </c>
      <c r="C12" s="12" t="s">
        <v>934</v>
      </c>
      <c r="D12" s="13">
        <v>750000000</v>
      </c>
      <c r="E12" s="83">
        <v>43181</v>
      </c>
      <c r="F12" s="83"/>
      <c r="G12" s="14">
        <v>46834</v>
      </c>
      <c r="H12" s="12" t="s">
        <v>1</v>
      </c>
      <c r="I12" s="12" t="s">
        <v>927</v>
      </c>
      <c r="J12" s="15">
        <v>8.7500000000000008E-3</v>
      </c>
      <c r="K12" s="12" t="s">
        <v>928</v>
      </c>
      <c r="L12" s="12" t="s">
        <v>935</v>
      </c>
      <c r="M12" s="16">
        <v>5.3945205479452101</v>
      </c>
      <c r="N12" s="12" t="s">
        <v>942</v>
      </c>
    </row>
    <row r="13" spans="2:14" s="1" customFormat="1" ht="14" customHeight="1" x14ac:dyDescent="0.2">
      <c r="B13" s="12" t="s">
        <v>936</v>
      </c>
      <c r="C13" s="12" t="s">
        <v>937</v>
      </c>
      <c r="D13" s="13">
        <v>500000000</v>
      </c>
      <c r="E13" s="83">
        <v>43377</v>
      </c>
      <c r="F13" s="83"/>
      <c r="G13" s="14">
        <v>45934</v>
      </c>
      <c r="H13" s="12" t="s">
        <v>1</v>
      </c>
      <c r="I13" s="12" t="s">
        <v>927</v>
      </c>
      <c r="J13" s="15">
        <v>6.2500000000000003E-3</v>
      </c>
      <c r="K13" s="12" t="s">
        <v>928</v>
      </c>
      <c r="L13" s="12" t="s">
        <v>938</v>
      </c>
      <c r="M13" s="16">
        <v>2.92876712328767</v>
      </c>
      <c r="N13" s="12" t="s">
        <v>943</v>
      </c>
    </row>
    <row r="14" spans="2:14" s="1" customFormat="1" ht="14" customHeight="1" x14ac:dyDescent="0.2">
      <c r="B14" s="17"/>
      <c r="C14" s="18"/>
      <c r="D14" s="19">
        <v>2250000000</v>
      </c>
      <c r="E14" s="84"/>
      <c r="F14" s="84"/>
      <c r="G14" s="17"/>
      <c r="H14" s="17"/>
      <c r="I14" s="17"/>
      <c r="J14" s="17"/>
      <c r="K14" s="17"/>
      <c r="L14" s="17"/>
      <c r="M14" s="17"/>
      <c r="N14" s="17"/>
    </row>
    <row r="15" spans="2:14" s="1" customFormat="1" ht="3.9" customHeight="1" x14ac:dyDescent="0.2"/>
    <row r="16" spans="2:14" s="1" customFormat="1" ht="13.15" customHeight="1" x14ac:dyDescent="0.2">
      <c r="B16" s="72" t="s">
        <v>946</v>
      </c>
      <c r="C16" s="72"/>
      <c r="D16" s="72"/>
      <c r="E16" s="72"/>
      <c r="F16" s="72"/>
      <c r="G16" s="72"/>
      <c r="H16" s="72"/>
      <c r="I16" s="72"/>
      <c r="J16" s="72"/>
      <c r="K16" s="72"/>
      <c r="L16" s="72"/>
      <c r="M16" s="72"/>
      <c r="N16" s="72"/>
    </row>
    <row r="17" spans="2:7" s="1" customFormat="1" ht="1.75" customHeight="1" x14ac:dyDescent="0.2"/>
    <row r="18" spans="2:7" s="1" customFormat="1" ht="10.65" customHeight="1" x14ac:dyDescent="0.2">
      <c r="B18" s="7" t="s">
        <v>947</v>
      </c>
      <c r="F18" s="86">
        <v>2250000000</v>
      </c>
      <c r="G18" s="86"/>
    </row>
    <row r="19" spans="2:7" s="1" customFormat="1" ht="10.65" customHeight="1" x14ac:dyDescent="0.2">
      <c r="B19" s="77" t="s">
        <v>948</v>
      </c>
      <c r="C19" s="77"/>
      <c r="F19" s="20"/>
      <c r="G19" s="21">
        <v>5.4166666666666703E-3</v>
      </c>
    </row>
    <row r="20" spans="2:7" s="1" customFormat="1" ht="9.25" customHeight="1" x14ac:dyDescent="0.2">
      <c r="B20" s="77" t="s">
        <v>949</v>
      </c>
      <c r="C20" s="77"/>
      <c r="F20" s="22"/>
      <c r="G20" s="23">
        <v>3.0888888888888899</v>
      </c>
    </row>
    <row r="21" spans="2:7" s="1" customFormat="1" ht="1.4" customHeight="1" x14ac:dyDescent="0.2">
      <c r="B21" s="77"/>
      <c r="C21" s="77"/>
    </row>
    <row r="22" spans="2:7" s="1" customFormat="1" ht="10.65" customHeight="1" x14ac:dyDescent="0.2">
      <c r="B22" s="24" t="s">
        <v>950</v>
      </c>
    </row>
    <row r="23" spans="2:7" s="1" customFormat="1" ht="15.65" customHeight="1"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election activeCell="C20" sqref="C20"/>
    </sheetView>
  </sheetViews>
  <sheetFormatPr defaultRowHeight="14.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6" customHeight="1" x14ac:dyDescent="0.2">
      <c r="B1" s="76"/>
    </row>
    <row r="2" spans="2:6" s="1" customFormat="1" ht="15.25" customHeight="1" x14ac:dyDescent="0.2">
      <c r="B2" s="76"/>
      <c r="C2" s="82" t="s">
        <v>910</v>
      </c>
      <c r="D2" s="82"/>
      <c r="E2" s="82"/>
      <c r="F2" s="82"/>
    </row>
    <row r="3" spans="2:6" s="1" customFormat="1" ht="5" customHeight="1" x14ac:dyDescent="0.2">
      <c r="B3" s="76"/>
    </row>
    <row r="4" spans="2:6" s="1" customFormat="1" ht="2.9" customHeight="1" x14ac:dyDescent="0.2"/>
    <row r="5" spans="2:6" s="1" customFormat="1" ht="22" customHeight="1" x14ac:dyDescent="0.2">
      <c r="B5" s="78" t="s">
        <v>968</v>
      </c>
      <c r="C5" s="78"/>
      <c r="D5" s="78"/>
      <c r="E5" s="78"/>
      <c r="F5" s="78"/>
    </row>
    <row r="6" spans="2:6" s="1" customFormat="1" ht="6.4" customHeight="1" x14ac:dyDescent="0.2"/>
    <row r="7" spans="2:6" s="1" customFormat="1" ht="12.75" customHeight="1" x14ac:dyDescent="0.2">
      <c r="B7" s="87" t="s">
        <v>969</v>
      </c>
      <c r="C7" s="87"/>
      <c r="D7" s="87"/>
      <c r="E7" s="87"/>
      <c r="F7" s="87"/>
    </row>
    <row r="8" spans="2:6" s="1" customFormat="1" ht="8.5" customHeight="1" x14ac:dyDescent="0.2"/>
    <row r="9" spans="2:6" s="1" customFormat="1" ht="10.65" customHeight="1" x14ac:dyDescent="0.2">
      <c r="B9" s="5" t="s">
        <v>951</v>
      </c>
      <c r="C9" s="25" t="s">
        <v>952</v>
      </c>
      <c r="D9" s="25" t="s">
        <v>953</v>
      </c>
      <c r="E9" s="25" t="s">
        <v>954</v>
      </c>
    </row>
    <row r="10" spans="2:6" s="1" customFormat="1" ht="12.5" x14ac:dyDescent="0.2">
      <c r="B10" s="7" t="s">
        <v>955</v>
      </c>
      <c r="C10" s="26" t="s">
        <v>956</v>
      </c>
      <c r="D10" s="26" t="s">
        <v>957</v>
      </c>
      <c r="E10" s="26" t="s">
        <v>958</v>
      </c>
    </row>
    <row r="11" spans="2:6" s="1" customFormat="1" ht="12.5" x14ac:dyDescent="0.2">
      <c r="B11" s="7" t="s">
        <v>959</v>
      </c>
      <c r="C11" s="26" t="s">
        <v>960</v>
      </c>
      <c r="D11" s="26" t="s">
        <v>957</v>
      </c>
      <c r="E11" s="26" t="s">
        <v>961</v>
      </c>
    </row>
    <row r="12" spans="2:6" s="1" customFormat="1" ht="12.5" x14ac:dyDescent="0.2">
      <c r="B12" s="7" t="s">
        <v>962</v>
      </c>
      <c r="C12" s="26" t="s">
        <v>963</v>
      </c>
      <c r="D12" s="26" t="s">
        <v>957</v>
      </c>
      <c r="E12" s="26" t="s">
        <v>964</v>
      </c>
    </row>
    <row r="13" spans="2:6" s="1" customFormat="1" ht="19.149999999999999" customHeight="1" x14ac:dyDescent="0.2"/>
    <row r="14" spans="2:6" s="1" customFormat="1" ht="12.75" customHeight="1" x14ac:dyDescent="0.2">
      <c r="B14" s="87" t="s">
        <v>970</v>
      </c>
      <c r="C14" s="87"/>
      <c r="D14" s="87"/>
      <c r="E14" s="87"/>
      <c r="F14" s="87"/>
    </row>
    <row r="15" spans="2:6" s="1" customFormat="1" ht="10.65" customHeight="1" x14ac:dyDescent="0.2"/>
    <row r="16" spans="2:6" s="1" customFormat="1" ht="10.65" customHeight="1" x14ac:dyDescent="0.2">
      <c r="B16" s="5" t="s">
        <v>951</v>
      </c>
      <c r="C16" s="25" t="s">
        <v>952</v>
      </c>
      <c r="D16" s="25" t="s">
        <v>953</v>
      </c>
    </row>
    <row r="17" spans="2:4" s="1" customFormat="1" ht="12.5" x14ac:dyDescent="0.2">
      <c r="B17" s="7" t="s">
        <v>955</v>
      </c>
      <c r="C17" s="26" t="s">
        <v>965</v>
      </c>
      <c r="D17" s="26"/>
    </row>
    <row r="18" spans="2:4" s="1" customFormat="1" ht="12.5" x14ac:dyDescent="0.2">
      <c r="B18" s="7" t="s">
        <v>959</v>
      </c>
      <c r="C18" s="26" t="s">
        <v>966</v>
      </c>
      <c r="D18" s="26" t="s">
        <v>957</v>
      </c>
    </row>
    <row r="19" spans="2:4" s="1" customFormat="1" ht="12.5" x14ac:dyDescent="0.2">
      <c r="B19" s="7" t="s">
        <v>962</v>
      </c>
      <c r="C19" s="26" t="s">
        <v>967</v>
      </c>
      <c r="D19" s="26" t="s">
        <v>957</v>
      </c>
    </row>
    <row r="20" spans="2:4" s="1" customFormat="1" ht="19.149999999999999" customHeight="1"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tabSelected="1" zoomScaleNormal="100" workbookViewId="0">
      <selection activeCell="C24" sqref="C24"/>
    </sheetView>
  </sheetViews>
  <sheetFormatPr defaultRowHeight="14.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6" customHeight="1" x14ac:dyDescent="0.2">
      <c r="B1" s="76"/>
    </row>
    <row r="2" spans="2:4" s="1" customFormat="1" ht="15.25" customHeight="1" x14ac:dyDescent="0.2">
      <c r="B2" s="76"/>
      <c r="C2" s="8" t="s">
        <v>910</v>
      </c>
    </row>
    <row r="3" spans="2:4" s="1" customFormat="1" ht="3.9" customHeight="1" x14ac:dyDescent="0.2">
      <c r="B3" s="76"/>
      <c r="C3" s="88"/>
    </row>
    <row r="4" spans="2:4" s="1" customFormat="1" ht="7.4" customHeight="1" x14ac:dyDescent="0.2">
      <c r="C4" s="88"/>
    </row>
    <row r="5" spans="2:4" s="1" customFormat="1" ht="22" customHeight="1" x14ac:dyDescent="0.2">
      <c r="B5" s="78" t="s">
        <v>1026</v>
      </c>
      <c r="C5" s="78"/>
    </row>
    <row r="6" spans="2:4" s="1" customFormat="1" ht="9.65" customHeight="1" x14ac:dyDescent="0.2">
      <c r="B6" s="7" t="s">
        <v>1027</v>
      </c>
    </row>
    <row r="7" spans="2:4" s="1" customFormat="1" ht="1.4" customHeight="1" x14ac:dyDescent="0.2"/>
    <row r="8" spans="2:4" s="1" customFormat="1" ht="12.75" customHeight="1" x14ac:dyDescent="0.2">
      <c r="B8" s="72" t="s">
        <v>1028</v>
      </c>
      <c r="C8" s="72"/>
    </row>
    <row r="9" spans="2:4" s="1" customFormat="1" ht="3.5" customHeight="1" x14ac:dyDescent="0.2"/>
    <row r="10" spans="2:4" s="1" customFormat="1" ht="14.25" customHeight="1" x14ac:dyDescent="0.3">
      <c r="B10" s="27" t="s">
        <v>971</v>
      </c>
      <c r="C10" s="28">
        <v>2250000000</v>
      </c>
      <c r="D10" s="29" t="s">
        <v>972</v>
      </c>
    </row>
    <row r="11" spans="2:4" s="1" customFormat="1" ht="14.25" customHeight="1" x14ac:dyDescent="0.3">
      <c r="B11" s="27" t="s">
        <v>973</v>
      </c>
      <c r="C11" s="28">
        <v>2952345802.0100002</v>
      </c>
      <c r="D11" s="29" t="s">
        <v>974</v>
      </c>
    </row>
    <row r="12" spans="2:4" s="1" customFormat="1" ht="14.25" customHeight="1" x14ac:dyDescent="0.3">
      <c r="B12" s="27" t="s">
        <v>975</v>
      </c>
      <c r="C12" s="28">
        <v>13000000</v>
      </c>
      <c r="D12" s="29" t="s">
        <v>976</v>
      </c>
    </row>
    <row r="13" spans="2:4" s="1" customFormat="1" ht="14.25" customHeight="1" x14ac:dyDescent="0.3">
      <c r="B13" s="27" t="s">
        <v>977</v>
      </c>
      <c r="C13" s="28">
        <v>121249946.76000001</v>
      </c>
      <c r="D13" s="29" t="s">
        <v>978</v>
      </c>
    </row>
    <row r="14" spans="2:4" s="1" customFormat="1" ht="14.25" customHeight="1" x14ac:dyDescent="0.3">
      <c r="B14" s="27" t="s">
        <v>979</v>
      </c>
      <c r="C14" s="30">
        <v>0.37182033278666698</v>
      </c>
      <c r="D14" s="31"/>
    </row>
    <row r="15" spans="2:4" s="1" customFormat="1" ht="3.5" customHeight="1" x14ac:dyDescent="0.2"/>
    <row r="16" spans="2:4" s="1" customFormat="1" ht="12.75" customHeight="1" x14ac:dyDescent="0.2">
      <c r="B16" s="72" t="s">
        <v>1029</v>
      </c>
      <c r="C16" s="72"/>
    </row>
    <row r="17" spans="2:4" s="1" customFormat="1" ht="3.5" customHeight="1" x14ac:dyDescent="0.2"/>
    <row r="18" spans="2:4" s="1" customFormat="1" ht="14.25" customHeight="1" x14ac:dyDescent="0.3">
      <c r="B18" s="27" t="s">
        <v>980</v>
      </c>
      <c r="C18" s="28">
        <v>2402048558.40417</v>
      </c>
      <c r="D18" s="29" t="s">
        <v>981</v>
      </c>
    </row>
    <row r="19" spans="2:4" s="1" customFormat="1" ht="14.25" customHeight="1" x14ac:dyDescent="0.25">
      <c r="B19" s="27" t="s">
        <v>982</v>
      </c>
      <c r="C19" s="30">
        <v>1.0675771370685201</v>
      </c>
      <c r="D19" s="32" t="s">
        <v>983</v>
      </c>
    </row>
    <row r="20" spans="2:4" s="1" customFormat="1" ht="14.25" customHeight="1" x14ac:dyDescent="0.3">
      <c r="B20" s="2" t="s">
        <v>984</v>
      </c>
      <c r="C20" s="33" t="s">
        <v>985</v>
      </c>
      <c r="D20" s="34" t="s">
        <v>986</v>
      </c>
    </row>
    <row r="21" spans="2:4" s="1" customFormat="1" ht="3.5" customHeight="1" x14ac:dyDescent="0.2"/>
    <row r="22" spans="2:4" s="1" customFormat="1" ht="12.75" customHeight="1" x14ac:dyDescent="0.2">
      <c r="B22" s="72" t="s">
        <v>1030</v>
      </c>
      <c r="C22" s="72"/>
    </row>
    <row r="23" spans="2:4" s="1" customFormat="1" ht="3.5" customHeight="1" x14ac:dyDescent="0.2"/>
    <row r="24" spans="2:4" s="1" customFormat="1" ht="14.25" customHeight="1" x14ac:dyDescent="0.3">
      <c r="B24" s="27" t="s">
        <v>987</v>
      </c>
      <c r="C24" s="28">
        <v>12905687.949999999</v>
      </c>
      <c r="D24" s="29" t="s">
        <v>988</v>
      </c>
    </row>
    <row r="25" spans="2:4" s="1" customFormat="1" ht="14.25" customHeight="1" x14ac:dyDescent="0.3">
      <c r="B25" s="27" t="s">
        <v>989</v>
      </c>
      <c r="C25" s="28">
        <v>121249946.76000001</v>
      </c>
      <c r="D25" s="29" t="s">
        <v>990</v>
      </c>
    </row>
    <row r="26" spans="2:4" s="1" customFormat="1" ht="14.25" customHeight="1" x14ac:dyDescent="0.3">
      <c r="B26" s="27" t="s">
        <v>991</v>
      </c>
      <c r="C26" s="35">
        <v>0</v>
      </c>
      <c r="D26" s="29" t="s">
        <v>992</v>
      </c>
    </row>
    <row r="27" spans="2:4" s="1" customFormat="1" ht="14.25" customHeight="1" x14ac:dyDescent="0.3">
      <c r="B27" s="27" t="s">
        <v>980</v>
      </c>
      <c r="C27" s="28">
        <v>2402048558.40417</v>
      </c>
      <c r="D27" s="29"/>
    </row>
    <row r="28" spans="2:4" s="1" customFormat="1" ht="14.25" customHeight="1" x14ac:dyDescent="0.25">
      <c r="B28" s="27" t="s">
        <v>993</v>
      </c>
      <c r="C28" s="30">
        <v>1.1272018636062999</v>
      </c>
      <c r="D28" s="32" t="s">
        <v>983</v>
      </c>
    </row>
    <row r="29" spans="2:4" s="1" customFormat="1" ht="14.25" customHeight="1" x14ac:dyDescent="0.3">
      <c r="B29" s="2" t="s">
        <v>994</v>
      </c>
      <c r="C29" s="33" t="s">
        <v>985</v>
      </c>
      <c r="D29" s="34" t="s">
        <v>995</v>
      </c>
    </row>
    <row r="30" spans="2:4" s="1" customFormat="1" ht="3.5" customHeight="1" x14ac:dyDescent="0.2"/>
    <row r="31" spans="2:4" s="1" customFormat="1" ht="12.75" customHeight="1" x14ac:dyDescent="0.2">
      <c r="B31" s="72" t="s">
        <v>1031</v>
      </c>
      <c r="C31" s="72"/>
    </row>
    <row r="32" spans="2:4" s="1" customFormat="1" ht="3.5" customHeight="1" x14ac:dyDescent="0.2"/>
    <row r="33" spans="2:4" s="1" customFormat="1" ht="14.25" customHeight="1" x14ac:dyDescent="0.3">
      <c r="B33" s="27" t="s">
        <v>996</v>
      </c>
      <c r="C33" s="28">
        <v>358316500.330001</v>
      </c>
      <c r="D33" s="29" t="s">
        <v>997</v>
      </c>
    </row>
    <row r="34" spans="2:4" s="1" customFormat="1" ht="14.25" customHeight="1" x14ac:dyDescent="0.3">
      <c r="B34" s="27" t="s">
        <v>998</v>
      </c>
      <c r="C34" s="28">
        <v>358316500.330001</v>
      </c>
      <c r="D34" s="29"/>
    </row>
    <row r="35" spans="2:4" s="1" customFormat="1" ht="14.25" customHeight="1" x14ac:dyDescent="0.3">
      <c r="B35" s="27" t="s">
        <v>999</v>
      </c>
      <c r="C35" s="36" t="s">
        <v>91</v>
      </c>
      <c r="D35" s="29"/>
    </row>
    <row r="36" spans="2:4" s="1" customFormat="1" ht="14.25" customHeight="1" x14ac:dyDescent="0.3">
      <c r="B36" s="27" t="s">
        <v>1000</v>
      </c>
      <c r="C36" s="36" t="s">
        <v>91</v>
      </c>
      <c r="D36" s="29"/>
    </row>
    <row r="37" spans="2:4" s="1" customFormat="1" ht="14.25" customHeight="1" x14ac:dyDescent="0.3">
      <c r="B37" s="27" t="s">
        <v>1001</v>
      </c>
      <c r="C37" s="36" t="s">
        <v>91</v>
      </c>
      <c r="D37" s="31"/>
    </row>
    <row r="38" spans="2:4" s="1" customFormat="1" ht="14.25" customHeight="1" x14ac:dyDescent="0.3">
      <c r="B38" s="27" t="s">
        <v>1002</v>
      </c>
      <c r="C38" s="28">
        <v>2536204193.1141701</v>
      </c>
      <c r="D38" s="29" t="s">
        <v>1003</v>
      </c>
    </row>
    <row r="39" spans="2:4" s="1" customFormat="1" ht="14.25" customHeight="1" x14ac:dyDescent="0.3">
      <c r="B39" s="27" t="s">
        <v>980</v>
      </c>
      <c r="C39" s="28">
        <v>2402048558.40417</v>
      </c>
      <c r="D39" s="31"/>
    </row>
    <row r="40" spans="2:4" s="1" customFormat="1" ht="14.25" customHeight="1" x14ac:dyDescent="0.3">
      <c r="B40" s="27" t="s">
        <v>1004</v>
      </c>
      <c r="C40" s="28">
        <v>12905687.949999999</v>
      </c>
      <c r="D40" s="31"/>
    </row>
    <row r="41" spans="2:4" s="1" customFormat="1" ht="14.25" customHeight="1" x14ac:dyDescent="0.3">
      <c r="B41" s="27" t="s">
        <v>1005</v>
      </c>
      <c r="C41" s="28">
        <v>121249946.76000001</v>
      </c>
      <c r="D41" s="31"/>
    </row>
    <row r="42" spans="2:4" s="1" customFormat="1" ht="14.25" customHeight="1" x14ac:dyDescent="0.3">
      <c r="B42" s="27" t="s">
        <v>1001</v>
      </c>
      <c r="C42" s="36" t="s">
        <v>91</v>
      </c>
      <c r="D42" s="31"/>
    </row>
    <row r="43" spans="2:4" s="1" customFormat="1" ht="14.25" customHeight="1" x14ac:dyDescent="0.3">
      <c r="B43" s="27" t="s">
        <v>1006</v>
      </c>
      <c r="C43" s="28">
        <v>53750000</v>
      </c>
      <c r="D43" s="29" t="s">
        <v>1007</v>
      </c>
    </row>
    <row r="44" spans="2:4" s="1" customFormat="1" ht="14.25" customHeight="1" x14ac:dyDescent="0.3">
      <c r="B44" s="27" t="s">
        <v>1008</v>
      </c>
      <c r="C44" s="28">
        <v>21813128.5528224</v>
      </c>
      <c r="D44" s="29" t="s">
        <v>1009</v>
      </c>
    </row>
    <row r="45" spans="2:4" s="1" customFormat="1" ht="14.25" customHeight="1" x14ac:dyDescent="0.3">
      <c r="B45" s="27" t="s">
        <v>1010</v>
      </c>
      <c r="C45" s="28">
        <v>2250000000</v>
      </c>
      <c r="D45" s="29" t="s">
        <v>1011</v>
      </c>
    </row>
    <row r="46" spans="2:4" s="1" customFormat="1" ht="14.25" customHeight="1" x14ac:dyDescent="0.3">
      <c r="B46" s="27" t="s">
        <v>1012</v>
      </c>
      <c r="C46" s="28">
        <v>568957564.89134502</v>
      </c>
      <c r="D46" s="31"/>
    </row>
    <row r="47" spans="2:4" s="1" customFormat="1" ht="14.25" customHeight="1" x14ac:dyDescent="0.3">
      <c r="B47" s="2" t="s">
        <v>1013</v>
      </c>
      <c r="C47" s="33" t="s">
        <v>985</v>
      </c>
      <c r="D47" s="31"/>
    </row>
    <row r="48" spans="2:4" s="1" customFormat="1" ht="3.5" customHeight="1" x14ac:dyDescent="0.2"/>
    <row r="49" spans="2:4" s="1" customFormat="1" ht="13.15" customHeight="1" x14ac:dyDescent="0.2">
      <c r="B49" s="72" t="s">
        <v>1032</v>
      </c>
      <c r="C49" s="72"/>
    </row>
    <row r="50" spans="2:4" s="1" customFormat="1" ht="3.5" customHeight="1" x14ac:dyDescent="0.2"/>
    <row r="51" spans="2:4" s="1" customFormat="1" ht="14.25" customHeight="1" x14ac:dyDescent="0.3">
      <c r="B51" s="27" t="s">
        <v>1014</v>
      </c>
      <c r="C51" s="28">
        <v>285772702.734999</v>
      </c>
      <c r="D51" s="29" t="s">
        <v>1015</v>
      </c>
    </row>
    <row r="52" spans="2:4" s="1" customFormat="1" ht="14.25" customHeight="1" x14ac:dyDescent="0.3">
      <c r="B52" s="27" t="s">
        <v>1016</v>
      </c>
      <c r="C52" s="28">
        <v>-10095821.0307035</v>
      </c>
      <c r="D52" s="29" t="s">
        <v>1017</v>
      </c>
    </row>
    <row r="53" spans="2:4" s="1" customFormat="1" ht="14.25" customHeight="1" x14ac:dyDescent="0.3">
      <c r="B53" s="27" t="s">
        <v>1018</v>
      </c>
      <c r="C53" s="28">
        <v>275676881.70429498</v>
      </c>
      <c r="D53" s="29"/>
    </row>
    <row r="54" spans="2:4" s="1" customFormat="1" ht="14.25" customHeight="1" x14ac:dyDescent="0.3">
      <c r="B54" s="2" t="s">
        <v>1019</v>
      </c>
      <c r="C54" s="33" t="s">
        <v>985</v>
      </c>
      <c r="D54" s="29"/>
    </row>
    <row r="55" spans="2:4" s="1" customFormat="1" ht="14.25" customHeight="1" x14ac:dyDescent="0.3">
      <c r="B55" s="27" t="s">
        <v>1020</v>
      </c>
      <c r="C55" s="28">
        <v>10766890.574999999</v>
      </c>
      <c r="D55" s="29" t="s">
        <v>1021</v>
      </c>
    </row>
    <row r="56" spans="2:4" s="1" customFormat="1" ht="14.25" customHeight="1" x14ac:dyDescent="0.3">
      <c r="B56" s="27" t="s">
        <v>1022</v>
      </c>
      <c r="C56" s="28">
        <v>0</v>
      </c>
      <c r="D56" s="29" t="s">
        <v>1023</v>
      </c>
    </row>
    <row r="57" spans="2:4" s="1" customFormat="1" ht="14.25" customHeight="1" x14ac:dyDescent="0.3">
      <c r="B57" s="27" t="s">
        <v>1024</v>
      </c>
      <c r="C57" s="28">
        <v>10766890.574999999</v>
      </c>
      <c r="D57" s="29" t="s">
        <v>1025</v>
      </c>
    </row>
    <row r="58" spans="2:4" s="1" customFormat="1" ht="19.149999999999999" customHeight="1"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2022-11-10T13:42:24Z</cp:lastPrinted>
  <dcterms:created xsi:type="dcterms:W3CDTF">2022-11-07T15:24:55Z</dcterms:created>
  <dcterms:modified xsi:type="dcterms:W3CDTF">2022-11-10T13:45:29Z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2022-11-10T13:45:28Z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0d77b5cd-9b30-4149-b7ad-a4cf8627e8e3</vt:lpwstr>
  </property>
  <property fmtid="{D5CDD505-2E9C-101B-9397-08002B2CF9AE}" pid="8" name="MSIP_Label_8ffbc0b8-e97b-47d1-beac-cb0955d66f3b_ContentBits">
    <vt:lpwstr>2</vt:lpwstr>
  </property>
</Properties>
</file>