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1_01\"/>
    </mc:Choice>
  </mc:AlternateContent>
  <xr:revisionPtr revIDLastSave="0" documentId="13_ncr:1_{6837F714-DB3F-4D01-917F-513664088D1C}" xr6:coauthVersionLast="45" xr6:coauthVersionMax="45" xr10:uidLastSave="{00000000-0000-0000-0000-000000000000}"/>
  <bookViews>
    <workbookView xWindow="-12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Graphs'!$A$1:$E$42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G598" i="17" s="1"/>
  <c r="C598" i="17"/>
  <c r="F590" i="17" s="1"/>
  <c r="G597" i="17"/>
  <c r="G596" i="17"/>
  <c r="G595" i="17"/>
  <c r="G594" i="17"/>
  <c r="F594" i="17"/>
  <c r="G593" i="17"/>
  <c r="G592" i="17"/>
  <c r="F592" i="17"/>
  <c r="G591" i="17"/>
  <c r="G590" i="17"/>
  <c r="G589" i="17"/>
  <c r="G588" i="17"/>
  <c r="G587" i="17"/>
  <c r="G586" i="17"/>
  <c r="G585" i="17"/>
  <c r="G584" i="17"/>
  <c r="G583" i="17"/>
  <c r="G582" i="17"/>
  <c r="F582" i="17"/>
  <c r="G581" i="17"/>
  <c r="G580" i="17"/>
  <c r="D577" i="17"/>
  <c r="C577" i="17"/>
  <c r="F575" i="17" s="1"/>
  <c r="D570" i="17"/>
  <c r="G567" i="17" s="1"/>
  <c r="C570" i="17"/>
  <c r="D555" i="17"/>
  <c r="G551" i="17" s="1"/>
  <c r="C555" i="17"/>
  <c r="F547" i="17" s="1"/>
  <c r="F539" i="17"/>
  <c r="D532" i="17"/>
  <c r="G529" i="17" s="1"/>
  <c r="C532" i="17"/>
  <c r="F526" i="17" s="1"/>
  <c r="G516" i="17"/>
  <c r="D475" i="17"/>
  <c r="G469" i="17" s="1"/>
  <c r="C475" i="17"/>
  <c r="D453" i="17"/>
  <c r="C453" i="17"/>
  <c r="F445" i="17" s="1"/>
  <c r="D440" i="17"/>
  <c r="G435" i="17" s="1"/>
  <c r="C440" i="17"/>
  <c r="F424" i="17" s="1"/>
  <c r="F432" i="17"/>
  <c r="D381" i="17"/>
  <c r="G381" i="17" s="1"/>
  <c r="C381" i="17"/>
  <c r="G364" i="17"/>
  <c r="D360" i="17"/>
  <c r="C360" i="17"/>
  <c r="D353" i="17"/>
  <c r="G350" i="17" s="1"/>
  <c r="C353" i="17"/>
  <c r="D343" i="17"/>
  <c r="G342" i="17" s="1"/>
  <c r="C343" i="17"/>
  <c r="D328" i="17"/>
  <c r="G310" i="17" s="1"/>
  <c r="G328" i="17" s="1"/>
  <c r="C328" i="17"/>
  <c r="F310" i="17" s="1"/>
  <c r="F328" i="17" s="1"/>
  <c r="D305" i="17"/>
  <c r="C305" i="17"/>
  <c r="F304" i="17" s="1"/>
  <c r="G304" i="17"/>
  <c r="G303" i="17"/>
  <c r="G302" i="17"/>
  <c r="G301" i="17"/>
  <c r="F301" i="17"/>
  <c r="G300" i="17"/>
  <c r="G299" i="17"/>
  <c r="F299" i="17"/>
  <c r="G298" i="17"/>
  <c r="G297" i="17"/>
  <c r="F297" i="17"/>
  <c r="G296" i="17"/>
  <c r="G295" i="17"/>
  <c r="G294" i="17"/>
  <c r="G293" i="17"/>
  <c r="F293" i="17"/>
  <c r="G292" i="17"/>
  <c r="G291" i="17"/>
  <c r="F291" i="17"/>
  <c r="G290" i="17"/>
  <c r="G289" i="17"/>
  <c r="F289" i="17"/>
  <c r="G288" i="17"/>
  <c r="G287" i="17"/>
  <c r="D249" i="17"/>
  <c r="G254" i="17" s="1"/>
  <c r="C249" i="17"/>
  <c r="F254" i="17" s="1"/>
  <c r="D227" i="17"/>
  <c r="G232" i="17" s="1"/>
  <c r="C227" i="17"/>
  <c r="F232" i="17" s="1"/>
  <c r="G223" i="17"/>
  <c r="F221" i="17"/>
  <c r="G219" i="17"/>
  <c r="F219" i="17"/>
  <c r="D214" i="17"/>
  <c r="G202" i="17" s="1"/>
  <c r="C214" i="17"/>
  <c r="F210" i="17" s="1"/>
  <c r="F212" i="17"/>
  <c r="F206" i="17"/>
  <c r="F204" i="17"/>
  <c r="F198" i="17"/>
  <c r="F196"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G227" i="16"/>
  <c r="F227" i="16"/>
  <c r="G226" i="16"/>
  <c r="F226" i="16"/>
  <c r="G225" i="16"/>
  <c r="F225" i="16"/>
  <c r="G224" i="16"/>
  <c r="F224" i="16"/>
  <c r="G223" i="16"/>
  <c r="F223" i="16"/>
  <c r="G222" i="16"/>
  <c r="F222" i="16"/>
  <c r="G221" i="16"/>
  <c r="F221" i="16"/>
  <c r="C220" i="16"/>
  <c r="G219" i="16"/>
  <c r="F219" i="16"/>
  <c r="G218" i="16"/>
  <c r="G220" i="16" s="1"/>
  <c r="F218" i="16"/>
  <c r="G217" i="16"/>
  <c r="F217" i="16"/>
  <c r="F220" i="16" s="1"/>
  <c r="C208" i="16"/>
  <c r="F215" i="16" s="1"/>
  <c r="F203" i="16"/>
  <c r="F199" i="16"/>
  <c r="F195" i="16"/>
  <c r="F187" i="16"/>
  <c r="F185" i="16"/>
  <c r="F183" i="16"/>
  <c r="F181" i="16"/>
  <c r="F180" i="16"/>
  <c r="C179" i="16"/>
  <c r="F186" i="16" s="1"/>
  <c r="F178" i="16"/>
  <c r="F177" i="16"/>
  <c r="F175" i="16"/>
  <c r="F179" i="16" s="1"/>
  <c r="F174" i="16"/>
  <c r="C167" i="16"/>
  <c r="F165" i="16" s="1"/>
  <c r="F166" i="16"/>
  <c r="D166" i="16"/>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D100" i="16"/>
  <c r="G104" i="16" s="1"/>
  <c r="C100" i="16"/>
  <c r="F104" i="16" s="1"/>
  <c r="F96" i="16"/>
  <c r="F94" i="16"/>
  <c r="D77" i="16"/>
  <c r="G86" i="16" s="1"/>
  <c r="C77" i="16"/>
  <c r="F86" i="16" s="1"/>
  <c r="F71" i="16"/>
  <c r="C58" i="16"/>
  <c r="F62" i="16" s="1"/>
  <c r="F292" i="16"/>
  <c r="G224" i="17" l="1"/>
  <c r="F241" i="17"/>
  <c r="G365" i="17"/>
  <c r="G369" i="17"/>
  <c r="F416" i="17"/>
  <c r="G524" i="17"/>
  <c r="G519" i="17"/>
  <c r="F192" i="17"/>
  <c r="F200" i="17"/>
  <c r="F208" i="17"/>
  <c r="G221" i="17"/>
  <c r="G226" i="17"/>
  <c r="G241" i="17"/>
  <c r="F194" i="17"/>
  <c r="F202" i="17"/>
  <c r="G222" i="17"/>
  <c r="G243" i="17"/>
  <c r="G375" i="17"/>
  <c r="G527" i="17"/>
  <c r="F247" i="17"/>
  <c r="G539" i="17"/>
  <c r="F225" i="17"/>
  <c r="F242" i="17"/>
  <c r="F245" i="17"/>
  <c r="G247" i="17"/>
  <c r="F251" i="17"/>
  <c r="G547" i="17"/>
  <c r="F246" i="17"/>
  <c r="G416" i="17"/>
  <c r="F244" i="17"/>
  <c r="G305" i="17"/>
  <c r="G198" i="17"/>
  <c r="G220" i="17"/>
  <c r="F223" i="17"/>
  <c r="G225" i="17"/>
  <c r="G229" i="17"/>
  <c r="F243" i="17"/>
  <c r="G245" i="17"/>
  <c r="F248" i="17"/>
  <c r="F287" i="17"/>
  <c r="F295" i="17"/>
  <c r="F303" i="17"/>
  <c r="G371" i="17"/>
  <c r="G194" i="17"/>
  <c r="G210" i="17"/>
  <c r="G335" i="17"/>
  <c r="G190" i="17"/>
  <c r="G206" i="17"/>
  <c r="G233" i="17"/>
  <c r="G242" i="17"/>
  <c r="G244" i="17"/>
  <c r="G246" i="17"/>
  <c r="G248" i="17"/>
  <c r="G251" i="17"/>
  <c r="G337" i="17"/>
  <c r="G348" i="17"/>
  <c r="G366" i="17"/>
  <c r="G372" i="17"/>
  <c r="G378" i="17"/>
  <c r="G542" i="17"/>
  <c r="G550" i="17"/>
  <c r="G562" i="17"/>
  <c r="G255" i="17"/>
  <c r="F233" i="17"/>
  <c r="G377" i="17"/>
  <c r="F220" i="17"/>
  <c r="F222" i="17"/>
  <c r="F224" i="17"/>
  <c r="F226" i="17"/>
  <c r="F229" i="17"/>
  <c r="F255" i="17"/>
  <c r="F288" i="17"/>
  <c r="F290" i="17"/>
  <c r="F292" i="17"/>
  <c r="F294" i="17"/>
  <c r="F296" i="17"/>
  <c r="F298" i="17"/>
  <c r="F300" i="17"/>
  <c r="F302" i="17"/>
  <c r="G341" i="17"/>
  <c r="G363" i="17"/>
  <c r="G368" i="17"/>
  <c r="G374" i="17"/>
  <c r="G380" i="17"/>
  <c r="G543" i="17"/>
  <c r="G565" i="17"/>
  <c r="F586" i="17"/>
  <c r="F24" i="17"/>
  <c r="F25" i="17"/>
  <c r="F14" i="17"/>
  <c r="G213" i="17"/>
  <c r="G211" i="17"/>
  <c r="G209" i="17"/>
  <c r="G207" i="17"/>
  <c r="G205" i="17"/>
  <c r="G203" i="17"/>
  <c r="G201" i="17"/>
  <c r="G199" i="17"/>
  <c r="G197" i="17"/>
  <c r="G195" i="17"/>
  <c r="G193" i="17"/>
  <c r="G191" i="17"/>
  <c r="G359" i="17"/>
  <c r="G357" i="17"/>
  <c r="G424" i="17"/>
  <c r="G432" i="17"/>
  <c r="F516" i="17"/>
  <c r="F566" i="17"/>
  <c r="F562" i="17"/>
  <c r="F560" i="17"/>
  <c r="F17" i="17"/>
  <c r="F342" i="17"/>
  <c r="F333" i="17"/>
  <c r="F365" i="17"/>
  <c r="F373" i="17"/>
  <c r="F367" i="17"/>
  <c r="G419" i="17"/>
  <c r="G459" i="17"/>
  <c r="G445" i="17"/>
  <c r="G457" i="17"/>
  <c r="G450" i="17"/>
  <c r="F480" i="17"/>
  <c r="F467" i="17"/>
  <c r="F564" i="17"/>
  <c r="G438" i="17"/>
  <c r="G439" i="17"/>
  <c r="G434" i="17"/>
  <c r="G431" i="17"/>
  <c r="G426" i="17"/>
  <c r="G423" i="17"/>
  <c r="G418" i="17"/>
  <c r="G437" i="17"/>
  <c r="G429" i="17"/>
  <c r="G421" i="17"/>
  <c r="F528" i="17"/>
  <c r="F524" i="17"/>
  <c r="F518" i="17"/>
  <c r="F522" i="17"/>
  <c r="F335" i="17"/>
  <c r="F351" i="17"/>
  <c r="F346" i="17"/>
  <c r="F349" i="17"/>
  <c r="F377" i="17"/>
  <c r="G427" i="17"/>
  <c r="F21" i="17"/>
  <c r="G192" i="17"/>
  <c r="G196" i="17"/>
  <c r="G200" i="17"/>
  <c r="G204" i="17"/>
  <c r="G208" i="17"/>
  <c r="G212" i="17"/>
  <c r="F369" i="17"/>
  <c r="G420" i="17"/>
  <c r="G428" i="17"/>
  <c r="G436" i="17"/>
  <c r="G447" i="17"/>
  <c r="G454" i="17"/>
  <c r="G481" i="17"/>
  <c r="G479" i="17"/>
  <c r="G472" i="17"/>
  <c r="G476" i="17"/>
  <c r="G470" i="17"/>
  <c r="F549" i="17"/>
  <c r="F541" i="17"/>
  <c r="F213" i="17"/>
  <c r="F211" i="17"/>
  <c r="F209" i="17"/>
  <c r="F207" i="17"/>
  <c r="F205" i="17"/>
  <c r="F203" i="17"/>
  <c r="F201" i="17"/>
  <c r="F199" i="17"/>
  <c r="F197" i="17"/>
  <c r="F195" i="17"/>
  <c r="F193" i="17"/>
  <c r="F191" i="17"/>
  <c r="F347" i="17"/>
  <c r="F375" i="17"/>
  <c r="F434" i="17"/>
  <c r="F426" i="17"/>
  <c r="F418" i="17"/>
  <c r="G448" i="17"/>
  <c r="G467" i="17"/>
  <c r="F514" i="17"/>
  <c r="F520" i="17"/>
  <c r="F530" i="17"/>
  <c r="G553" i="17"/>
  <c r="G554" i="17"/>
  <c r="G549" i="17"/>
  <c r="G546" i="17"/>
  <c r="G541" i="17"/>
  <c r="G538" i="17"/>
  <c r="G552" i="17"/>
  <c r="G544" i="17"/>
  <c r="F568" i="17"/>
  <c r="G576" i="17"/>
  <c r="G574" i="17"/>
  <c r="F231" i="17"/>
  <c r="F253" i="17"/>
  <c r="G231" i="17"/>
  <c r="G253" i="17"/>
  <c r="G333" i="17"/>
  <c r="G339" i="17"/>
  <c r="G367" i="17"/>
  <c r="G370" i="17"/>
  <c r="G373" i="17"/>
  <c r="G376" i="17"/>
  <c r="G379" i="17"/>
  <c r="F584" i="17"/>
  <c r="F64" i="16"/>
  <c r="D167" i="16"/>
  <c r="G164" i="16" s="1"/>
  <c r="G167" i="16" s="1"/>
  <c r="F213" i="16"/>
  <c r="F53" i="16"/>
  <c r="F59" i="16"/>
  <c r="F167" i="16"/>
  <c r="F196" i="16"/>
  <c r="F200" i="16"/>
  <c r="F204" i="16"/>
  <c r="F209" i="16"/>
  <c r="F56" i="16"/>
  <c r="F60" i="16"/>
  <c r="F127" i="16"/>
  <c r="F193" i="16"/>
  <c r="F197" i="16"/>
  <c r="F201" i="16"/>
  <c r="F205" i="16"/>
  <c r="F210" i="16"/>
  <c r="F57" i="16"/>
  <c r="F63" i="16"/>
  <c r="G127" i="16"/>
  <c r="F184" i="16"/>
  <c r="F194" i="16"/>
  <c r="F198" i="16"/>
  <c r="F202" i="16"/>
  <c r="F206" i="16"/>
  <c r="F212" i="16"/>
  <c r="F337" i="17"/>
  <c r="F339" i="17"/>
  <c r="F341" i="17"/>
  <c r="F359" i="17"/>
  <c r="F357" i="17"/>
  <c r="F459" i="17"/>
  <c r="F457" i="17"/>
  <c r="F455" i="17"/>
  <c r="F452" i="17"/>
  <c r="F450" i="17"/>
  <c r="F448" i="17"/>
  <c r="F446" i="17"/>
  <c r="F22" i="17"/>
  <c r="G351" i="17"/>
  <c r="F358" i="17"/>
  <c r="F439" i="17"/>
  <c r="F437" i="17"/>
  <c r="F435" i="17"/>
  <c r="F433" i="17"/>
  <c r="F431" i="17"/>
  <c r="F429" i="17"/>
  <c r="F427" i="17"/>
  <c r="F425" i="17"/>
  <c r="F423" i="17"/>
  <c r="F421" i="17"/>
  <c r="F419" i="17"/>
  <c r="F417" i="17"/>
  <c r="F451" i="17"/>
  <c r="G455" i="17"/>
  <c r="F458" i="17"/>
  <c r="F473" i="17"/>
  <c r="G477" i="17"/>
  <c r="G514" i="17"/>
  <c r="G517" i="17"/>
  <c r="G522" i="17"/>
  <c r="G525" i="17"/>
  <c r="G530" i="17"/>
  <c r="F554" i="17"/>
  <c r="F552" i="17"/>
  <c r="F550" i="17"/>
  <c r="F548" i="17"/>
  <c r="F546" i="17"/>
  <c r="F544" i="17"/>
  <c r="F542" i="17"/>
  <c r="F540" i="17"/>
  <c r="F538" i="17"/>
  <c r="G560" i="17"/>
  <c r="G563" i="17"/>
  <c r="G568" i="17"/>
  <c r="F481" i="17"/>
  <c r="F479" i="17"/>
  <c r="F477" i="17"/>
  <c r="F474" i="17"/>
  <c r="F472" i="17"/>
  <c r="F470" i="17"/>
  <c r="F468" i="17"/>
  <c r="F576" i="17"/>
  <c r="F574" i="17"/>
  <c r="F18" i="17"/>
  <c r="F26" i="17"/>
  <c r="G346" i="17"/>
  <c r="F228" i="17"/>
  <c r="F230" i="17"/>
  <c r="F250" i="17"/>
  <c r="F252" i="17"/>
  <c r="F334" i="17"/>
  <c r="F336" i="17"/>
  <c r="F338" i="17"/>
  <c r="F340" i="17"/>
  <c r="G349" i="17"/>
  <c r="G352" i="17"/>
  <c r="F356" i="17"/>
  <c r="G358" i="17"/>
  <c r="F381" i="17"/>
  <c r="F380" i="17"/>
  <c r="F378" i="17"/>
  <c r="F376" i="17"/>
  <c r="F374" i="17"/>
  <c r="F372" i="17"/>
  <c r="F370" i="17"/>
  <c r="F368" i="17"/>
  <c r="F366" i="17"/>
  <c r="F364" i="17"/>
  <c r="F422" i="17"/>
  <c r="F430" i="17"/>
  <c r="F438" i="17"/>
  <c r="G446" i="17"/>
  <c r="F449" i="17"/>
  <c r="G451" i="17"/>
  <c r="F456" i="17"/>
  <c r="G458" i="17"/>
  <c r="G468" i="17"/>
  <c r="F471" i="17"/>
  <c r="G473" i="17"/>
  <c r="F478" i="17"/>
  <c r="G480" i="17"/>
  <c r="G515" i="17"/>
  <c r="G520" i="17"/>
  <c r="G523" i="17"/>
  <c r="G528" i="17"/>
  <c r="G531" i="17"/>
  <c r="F537" i="17"/>
  <c r="F545" i="17"/>
  <c r="F553" i="17"/>
  <c r="G561" i="17"/>
  <c r="G566" i="17"/>
  <c r="G569" i="17"/>
  <c r="F573" i="17"/>
  <c r="G575" i="17"/>
  <c r="F598" i="17"/>
  <c r="F597" i="17"/>
  <c r="F595" i="17"/>
  <c r="F593" i="17"/>
  <c r="F591" i="17"/>
  <c r="F589" i="17"/>
  <c r="F587" i="17"/>
  <c r="F585" i="17"/>
  <c r="F583" i="17"/>
  <c r="F581" i="17"/>
  <c r="F12" i="17"/>
  <c r="F19" i="17"/>
  <c r="F23" i="17"/>
  <c r="F13" i="17"/>
  <c r="F16" i="17"/>
  <c r="F20" i="17"/>
  <c r="G228" i="17"/>
  <c r="G230" i="17"/>
  <c r="G250" i="17"/>
  <c r="G252" i="17"/>
  <c r="G334" i="17"/>
  <c r="G336" i="17"/>
  <c r="G338" i="17"/>
  <c r="G340" i="17"/>
  <c r="G347" i="17"/>
  <c r="F352" i="17"/>
  <c r="F350" i="17"/>
  <c r="F348" i="17"/>
  <c r="G356" i="17"/>
  <c r="G360" i="17" s="1"/>
  <c r="F363" i="17"/>
  <c r="F371" i="17"/>
  <c r="F379" i="17"/>
  <c r="G417" i="17"/>
  <c r="F420" i="17"/>
  <c r="G422" i="17"/>
  <c r="G425" i="17"/>
  <c r="F428" i="17"/>
  <c r="G430" i="17"/>
  <c r="G433" i="17"/>
  <c r="F436" i="17"/>
  <c r="F447" i="17"/>
  <c r="G449" i="17"/>
  <c r="G452" i="17"/>
  <c r="F454" i="17"/>
  <c r="G456" i="17"/>
  <c r="F469" i="17"/>
  <c r="G471" i="17"/>
  <c r="G474" i="17"/>
  <c r="F476" i="17"/>
  <c r="G478" i="17"/>
  <c r="G518" i="17"/>
  <c r="G521" i="17"/>
  <c r="G526" i="17"/>
  <c r="F531" i="17"/>
  <c r="F529" i="17"/>
  <c r="F527" i="17"/>
  <c r="F525" i="17"/>
  <c r="F523" i="17"/>
  <c r="F521" i="17"/>
  <c r="F519" i="17"/>
  <c r="F517" i="17"/>
  <c r="F515" i="17"/>
  <c r="G537" i="17"/>
  <c r="G540" i="17"/>
  <c r="F543" i="17"/>
  <c r="G545" i="17"/>
  <c r="G548" i="17"/>
  <c r="F551" i="17"/>
  <c r="G564" i="17"/>
  <c r="F569" i="17"/>
  <c r="F567" i="17"/>
  <c r="F565" i="17"/>
  <c r="F563" i="17"/>
  <c r="F561" i="17"/>
  <c r="G573" i="17"/>
  <c r="F580" i="17"/>
  <c r="F588" i="17"/>
  <c r="F596" i="17"/>
  <c r="G165" i="16"/>
  <c r="G166" i="16"/>
  <c r="F80" i="16"/>
  <c r="F87" i="16"/>
  <c r="F101" i="16"/>
  <c r="F103" i="16"/>
  <c r="F105" i="16"/>
  <c r="G71" i="16"/>
  <c r="G73" i="16"/>
  <c r="G75" i="16"/>
  <c r="G78" i="16"/>
  <c r="G80" i="16"/>
  <c r="G82" i="16"/>
  <c r="G87" i="16"/>
  <c r="G94" i="16"/>
  <c r="G96" i="16"/>
  <c r="G98" i="16"/>
  <c r="G101" i="16"/>
  <c r="F58" i="16"/>
  <c r="F61" i="16"/>
  <c r="F72" i="16"/>
  <c r="F81" i="16"/>
  <c r="F93" i="16"/>
  <c r="F97" i="16"/>
  <c r="F214" i="16"/>
  <c r="F73" i="16"/>
  <c r="F75" i="16"/>
  <c r="F78" i="16"/>
  <c r="F82" i="16"/>
  <c r="F98" i="16"/>
  <c r="G103" i="16"/>
  <c r="G105" i="16"/>
  <c r="F70" i="16"/>
  <c r="F74" i="16"/>
  <c r="F76" i="16"/>
  <c r="F79" i="16"/>
  <c r="F95" i="16"/>
  <c r="F99" i="16"/>
  <c r="F102" i="16"/>
  <c r="G70" i="16"/>
  <c r="G72" i="16"/>
  <c r="G74" i="16"/>
  <c r="G76" i="16"/>
  <c r="G79" i="16"/>
  <c r="G81" i="16"/>
  <c r="G93" i="16"/>
  <c r="G100" i="16" s="1"/>
  <c r="G95" i="16"/>
  <c r="G97" i="16"/>
  <c r="G99" i="16"/>
  <c r="G102" i="16"/>
  <c r="F182" i="16"/>
  <c r="F211" i="16"/>
  <c r="F453" i="17" l="1"/>
  <c r="F249" i="17"/>
  <c r="G440" i="17"/>
  <c r="F343" i="17"/>
  <c r="F227" i="17"/>
  <c r="G249" i="17"/>
  <c r="G227" i="17"/>
  <c r="G577" i="17"/>
  <c r="F15" i="17"/>
  <c r="F360" i="17"/>
  <c r="F305" i="17"/>
  <c r="F570" i="17"/>
  <c r="F532" i="17"/>
  <c r="F475" i="17"/>
  <c r="G453" i="17"/>
  <c r="F440" i="17"/>
  <c r="G214" i="17"/>
  <c r="F353" i="17"/>
  <c r="G343" i="17"/>
  <c r="G475" i="17"/>
  <c r="F214" i="17"/>
  <c r="F208" i="16"/>
  <c r="G532" i="17"/>
  <c r="G555" i="17"/>
  <c r="G353" i="17"/>
  <c r="G570" i="17"/>
  <c r="F555" i="17"/>
  <c r="F577" i="17"/>
  <c r="G77" i="16"/>
  <c r="F77" i="16"/>
  <c r="F100" i="16"/>
</calcChain>
</file>

<file path=xl/sharedStrings.xml><?xml version="1.0" encoding="utf-8"?>
<sst xmlns="http://schemas.openxmlformats.org/spreadsheetml/2006/main" count="3135" uniqueCount="1987">
  <si>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</si>
  <si>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</si>
  <si>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</si>
  <si>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</si>
  <si>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</si>
  <si>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</si>
  <si>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</si>
  <si>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</si>
  <si>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</si>
  <si>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</si>
  <si>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</si>
  <si>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</si>
  <si>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</si>
  <si>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</si>
  <si>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</si>
  <si>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</si>
  <si>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</si>
  <si>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</si>
  <si>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</si>
  <si>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</si>
  <si>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</si>
  <si>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</si>
  <si>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</si>
  <si>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</si>
  <si>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</si>
  <si>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</si>
  <si>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</si>
  <si>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</si>
  <si>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</si>
  <si>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</si>
  <si>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</si>
  <si>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</si>
  <si>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</si>
  <si>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</si>
  <si>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</si>
  <si>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</si>
  <si>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</si>
  <si>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</si>
  <si>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</si>
  <si>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</si>
  <si>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</si>
  <si>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</si>
  <si>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</si>
  <si>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</si>
  <si>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</si>
  <si>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</si>
  <si>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</si>
  <si>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</si>
  <si>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</si>
  <si>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</si>
  <si>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</si>
  <si>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</si>
  <si>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</si>
  <si>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</si>
  <si>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</si>
  <si>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</si>
  <si>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</si>
  <si>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</si>
  <si>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</si>
  <si>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</si>
  <si>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</si>
  <si>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</si>
  <si>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</si>
  <si>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</si>
  <si>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</si>
  <si>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</si>
  <si>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</si>
  <si>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</si>
  <si>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</si>
  <si>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</si>
  <si>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</si>
  <si>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</si>
  <si>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</si>
  <si>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</si>
  <si>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</si>
  <si>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</si>
  <si>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</si>
  <si>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</si>
  <si>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</si>
  <si>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</si>
  <si>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</si>
  <si>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</si>
  <si>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</si>
  <si>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</si>
  <si>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</si>
  <si>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</si>
  <si>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</si>
  <si>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</si>
  <si>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</si>
  <si>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</si>
  <si>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</si>
  <si>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</si>
  <si>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</si>
  <si>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</si>
  <si>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</si>
  <si>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</si>
  <si>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</si>
  <si>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</si>
  <si>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</si>
  <si>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</si>
  <si>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</si>
  <si>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</si>
  <si>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</si>
  <si>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</si>
  <si>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</si>
  <si>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</si>
  <si>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</si>
  <si>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</si>
  <si>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</si>
  <si>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</si>
  <si>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</si>
  <si>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</si>
  <si>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</si>
  <si>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</si>
  <si>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</si>
  <si>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</si>
  <si>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</si>
  <si>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</si>
  <si>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</si>
  <si>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</si>
  <si>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</si>
  <si>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</si>
  <si>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</si>
  <si>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</si>
  <si>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</si>
  <si>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</si>
  <si>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</si>
  <si>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</si>
  <si>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</si>
  <si>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</si>
  <si>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</si>
  <si>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</si>
  <si>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</si>
  <si>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</si>
  <si>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</si>
  <si>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</si>
  <si>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</si>
  <si>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</si>
  <si>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</si>
  <si>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</si>
  <si>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</si>
  <si>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</si>
  <si>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</si>
  <si>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</si>
  <si>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</si>
  <si>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</si>
  <si>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</si>
  <si>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</si>
  <si>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</si>
  <si>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</si>
  <si>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</si>
  <si>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</si>
  <si>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</si>
  <si>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</si>
  <si>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</si>
  <si>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</si>
  <si>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</si>
  <si>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</si>
  <si>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</si>
  <si>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</si>
  <si>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</si>
  <si>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</si>
  <si>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</si>
  <si>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</si>
  <si>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</si>
  <si>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</si>
  <si>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</si>
  <si>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</si>
  <si>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</si>
  <si>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</si>
  <si>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</si>
  <si>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</si>
  <si>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</si>
  <si>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</si>
  <si>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</si>
  <si>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</si>
  <si>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</si>
  <si>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</si>
  <si>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</si>
  <si>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</si>
  <si>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</si>
  <si>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</si>
  <si>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</si>
  <si>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</si>
  <si>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</si>
  <si>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</si>
  <si>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</si>
  <si>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</si>
  <si>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</si>
  <si>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</si>
  <si>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</si>
  <si>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</si>
  <si>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</si>
  <si>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</si>
  <si>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</si>
  <si>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</si>
  <si>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</si>
  <si>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</si>
  <si>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</si>
  <si>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</si>
  <si>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</si>
  <si>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</si>
  <si>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</si>
  <si>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</si>
  <si>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</si>
  <si>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</si>
  <si>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</si>
  <si>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</si>
  <si>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</si>
  <si>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</si>
  <si>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</si>
  <si>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</si>
  <si>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</si>
  <si>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</si>
  <si>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</si>
  <si>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</si>
  <si>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</si>
  <si>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</si>
  <si>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</si>
  <si>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</si>
  <si>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</si>
  <si>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</si>
  <si>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</si>
  <si>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</si>
  <si>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</si>
  <si>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</si>
  <si>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</si>
  <si>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</si>
  <si>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</si>
  <si>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</si>
  <si>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</si>
  <si>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</si>
  <si>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</si>
  <si>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</si>
  <si>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</si>
  <si>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</si>
  <si>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</si>
  <si>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</si>
  <si>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</si>
  <si>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</si>
  <si>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</si>
  <si>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</si>
  <si>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</si>
  <si>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</si>
  <si>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</si>
  <si>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</si>
  <si>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</si>
  <si>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</si>
  <si>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</si>
  <si>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</si>
  <si>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</si>
  <si>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</si>
  <si>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</si>
  <si>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</si>
  <si>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</si>
  <si>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</si>
  <si>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</si>
  <si>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</si>
  <si>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</si>
  <si>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</si>
  <si>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</si>
  <si>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</si>
  <si>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</si>
  <si>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</si>
  <si>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</si>
  <si>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</si>
  <si>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</si>
  <si>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</si>
  <si>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</si>
  <si>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</si>
  <si>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</si>
  <si>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</si>
  <si>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</si>
  <si>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</si>
  <si>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</si>
  <si>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</si>
  <si>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</si>
  <si>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</si>
  <si>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</si>
  <si>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</si>
  <si>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</si>
  <si>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</si>
  <si>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</si>
  <si>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</si>
  <si>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</si>
  <si>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</si>
  <si>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</si>
  <si>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</si>
  <si>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</si>
  <si>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</si>
  <si>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</si>
  <si>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</si>
  <si>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</si>
  <si>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</si>
  <si>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</si>
  <si>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</si>
  <si>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</si>
  <si>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</si>
  <si>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</si>
  <si>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</si>
  <si>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</si>
  <si>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</si>
  <si>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</si>
  <si>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</si>
  <si>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</si>
  <si>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</si>
  <si>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</si>
  <si>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</si>
  <si>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</si>
  <si>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</si>
  <si>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</si>
  <si>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</si>
  <si>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</si>
  <si>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</si>
  <si>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</si>
  <si>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</si>
  <si>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</si>
  <si>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</si>
  <si>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</si>
  <si>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</si>
  <si>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</si>
  <si>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</si>
  <si>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</si>
  <si>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</si>
  <si>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</si>
  <si>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</si>
  <si>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</si>
  <si>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</si>
  <si>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</si>
  <si>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</si>
  <si>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</si>
  <si>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</si>
  <si>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</si>
  <si>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</si>
  <si>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</si>
  <si>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</si>
  <si>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</si>
  <si>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</si>
  <si>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</si>
  <si>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</si>
  <si>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</si>
  <si>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</si>
  <si>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</si>
  <si>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</si>
  <si>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</si>
  <si>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</si>
  <si>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</si>
  <si>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</si>
  <si>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</si>
  <si>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</si>
  <si>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</si>
  <si>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</si>
  <si>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</si>
  <si>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</si>
  <si>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</si>
  <si>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</si>
  <si>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</si>
  <si>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</si>
  <si>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</si>
  <si>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</si>
  <si>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</si>
  <si>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</si>
  <si>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</si>
  <si>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</si>
  <si>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</si>
  <si>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</si>
  <si>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</si>
  <si>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</si>
  <si>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</si>
  <si>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</si>
  <si>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</si>
  <si>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</si>
  <si>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</si>
  <si>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</si>
  <si>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</si>
  <si>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</si>
  <si>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</si>
  <si>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</si>
  <si>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</si>
  <si>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</si>
  <si>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</si>
  <si>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</si>
  <si>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</si>
  <si>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</si>
  <si>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</si>
  <si>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</si>
  <si>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</si>
  <si>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</si>
  <si>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</si>
  <si>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</si>
  <si>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</si>
  <si>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</si>
  <si>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</si>
  <si>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</si>
  <si>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</si>
  <si>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</si>
  <si>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</si>
  <si>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</si>
  <si>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</si>
  <si>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</si>
  <si>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</si>
  <si>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</si>
  <si>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</si>
  <si>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</si>
  <si>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</si>
  <si>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</si>
  <si>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</si>
  <si>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</si>
  <si>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</si>
  <si>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</si>
  <si>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</si>
  <si>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</si>
  <si>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</si>
  <si>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</si>
  <si>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</si>
  <si>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</si>
  <si>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</si>
  <si>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</si>
  <si>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</si>
  <si>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</si>
  <si>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</si>
  <si>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</si>
  <si>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</si>
  <si>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</si>
  <si>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</si>
  <si>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</si>
  <si>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</si>
  <si>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</si>
  <si>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</si>
  <si>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</si>
  <si>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</si>
  <si>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</si>
  <si>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</si>
  <si>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</si>
  <si>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</si>
  <si>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</si>
  <si>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</si>
  <si>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</si>
  <si>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</si>
  <si>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</si>
  <si>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</si>
  <si>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</si>
  <si>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</si>
  <si>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</si>
  <si>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</si>
  <si>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</si>
  <si>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</si>
  <si>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</si>
  <si>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</si>
  <si>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</si>
  <si>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</si>
  <si>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</si>
  <si>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</si>
  <si>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</si>
  <si>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</si>
  <si>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</si>
  <si>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</si>
  <si>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</si>
  <si>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</si>
  <si>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</si>
  <si>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</si>
  <si>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</si>
  <si>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</si>
  <si>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</si>
  <si>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</si>
  <si>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</si>
  <si>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</si>
  <si>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</si>
  <si>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</si>
  <si>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</si>
  <si>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</si>
  <si>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</si>
  <si>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</si>
  <si>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</si>
  <si>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</si>
  <si>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</si>
  <si>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</si>
  <si>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</si>
  <si>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</si>
  <si>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</si>
  <si>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</si>
  <si>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</si>
  <si>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</si>
  <si>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</si>
  <si>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</si>
  <si>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</si>
  <si>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</si>
  <si>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</si>
  <si>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</si>
  <si>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</si>
  <si>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</si>
  <si>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</si>
  <si>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</si>
  <si>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</si>
  <si>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</si>
  <si>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</si>
  <si>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</si>
  <si>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</si>
  <si>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</si>
  <si>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</si>
  <si>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</si>
  <si>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</si>
  <si>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</si>
  <si>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</si>
  <si>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</si>
  <si>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</si>
  <si>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</si>
  <si>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</si>
  <si>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</si>
  <si>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</si>
  <si>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</si>
  <si>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</si>
  <si>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</si>
  <si>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</si>
  <si>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</si>
  <si>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</si>
  <si>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</si>
  <si>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</si>
  <si>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</si>
  <si>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</si>
  <si>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</si>
  <si>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</si>
  <si>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</si>
  <si>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</si>
  <si>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</si>
  <si>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</si>
  <si>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</si>
  <si>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</si>
  <si>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</si>
  <si>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</si>
  <si>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</si>
  <si>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</si>
  <si>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</si>
  <si>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</si>
  <si>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</si>
  <si>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</si>
  <si>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</si>
  <si>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</si>
  <si>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</si>
  <si>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</si>
  <si>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</si>
  <si>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</si>
  <si>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</si>
  <si>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</si>
  <si>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</si>
  <si>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</si>
  <si>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</si>
  <si>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</si>
  <si>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</si>
  <si>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</si>
  <si>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</si>
  <si>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</si>
  <si>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</si>
  <si>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</si>
  <si>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</si>
  <si>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</si>
  <si>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</si>
  <si>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</si>
  <si>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</si>
  <si>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</si>
  <si>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</si>
  <si>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</si>
  <si>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</si>
  <si>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</si>
  <si>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</si>
  <si>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</si>
  <si>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</si>
  <si>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</si>
  <si>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</si>
  <si>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</si>
  <si>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</si>
  <si>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</si>
  <si>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</si>
  <si>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</si>
  <si>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</si>
  <si>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</si>
  <si>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</si>
  <si>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</si>
  <si>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</si>
  <si>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</si>
  <si>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</si>
  <si>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</si>
  <si>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</si>
  <si>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</si>
  <si>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</si>
  <si>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</si>
  <si>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</si>
  <si>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</si>
  <si>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</si>
  <si>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</si>
  <si>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</si>
  <si>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</si>
  <si>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</si>
  <si>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</si>
  <si>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</si>
  <si>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</si>
  <si>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</si>
  <si>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</si>
  <si>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</si>
  <si>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</si>
  <si>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</si>
  <si>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</si>
  <si>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</si>
  <si>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</si>
  <si>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</si>
  <si>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</si>
  <si>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</si>
  <si>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</si>
  <si>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</si>
  <si>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</si>
  <si>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</si>
  <si>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</si>
  <si>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</si>
  <si>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</si>
  <si>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</si>
  <si>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</si>
  <si>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</si>
  <si>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</si>
  <si>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</si>
  <si>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</si>
  <si>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</si>
  <si>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</si>
  <si>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</si>
  <si>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</si>
  <si>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</si>
  <si>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</si>
  <si>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</si>
  <si>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</si>
  <si>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</si>
  <si>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</si>
  <si>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</si>
  <si>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</si>
  <si>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</si>
  <si>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</si>
  <si>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</si>
  <si>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</si>
  <si>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</si>
  <si>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</si>
  <si>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</si>
  <si>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</si>
  <si>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</si>
  <si>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</si>
  <si>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</si>
  <si>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</si>
  <si>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</si>
  <si>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</si>
  <si>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</si>
  <si>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</si>
  <si>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</si>
  <si>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</si>
  <si>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</si>
  <si>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</si>
  <si>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</si>
  <si>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</si>
  <si>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</si>
  <si>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</si>
  <si>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</si>
  <si>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</si>
  <si>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</si>
  <si>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</si>
  <si>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</si>
  <si>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</si>
  <si>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</si>
  <si>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</si>
  <si>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</si>
  <si>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</si>
  <si>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</si>
  <si>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</si>
  <si>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</si>
  <si>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</si>
  <si>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</si>
  <si>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</si>
  <si>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</si>
  <si>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</si>
  <si>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</si>
  <si>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</si>
  <si>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</si>
  <si>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</si>
  <si>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</si>
  <si>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</si>
  <si>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</si>
  <si>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</si>
  <si>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</si>
  <si>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</si>
  <si>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</si>
  <si>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</si>
  <si>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</si>
  <si>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</si>
  <si>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</si>
  <si>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</si>
  <si>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</si>
  <si>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</si>
  <si>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</si>
  <si>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</si>
  <si>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</si>
  <si>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</si>
  <si>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</si>
  <si>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</si>
  <si>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</si>
  <si>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</si>
  <si>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</si>
  <si>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</si>
  <si>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</si>
  <si>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</si>
  <si>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</si>
  <si>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</si>
  <si>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</si>
  <si>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</si>
  <si>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</si>
  <si>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</si>
  <si>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</si>
  <si>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</si>
  <si>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</si>
  <si>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</si>
  <si>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</si>
  <si>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</si>
  <si>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</si>
  <si>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</si>
  <si>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</si>
  <si>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</si>
  <si>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</si>
  <si>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</si>
  <si>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</si>
  <si>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</si>
  <si>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</si>
  <si>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</si>
  <si>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</si>
  <si>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</si>
  <si>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</si>
  <si>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</si>
  <si>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</si>
  <si>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</si>
  <si>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</si>
  <si>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</si>
  <si>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</si>
  <si>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</si>
  <si>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</si>
  <si>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</si>
  <si>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</si>
  <si>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</si>
  <si>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</si>
  <si>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</si>
  <si>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</si>
  <si>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</si>
  <si>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</si>
  <si>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</si>
  <si>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</si>
  <si>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</si>
  <si>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</si>
  <si>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</si>
  <si>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</si>
  <si>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</si>
  <si>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</si>
  <si>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</si>
  <si>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</si>
  <si>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</si>
  <si>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</si>
  <si>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</si>
  <si>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</si>
  <si>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</si>
  <si>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</si>
  <si>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</si>
  <si>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</si>
  <si>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</si>
  <si>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</si>
  <si>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</si>
  <si>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</si>
  <si>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</si>
  <si>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</si>
  <si>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</si>
  <si>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</si>
  <si>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</si>
  <si>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</si>
  <si>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</si>
  <si>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</si>
  <si>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</si>
  <si>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</si>
  <si>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</si>
  <si>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</si>
  <si>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</si>
  <si>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</si>
  <si>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</si>
  <si>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</si>
  <si>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</si>
  <si>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</si>
  <si>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</si>
  <si>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</si>
  <si>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</si>
  <si>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</si>
  <si>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</si>
  <si>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</si>
  <si>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</si>
  <si>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</si>
  <si>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</si>
  <si>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</si>
  <si>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</si>
  <si>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</si>
  <si>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</si>
  <si>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</si>
  <si>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</si>
  <si>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</si>
  <si>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</si>
  <si>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</si>
  <si>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</si>
  <si>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</si>
  <si>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</si>
  <si>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</si>
  <si>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</si>
  <si>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</si>
  <si>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</si>
  <si>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</si>
  <si>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</si>
  <si>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</si>
  <si>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</si>
  <si>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</si>
  <si>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</si>
  <si>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</si>
  <si>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</si>
  <si>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</si>
  <si>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</si>
  <si>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</si>
  <si>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</si>
  <si>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</si>
  <si>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</si>
  <si>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</si>
  <si>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</si>
  <si>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</si>
  <si>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</si>
  <si>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</si>
  <si>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</si>
  <si>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</si>
  <si>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</si>
  <si>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</si>
  <si>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</si>
  <si>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</si>
  <si>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</si>
  <si>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</si>
  <si>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</si>
  <si>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</si>
  <si>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</si>
  <si>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</si>
  <si>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</si>
  <si>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</si>
  <si>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</si>
  <si>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</si>
  <si>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</si>
  <si>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</si>
  <si>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</si>
  <si>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</si>
  <si>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</si>
  <si>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</si>
  <si>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</si>
  <si>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</si>
  <si>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</si>
  <si>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</si>
  <si>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</si>
  <si>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</si>
  <si>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</si>
  <si>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</si>
  <si>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</si>
  <si>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</si>
  <si>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</si>
  <si>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</si>
  <si>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</si>
  <si>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</si>
  <si>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</si>
  <si>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</si>
  <si>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</si>
  <si>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</si>
  <si>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</si>
  <si>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</si>
  <si>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</si>
  <si>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</si>
  <si>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</si>
  <si>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</si>
  <si>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</si>
  <si>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</si>
  <si>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</si>
  <si>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</si>
  <si>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</si>
  <si>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</si>
  <si>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</si>
  <si>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</si>
  <si>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</si>
  <si>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</si>
  <si>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</si>
  <si>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</si>
  <si>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</si>
  <si>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</si>
  <si>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</si>
  <si>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</si>
  <si>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</si>
  <si>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</si>
  <si>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</si>
  <si>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</si>
  <si>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</si>
  <si>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</si>
  <si>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</si>
  <si>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</si>
  <si>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</si>
  <si>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</si>
  <si>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</si>
  <si>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</si>
  <si>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</si>
  <si>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</si>
  <si>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</si>
  <si>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</si>
  <si>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</si>
  <si>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</si>
  <si>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</si>
  <si>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</si>
  <si>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</si>
  <si>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</si>
  <si>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</si>
  <si>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</si>
  <si>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</si>
  <si>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</si>
  <si>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</si>
  <si>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</si>
  <si>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</si>
  <si>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</si>
  <si>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</si>
  <si>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</si>
  <si>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</si>
  <si>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</si>
  <si>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</si>
  <si>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BD@138090</t>
  </si>
  <si>
    <t>BE0002274430</t>
  </si>
  <si>
    <t>23/09/2022</t>
  </si>
  <si>
    <t>BD@150169</t>
  </si>
  <si>
    <t>BE0002586643</t>
  </si>
  <si>
    <t>22/03/2022</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</si>
  <si>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</si>
  <si>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</si>
  <si>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</si>
  <si>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</si>
  <si>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</si>
  <si>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</si>
  <si>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</si>
  <si>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</si>
  <si>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</si>
  <si>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</si>
  <si>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</si>
  <si>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</si>
  <si>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</si>
  <si>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</si>
  <si>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</si>
  <si>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</si>
  <si>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</si>
  <si>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</si>
  <si>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</si>
  <si>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</si>
  <si>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</si>
  <si>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</si>
  <si>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</si>
  <si>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</si>
  <si>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</si>
  <si>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</si>
  <si>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</si>
  <si>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</si>
  <si>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</si>
  <si>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</si>
  <si>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</si>
  <si>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</si>
  <si>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</si>
  <si>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</si>
  <si>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</si>
  <si>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</si>
  <si>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</si>
  <si>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</si>
  <si>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</si>
  <si>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</si>
  <si>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</si>
  <si>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</si>
  <si>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</si>
  <si>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</si>
  <si>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</si>
  <si>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</si>
  <si>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</si>
  <si>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</si>
  <si>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</si>
  <si>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</si>
  <si>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</si>
  <si>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</si>
  <si>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</si>
  <si>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</si>
  <si>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</si>
  <si>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</si>
  <si>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</si>
  <si>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</si>
  <si>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</si>
  <si>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</si>
  <si>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</si>
  <si>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</si>
  <si>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</si>
  <si>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</si>
  <si>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</si>
  <si>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</si>
  <si>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</si>
  <si>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</si>
  <si>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</si>
  <si>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</si>
  <si>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</si>
  <si>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</si>
  <si>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</si>
  <si>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</si>
  <si>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</si>
  <si>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</si>
  <si>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</si>
  <si>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</si>
  <si>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</si>
  <si>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</si>
  <si>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</si>
  <si>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</si>
  <si>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</si>
  <si>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</si>
  <si>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</si>
  <si>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</si>
  <si>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</si>
  <si>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</si>
  <si>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</si>
  <si>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</si>
  <si>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</si>
  <si>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</si>
  <si>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</si>
  <si>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</si>
  <si>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</si>
  <si>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</si>
  <si>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</si>
  <si>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</si>
  <si>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</si>
  <si>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</si>
  <si>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</si>
  <si>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</si>
  <si>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</si>
  <si>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</si>
  <si>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</si>
  <si>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</si>
  <si>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</si>
  <si>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</si>
  <si>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</si>
  <si>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</si>
  <si>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</si>
  <si>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</si>
  <si>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</si>
  <si>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BE0000308172</t>
  </si>
  <si>
    <t>BE0000337460</t>
  </si>
  <si>
    <t>BE0000345547</t>
  </si>
  <si>
    <t>BE0000352618</t>
  </si>
  <si>
    <t>Kingdom of Belgium</t>
  </si>
  <si>
    <t>BGB 4 28MAR2022 48</t>
  </si>
  <si>
    <t>BGB  1  22JUN2026  77</t>
  </si>
  <si>
    <t>BGB 0,8 22JUN2028 85</t>
  </si>
  <si>
    <t>BGB 0 10/22/31 92</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</si>
  <si>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</si>
  <si>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</si>
  <si>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</si>
  <si>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</si>
  <si>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</si>
  <si>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</si>
  <si>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</si>
  <si>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</si>
  <si>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</si>
  <si>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</si>
  <si>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</si>
  <si>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</si>
  <si>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</si>
  <si>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</si>
  <si>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</si>
  <si>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</si>
  <si>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</si>
  <si>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</si>
  <si>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</si>
  <si>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</si>
  <si>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</si>
  <si>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</si>
  <si>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</si>
  <si>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</si>
  <si>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</si>
  <si>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</si>
  <si>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</si>
  <si>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</si>
  <si>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</si>
  <si>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</si>
  <si>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</si>
  <si>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</si>
  <si>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</si>
  <si>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</si>
  <si>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</si>
  <si>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</si>
  <si>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</si>
  <si>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</si>
  <si>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</si>
  <si>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</si>
  <si>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</si>
  <si>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</si>
  <si>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</si>
  <si>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</si>
  <si>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</si>
  <si>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</si>
  <si>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</si>
  <si>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</si>
  <si>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</si>
  <si>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</si>
  <si>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</si>
  <si>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</si>
  <si>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</si>
  <si>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</si>
  <si>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</si>
  <si>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</si>
  <si>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</si>
  <si>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</si>
  <si>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</si>
  <si>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</si>
  <si>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</si>
  <si>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</si>
  <si>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</si>
  <si>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</si>
  <si>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</si>
  <si>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</si>
  <si>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</si>
  <si>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</si>
  <si>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</si>
  <si>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</si>
  <si>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</si>
  <si>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</si>
  <si>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</si>
  <si>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</si>
  <si>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</si>
  <si>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</si>
  <si>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</si>
  <si>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</si>
  <si>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</si>
  <si>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</si>
  <si>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</si>
  <si>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</si>
  <si>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</si>
  <si>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</si>
  <si>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</si>
  <si>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</si>
  <si>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</si>
  <si>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</si>
  <si>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</si>
  <si>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</si>
  <si>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</si>
  <si>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</si>
  <si>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</si>
  <si>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</si>
  <si>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</si>
  <si>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</si>
  <si>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</si>
  <si>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</si>
  <si>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</si>
  <si>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</si>
  <si>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</si>
  <si>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</si>
  <si>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</si>
  <si>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</si>
  <si>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</si>
  <si>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</si>
  <si>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</si>
  <si>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</si>
  <si>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</si>
  <si>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</si>
  <si>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</si>
  <si>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</si>
  <si>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</si>
  <si>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</si>
  <si>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</si>
  <si>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</si>
  <si>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</si>
  <si>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</si>
  <si>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</si>
  <si>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</si>
  <si>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</si>
  <si>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</si>
  <si>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</si>
  <si>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</si>
  <si>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</si>
  <si>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</si>
  <si>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</si>
  <si>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</si>
  <si>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</si>
  <si>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</si>
  <si>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</si>
  <si>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</si>
  <si>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</si>
  <si>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</si>
  <si>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</si>
  <si>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</si>
  <si>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</si>
  <si>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</si>
  <si>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</si>
  <si>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</si>
  <si>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</si>
  <si>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</si>
  <si>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</si>
  <si>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</si>
  <si>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</si>
  <si>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</si>
  <si>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</si>
  <si>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</si>
  <si>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</si>
  <si>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</si>
  <si>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</si>
  <si>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</si>
  <si>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</si>
  <si>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</si>
  <si>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</si>
  <si>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</si>
  <si>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</si>
  <si>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</si>
  <si>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</si>
  <si>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</si>
  <si>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</si>
  <si>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</si>
  <si>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</si>
  <si>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</si>
  <si>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</si>
  <si>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</si>
  <si>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</si>
  <si>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</si>
  <si>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</si>
  <si>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</si>
  <si>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</si>
  <si>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</si>
  <si>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</si>
  <si>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</si>
  <si>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</si>
  <si>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</si>
  <si>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</si>
  <si>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</si>
  <si>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</si>
  <si>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</si>
  <si>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</si>
  <si>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</si>
  <si>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</si>
  <si>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</si>
  <si>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</si>
  <si>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</si>
  <si>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</si>
  <si>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</si>
  <si>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</si>
  <si>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</si>
  <si>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</si>
  <si>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</si>
  <si>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</si>
  <si>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</si>
  <si>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</si>
  <si>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</si>
  <si>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</si>
  <si>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</si>
  <si>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</si>
  <si>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</si>
  <si>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</si>
  <si>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</si>
  <si>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</si>
  <si>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</si>
  <si>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</si>
  <si>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</si>
  <si>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</si>
  <si>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</si>
  <si>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</si>
  <si>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</si>
  <si>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</si>
  <si>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</si>
  <si>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</si>
  <si>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</si>
  <si>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</si>
  <si>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</si>
  <si>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</si>
  <si>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</si>
  <si>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</si>
  <si>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</si>
  <si>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</si>
  <si>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</si>
  <si>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</si>
  <si>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</si>
  <si>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</si>
  <si>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</si>
  <si>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</si>
  <si>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</si>
  <si>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</si>
  <si>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</si>
  <si>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</si>
  <si>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</si>
  <si>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</si>
  <si>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</si>
  <si>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</si>
  <si>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</si>
  <si>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</si>
  <si>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</si>
  <si>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</si>
  <si>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</si>
  <si>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</si>
  <si>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</si>
  <si>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</si>
  <si>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</si>
  <si>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</si>
  <si>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</si>
  <si>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</si>
  <si>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</si>
  <si>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</si>
  <si>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</si>
  <si>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</si>
  <si>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</si>
  <si>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</si>
  <si>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</si>
  <si>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</si>
  <si>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</si>
  <si>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</si>
  <si>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</si>
  <si>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</si>
  <si>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</si>
  <si>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</si>
  <si>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</si>
  <si>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</si>
  <si>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</si>
  <si>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</si>
  <si>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</si>
  <si>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</si>
  <si>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</si>
  <si>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</si>
  <si>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</si>
  <si>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</si>
  <si>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</si>
  <si>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</si>
  <si>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</si>
  <si>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</si>
  <si>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</si>
  <si>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</si>
  <si>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</si>
  <si>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</si>
  <si>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</si>
  <si>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</si>
  <si>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</si>
  <si>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</si>
  <si>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</si>
  <si>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</si>
  <si>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</si>
  <si>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</si>
  <si>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</si>
  <si>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</si>
  <si>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</si>
  <si>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</si>
  <si>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</si>
  <si>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</si>
  <si>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</si>
  <si>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</si>
  <si>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</si>
  <si>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</si>
  <si>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</si>
  <si>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</si>
  <si>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</si>
  <si>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</si>
  <si>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</si>
  <si>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</si>
  <si>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</si>
  <si>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</si>
  <si>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</si>
  <si>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</si>
  <si>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</si>
  <si>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</si>
  <si>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</si>
  <si>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</si>
  <si>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</si>
  <si>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</si>
  <si>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</si>
  <si>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</si>
  <si>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</si>
  <si>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</si>
  <si>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</si>
  <si>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</si>
  <si>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</si>
  <si>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</si>
  <si>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</si>
  <si>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</si>
  <si>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</si>
  <si>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</si>
  <si>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</si>
  <si>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</si>
  <si>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</si>
  <si>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</si>
  <si>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</si>
  <si>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</si>
  <si>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</si>
  <si>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</si>
  <si>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</si>
  <si>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</si>
  <si>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</si>
  <si>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</si>
  <si>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</si>
  <si>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</si>
  <si>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</si>
  <si>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</si>
  <si>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</si>
  <si>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</si>
  <si>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</si>
  <si>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</si>
  <si>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</si>
  <si>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</si>
  <si>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</si>
  <si>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</si>
  <si>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</si>
  <si>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</si>
  <si>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</si>
  <si>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</si>
  <si>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</si>
  <si>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</si>
  <si>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</si>
  <si>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</si>
  <si>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</si>
  <si>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</si>
  <si>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</si>
  <si>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</si>
  <si>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</si>
  <si>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</si>
  <si>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</si>
  <si>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</si>
  <si>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</si>
  <si>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</si>
  <si>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</si>
  <si>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</si>
  <si>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</si>
  <si>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</si>
  <si>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</si>
  <si>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</si>
  <si>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</si>
  <si>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</si>
  <si>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</si>
  <si>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</si>
  <si>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</si>
  <si>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</si>
  <si>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</si>
  <si>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</si>
  <si>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</si>
  <si>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</si>
  <si>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</si>
  <si>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</si>
  <si>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</si>
  <si>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</si>
  <si>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</si>
  <si>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</si>
  <si>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</si>
  <si>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</si>
  <si>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</si>
  <si>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</si>
  <si>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</si>
  <si>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</si>
  <si>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</si>
  <si>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</si>
  <si>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</si>
  <si>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</si>
  <si>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</si>
  <si>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</si>
  <si>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</si>
  <si>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</si>
  <si>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</si>
  <si>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</si>
  <si>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</si>
  <si>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</si>
  <si>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</si>
  <si>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</si>
  <si>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</si>
  <si>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</si>
  <si>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</si>
  <si>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</si>
  <si>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</si>
  <si>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</si>
  <si>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</si>
  <si>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</si>
  <si>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</si>
  <si>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</si>
  <si>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</si>
  <si>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</si>
  <si>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</si>
  <si>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</si>
  <si>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</si>
  <si>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</si>
  <si>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</si>
  <si>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</si>
  <si>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</si>
  <si>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</si>
  <si>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</si>
  <si>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</si>
  <si>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</si>
  <si>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</si>
  <si>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</si>
  <si>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</si>
  <si>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</si>
  <si>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</si>
  <si>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</si>
  <si>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</si>
  <si>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</si>
  <si>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</si>
  <si>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</si>
  <si>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</si>
  <si>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</si>
  <si>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</si>
  <si>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</si>
  <si>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</si>
  <si>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</si>
  <si>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</si>
  <si>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</si>
  <si>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</si>
  <si>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</si>
  <si>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</si>
  <si>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</si>
  <si>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</si>
  <si>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</si>
  <si>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</si>
  <si>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</si>
  <si>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</si>
  <si>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</si>
  <si>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</si>
  <si>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</si>
  <si>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</si>
  <si>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</si>
  <si>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</si>
  <si>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</si>
  <si>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</si>
  <si>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</si>
  <si>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</si>
  <si>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</si>
  <si>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</si>
  <si>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</si>
  <si>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</si>
  <si>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</si>
  <si>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</si>
  <si>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</si>
  <si>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</si>
  <si>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</si>
  <si>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</si>
  <si>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</si>
  <si>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</si>
  <si>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</si>
  <si>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</si>
  <si>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</si>
  <si>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</si>
  <si>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</si>
  <si>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</si>
  <si>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</si>
  <si>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</si>
  <si>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</si>
  <si>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</si>
  <si>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</si>
  <si>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</si>
  <si>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</si>
  <si>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</si>
  <si>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</si>
  <si>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</si>
  <si>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</si>
  <si>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</si>
  <si>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</si>
  <si>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</si>
  <si>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</si>
  <si>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</si>
  <si>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</si>
  <si>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</si>
  <si>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</si>
  <si>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</si>
  <si>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</si>
  <si>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</si>
  <si>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</si>
  <si>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</si>
  <si>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</si>
  <si>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</si>
  <si>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</si>
  <si>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</si>
  <si>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</si>
  <si>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</si>
  <si>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</si>
  <si>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</si>
  <si>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</si>
  <si>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</si>
  <si>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</si>
  <si>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</si>
  <si>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</si>
  <si>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</si>
  <si>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</si>
  <si>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</si>
  <si>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</si>
  <si>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</si>
  <si>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</si>
  <si>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</si>
  <si>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</si>
  <si>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</si>
  <si>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</si>
  <si>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</si>
  <si>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</si>
  <si>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</si>
  <si>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</si>
  <si>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</si>
  <si>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</si>
  <si>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</si>
  <si>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</si>
  <si>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</si>
  <si>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</si>
  <si>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</si>
  <si>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</si>
  <si>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</si>
  <si>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</si>
  <si>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</si>
  <si>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</si>
  <si>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</si>
  <si>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</si>
  <si>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</si>
  <si>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</si>
  <si>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</si>
  <si>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</si>
  <si>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</si>
  <si>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</si>
  <si>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</si>
  <si>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</si>
  <si>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</si>
  <si>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</si>
  <si>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</si>
  <si>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</si>
  <si>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</si>
  <si>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</si>
  <si>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</si>
  <si>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</si>
  <si>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</si>
  <si>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</si>
  <si>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</si>
  <si>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</si>
  <si>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</si>
  <si>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</si>
  <si>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</si>
  <si>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</si>
  <si>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</si>
  <si>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</si>
  <si>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</si>
  <si>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</si>
  <si>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</si>
  <si>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</si>
  <si>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</si>
  <si>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</si>
  <si>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</si>
  <si>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</si>
  <si>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</si>
  <si>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</si>
  <si>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</si>
  <si>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</si>
  <si>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</si>
  <si>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</si>
  <si>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</si>
  <si>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</si>
  <si>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</si>
  <si>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</si>
  <si>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</si>
  <si>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</si>
  <si>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</si>
  <si>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</si>
  <si>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</si>
  <si>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</si>
  <si>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</si>
  <si>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</si>
  <si>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</si>
  <si>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</si>
  <si>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</si>
  <si>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</si>
  <si>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</si>
  <si>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</si>
  <si>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</si>
  <si>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</si>
  <si>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</si>
  <si>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</si>
  <si>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</si>
  <si>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</si>
  <si>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</si>
  <si>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</si>
  <si>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</si>
  <si>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</si>
  <si>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</si>
  <si>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</si>
  <si>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</si>
  <si>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</si>
  <si>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</si>
  <si>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</si>
  <si>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</si>
  <si>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</si>
  <si>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</si>
  <si>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</si>
  <si>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</si>
  <si>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</si>
  <si>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</si>
  <si>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</si>
  <si>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</si>
  <si>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</si>
  <si>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</si>
  <si>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</si>
  <si>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</si>
  <si>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</si>
  <si>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</si>
  <si>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</si>
  <si>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</si>
  <si>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</si>
  <si>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</si>
  <si>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</si>
  <si>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</si>
  <si>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</si>
  <si>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</si>
  <si>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</si>
  <si>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</si>
  <si>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</si>
  <si>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</si>
  <si>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</si>
  <si>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</si>
  <si>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</si>
  <si>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</si>
  <si>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</si>
  <si>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</si>
  <si>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</si>
  <si>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</si>
  <si>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</si>
  <si>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</si>
  <si>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</si>
  <si>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</si>
  <si>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</si>
  <si>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</si>
  <si>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</si>
  <si>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</si>
  <si>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</si>
  <si>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</si>
  <si>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</si>
  <si>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</si>
  <si>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</si>
  <si>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</si>
  <si>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</si>
  <si>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</si>
  <si>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</si>
  <si>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</si>
  <si>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</si>
  <si>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</si>
  <si>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</si>
  <si>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</si>
  <si>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</si>
  <si>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</si>
  <si>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</si>
  <si>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</si>
  <si>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</si>
  <si>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</si>
  <si>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</si>
  <si>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</si>
  <si>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</si>
  <si>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</si>
  <si>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</si>
  <si>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</si>
  <si>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</si>
  <si>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</si>
  <si>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</si>
  <si>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</si>
  <si>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</si>
  <si>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</si>
  <si>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</si>
  <si>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</si>
  <si>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</si>
  <si>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</si>
  <si>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</si>
  <si>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</si>
  <si>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</si>
  <si>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</si>
  <si>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</si>
  <si>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</si>
  <si>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</si>
  <si>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</si>
  <si>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</si>
  <si>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</si>
  <si>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</si>
  <si>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</si>
  <si>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</si>
  <si>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</si>
  <si>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</si>
  <si>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</si>
  <si>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</si>
  <si>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</si>
  <si>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</si>
  <si>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</si>
  <si>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</si>
  <si>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</si>
  <si>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</si>
  <si>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</si>
  <si>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</si>
  <si>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</si>
  <si>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</si>
  <si>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</si>
  <si>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</si>
  <si>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</si>
  <si>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</si>
  <si>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</si>
  <si>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</si>
  <si>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</si>
  <si>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</si>
  <si>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</si>
  <si>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</si>
  <si>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</si>
  <si>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</si>
  <si>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</si>
  <si>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</si>
  <si>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</si>
  <si>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</si>
  <si>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</si>
  <si>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</si>
  <si>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</si>
  <si>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</si>
  <si>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</si>
  <si>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</si>
  <si>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</si>
  <si>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</si>
  <si>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</si>
  <si>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</si>
  <si>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</si>
  <si>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</si>
  <si>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</si>
  <si>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</si>
  <si>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</si>
  <si>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</si>
  <si>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</si>
  <si>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</si>
  <si>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</si>
  <si>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</si>
  <si>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</si>
  <si>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</si>
  <si>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</si>
  <si>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</si>
  <si>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</si>
  <si>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</si>
  <si>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</si>
  <si>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</si>
  <si>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</si>
  <si>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</si>
  <si>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</si>
  <si>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</si>
  <si>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</si>
  <si>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</si>
  <si>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</si>
  <si>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</si>
  <si>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</si>
  <si>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</si>
  <si>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</si>
  <si>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</si>
  <si>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</si>
  <si>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</si>
  <si>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</si>
  <si>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</si>
  <si>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</si>
  <si>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</si>
  <si>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</si>
  <si>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</si>
  <si>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</si>
  <si>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</si>
  <si>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</si>
  <si>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</si>
  <si>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</si>
  <si>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</si>
  <si>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</si>
  <si>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</si>
  <si>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</si>
  <si>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</si>
  <si>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</si>
  <si>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</si>
  <si>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</si>
  <si>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</si>
  <si>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</si>
  <si>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</si>
  <si>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</si>
  <si>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</si>
  <si>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</si>
  <si>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</si>
  <si>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</si>
  <si>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</si>
  <si>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</si>
  <si>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</si>
  <si>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</si>
  <si>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</si>
  <si>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</si>
  <si>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</si>
  <si>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</si>
  <si>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</si>
  <si>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</si>
  <si>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</si>
  <si>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</si>
  <si>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</si>
  <si>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</si>
  <si>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</si>
  <si>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</si>
  <si>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</si>
  <si>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</si>
  <si>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</si>
  <si>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</si>
  <si>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</si>
  <si>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</si>
  <si>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</si>
  <si>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</si>
  <si>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</si>
  <si>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</si>
  <si>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</si>
  <si>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</si>
  <si>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</si>
  <si>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</si>
  <si>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</si>
  <si>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</si>
  <si>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</si>
  <si>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</si>
  <si>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</si>
  <si>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</si>
  <si>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</si>
  <si>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</si>
  <si>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</si>
  <si>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</si>
  <si>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</si>
  <si>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</si>
  <si>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</si>
  <si>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</si>
  <si>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</si>
  <si>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</si>
  <si>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</si>
  <si>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</si>
  <si>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</si>
  <si>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</si>
  <si>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</si>
  <si>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</si>
  <si>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</si>
  <si>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</si>
  <si>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</si>
  <si>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</si>
  <si>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</si>
  <si>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</si>
  <si>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</si>
  <si>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</si>
  <si>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</si>
  <si>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</si>
  <si>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</si>
  <si>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</si>
  <si>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</si>
  <si>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</si>
  <si>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</si>
  <si>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</si>
  <si>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</si>
  <si>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</si>
  <si>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</si>
  <si>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</si>
  <si>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</si>
  <si>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</si>
  <si>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</si>
  <si>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</si>
  <si>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</si>
  <si>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</si>
  <si>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</si>
  <si>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</si>
  <si>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</si>
  <si>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</si>
  <si>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</si>
  <si>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</si>
  <si>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</si>
  <si>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</si>
  <si>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</si>
  <si>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</si>
  <si>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</si>
  <si>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</si>
  <si>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</si>
  <si>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</si>
  <si>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</si>
  <si>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</si>
  <si>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</si>
  <si>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</si>
  <si>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</si>
  <si>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</si>
  <si>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</si>
  <si>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</si>
  <si>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</si>
  <si>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</si>
  <si>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</si>
  <si>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</si>
  <si>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</si>
  <si>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</si>
  <si>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</si>
  <si>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</si>
  <si>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</si>
  <si>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</si>
  <si>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</si>
  <si>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</si>
  <si>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</si>
  <si>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31/1/2022</t>
  </si>
  <si>
    <t>Cut-off Date: 31/1/2022</t>
  </si>
  <si>
    <t>24/10/2022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</si>
</sst>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5"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b/>
      <i/>
      <u/>
      <sz val="18"/>
      <color rgb="FFFF0000"/>
      <name val="Arial"/>
      <family val="2"/>
    </font>
    <font>
      <i/>
      <sz val="8"/>
      <color rgb="FF000000"/>
      <name val="Arial"/>
      <family val="2"/>
    </font>
    <font>
      <sz val="10"/>
      <color rgb="FF333333"/>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8"/>
      <name val="Arial"/>
      <family val="2"/>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7">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15" fillId="2" borderId="0" xfId="0" applyNumberFormat="1" applyFont="1" applyFill="1" applyAlignment="1">
      <alignment horizontal="right"/>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7" fillId="2" borderId="0" xfId="0" applyNumberFormat="1" applyFont="1" applyFill="1" applyAlignment="1">
      <alignment horizontal="center"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0" borderId="0" xfId="2" applyFont="1" applyAlignment="1"/>
    <xf numFmtId="0" fontId="26" fillId="0" borderId="0" xfId="2" applyFont="1" applyFill="1" applyAlignment="1"/>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xf numFmtId="0" fontId="26" fillId="8" borderId="0" xfId="2" applyFont="1" applyFill="1" applyBorder="1" applyAlignment="1">
      <alignment horizontal="center"/>
    </xf>
    <xf numFmtId="0" fontId="26" fillId="0" borderId="0" xfId="2" applyFont="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26" fillId="0" borderId="0" xfId="2" applyFont="1" applyFill="1" applyBorder="1" applyAlignment="1">
      <alignment horizontal="center"/>
    </xf>
    <xf numFmtId="0" fontId="26" fillId="0" borderId="0" xfId="2" applyFont="1" applyFill="1" applyAlignment="1"/>
    <xf numFmtId="0" fontId="40" fillId="0" borderId="0" xfId="1" applyFont="1" applyAlignment="1">
      <alignment horizontal="center" vertical="center"/>
    </xf>
    <xf numFmtId="49"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0" fontId="3" fillId="2" borderId="0" xfId="0" applyFont="1" applyFill="1" applyAlignment="1">
      <alignment horizontal="left" vertical="center"/>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4"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0" fontId="6"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6"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0" fontId="3" fillId="2" borderId="0" xfId="0" applyFont="1" applyFill="1" applyAlignment="1">
      <alignment horizontal="right" vertical="center"/>
    </xf>
    <xf numFmtId="49" fontId="3" fillId="2" borderId="0" xfId="0" applyNumberFormat="1" applyFont="1" applyFill="1" applyAlignment="1">
      <alignment horizontal="right" vertical="center"/>
    </xf>
    <xf numFmtId="49" fontId="8" fillId="2" borderId="3" xfId="0" applyNumberFormat="1" applyFont="1" applyFill="1" applyBorder="1" applyAlignment="1">
      <alignment horizontal="left" vertical="center"/>
    </xf>
    <xf numFmtId="49" fontId="13" fillId="2" borderId="0" xfId="0" applyNumberFormat="1" applyFont="1" applyFill="1" applyAlignment="1">
      <alignment horizontal="center" vertical="center"/>
    </xf>
    <xf numFmtId="3" fontId="5" fillId="2" borderId="0" xfId="0" applyNumberFormat="1" applyFont="1" applyFill="1" applyAlignment="1">
      <alignment horizontal="right" vertical="center"/>
    </xf>
    <xf numFmtId="49" fontId="5" fillId="2" borderId="0" xfId="0" applyNumberFormat="1" applyFont="1" applyFill="1" applyAlignment="1">
      <alignment horizontal="left" vertical="center"/>
    </xf>
    <xf numFmtId="49" fontId="15" fillId="2" borderId="0" xfId="0" applyNumberFormat="1" applyFont="1" applyFill="1" applyAlignment="1">
      <alignment horizontal="left"/>
    </xf>
    <xf numFmtId="49" fontId="15" fillId="2" borderId="0" xfId="0" applyNumberFormat="1" applyFont="1" applyFill="1" applyAlignment="1">
      <alignment horizontal="left" vertical="center"/>
    </xf>
    <xf numFmtId="49" fontId="15" fillId="2" borderId="3" xfId="0" applyNumberFormat="1" applyFont="1" applyFill="1" applyBorder="1" applyAlignment="1">
      <alignment horizontal="left" vertical="center"/>
    </xf>
    <xf numFmtId="49" fontId="15" fillId="2" borderId="5" xfId="0" applyNumberFormat="1" applyFont="1" applyFill="1" applyBorder="1" applyAlignment="1">
      <alignment horizontal="left" vertical="center"/>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2" fillId="3" borderId="4" xfId="0" applyFont="1" applyFill="1" applyBorder="1" applyAlignment="1">
      <alignment horizontal="right" vertical="center" wrapText="1"/>
    </xf>
    <xf numFmtId="49" fontId="6" fillId="3" borderId="4" xfId="0" applyNumberFormat="1" applyFont="1" applyFill="1" applyBorder="1" applyAlignment="1">
      <alignment horizontal="center" vertical="center" wrapText="1"/>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0" fontId="62" fillId="0" borderId="0" xfId="3" applyFont="1" applyAlignment="1">
      <alignment horizontal="left" vertical="center" wrapText="1"/>
    </xf>
  </cellXfs>
  <cellStyles count="6">
    <cellStyle name="Hyperlink 2" xfId="2" xr:uid="{49A6BC3D-1B09-4F1D-98D6-17DB7E4B6434}"/>
    <cellStyle name="Normal" xfId="0" builtinId="0"/>
    <cellStyle name="Normal 2" xfId="1" xr:uid="{B37F32DC-C7F7-4F4B-B36D-0BD2608C2900}"/>
    <cellStyle name="Normal 3" xfId="3" xr:uid="{473126C1-4A92-4808-9565-C8743EF363E0}"/>
    <cellStyle name="Percent 2" xfId="4" xr:uid="{B1398E65-B2FD-487E-92FF-4B85F32D0340}"/>
    <cellStyle name="Percent 3" xfId="5" xr:uid="{7EBB1663-9655-4672-A4F3-EC668724EF13}"/>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48941B04-6048-4001-AAC7-73B7E0A7A5C4}"/>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C16D3-AEDC-4683-8830-836D44A8401F}">
  <sheetPr>
    <tabColor rgb="FFE36E00"/>
  </sheetPr>
  <dimension ref="A1:A174"/>
  <sheetViews>
    <sheetView tabSelected="1" zoomScale="60" zoomScaleNormal="60" workbookViewId="0">
      <selection activeCell="A61" sqref="A61"/>
    </sheetView>
  </sheetViews>
  <sheetFormatPr defaultColWidth="9.140625" defaultRowHeight="15" x14ac:dyDescent="0.25"/>
  <cols>
    <col min="1" max="1" width="242" style="63" customWidth="1"/>
    <col min="2" max="16384" width="9.140625" style="63"/>
  </cols>
  <sheetData>
    <row r="1" spans="1:1" ht="31.5" x14ac:dyDescent="0.25">
      <c r="A1" s="62" t="s">
        <v>1213</v>
      </c>
    </row>
    <row r="3" spans="1:1" x14ac:dyDescent="0.25">
      <c r="A3" s="64"/>
    </row>
    <row r="4" spans="1:1" ht="34.5" x14ac:dyDescent="0.25">
      <c r="A4" s="65" t="s">
        <v>1214</v>
      </c>
    </row>
    <row r="5" spans="1:1" ht="34.5" x14ac:dyDescent="0.25">
      <c r="A5" s="65" t="s">
        <v>1215</v>
      </c>
    </row>
    <row r="6" spans="1:1" ht="51.75" x14ac:dyDescent="0.25">
      <c r="A6" s="65" t="s">
        <v>1216</v>
      </c>
    </row>
    <row r="7" spans="1:1" ht="17.25" x14ac:dyDescent="0.25">
      <c r="A7" s="65"/>
    </row>
    <row r="8" spans="1:1" ht="18.75" x14ac:dyDescent="0.25">
      <c r="A8" s="66" t="s">
        <v>1217</v>
      </c>
    </row>
    <row r="9" spans="1:1" ht="34.5" x14ac:dyDescent="0.3">
      <c r="A9" s="67" t="s">
        <v>1218</v>
      </c>
    </row>
    <row r="10" spans="1:1" ht="86.25" x14ac:dyDescent="0.25">
      <c r="A10" s="68" t="s">
        <v>1219</v>
      </c>
    </row>
    <row r="11" spans="1:1" ht="34.5" x14ac:dyDescent="0.25">
      <c r="A11" s="68" t="s">
        <v>1220</v>
      </c>
    </row>
    <row r="12" spans="1:1" ht="17.25" x14ac:dyDescent="0.25">
      <c r="A12" s="68" t="s">
        <v>1221</v>
      </c>
    </row>
    <row r="13" spans="1:1" ht="17.25" x14ac:dyDescent="0.25">
      <c r="A13" s="68" t="s">
        <v>1222</v>
      </c>
    </row>
    <row r="14" spans="1:1" ht="34.5" x14ac:dyDescent="0.25">
      <c r="A14" s="68" t="s">
        <v>1223</v>
      </c>
    </row>
    <row r="15" spans="1:1" ht="17.25" x14ac:dyDescent="0.25">
      <c r="A15" s="68"/>
    </row>
    <row r="16" spans="1:1" ht="18.75" x14ac:dyDescent="0.25">
      <c r="A16" s="66" t="s">
        <v>1224</v>
      </c>
    </row>
    <row r="17" spans="1:1" ht="17.25" x14ac:dyDescent="0.25">
      <c r="A17" s="69" t="s">
        <v>1225</v>
      </c>
    </row>
    <row r="18" spans="1:1" ht="34.5" x14ac:dyDescent="0.25">
      <c r="A18" s="70" t="s">
        <v>1226</v>
      </c>
    </row>
    <row r="19" spans="1:1" ht="34.5" x14ac:dyDescent="0.25">
      <c r="A19" s="70" t="s">
        <v>1227</v>
      </c>
    </row>
    <row r="20" spans="1:1" ht="51.75" x14ac:dyDescent="0.25">
      <c r="A20" s="70" t="s">
        <v>1228</v>
      </c>
    </row>
    <row r="21" spans="1:1" ht="86.25" x14ac:dyDescent="0.25">
      <c r="A21" s="70" t="s">
        <v>1229</v>
      </c>
    </row>
    <row r="22" spans="1:1" ht="51.75" x14ac:dyDescent="0.25">
      <c r="A22" s="70" t="s">
        <v>1230</v>
      </c>
    </row>
    <row r="23" spans="1:1" ht="34.5" x14ac:dyDescent="0.25">
      <c r="A23" s="70" t="s">
        <v>1231</v>
      </c>
    </row>
    <row r="24" spans="1:1" ht="17.25" x14ac:dyDescent="0.25">
      <c r="A24" s="70" t="s">
        <v>1232</v>
      </c>
    </row>
    <row r="25" spans="1:1" ht="17.25" x14ac:dyDescent="0.25">
      <c r="A25" s="69" t="s">
        <v>1233</v>
      </c>
    </row>
    <row r="26" spans="1:1" ht="51.75" x14ac:dyDescent="0.3">
      <c r="A26" s="71" t="s">
        <v>1234</v>
      </c>
    </row>
    <row r="27" spans="1:1" ht="17.25" x14ac:dyDescent="0.3">
      <c r="A27" s="71" t="s">
        <v>1235</v>
      </c>
    </row>
    <row r="28" spans="1:1" ht="17.25" x14ac:dyDescent="0.25">
      <c r="A28" s="69" t="s">
        <v>1236</v>
      </c>
    </row>
    <row r="29" spans="1:1" ht="34.5" x14ac:dyDescent="0.25">
      <c r="A29" s="70" t="s">
        <v>1237</v>
      </c>
    </row>
    <row r="30" spans="1:1" ht="34.5" x14ac:dyDescent="0.25">
      <c r="A30" s="70" t="s">
        <v>1238</v>
      </c>
    </row>
    <row r="31" spans="1:1" ht="34.5" x14ac:dyDescent="0.25">
      <c r="A31" s="70" t="s">
        <v>1239</v>
      </c>
    </row>
    <row r="32" spans="1:1" ht="34.5" x14ac:dyDescent="0.25">
      <c r="A32" s="70" t="s">
        <v>1240</v>
      </c>
    </row>
    <row r="33" spans="1:1" ht="17.25" x14ac:dyDescent="0.25">
      <c r="A33" s="70"/>
    </row>
    <row r="34" spans="1:1" ht="18.75" x14ac:dyDescent="0.25">
      <c r="A34" s="66" t="s">
        <v>1241</v>
      </c>
    </row>
    <row r="35" spans="1:1" ht="17.25" x14ac:dyDescent="0.25">
      <c r="A35" s="69" t="s">
        <v>1242</v>
      </c>
    </row>
    <row r="36" spans="1:1" ht="34.5" x14ac:dyDescent="0.25">
      <c r="A36" s="70" t="s">
        <v>1243</v>
      </c>
    </row>
    <row r="37" spans="1:1" ht="34.5" x14ac:dyDescent="0.25">
      <c r="A37" s="70" t="s">
        <v>1244</v>
      </c>
    </row>
    <row r="38" spans="1:1" ht="34.5" x14ac:dyDescent="0.25">
      <c r="A38" s="70" t="s">
        <v>1245</v>
      </c>
    </row>
    <row r="39" spans="1:1" ht="17.25" x14ac:dyDescent="0.25">
      <c r="A39" s="70" t="s">
        <v>1246</v>
      </c>
    </row>
    <row r="40" spans="1:1" ht="34.5" x14ac:dyDescent="0.25">
      <c r="A40" s="70" t="s">
        <v>1247</v>
      </c>
    </row>
    <row r="41" spans="1:1" ht="17.25" x14ac:dyDescent="0.25">
      <c r="A41" s="69" t="s">
        <v>1248</v>
      </c>
    </row>
    <row r="42" spans="1:1" ht="17.25" x14ac:dyDescent="0.25">
      <c r="A42" s="70" t="s">
        <v>1249</v>
      </c>
    </row>
    <row r="43" spans="1:1" ht="17.25" x14ac:dyDescent="0.3">
      <c r="A43" s="71" t="s">
        <v>1250</v>
      </c>
    </row>
    <row r="44" spans="1:1" ht="17.25" x14ac:dyDescent="0.25">
      <c r="A44" s="69" t="s">
        <v>1251</v>
      </c>
    </row>
    <row r="45" spans="1:1" ht="34.5" x14ac:dyDescent="0.3">
      <c r="A45" s="71" t="s">
        <v>1252</v>
      </c>
    </row>
    <row r="46" spans="1:1" ht="34.5" x14ac:dyDescent="0.25">
      <c r="A46" s="70" t="s">
        <v>1253</v>
      </c>
    </row>
    <row r="47" spans="1:1" ht="51.75" x14ac:dyDescent="0.25">
      <c r="A47" s="70" t="s">
        <v>1254</v>
      </c>
    </row>
    <row r="48" spans="1:1" ht="17.25" x14ac:dyDescent="0.25">
      <c r="A48" s="70" t="s">
        <v>1255</v>
      </c>
    </row>
    <row r="49" spans="1:1" ht="17.25" x14ac:dyDescent="0.3">
      <c r="A49" s="71" t="s">
        <v>1256</v>
      </c>
    </row>
    <row r="50" spans="1:1" ht="17.25" x14ac:dyDescent="0.25">
      <c r="A50" s="69" t="s">
        <v>1257</v>
      </c>
    </row>
    <row r="51" spans="1:1" ht="34.5" x14ac:dyDescent="0.3">
      <c r="A51" s="71" t="s">
        <v>1258</v>
      </c>
    </row>
    <row r="52" spans="1:1" ht="17.25" x14ac:dyDescent="0.25">
      <c r="A52" s="70" t="s">
        <v>1259</v>
      </c>
    </row>
    <row r="53" spans="1:1" ht="34.5" x14ac:dyDescent="0.3">
      <c r="A53" s="71" t="s">
        <v>1260</v>
      </c>
    </row>
    <row r="54" spans="1:1" ht="17.25" x14ac:dyDescent="0.25">
      <c r="A54" s="69" t="s">
        <v>1261</v>
      </c>
    </row>
    <row r="55" spans="1:1" ht="17.25" x14ac:dyDescent="0.3">
      <c r="A55" s="71" t="s">
        <v>1262</v>
      </c>
    </row>
    <row r="56" spans="1:1" ht="34.5" x14ac:dyDescent="0.25">
      <c r="A56" s="70" t="s">
        <v>1263</v>
      </c>
    </row>
    <row r="57" spans="1:1" ht="17.25" x14ac:dyDescent="0.25">
      <c r="A57" s="70" t="s">
        <v>1264</v>
      </c>
    </row>
    <row r="58" spans="1:1" ht="34.5" x14ac:dyDescent="0.25">
      <c r="A58" s="70" t="s">
        <v>1265</v>
      </c>
    </row>
    <row r="59" spans="1:1" ht="17.25" x14ac:dyDescent="0.25">
      <c r="A59" s="69" t="s">
        <v>1266</v>
      </c>
    </row>
    <row r="60" spans="1:1" ht="34.5" x14ac:dyDescent="0.25">
      <c r="A60" s="70" t="s">
        <v>1267</v>
      </c>
    </row>
    <row r="61" spans="1:1" ht="17.25" x14ac:dyDescent="0.25">
      <c r="A61" s="72"/>
    </row>
    <row r="62" spans="1:1" ht="18.75" x14ac:dyDescent="0.25">
      <c r="A62" s="66" t="s">
        <v>1268</v>
      </c>
    </row>
    <row r="63" spans="1:1" ht="17.25" x14ac:dyDescent="0.25">
      <c r="A63" s="69" t="s">
        <v>1269</v>
      </c>
    </row>
    <row r="64" spans="1:1" ht="34.5" x14ac:dyDescent="0.25">
      <c r="A64" s="70" t="s">
        <v>1270</v>
      </c>
    </row>
    <row r="65" spans="1:1" ht="17.25" x14ac:dyDescent="0.25">
      <c r="A65" s="70" t="s">
        <v>1271</v>
      </c>
    </row>
    <row r="66" spans="1:1" ht="34.5" x14ac:dyDescent="0.25">
      <c r="A66" s="68" t="s">
        <v>1272</v>
      </c>
    </row>
    <row r="67" spans="1:1" ht="34.5" x14ac:dyDescent="0.25">
      <c r="A67" s="68" t="s">
        <v>1273</v>
      </c>
    </row>
    <row r="68" spans="1:1" ht="34.5" x14ac:dyDescent="0.25">
      <c r="A68" s="68" t="s">
        <v>1274</v>
      </c>
    </row>
    <row r="69" spans="1:1" ht="17.25" x14ac:dyDescent="0.25">
      <c r="A69" s="73" t="s">
        <v>1275</v>
      </c>
    </row>
    <row r="70" spans="1:1" ht="51.75" x14ac:dyDescent="0.25">
      <c r="A70" s="68" t="s">
        <v>1276</v>
      </c>
    </row>
    <row r="71" spans="1:1" ht="17.25" x14ac:dyDescent="0.25">
      <c r="A71" s="68" t="s">
        <v>1277</v>
      </c>
    </row>
    <row r="72" spans="1:1" ht="17.25" x14ac:dyDescent="0.25">
      <c r="A72" s="73" t="s">
        <v>1278</v>
      </c>
    </row>
    <row r="73" spans="1:1" ht="17.25" x14ac:dyDescent="0.25">
      <c r="A73" s="68" t="s">
        <v>1279</v>
      </c>
    </row>
    <row r="74" spans="1:1" ht="17.25" x14ac:dyDescent="0.25">
      <c r="A74" s="73" t="s">
        <v>1280</v>
      </c>
    </row>
    <row r="75" spans="1:1" ht="34.5" x14ac:dyDescent="0.25">
      <c r="A75" s="68" t="s">
        <v>1281</v>
      </c>
    </row>
    <row r="76" spans="1:1" ht="17.25" x14ac:dyDescent="0.25">
      <c r="A76" s="68" t="s">
        <v>1282</v>
      </c>
    </row>
    <row r="77" spans="1:1" ht="51.75" x14ac:dyDescent="0.25">
      <c r="A77" s="68" t="s">
        <v>1283</v>
      </c>
    </row>
    <row r="78" spans="1:1" ht="17.25" x14ac:dyDescent="0.25">
      <c r="A78" s="73" t="s">
        <v>1284</v>
      </c>
    </row>
    <row r="79" spans="1:1" ht="17.25" x14ac:dyDescent="0.3">
      <c r="A79" s="67" t="s">
        <v>1285</v>
      </c>
    </row>
    <row r="80" spans="1:1" ht="17.25" x14ac:dyDescent="0.25">
      <c r="A80" s="73" t="s">
        <v>1286</v>
      </c>
    </row>
    <row r="81" spans="1:1" ht="34.5" x14ac:dyDescent="0.25">
      <c r="A81" s="68" t="s">
        <v>1287</v>
      </c>
    </row>
    <row r="82" spans="1:1" ht="34.5" x14ac:dyDescent="0.25">
      <c r="A82" s="68" t="s">
        <v>1288</v>
      </c>
    </row>
    <row r="83" spans="1:1" ht="34.5" x14ac:dyDescent="0.25">
      <c r="A83" s="68" t="s">
        <v>1289</v>
      </c>
    </row>
    <row r="84" spans="1:1" ht="34.5" x14ac:dyDescent="0.25">
      <c r="A84" s="68" t="s">
        <v>1290</v>
      </c>
    </row>
    <row r="85" spans="1:1" ht="34.5" x14ac:dyDescent="0.25">
      <c r="A85" s="68" t="s">
        <v>1291</v>
      </c>
    </row>
    <row r="86" spans="1:1" ht="17.25" x14ac:dyDescent="0.25">
      <c r="A86" s="73" t="s">
        <v>1292</v>
      </c>
    </row>
    <row r="87" spans="1:1" ht="17.25" x14ac:dyDescent="0.25">
      <c r="A87" s="68" t="s">
        <v>1293</v>
      </c>
    </row>
    <row r="88" spans="1:1" ht="34.5" x14ac:dyDescent="0.25">
      <c r="A88" s="68" t="s">
        <v>1294</v>
      </c>
    </row>
    <row r="89" spans="1:1" ht="17.25" x14ac:dyDescent="0.25">
      <c r="A89" s="73" t="s">
        <v>1295</v>
      </c>
    </row>
    <row r="90" spans="1:1" ht="34.5" x14ac:dyDescent="0.25">
      <c r="A90" s="68" t="s">
        <v>1296</v>
      </c>
    </row>
    <row r="91" spans="1:1" ht="17.25" x14ac:dyDescent="0.25">
      <c r="A91" s="73" t="s">
        <v>1297</v>
      </c>
    </row>
    <row r="92" spans="1:1" ht="17.25" x14ac:dyDescent="0.3">
      <c r="A92" s="67" t="s">
        <v>1298</v>
      </c>
    </row>
    <row r="93" spans="1:1" ht="17.25" x14ac:dyDescent="0.25">
      <c r="A93" s="68" t="s">
        <v>1299</v>
      </c>
    </row>
    <row r="94" spans="1:1" ht="17.25" x14ac:dyDescent="0.25">
      <c r="A94" s="68"/>
    </row>
    <row r="95" spans="1:1" ht="18.75" x14ac:dyDescent="0.25">
      <c r="A95" s="66" t="s">
        <v>1300</v>
      </c>
    </row>
    <row r="96" spans="1:1" ht="34.5" x14ac:dyDescent="0.3">
      <c r="A96" s="67" t="s">
        <v>1301</v>
      </c>
    </row>
    <row r="97" spans="1:1" ht="17.25" x14ac:dyDescent="0.3">
      <c r="A97" s="67" t="s">
        <v>1302</v>
      </c>
    </row>
    <row r="98" spans="1:1" ht="17.25" x14ac:dyDescent="0.25">
      <c r="A98" s="73" t="s">
        <v>1303</v>
      </c>
    </row>
    <row r="99" spans="1:1" ht="17.25" x14ac:dyDescent="0.25">
      <c r="A99" s="65" t="s">
        <v>1304</v>
      </c>
    </row>
    <row r="100" spans="1:1" ht="17.25" x14ac:dyDescent="0.25">
      <c r="A100" s="68" t="s">
        <v>1305</v>
      </c>
    </row>
    <row r="101" spans="1:1" ht="17.25" x14ac:dyDescent="0.25">
      <c r="A101" s="68" t="s">
        <v>1306</v>
      </c>
    </row>
    <row r="102" spans="1:1" ht="17.25" x14ac:dyDescent="0.25">
      <c r="A102" s="68" t="s">
        <v>1307</v>
      </c>
    </row>
    <row r="103" spans="1:1" ht="17.25" x14ac:dyDescent="0.25">
      <c r="A103" s="68" t="s">
        <v>1308</v>
      </c>
    </row>
    <row r="104" spans="1:1" ht="34.5" x14ac:dyDescent="0.25">
      <c r="A104" s="68" t="s">
        <v>1309</v>
      </c>
    </row>
    <row r="105" spans="1:1" ht="17.25" x14ac:dyDescent="0.25">
      <c r="A105" s="65" t="s">
        <v>1310</v>
      </c>
    </row>
    <row r="106" spans="1:1" ht="17.25" x14ac:dyDescent="0.25">
      <c r="A106" s="68" t="s">
        <v>1311</v>
      </c>
    </row>
    <row r="107" spans="1:1" ht="17.25" x14ac:dyDescent="0.25">
      <c r="A107" s="68" t="s">
        <v>1312</v>
      </c>
    </row>
    <row r="108" spans="1:1" ht="17.25" x14ac:dyDescent="0.25">
      <c r="A108" s="68" t="s">
        <v>1313</v>
      </c>
    </row>
    <row r="109" spans="1:1" ht="17.25" x14ac:dyDescent="0.25">
      <c r="A109" s="68" t="s">
        <v>1314</v>
      </c>
    </row>
    <row r="110" spans="1:1" ht="17.25" x14ac:dyDescent="0.25">
      <c r="A110" s="68" t="s">
        <v>1315</v>
      </c>
    </row>
    <row r="111" spans="1:1" ht="17.25" x14ac:dyDescent="0.25">
      <c r="A111" s="68" t="s">
        <v>1316</v>
      </c>
    </row>
    <row r="112" spans="1:1" ht="17.25" x14ac:dyDescent="0.25">
      <c r="A112" s="73" t="s">
        <v>1317</v>
      </c>
    </row>
    <row r="113" spans="1:1" ht="17.25" x14ac:dyDescent="0.25">
      <c r="A113" s="68" t="s">
        <v>1318</v>
      </c>
    </row>
    <row r="114" spans="1:1" ht="17.25" x14ac:dyDescent="0.25">
      <c r="A114" s="65" t="s">
        <v>1319</v>
      </c>
    </row>
    <row r="115" spans="1:1" ht="17.25" x14ac:dyDescent="0.25">
      <c r="A115" s="68" t="s">
        <v>1320</v>
      </c>
    </row>
    <row r="116" spans="1:1" ht="17.25" x14ac:dyDescent="0.25">
      <c r="A116" s="68" t="s">
        <v>1321</v>
      </c>
    </row>
    <row r="117" spans="1:1" ht="17.25" x14ac:dyDescent="0.25">
      <c r="A117" s="65" t="s">
        <v>1322</v>
      </c>
    </row>
    <row r="118" spans="1:1" ht="17.25" x14ac:dyDescent="0.25">
      <c r="A118" s="68" t="s">
        <v>1323</v>
      </c>
    </row>
    <row r="119" spans="1:1" ht="17.25" x14ac:dyDescent="0.25">
      <c r="A119" s="68" t="s">
        <v>1324</v>
      </c>
    </row>
    <row r="120" spans="1:1" ht="17.25" x14ac:dyDescent="0.25">
      <c r="A120" s="68" t="s">
        <v>1325</v>
      </c>
    </row>
    <row r="121" spans="1:1" ht="17.25" x14ac:dyDescent="0.25">
      <c r="A121" s="73" t="s">
        <v>1326</v>
      </c>
    </row>
    <row r="122" spans="1:1" ht="17.25" x14ac:dyDescent="0.25">
      <c r="A122" s="65" t="s">
        <v>1327</v>
      </c>
    </row>
    <row r="123" spans="1:1" ht="17.25" x14ac:dyDescent="0.25">
      <c r="A123" s="65" t="s">
        <v>1328</v>
      </c>
    </row>
    <row r="124" spans="1:1" ht="17.25" x14ac:dyDescent="0.25">
      <c r="A124" s="68" t="s">
        <v>1329</v>
      </c>
    </row>
    <row r="125" spans="1:1" ht="17.25" x14ac:dyDescent="0.25">
      <c r="A125" s="68" t="s">
        <v>1330</v>
      </c>
    </row>
    <row r="126" spans="1:1" ht="17.25" x14ac:dyDescent="0.25">
      <c r="A126" s="68" t="s">
        <v>1331</v>
      </c>
    </row>
    <row r="127" spans="1:1" ht="17.25" x14ac:dyDescent="0.25">
      <c r="A127" s="68" t="s">
        <v>1332</v>
      </c>
    </row>
    <row r="128" spans="1:1" ht="17.25" x14ac:dyDescent="0.25">
      <c r="A128" s="68" t="s">
        <v>1333</v>
      </c>
    </row>
    <row r="129" spans="1:1" ht="17.25" x14ac:dyDescent="0.25">
      <c r="A129" s="73" t="s">
        <v>1334</v>
      </c>
    </row>
    <row r="130" spans="1:1" ht="34.5" x14ac:dyDescent="0.25">
      <c r="A130" s="68" t="s">
        <v>1335</v>
      </c>
    </row>
    <row r="131" spans="1:1" ht="69" x14ac:dyDescent="0.25">
      <c r="A131" s="68" t="s">
        <v>1336</v>
      </c>
    </row>
    <row r="132" spans="1:1" ht="34.5" x14ac:dyDescent="0.25">
      <c r="A132" s="68" t="s">
        <v>1337</v>
      </c>
    </row>
    <row r="133" spans="1:1" ht="17.25" x14ac:dyDescent="0.25">
      <c r="A133" s="73" t="s">
        <v>1338</v>
      </c>
    </row>
    <row r="134" spans="1:1" ht="34.5" x14ac:dyDescent="0.25">
      <c r="A134" s="65" t="s">
        <v>1339</v>
      </c>
    </row>
    <row r="135" spans="1:1" ht="17.25" x14ac:dyDescent="0.25">
      <c r="A135" s="65"/>
    </row>
    <row r="136" spans="1:1" ht="18.75" x14ac:dyDescent="0.25">
      <c r="A136" s="66" t="s">
        <v>1340</v>
      </c>
    </row>
    <row r="137" spans="1:1" ht="17.25" x14ac:dyDescent="0.25">
      <c r="A137" s="68" t="s">
        <v>1341</v>
      </c>
    </row>
    <row r="138" spans="1:1" ht="34.5" x14ac:dyDescent="0.25">
      <c r="A138" s="70" t="s">
        <v>1342</v>
      </c>
    </row>
    <row r="139" spans="1:1" ht="34.5" x14ac:dyDescent="0.25">
      <c r="A139" s="70" t="s">
        <v>1343</v>
      </c>
    </row>
    <row r="140" spans="1:1" ht="17.25" x14ac:dyDescent="0.25">
      <c r="A140" s="69" t="s">
        <v>1344</v>
      </c>
    </row>
    <row r="141" spans="1:1" ht="17.25" x14ac:dyDescent="0.25">
      <c r="A141" s="74" t="s">
        <v>1345</v>
      </c>
    </row>
    <row r="142" spans="1:1" ht="34.5" x14ac:dyDescent="0.3">
      <c r="A142" s="71" t="s">
        <v>1346</v>
      </c>
    </row>
    <row r="143" spans="1:1" ht="17.25" x14ac:dyDescent="0.25">
      <c r="A143" s="70" t="s">
        <v>1347</v>
      </c>
    </row>
    <row r="144" spans="1:1" ht="17.25" x14ac:dyDescent="0.25">
      <c r="A144" s="70" t="s">
        <v>1348</v>
      </c>
    </row>
    <row r="145" spans="1:1" ht="17.25" x14ac:dyDescent="0.25">
      <c r="A145" s="74" t="s">
        <v>1349</v>
      </c>
    </row>
    <row r="146" spans="1:1" ht="17.25" x14ac:dyDescent="0.25">
      <c r="A146" s="69" t="s">
        <v>1350</v>
      </c>
    </row>
    <row r="147" spans="1:1" ht="17.25" x14ac:dyDescent="0.25">
      <c r="A147" s="74" t="s">
        <v>1351</v>
      </c>
    </row>
    <row r="148" spans="1:1" ht="17.25" x14ac:dyDescent="0.25">
      <c r="A148" s="70" t="s">
        <v>1352</v>
      </c>
    </row>
    <row r="149" spans="1:1" ht="17.25" x14ac:dyDescent="0.25">
      <c r="A149" s="70" t="s">
        <v>1353</v>
      </c>
    </row>
    <row r="150" spans="1:1" ht="17.25" x14ac:dyDescent="0.25">
      <c r="A150" s="70" t="s">
        <v>1354</v>
      </c>
    </row>
    <row r="151" spans="1:1" ht="34.5" x14ac:dyDescent="0.25">
      <c r="A151" s="74" t="s">
        <v>1355</v>
      </c>
    </row>
    <row r="152" spans="1:1" ht="17.25" x14ac:dyDescent="0.25">
      <c r="A152" s="69" t="s">
        <v>1356</v>
      </c>
    </row>
    <row r="153" spans="1:1" ht="17.25" x14ac:dyDescent="0.25">
      <c r="A153" s="70" t="s">
        <v>1357</v>
      </c>
    </row>
    <row r="154" spans="1:1" ht="17.25" x14ac:dyDescent="0.25">
      <c r="A154" s="70" t="s">
        <v>1358</v>
      </c>
    </row>
    <row r="155" spans="1:1" ht="17.25" x14ac:dyDescent="0.25">
      <c r="A155" s="70" t="s">
        <v>1359</v>
      </c>
    </row>
    <row r="156" spans="1:1" ht="17.25" x14ac:dyDescent="0.25">
      <c r="A156" s="70" t="s">
        <v>1360</v>
      </c>
    </row>
    <row r="157" spans="1:1" ht="34.5" x14ac:dyDescent="0.25">
      <c r="A157" s="70" t="s">
        <v>1361</v>
      </c>
    </row>
    <row r="158" spans="1:1" ht="34.5" x14ac:dyDescent="0.25">
      <c r="A158" s="70" t="s">
        <v>1362</v>
      </c>
    </row>
    <row r="159" spans="1:1" ht="17.25" x14ac:dyDescent="0.25">
      <c r="A159" s="69" t="s">
        <v>1363</v>
      </c>
    </row>
    <row r="160" spans="1:1" ht="34.5" x14ac:dyDescent="0.25">
      <c r="A160" s="70" t="s">
        <v>1364</v>
      </c>
    </row>
    <row r="161" spans="1:1" ht="34.5" x14ac:dyDescent="0.25">
      <c r="A161" s="70" t="s">
        <v>1365</v>
      </c>
    </row>
    <row r="162" spans="1:1" ht="17.25" x14ac:dyDescent="0.25">
      <c r="A162" s="70" t="s">
        <v>1366</v>
      </c>
    </row>
    <row r="163" spans="1:1" ht="17.25" x14ac:dyDescent="0.25">
      <c r="A163" s="69" t="s">
        <v>1367</v>
      </c>
    </row>
    <row r="164" spans="1:1" ht="34.5" x14ac:dyDescent="0.3">
      <c r="A164" s="71" t="s">
        <v>1368</v>
      </c>
    </row>
    <row r="165" spans="1:1" ht="34.5" x14ac:dyDescent="0.25">
      <c r="A165" s="70" t="s">
        <v>1369</v>
      </c>
    </row>
    <row r="166" spans="1:1" ht="17.25" x14ac:dyDescent="0.25">
      <c r="A166" s="69" t="s">
        <v>1370</v>
      </c>
    </row>
    <row r="167" spans="1:1" ht="17.25" x14ac:dyDescent="0.25">
      <c r="A167" s="70" t="s">
        <v>1371</v>
      </c>
    </row>
    <row r="168" spans="1:1" ht="17.25" x14ac:dyDescent="0.25">
      <c r="A168" s="69" t="s">
        <v>1372</v>
      </c>
    </row>
    <row r="169" spans="1:1" ht="17.25" x14ac:dyDescent="0.3">
      <c r="A169" s="71" t="s">
        <v>1373</v>
      </c>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37" fitToHeight="0" orientation="landscape" r:id="rId1"/>
  <headerFooter>
    <oddHeader>&amp;R&amp;G</oddHeader>
    <oddFooter>&amp;R&amp;1#&amp;"Calibri"&amp;10&amp;K0000FFClassification : Internal</oddFooter>
  </headerFooter>
  <rowBreaks count="3" manualBreakCount="3">
    <brk id="14" man="1"/>
    <brk id="61" man="1"/>
    <brk id="120"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54"/>
  <sheetViews>
    <sheetView zoomScaleNormal="100" workbookViewId="0"/>
  </sheetViews>
  <sheetFormatPr defaultRowHeight="12.75" x14ac:dyDescent="0.2"/>
  <cols>
    <col min="1" max="1" width="0.42578125" customWidth="1"/>
    <col min="2" max="2" width="17.28515625" customWidth="1"/>
    <col min="3" max="3" width="14.85546875" customWidth="1"/>
    <col min="4" max="4" width="22.140625" customWidth="1"/>
    <col min="5" max="5" width="13.5703125" customWidth="1"/>
    <col min="6" max="6" width="17.7109375" customWidth="1"/>
    <col min="7" max="7" width="10.42578125" customWidth="1"/>
  </cols>
  <sheetData>
    <row r="1" spans="2:6" s="1" customFormat="1" ht="9" customHeight="1" x14ac:dyDescent="0.15">
      <c r="B1" s="214"/>
    </row>
    <row r="2" spans="2:6" s="1" customFormat="1" ht="22.9" customHeight="1" x14ac:dyDescent="0.15">
      <c r="B2" s="214"/>
      <c r="D2" s="219" t="s">
        <v>907</v>
      </c>
      <c r="E2" s="219"/>
      <c r="F2" s="219"/>
    </row>
    <row r="3" spans="2:6" s="1" customFormat="1" ht="5.85" customHeight="1" x14ac:dyDescent="0.15">
      <c r="B3" s="214"/>
    </row>
    <row r="4" spans="2:6" s="1" customFormat="1" ht="34.15" customHeight="1" x14ac:dyDescent="0.15">
      <c r="B4" s="215" t="s">
        <v>1062</v>
      </c>
      <c r="C4" s="215"/>
      <c r="D4" s="215"/>
      <c r="E4" s="215"/>
    </row>
    <row r="5" spans="2:6" s="1" customFormat="1" ht="6.4" customHeight="1" x14ac:dyDescent="0.15"/>
    <row r="6" spans="2:6" s="1" customFormat="1" ht="24.6" customHeight="1" x14ac:dyDescent="0.15">
      <c r="B6" s="9" t="s">
        <v>1063</v>
      </c>
      <c r="C6" s="4">
        <v>44592</v>
      </c>
    </row>
    <row r="7" spans="2:6" s="1" customFormat="1" ht="4.3499999999999996" customHeight="1" x14ac:dyDescent="0.15"/>
    <row r="8" spans="2:6" s="1" customFormat="1" ht="19.149999999999999" customHeight="1" x14ac:dyDescent="0.15">
      <c r="B8" s="226" t="s">
        <v>1064</v>
      </c>
      <c r="C8" s="226"/>
      <c r="D8" s="226"/>
      <c r="E8" s="226"/>
    </row>
    <row r="9" spans="2:6" s="1" customFormat="1" ht="11.1" customHeight="1" x14ac:dyDescent="0.15"/>
    <row r="10" spans="2:6" s="1" customFormat="1" ht="18.2" customHeight="1" x14ac:dyDescent="0.15">
      <c r="B10" s="228" t="s">
        <v>1065</v>
      </c>
      <c r="C10" s="228"/>
      <c r="D10" s="228"/>
    </row>
    <row r="11" spans="2:6" s="1" customFormat="1" ht="5.25" customHeight="1" x14ac:dyDescent="0.15"/>
    <row r="12" spans="2:6" s="1" customFormat="1" ht="17.100000000000001" customHeight="1" x14ac:dyDescent="0.15">
      <c r="B12" s="242" t="s">
        <v>1026</v>
      </c>
      <c r="C12" s="242"/>
      <c r="D12" s="242"/>
      <c r="E12" s="242"/>
      <c r="F12" s="29">
        <v>2942446656.83002</v>
      </c>
    </row>
    <row r="13" spans="2:6" s="1" customFormat="1" ht="17.100000000000001" customHeight="1" x14ac:dyDescent="0.15">
      <c r="B13" s="240" t="s">
        <v>1027</v>
      </c>
      <c r="C13" s="240"/>
      <c r="D13" s="240"/>
      <c r="E13" s="240"/>
      <c r="F13" s="30">
        <v>2942446656.83002</v>
      </c>
    </row>
    <row r="14" spans="2:6" s="1" customFormat="1" ht="17.100000000000001" customHeight="1" x14ac:dyDescent="0.15">
      <c r="B14" s="240" t="s">
        <v>1028</v>
      </c>
      <c r="C14" s="240"/>
      <c r="D14" s="240"/>
      <c r="E14" s="240"/>
      <c r="F14" s="30">
        <v>372396294.86000299</v>
      </c>
    </row>
    <row r="15" spans="2:6" s="1" customFormat="1" ht="17.100000000000001" customHeight="1" x14ac:dyDescent="0.15">
      <c r="B15" s="240" t="s">
        <v>455</v>
      </c>
      <c r="C15" s="240"/>
      <c r="D15" s="240"/>
      <c r="E15" s="240"/>
      <c r="F15" s="31">
        <v>23910</v>
      </c>
    </row>
    <row r="16" spans="2:6" s="1" customFormat="1" ht="17.100000000000001" customHeight="1" x14ac:dyDescent="0.15">
      <c r="B16" s="240" t="s">
        <v>1029</v>
      </c>
      <c r="C16" s="240"/>
      <c r="D16" s="240"/>
      <c r="E16" s="240"/>
      <c r="F16" s="31">
        <v>42245</v>
      </c>
    </row>
    <row r="17" spans="2:6" s="1" customFormat="1" ht="17.100000000000001" customHeight="1" x14ac:dyDescent="0.15">
      <c r="B17" s="240" t="s">
        <v>1030</v>
      </c>
      <c r="C17" s="240"/>
      <c r="D17" s="240"/>
      <c r="E17" s="240"/>
      <c r="F17" s="31">
        <v>123063.43190422399</v>
      </c>
    </row>
    <row r="18" spans="2:6" s="1" customFormat="1" ht="17.100000000000001" customHeight="1" x14ac:dyDescent="0.15">
      <c r="B18" s="240" t="s">
        <v>1031</v>
      </c>
      <c r="C18" s="240"/>
      <c r="D18" s="240"/>
      <c r="E18" s="240"/>
      <c r="F18" s="31">
        <v>69651.950688365105</v>
      </c>
    </row>
    <row r="19" spans="2:6" s="1" customFormat="1" ht="17.100000000000001" customHeight="1" x14ac:dyDescent="0.15">
      <c r="B19" s="240" t="s">
        <v>1032</v>
      </c>
      <c r="C19" s="240"/>
      <c r="D19" s="240"/>
      <c r="E19" s="240"/>
      <c r="F19" s="32">
        <v>0.51499243112432902</v>
      </c>
    </row>
    <row r="20" spans="2:6" s="1" customFormat="1" ht="17.100000000000001" customHeight="1" x14ac:dyDescent="0.15">
      <c r="B20" s="240" t="s">
        <v>1033</v>
      </c>
      <c r="C20" s="240"/>
      <c r="D20" s="240"/>
      <c r="E20" s="240"/>
      <c r="F20" s="30">
        <v>3.9569542124947499</v>
      </c>
    </row>
    <row r="21" spans="2:6" s="1" customFormat="1" ht="17.100000000000001" customHeight="1" x14ac:dyDescent="0.15">
      <c r="B21" s="240" t="s">
        <v>1034</v>
      </c>
      <c r="C21" s="240"/>
      <c r="D21" s="240"/>
      <c r="E21" s="240"/>
      <c r="F21" s="30">
        <v>14.037202167785299</v>
      </c>
    </row>
    <row r="22" spans="2:6" s="1" customFormat="1" ht="17.100000000000001" customHeight="1" x14ac:dyDescent="0.15">
      <c r="B22" s="240" t="s">
        <v>1035</v>
      </c>
      <c r="C22" s="240"/>
      <c r="D22" s="240"/>
      <c r="E22" s="240"/>
      <c r="F22" s="30">
        <v>17.9941208359032</v>
      </c>
    </row>
    <row r="23" spans="2:6" s="1" customFormat="1" ht="17.100000000000001" customHeight="1" x14ac:dyDescent="0.15">
      <c r="B23" s="240" t="s">
        <v>1036</v>
      </c>
      <c r="C23" s="240"/>
      <c r="D23" s="240"/>
      <c r="E23" s="240"/>
      <c r="F23" s="32">
        <v>0.93788219647219795</v>
      </c>
    </row>
    <row r="24" spans="2:6" s="1" customFormat="1" ht="17.100000000000001" customHeight="1" x14ac:dyDescent="0.15">
      <c r="B24" s="240" t="s">
        <v>1037</v>
      </c>
      <c r="C24" s="240"/>
      <c r="D24" s="240"/>
      <c r="E24" s="240"/>
      <c r="F24" s="32">
        <v>6.21178035278004E-2</v>
      </c>
    </row>
    <row r="25" spans="2:6" s="1" customFormat="1" ht="17.100000000000001" customHeight="1" x14ac:dyDescent="0.15">
      <c r="B25" s="240" t="s">
        <v>1038</v>
      </c>
      <c r="C25" s="240"/>
      <c r="D25" s="240"/>
      <c r="E25" s="240"/>
      <c r="F25" s="32">
        <v>1.69754567321143E-2</v>
      </c>
    </row>
    <row r="26" spans="2:6" s="1" customFormat="1" ht="17.100000000000001" customHeight="1" x14ac:dyDescent="0.15">
      <c r="B26" s="240" t="s">
        <v>1039</v>
      </c>
      <c r="C26" s="240"/>
      <c r="D26" s="240"/>
      <c r="E26" s="240"/>
      <c r="F26" s="32">
        <v>1.7174893269099701E-2</v>
      </c>
    </row>
    <row r="27" spans="2:6" s="1" customFormat="1" ht="17.100000000000001" customHeight="1" x14ac:dyDescent="0.15">
      <c r="B27" s="240" t="s">
        <v>1040</v>
      </c>
      <c r="C27" s="240"/>
      <c r="D27" s="240"/>
      <c r="E27" s="240"/>
      <c r="F27" s="32">
        <v>1.3964275287475699E-2</v>
      </c>
    </row>
    <row r="28" spans="2:6" s="1" customFormat="1" ht="17.100000000000001" customHeight="1" x14ac:dyDescent="0.15">
      <c r="B28" s="240" t="s">
        <v>1041</v>
      </c>
      <c r="C28" s="240"/>
      <c r="D28" s="240"/>
      <c r="E28" s="240"/>
      <c r="F28" s="30">
        <v>7.3257209648178403</v>
      </c>
    </row>
    <row r="29" spans="2:6" s="1" customFormat="1" ht="17.100000000000001" customHeight="1" x14ac:dyDescent="0.15">
      <c r="B29" s="241" t="s">
        <v>1042</v>
      </c>
      <c r="C29" s="241"/>
      <c r="D29" s="241"/>
      <c r="E29" s="241"/>
      <c r="F29" s="33">
        <v>6.92090875237567</v>
      </c>
    </row>
    <row r="30" spans="2:6" s="1" customFormat="1" ht="5.25" customHeight="1" x14ac:dyDescent="0.15"/>
    <row r="31" spans="2:6" s="1" customFormat="1" ht="19.149999999999999" customHeight="1" x14ac:dyDescent="0.15">
      <c r="B31" s="226" t="s">
        <v>1066</v>
      </c>
      <c r="C31" s="226"/>
      <c r="D31" s="226"/>
      <c r="E31" s="226"/>
      <c r="F31" s="226"/>
    </row>
    <row r="32" spans="2:6" s="1" customFormat="1" ht="5.25" customHeight="1" x14ac:dyDescent="0.15"/>
    <row r="33" spans="2:6" s="1" customFormat="1" ht="21.4" customHeight="1" x14ac:dyDescent="0.2">
      <c r="B33" s="239" t="s">
        <v>1043</v>
      </c>
      <c r="C33" s="239"/>
      <c r="D33" s="239"/>
      <c r="E33" s="239"/>
      <c r="F33" s="34">
        <v>129151834.64</v>
      </c>
    </row>
    <row r="34" spans="2:6" s="1" customFormat="1" ht="5.25" customHeight="1" x14ac:dyDescent="0.15"/>
    <row r="35" spans="2:6" s="1" customFormat="1" ht="19.149999999999999" customHeight="1" x14ac:dyDescent="0.15">
      <c r="B35" s="226" t="s">
        <v>1067</v>
      </c>
      <c r="C35" s="226"/>
      <c r="D35" s="226"/>
      <c r="E35" s="226"/>
      <c r="F35" s="226"/>
    </row>
    <row r="36" spans="2:6" s="1" customFormat="1" ht="5.25" customHeight="1" x14ac:dyDescent="0.15"/>
    <row r="37" spans="2:6" s="1" customFormat="1" ht="13.35" customHeight="1" x14ac:dyDescent="0.15">
      <c r="B37" s="35"/>
      <c r="C37" s="36" t="s">
        <v>1044</v>
      </c>
      <c r="D37" s="36" t="s">
        <v>1044</v>
      </c>
      <c r="E37" s="36" t="s">
        <v>1044</v>
      </c>
      <c r="F37" s="36" t="s">
        <v>1044</v>
      </c>
    </row>
    <row r="38" spans="2:6" s="1" customFormat="1" ht="10.7" customHeight="1" x14ac:dyDescent="0.15">
      <c r="B38" s="37" t="s">
        <v>912</v>
      </c>
      <c r="C38" s="38" t="s">
        <v>1045</v>
      </c>
      <c r="D38" s="38" t="s">
        <v>1046</v>
      </c>
      <c r="E38" s="38" t="s">
        <v>1047</v>
      </c>
      <c r="F38" s="38" t="s">
        <v>1048</v>
      </c>
    </row>
    <row r="39" spans="2:6" s="1" customFormat="1" ht="14.45" customHeight="1" x14ac:dyDescent="0.15">
      <c r="B39" s="39" t="s">
        <v>10</v>
      </c>
      <c r="C39" s="12" t="s">
        <v>1049</v>
      </c>
      <c r="D39" s="12" t="s">
        <v>1049</v>
      </c>
      <c r="E39" s="12" t="s">
        <v>1049</v>
      </c>
      <c r="F39" s="12" t="s">
        <v>1049</v>
      </c>
    </row>
    <row r="40" spans="2:6" s="1" customFormat="1" ht="12.75" customHeight="1" x14ac:dyDescent="0.15">
      <c r="B40" s="40" t="s">
        <v>911</v>
      </c>
      <c r="C40" s="41" t="s">
        <v>1050</v>
      </c>
      <c r="D40" s="41" t="s">
        <v>1051</v>
      </c>
      <c r="E40" s="41" t="s">
        <v>1052</v>
      </c>
      <c r="F40" s="41" t="s">
        <v>1053</v>
      </c>
    </row>
    <row r="41" spans="2:6" s="1" customFormat="1" ht="12.75" customHeight="1" x14ac:dyDescent="0.15">
      <c r="B41" s="39" t="s">
        <v>916</v>
      </c>
      <c r="C41" s="12" t="s">
        <v>1</v>
      </c>
      <c r="D41" s="12" t="s">
        <v>1</v>
      </c>
      <c r="E41" s="12" t="s">
        <v>1</v>
      </c>
      <c r="F41" s="12" t="s">
        <v>1</v>
      </c>
    </row>
    <row r="42" spans="2:6" s="1" customFormat="1" ht="12.75" customHeight="1" x14ac:dyDescent="0.15">
      <c r="B42" s="40" t="s">
        <v>1054</v>
      </c>
      <c r="C42" s="13">
        <v>5000000</v>
      </c>
      <c r="D42" s="13">
        <v>2000000</v>
      </c>
      <c r="E42" s="13">
        <v>6000000</v>
      </c>
      <c r="F42" s="13">
        <v>5000000</v>
      </c>
    </row>
    <row r="43" spans="2:6" s="1" customFormat="1" ht="12.75" customHeight="1" x14ac:dyDescent="0.15">
      <c r="B43" s="40" t="s">
        <v>914</v>
      </c>
      <c r="C43" s="14">
        <v>42648</v>
      </c>
      <c r="D43" s="14">
        <v>43385</v>
      </c>
      <c r="E43" s="14">
        <v>43180</v>
      </c>
      <c r="F43" s="14">
        <v>44587</v>
      </c>
    </row>
    <row r="44" spans="2:6" s="1" customFormat="1" ht="12.75" customHeight="1" x14ac:dyDescent="0.15">
      <c r="B44" s="40" t="s">
        <v>915</v>
      </c>
      <c r="C44" s="14">
        <v>44648</v>
      </c>
      <c r="D44" s="14">
        <v>46195</v>
      </c>
      <c r="E44" s="14">
        <v>46926</v>
      </c>
      <c r="F44" s="14">
        <v>48143</v>
      </c>
    </row>
    <row r="45" spans="2:6" s="1" customFormat="1" ht="12.75" customHeight="1" x14ac:dyDescent="0.15">
      <c r="B45" s="40" t="s">
        <v>917</v>
      </c>
      <c r="C45" s="12" t="s">
        <v>1055</v>
      </c>
      <c r="D45" s="12" t="s">
        <v>1055</v>
      </c>
      <c r="E45" s="12" t="s">
        <v>1055</v>
      </c>
      <c r="F45" s="12" t="s">
        <v>1055</v>
      </c>
    </row>
    <row r="46" spans="2:6" s="1" customFormat="1" ht="12.75" customHeight="1" x14ac:dyDescent="0.15">
      <c r="B46" s="39" t="s">
        <v>918</v>
      </c>
      <c r="C46" s="15">
        <v>0.04</v>
      </c>
      <c r="D46" s="15">
        <v>0.01</v>
      </c>
      <c r="E46" s="15">
        <v>8.0000000000000002E-3</v>
      </c>
      <c r="F46" s="15">
        <v>0</v>
      </c>
    </row>
    <row r="47" spans="2:6" s="1" customFormat="1" ht="12.2" customHeight="1" x14ac:dyDescent="0.15">
      <c r="B47" s="39" t="s">
        <v>1056</v>
      </c>
      <c r="C47" s="12" t="s">
        <v>1057</v>
      </c>
      <c r="D47" s="12" t="s">
        <v>1057</v>
      </c>
      <c r="E47" s="12" t="s">
        <v>1057</v>
      </c>
      <c r="F47" s="12" t="s">
        <v>1057</v>
      </c>
    </row>
    <row r="48" spans="2:6" s="1" customFormat="1" ht="10.7" customHeight="1" x14ac:dyDescent="0.15">
      <c r="B48" s="39" t="s">
        <v>1058</v>
      </c>
      <c r="C48" s="12" t="s">
        <v>1059</v>
      </c>
      <c r="D48" s="12" t="s">
        <v>1059</v>
      </c>
      <c r="E48" s="12" t="s">
        <v>1059</v>
      </c>
      <c r="F48" s="12" t="s">
        <v>1059</v>
      </c>
    </row>
    <row r="49" spans="2:6" s="1" customFormat="1" ht="14.85" customHeight="1" x14ac:dyDescent="0.15">
      <c r="B49" s="39" t="s">
        <v>1060</v>
      </c>
      <c r="C49" s="12" t="s">
        <v>1061</v>
      </c>
      <c r="D49" s="12" t="s">
        <v>1061</v>
      </c>
      <c r="E49" s="12" t="s">
        <v>1061</v>
      </c>
      <c r="F49" s="12" t="s">
        <v>1061</v>
      </c>
    </row>
    <row r="50" spans="2:6" s="1" customFormat="1" ht="26.1" customHeight="1" x14ac:dyDescent="0.15"/>
    <row r="51" spans="2:6" s="1" customFormat="1" ht="19.149999999999999" customHeight="1" x14ac:dyDescent="0.15">
      <c r="B51" s="226" t="s">
        <v>1068</v>
      </c>
      <c r="C51" s="226"/>
      <c r="D51" s="226"/>
      <c r="E51" s="226"/>
      <c r="F51" s="226"/>
    </row>
    <row r="52" spans="2:6" s="1" customFormat="1" ht="5.25" customHeight="1" x14ac:dyDescent="0.15"/>
    <row r="53" spans="2:6" s="1" customFormat="1" ht="19.149999999999999" customHeight="1" x14ac:dyDescent="0.15">
      <c r="B53" s="8" t="s">
        <v>1069</v>
      </c>
    </row>
    <row r="54" spans="2:6" s="1" customFormat="1" ht="28.7" customHeight="1" x14ac:dyDescent="0.15"/>
  </sheetData>
  <mergeCells count="27">
    <mergeCell ref="B1:B3"/>
    <mergeCell ref="B10:D10"/>
    <mergeCell ref="B12:E12"/>
    <mergeCell ref="B13:E13"/>
    <mergeCell ref="B14:E14"/>
    <mergeCell ref="D2:F2"/>
    <mergeCell ref="B15:E15"/>
    <mergeCell ref="B16:E16"/>
    <mergeCell ref="B17:E17"/>
    <mergeCell ref="B18:E18"/>
    <mergeCell ref="B19:E19"/>
    <mergeCell ref="B31:F31"/>
    <mergeCell ref="B33:E33"/>
    <mergeCell ref="B35:F35"/>
    <mergeCell ref="B4:E4"/>
    <mergeCell ref="B51:F51"/>
    <mergeCell ref="B8:E8"/>
    <mergeCell ref="B25:E25"/>
    <mergeCell ref="B26:E26"/>
    <mergeCell ref="B27:E27"/>
    <mergeCell ref="B28:E28"/>
    <mergeCell ref="B29:E29"/>
    <mergeCell ref="B20:E20"/>
    <mergeCell ref="B21:E21"/>
    <mergeCell ref="B22:E22"/>
    <mergeCell ref="B23:E23"/>
    <mergeCell ref="B24:E24"/>
  </mergeCells>
  <pageMargins left="0.7" right="0.7" top="0.75" bottom="0.75" header="0.3" footer="0.3"/>
  <pageSetup paperSize="9" scale="93"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299"/>
  <sheetViews>
    <sheetView zoomScaleNormal="100" workbookViewId="0"/>
  </sheetViews>
  <sheetFormatPr defaultRowHeight="12.7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214"/>
      <c r="C1" s="214"/>
      <c r="D1" s="214"/>
      <c r="E1" s="214"/>
      <c r="F1" s="214"/>
      <c r="G1" s="214"/>
      <c r="H1" s="214"/>
      <c r="I1" s="214"/>
      <c r="J1" s="214"/>
      <c r="K1" s="214"/>
    </row>
    <row r="2" spans="2:41" s="1" customFormat="1" ht="22.9" customHeight="1" x14ac:dyDescent="0.15">
      <c r="B2" s="214"/>
      <c r="C2" s="214"/>
      <c r="D2" s="214"/>
      <c r="E2" s="214"/>
      <c r="F2" s="214"/>
      <c r="G2" s="214"/>
      <c r="H2" s="214"/>
      <c r="I2" s="214"/>
      <c r="J2" s="214"/>
      <c r="K2" s="214"/>
      <c r="L2" s="219" t="s">
        <v>907</v>
      </c>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row>
    <row r="3" spans="2:41" s="1" customFormat="1" ht="6.4" customHeight="1" x14ac:dyDescent="0.15">
      <c r="B3" s="214"/>
      <c r="C3" s="214"/>
      <c r="D3" s="214"/>
      <c r="E3" s="214"/>
      <c r="F3" s="214"/>
      <c r="G3" s="214"/>
      <c r="H3" s="214"/>
      <c r="I3" s="214"/>
      <c r="J3" s="214"/>
      <c r="K3" s="214"/>
    </row>
    <row r="4" spans="2:41" s="1" customFormat="1" ht="2.65" customHeight="1" x14ac:dyDescent="0.15"/>
    <row r="5" spans="2:41" s="1" customFormat="1" ht="33" customHeight="1" x14ac:dyDescent="0.15">
      <c r="B5" s="215" t="s">
        <v>1177</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row>
    <row r="6" spans="2:41" s="1" customFormat="1" ht="6.95" customHeight="1" x14ac:dyDescent="0.15"/>
    <row r="7" spans="2:41" s="1" customFormat="1" ht="2.65" customHeight="1" x14ac:dyDescent="0.15">
      <c r="B7" s="220" t="s">
        <v>1063</v>
      </c>
      <c r="C7" s="220"/>
      <c r="D7" s="220"/>
      <c r="E7" s="220"/>
      <c r="F7" s="220"/>
      <c r="G7" s="220"/>
      <c r="H7" s="220"/>
      <c r="I7" s="220"/>
      <c r="J7" s="220"/>
    </row>
    <row r="8" spans="2:41" s="1" customFormat="1" ht="21.4" customHeight="1" x14ac:dyDescent="0.15">
      <c r="B8" s="220"/>
      <c r="C8" s="220"/>
      <c r="D8" s="220"/>
      <c r="E8" s="220"/>
      <c r="F8" s="220"/>
      <c r="G8" s="220"/>
      <c r="H8" s="220"/>
      <c r="I8" s="220"/>
      <c r="J8" s="220"/>
      <c r="L8" s="217">
        <v>44592</v>
      </c>
      <c r="M8" s="217"/>
      <c r="N8" s="217"/>
      <c r="O8" s="217"/>
      <c r="P8" s="217"/>
      <c r="Q8" s="217"/>
      <c r="R8" s="217"/>
      <c r="S8" s="217"/>
      <c r="T8" s="217"/>
    </row>
    <row r="9" spans="2:41" s="1" customFormat="1" ht="5.25" customHeight="1" x14ac:dyDescent="0.15">
      <c r="B9" s="220"/>
      <c r="C9" s="220"/>
      <c r="D9" s="220"/>
      <c r="E9" s="220"/>
      <c r="F9" s="220"/>
      <c r="G9" s="220"/>
      <c r="H9" s="220"/>
      <c r="I9" s="220"/>
      <c r="J9" s="220"/>
    </row>
    <row r="10" spans="2:41" s="1" customFormat="1" ht="2.1" customHeight="1" x14ac:dyDescent="0.15"/>
    <row r="11" spans="2:41" s="1" customFormat="1" ht="19.149999999999999" customHeight="1" x14ac:dyDescent="0.15">
      <c r="B11" s="226" t="s">
        <v>1178</v>
      </c>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row>
    <row r="12" spans="2:41" s="1" customFormat="1" ht="5.25" customHeight="1" x14ac:dyDescent="0.15"/>
    <row r="13" spans="2:41" s="1" customFormat="1" ht="14.85" customHeight="1" x14ac:dyDescent="0.15">
      <c r="B13" s="251"/>
      <c r="C13" s="251"/>
      <c r="D13" s="251"/>
      <c r="E13" s="251"/>
      <c r="F13" s="251"/>
      <c r="G13" s="251"/>
      <c r="H13" s="251"/>
      <c r="I13" s="251"/>
      <c r="J13" s="224" t="s">
        <v>1070</v>
      </c>
      <c r="K13" s="224"/>
      <c r="L13" s="224"/>
      <c r="M13" s="224"/>
      <c r="N13" s="224"/>
      <c r="O13" s="224"/>
      <c r="P13" s="224"/>
      <c r="Q13" s="224"/>
      <c r="R13" s="224"/>
      <c r="S13" s="224"/>
      <c r="T13" s="224" t="s">
        <v>1071</v>
      </c>
      <c r="U13" s="224"/>
      <c r="V13" s="224"/>
      <c r="W13" s="224"/>
      <c r="X13" s="224"/>
      <c r="Y13" s="224"/>
      <c r="Z13" s="224"/>
      <c r="AA13" s="224"/>
      <c r="AB13" s="224"/>
      <c r="AC13" s="224" t="s">
        <v>1072</v>
      </c>
      <c r="AD13" s="224"/>
      <c r="AE13" s="224"/>
      <c r="AF13" s="224"/>
      <c r="AG13" s="224"/>
      <c r="AH13" s="224"/>
      <c r="AI13" s="224"/>
      <c r="AJ13" s="224"/>
      <c r="AK13" s="224"/>
      <c r="AL13" s="10" t="s">
        <v>1071</v>
      </c>
    </row>
    <row r="14" spans="2:41" s="1" customFormat="1" ht="12.2" customHeight="1" x14ac:dyDescent="0.15">
      <c r="B14" s="252" t="s">
        <v>559</v>
      </c>
      <c r="C14" s="252"/>
      <c r="D14" s="252"/>
      <c r="E14" s="252"/>
      <c r="F14" s="252"/>
      <c r="G14" s="252"/>
      <c r="H14" s="252"/>
      <c r="I14" s="252"/>
      <c r="J14" s="247">
        <v>485004021.21999902</v>
      </c>
      <c r="K14" s="247"/>
      <c r="L14" s="247"/>
      <c r="M14" s="247"/>
      <c r="N14" s="247"/>
      <c r="O14" s="247"/>
      <c r="P14" s="247"/>
      <c r="Q14" s="247"/>
      <c r="R14" s="247"/>
      <c r="S14" s="247"/>
      <c r="T14" s="245">
        <v>0.16483018310432601</v>
      </c>
      <c r="U14" s="245"/>
      <c r="V14" s="245"/>
      <c r="W14" s="245"/>
      <c r="X14" s="245"/>
      <c r="Y14" s="245"/>
      <c r="Z14" s="245"/>
      <c r="AA14" s="245"/>
      <c r="AB14" s="245"/>
      <c r="AC14" s="243">
        <v>6828</v>
      </c>
      <c r="AD14" s="243"/>
      <c r="AE14" s="243"/>
      <c r="AF14" s="243"/>
      <c r="AG14" s="243"/>
      <c r="AH14" s="243"/>
      <c r="AI14" s="243"/>
      <c r="AJ14" s="243"/>
      <c r="AK14" s="243"/>
      <c r="AL14" s="15">
        <v>0.16162859510001201</v>
      </c>
    </row>
    <row r="15" spans="2:41" s="1" customFormat="1" ht="12.2" customHeight="1" x14ac:dyDescent="0.15">
      <c r="B15" s="252" t="s">
        <v>563</v>
      </c>
      <c r="C15" s="252"/>
      <c r="D15" s="252"/>
      <c r="E15" s="252"/>
      <c r="F15" s="252"/>
      <c r="G15" s="252"/>
      <c r="H15" s="252"/>
      <c r="I15" s="252"/>
      <c r="J15" s="247">
        <v>444994563.109999</v>
      </c>
      <c r="K15" s="247"/>
      <c r="L15" s="247"/>
      <c r="M15" s="247"/>
      <c r="N15" s="247"/>
      <c r="O15" s="247"/>
      <c r="P15" s="247"/>
      <c r="Q15" s="247"/>
      <c r="R15" s="247"/>
      <c r="S15" s="247"/>
      <c r="T15" s="245">
        <v>0.15123283954089001</v>
      </c>
      <c r="U15" s="245"/>
      <c r="V15" s="245"/>
      <c r="W15" s="245"/>
      <c r="X15" s="245"/>
      <c r="Y15" s="245"/>
      <c r="Z15" s="245"/>
      <c r="AA15" s="245"/>
      <c r="AB15" s="245"/>
      <c r="AC15" s="243">
        <v>6707</v>
      </c>
      <c r="AD15" s="243"/>
      <c r="AE15" s="243"/>
      <c r="AF15" s="243"/>
      <c r="AG15" s="243"/>
      <c r="AH15" s="243"/>
      <c r="AI15" s="243"/>
      <c r="AJ15" s="243"/>
      <c r="AK15" s="243"/>
      <c r="AL15" s="15">
        <v>0.158764350810747</v>
      </c>
    </row>
    <row r="16" spans="2:41" s="1" customFormat="1" ht="12.2" customHeight="1" x14ac:dyDescent="0.15">
      <c r="B16" s="252" t="s">
        <v>561</v>
      </c>
      <c r="C16" s="252"/>
      <c r="D16" s="252"/>
      <c r="E16" s="252"/>
      <c r="F16" s="252"/>
      <c r="G16" s="252"/>
      <c r="H16" s="252"/>
      <c r="I16" s="252"/>
      <c r="J16" s="247">
        <v>400811159.51999903</v>
      </c>
      <c r="K16" s="247"/>
      <c r="L16" s="247"/>
      <c r="M16" s="247"/>
      <c r="N16" s="247"/>
      <c r="O16" s="247"/>
      <c r="P16" s="247"/>
      <c r="Q16" s="247"/>
      <c r="R16" s="247"/>
      <c r="S16" s="247"/>
      <c r="T16" s="245">
        <v>0.136216967124837</v>
      </c>
      <c r="U16" s="245"/>
      <c r="V16" s="245"/>
      <c r="W16" s="245"/>
      <c r="X16" s="245"/>
      <c r="Y16" s="245"/>
      <c r="Z16" s="245"/>
      <c r="AA16" s="245"/>
      <c r="AB16" s="245"/>
      <c r="AC16" s="243">
        <v>5554</v>
      </c>
      <c r="AD16" s="243"/>
      <c r="AE16" s="243"/>
      <c r="AF16" s="243"/>
      <c r="AG16" s="243"/>
      <c r="AH16" s="243"/>
      <c r="AI16" s="243"/>
      <c r="AJ16" s="243"/>
      <c r="AK16" s="243"/>
      <c r="AL16" s="15">
        <v>0.13147118002130401</v>
      </c>
    </row>
    <row r="17" spans="2:41" s="1" customFormat="1" ht="12.2" customHeight="1" x14ac:dyDescent="0.15">
      <c r="B17" s="252" t="s">
        <v>567</v>
      </c>
      <c r="C17" s="252"/>
      <c r="D17" s="252"/>
      <c r="E17" s="252"/>
      <c r="F17" s="252"/>
      <c r="G17" s="252"/>
      <c r="H17" s="252"/>
      <c r="I17" s="252"/>
      <c r="J17" s="247">
        <v>321820249.13999999</v>
      </c>
      <c r="K17" s="247"/>
      <c r="L17" s="247"/>
      <c r="M17" s="247"/>
      <c r="N17" s="247"/>
      <c r="O17" s="247"/>
      <c r="P17" s="247"/>
      <c r="Q17" s="247"/>
      <c r="R17" s="247"/>
      <c r="S17" s="247"/>
      <c r="T17" s="245">
        <v>0.109371651103</v>
      </c>
      <c r="U17" s="245"/>
      <c r="V17" s="245"/>
      <c r="W17" s="245"/>
      <c r="X17" s="245"/>
      <c r="Y17" s="245"/>
      <c r="Z17" s="245"/>
      <c r="AA17" s="245"/>
      <c r="AB17" s="245"/>
      <c r="AC17" s="243">
        <v>5243</v>
      </c>
      <c r="AD17" s="243"/>
      <c r="AE17" s="243"/>
      <c r="AF17" s="243"/>
      <c r="AG17" s="243"/>
      <c r="AH17" s="243"/>
      <c r="AI17" s="243"/>
      <c r="AJ17" s="243"/>
      <c r="AK17" s="243"/>
      <c r="AL17" s="15">
        <v>0.124109362054681</v>
      </c>
    </row>
    <row r="18" spans="2:41" s="1" customFormat="1" ht="12.2" customHeight="1" x14ac:dyDescent="0.15">
      <c r="B18" s="252" t="s">
        <v>565</v>
      </c>
      <c r="C18" s="252"/>
      <c r="D18" s="252"/>
      <c r="E18" s="252"/>
      <c r="F18" s="252"/>
      <c r="G18" s="252"/>
      <c r="H18" s="252"/>
      <c r="I18" s="252"/>
      <c r="J18" s="247">
        <v>313491680.09999901</v>
      </c>
      <c r="K18" s="247"/>
      <c r="L18" s="247"/>
      <c r="M18" s="247"/>
      <c r="N18" s="247"/>
      <c r="O18" s="247"/>
      <c r="P18" s="247"/>
      <c r="Q18" s="247"/>
      <c r="R18" s="247"/>
      <c r="S18" s="247"/>
      <c r="T18" s="245">
        <v>0.106541160014685</v>
      </c>
      <c r="U18" s="245"/>
      <c r="V18" s="245"/>
      <c r="W18" s="245"/>
      <c r="X18" s="245"/>
      <c r="Y18" s="245"/>
      <c r="Z18" s="245"/>
      <c r="AA18" s="245"/>
      <c r="AB18" s="245"/>
      <c r="AC18" s="243">
        <v>3334</v>
      </c>
      <c r="AD18" s="243"/>
      <c r="AE18" s="243"/>
      <c r="AF18" s="243"/>
      <c r="AG18" s="243"/>
      <c r="AH18" s="243"/>
      <c r="AI18" s="243"/>
      <c r="AJ18" s="243"/>
      <c r="AK18" s="243"/>
      <c r="AL18" s="15">
        <v>7.8920582317433999E-2</v>
      </c>
    </row>
    <row r="19" spans="2:41" s="1" customFormat="1" ht="12.2" customHeight="1" x14ac:dyDescent="0.15">
      <c r="B19" s="252" t="s">
        <v>571</v>
      </c>
      <c r="C19" s="252"/>
      <c r="D19" s="252"/>
      <c r="E19" s="252"/>
      <c r="F19" s="252"/>
      <c r="G19" s="252"/>
      <c r="H19" s="252"/>
      <c r="I19" s="252"/>
      <c r="J19" s="247">
        <v>236900346.96000001</v>
      </c>
      <c r="K19" s="247"/>
      <c r="L19" s="247"/>
      <c r="M19" s="247"/>
      <c r="N19" s="247"/>
      <c r="O19" s="247"/>
      <c r="P19" s="247"/>
      <c r="Q19" s="247"/>
      <c r="R19" s="247"/>
      <c r="S19" s="247"/>
      <c r="T19" s="245">
        <v>8.0511348068148705E-2</v>
      </c>
      <c r="U19" s="245"/>
      <c r="V19" s="245"/>
      <c r="W19" s="245"/>
      <c r="X19" s="245"/>
      <c r="Y19" s="245"/>
      <c r="Z19" s="245"/>
      <c r="AA19" s="245"/>
      <c r="AB19" s="245"/>
      <c r="AC19" s="243">
        <v>3575</v>
      </c>
      <c r="AD19" s="243"/>
      <c r="AE19" s="243"/>
      <c r="AF19" s="243"/>
      <c r="AG19" s="243"/>
      <c r="AH19" s="243"/>
      <c r="AI19" s="243"/>
      <c r="AJ19" s="243"/>
      <c r="AK19" s="243"/>
      <c r="AL19" s="15">
        <v>8.4625399455556902E-2</v>
      </c>
    </row>
    <row r="20" spans="2:41" s="1" customFormat="1" ht="12.2" customHeight="1" x14ac:dyDescent="0.15">
      <c r="B20" s="252" t="s">
        <v>569</v>
      </c>
      <c r="C20" s="252"/>
      <c r="D20" s="252"/>
      <c r="E20" s="252"/>
      <c r="F20" s="252"/>
      <c r="G20" s="252"/>
      <c r="H20" s="252"/>
      <c r="I20" s="252"/>
      <c r="J20" s="247">
        <v>200258885.00999999</v>
      </c>
      <c r="K20" s="247"/>
      <c r="L20" s="247"/>
      <c r="M20" s="247"/>
      <c r="N20" s="247"/>
      <c r="O20" s="247"/>
      <c r="P20" s="247"/>
      <c r="Q20" s="247"/>
      <c r="R20" s="247"/>
      <c r="S20" s="247"/>
      <c r="T20" s="245">
        <v>6.8058628877828597E-2</v>
      </c>
      <c r="U20" s="245"/>
      <c r="V20" s="245"/>
      <c r="W20" s="245"/>
      <c r="X20" s="245"/>
      <c r="Y20" s="245"/>
      <c r="Z20" s="245"/>
      <c r="AA20" s="245"/>
      <c r="AB20" s="245"/>
      <c r="AC20" s="243">
        <v>3267</v>
      </c>
      <c r="AD20" s="243"/>
      <c r="AE20" s="243"/>
      <c r="AF20" s="243"/>
      <c r="AG20" s="243"/>
      <c r="AH20" s="243"/>
      <c r="AI20" s="243"/>
      <c r="AJ20" s="243"/>
      <c r="AK20" s="243"/>
      <c r="AL20" s="15">
        <v>7.7334595810155005E-2</v>
      </c>
    </row>
    <row r="21" spans="2:41" s="1" customFormat="1" ht="12.2" customHeight="1" x14ac:dyDescent="0.15">
      <c r="B21" s="252" t="s">
        <v>573</v>
      </c>
      <c r="C21" s="252"/>
      <c r="D21" s="252"/>
      <c r="E21" s="252"/>
      <c r="F21" s="252"/>
      <c r="G21" s="252"/>
      <c r="H21" s="252"/>
      <c r="I21" s="252"/>
      <c r="J21" s="247">
        <v>188368812.52000001</v>
      </c>
      <c r="K21" s="247"/>
      <c r="L21" s="247"/>
      <c r="M21" s="247"/>
      <c r="N21" s="247"/>
      <c r="O21" s="247"/>
      <c r="P21" s="247"/>
      <c r="Q21" s="247"/>
      <c r="R21" s="247"/>
      <c r="S21" s="247"/>
      <c r="T21" s="245">
        <v>6.4017749338890706E-2</v>
      </c>
      <c r="U21" s="245"/>
      <c r="V21" s="245"/>
      <c r="W21" s="245"/>
      <c r="X21" s="245"/>
      <c r="Y21" s="245"/>
      <c r="Z21" s="245"/>
      <c r="AA21" s="245"/>
      <c r="AB21" s="245"/>
      <c r="AC21" s="243">
        <v>2949</v>
      </c>
      <c r="AD21" s="243"/>
      <c r="AE21" s="243"/>
      <c r="AF21" s="243"/>
      <c r="AG21" s="243"/>
      <c r="AH21" s="243"/>
      <c r="AI21" s="243"/>
      <c r="AJ21" s="243"/>
      <c r="AK21" s="243"/>
      <c r="AL21" s="15">
        <v>6.9807077760681693E-2</v>
      </c>
    </row>
    <row r="22" spans="2:41" s="1" customFormat="1" ht="12.2" customHeight="1" x14ac:dyDescent="0.15">
      <c r="B22" s="252" t="s">
        <v>575</v>
      </c>
      <c r="C22" s="252"/>
      <c r="D22" s="252"/>
      <c r="E22" s="252"/>
      <c r="F22" s="252"/>
      <c r="G22" s="252"/>
      <c r="H22" s="252"/>
      <c r="I22" s="252"/>
      <c r="J22" s="247">
        <v>160124298.72999999</v>
      </c>
      <c r="K22" s="247"/>
      <c r="L22" s="247"/>
      <c r="M22" s="247"/>
      <c r="N22" s="247"/>
      <c r="O22" s="247"/>
      <c r="P22" s="247"/>
      <c r="Q22" s="247"/>
      <c r="R22" s="247"/>
      <c r="S22" s="247"/>
      <c r="T22" s="245">
        <v>5.4418760101672597E-2</v>
      </c>
      <c r="U22" s="245"/>
      <c r="V22" s="245"/>
      <c r="W22" s="245"/>
      <c r="X22" s="245"/>
      <c r="Y22" s="245"/>
      <c r="Z22" s="245"/>
      <c r="AA22" s="245"/>
      <c r="AB22" s="245"/>
      <c r="AC22" s="243">
        <v>1977</v>
      </c>
      <c r="AD22" s="243"/>
      <c r="AE22" s="243"/>
      <c r="AF22" s="243"/>
      <c r="AG22" s="243"/>
      <c r="AH22" s="243"/>
      <c r="AI22" s="243"/>
      <c r="AJ22" s="243"/>
      <c r="AK22" s="243"/>
      <c r="AL22" s="15">
        <v>4.6798437684933102E-2</v>
      </c>
    </row>
    <row r="23" spans="2:41" s="1" customFormat="1" ht="12.2" customHeight="1" x14ac:dyDescent="0.15">
      <c r="B23" s="252" t="s">
        <v>577</v>
      </c>
      <c r="C23" s="252"/>
      <c r="D23" s="252"/>
      <c r="E23" s="252"/>
      <c r="F23" s="252"/>
      <c r="G23" s="252"/>
      <c r="H23" s="252"/>
      <c r="I23" s="252"/>
      <c r="J23" s="247">
        <v>111941616.40000001</v>
      </c>
      <c r="K23" s="247"/>
      <c r="L23" s="247"/>
      <c r="M23" s="247"/>
      <c r="N23" s="247"/>
      <c r="O23" s="247"/>
      <c r="P23" s="247"/>
      <c r="Q23" s="247"/>
      <c r="R23" s="247"/>
      <c r="S23" s="247"/>
      <c r="T23" s="245">
        <v>3.8043719888740099E-2</v>
      </c>
      <c r="U23" s="245"/>
      <c r="V23" s="245"/>
      <c r="W23" s="245"/>
      <c r="X23" s="245"/>
      <c r="Y23" s="245"/>
      <c r="Z23" s="245"/>
      <c r="AA23" s="245"/>
      <c r="AB23" s="245"/>
      <c r="AC23" s="243">
        <v>1668</v>
      </c>
      <c r="AD23" s="243"/>
      <c r="AE23" s="243"/>
      <c r="AF23" s="243"/>
      <c r="AG23" s="243"/>
      <c r="AH23" s="243"/>
      <c r="AI23" s="243"/>
      <c r="AJ23" s="243"/>
      <c r="AK23" s="243"/>
      <c r="AL23" s="15">
        <v>3.9483962599124199E-2</v>
      </c>
    </row>
    <row r="24" spans="2:41" s="1" customFormat="1" ht="12.2" customHeight="1" x14ac:dyDescent="0.15">
      <c r="B24" s="252" t="s">
        <v>511</v>
      </c>
      <c r="C24" s="252"/>
      <c r="D24" s="252"/>
      <c r="E24" s="252"/>
      <c r="F24" s="252"/>
      <c r="G24" s="252"/>
      <c r="H24" s="252"/>
      <c r="I24" s="252"/>
      <c r="J24" s="247">
        <v>76327767.840000093</v>
      </c>
      <c r="K24" s="247"/>
      <c r="L24" s="247"/>
      <c r="M24" s="247"/>
      <c r="N24" s="247"/>
      <c r="O24" s="247"/>
      <c r="P24" s="247"/>
      <c r="Q24" s="247"/>
      <c r="R24" s="247"/>
      <c r="S24" s="247"/>
      <c r="T24" s="245">
        <v>2.5940238428053802E-2</v>
      </c>
      <c r="U24" s="245"/>
      <c r="V24" s="245"/>
      <c r="W24" s="245"/>
      <c r="X24" s="245"/>
      <c r="Y24" s="245"/>
      <c r="Z24" s="245"/>
      <c r="AA24" s="245"/>
      <c r="AB24" s="245"/>
      <c r="AC24" s="243">
        <v>1099</v>
      </c>
      <c r="AD24" s="243"/>
      <c r="AE24" s="243"/>
      <c r="AF24" s="243"/>
      <c r="AG24" s="243"/>
      <c r="AH24" s="243"/>
      <c r="AI24" s="243"/>
      <c r="AJ24" s="243"/>
      <c r="AK24" s="243"/>
      <c r="AL24" s="15">
        <v>2.6014913007456501E-2</v>
      </c>
    </row>
    <row r="25" spans="2:41" s="1" customFormat="1" ht="12.2" customHeight="1" x14ac:dyDescent="0.15">
      <c r="B25" s="252" t="s">
        <v>65</v>
      </c>
      <c r="C25" s="252"/>
      <c r="D25" s="252"/>
      <c r="E25" s="252"/>
      <c r="F25" s="252"/>
      <c r="G25" s="252"/>
      <c r="H25" s="252"/>
      <c r="I25" s="252"/>
      <c r="J25" s="247">
        <v>2403256.2799999998</v>
      </c>
      <c r="K25" s="247"/>
      <c r="L25" s="247"/>
      <c r="M25" s="247"/>
      <c r="N25" s="247"/>
      <c r="O25" s="247"/>
      <c r="P25" s="247"/>
      <c r="Q25" s="247"/>
      <c r="R25" s="247"/>
      <c r="S25" s="247"/>
      <c r="T25" s="245">
        <v>8.1675440892753999E-4</v>
      </c>
      <c r="U25" s="245"/>
      <c r="V25" s="245"/>
      <c r="W25" s="245"/>
      <c r="X25" s="245"/>
      <c r="Y25" s="245"/>
      <c r="Z25" s="245"/>
      <c r="AA25" s="245"/>
      <c r="AB25" s="245"/>
      <c r="AC25" s="243">
        <v>44</v>
      </c>
      <c r="AD25" s="243"/>
      <c r="AE25" s="243"/>
      <c r="AF25" s="243"/>
      <c r="AG25" s="243"/>
      <c r="AH25" s="243"/>
      <c r="AI25" s="243"/>
      <c r="AJ25" s="243"/>
      <c r="AK25" s="243"/>
      <c r="AL25" s="15">
        <v>1.0415433779145499E-3</v>
      </c>
    </row>
    <row r="26" spans="2:41" s="1" customFormat="1" ht="13.35" customHeight="1" x14ac:dyDescent="0.15">
      <c r="B26" s="251"/>
      <c r="C26" s="251"/>
      <c r="D26" s="251"/>
      <c r="E26" s="251"/>
      <c r="F26" s="251"/>
      <c r="G26" s="251"/>
      <c r="H26" s="251"/>
      <c r="I26" s="251"/>
      <c r="J26" s="248">
        <v>2942446656.8299999</v>
      </c>
      <c r="K26" s="248"/>
      <c r="L26" s="248"/>
      <c r="M26" s="248"/>
      <c r="N26" s="248"/>
      <c r="O26" s="248"/>
      <c r="P26" s="248"/>
      <c r="Q26" s="248"/>
      <c r="R26" s="248"/>
      <c r="S26" s="248"/>
      <c r="T26" s="246">
        <v>1</v>
      </c>
      <c r="U26" s="246"/>
      <c r="V26" s="246"/>
      <c r="W26" s="246"/>
      <c r="X26" s="246"/>
      <c r="Y26" s="246"/>
      <c r="Z26" s="246"/>
      <c r="AA26" s="246"/>
      <c r="AB26" s="246"/>
      <c r="AC26" s="244">
        <v>42245</v>
      </c>
      <c r="AD26" s="244"/>
      <c r="AE26" s="244"/>
      <c r="AF26" s="244"/>
      <c r="AG26" s="244"/>
      <c r="AH26" s="244"/>
      <c r="AI26" s="244"/>
      <c r="AJ26" s="244"/>
      <c r="AK26" s="244"/>
      <c r="AL26" s="42">
        <v>1</v>
      </c>
    </row>
    <row r="27" spans="2:41" s="1" customFormat="1" ht="9" customHeight="1" x14ac:dyDescent="0.15"/>
    <row r="28" spans="2:41" s="1" customFormat="1" ht="19.149999999999999" customHeight="1" x14ac:dyDescent="0.15">
      <c r="B28" s="226" t="s">
        <v>1179</v>
      </c>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row>
    <row r="29" spans="2:41" s="1" customFormat="1" ht="7.9" customHeight="1" x14ac:dyDescent="0.15"/>
    <row r="30" spans="2:41" s="1" customFormat="1" ht="13.35" customHeight="1" x14ac:dyDescent="0.15">
      <c r="B30" s="224" t="s">
        <v>1073</v>
      </c>
      <c r="C30" s="224"/>
      <c r="D30" s="224"/>
      <c r="E30" s="224"/>
      <c r="F30" s="224"/>
      <c r="G30" s="224"/>
      <c r="H30" s="224"/>
      <c r="I30" s="224"/>
      <c r="J30" s="224" t="s">
        <v>1070</v>
      </c>
      <c r="K30" s="224"/>
      <c r="L30" s="224"/>
      <c r="M30" s="224"/>
      <c r="N30" s="224"/>
      <c r="O30" s="224"/>
      <c r="P30" s="224"/>
      <c r="Q30" s="224"/>
      <c r="R30" s="224"/>
      <c r="S30" s="224"/>
      <c r="T30" s="224" t="s">
        <v>1071</v>
      </c>
      <c r="U30" s="224"/>
      <c r="V30" s="224"/>
      <c r="W30" s="224"/>
      <c r="X30" s="224"/>
      <c r="Y30" s="224"/>
      <c r="Z30" s="224"/>
      <c r="AA30" s="224"/>
      <c r="AB30" s="224"/>
      <c r="AC30" s="224" t="s">
        <v>1072</v>
      </c>
      <c r="AD30" s="224"/>
      <c r="AE30" s="224"/>
      <c r="AF30" s="224"/>
      <c r="AG30" s="224"/>
      <c r="AH30" s="224"/>
      <c r="AI30" s="224"/>
      <c r="AJ30" s="224"/>
      <c r="AK30" s="224" t="s">
        <v>1071</v>
      </c>
      <c r="AL30" s="224"/>
    </row>
    <row r="31" spans="2:41" s="1" customFormat="1" ht="12.75" customHeight="1" x14ac:dyDescent="0.15">
      <c r="B31" s="250" t="s">
        <v>1074</v>
      </c>
      <c r="C31" s="250"/>
      <c r="D31" s="250"/>
      <c r="E31" s="250"/>
      <c r="F31" s="250"/>
      <c r="G31" s="250"/>
      <c r="H31" s="250"/>
      <c r="I31" s="250"/>
      <c r="J31" s="247">
        <v>363191234.66000003</v>
      </c>
      <c r="K31" s="247"/>
      <c r="L31" s="247"/>
      <c r="M31" s="247"/>
      <c r="N31" s="247"/>
      <c r="O31" s="247"/>
      <c r="P31" s="247"/>
      <c r="Q31" s="247"/>
      <c r="R31" s="247"/>
      <c r="S31" s="247"/>
      <c r="T31" s="245">
        <v>0.12343171415426001</v>
      </c>
      <c r="U31" s="245"/>
      <c r="V31" s="245"/>
      <c r="W31" s="245"/>
      <c r="X31" s="245"/>
      <c r="Y31" s="245"/>
      <c r="Z31" s="245"/>
      <c r="AA31" s="245"/>
      <c r="AB31" s="245"/>
      <c r="AC31" s="243">
        <v>3143</v>
      </c>
      <c r="AD31" s="243"/>
      <c r="AE31" s="243"/>
      <c r="AF31" s="243"/>
      <c r="AG31" s="243"/>
      <c r="AH31" s="243"/>
      <c r="AI31" s="243"/>
      <c r="AJ31" s="243"/>
      <c r="AK31" s="245">
        <v>7.4399337199668597E-2</v>
      </c>
      <c r="AL31" s="245"/>
    </row>
    <row r="32" spans="2:41" s="1" customFormat="1" ht="12.75" customHeight="1" x14ac:dyDescent="0.15">
      <c r="B32" s="250" t="s">
        <v>1075</v>
      </c>
      <c r="C32" s="250"/>
      <c r="D32" s="250"/>
      <c r="E32" s="250"/>
      <c r="F32" s="250"/>
      <c r="G32" s="250"/>
      <c r="H32" s="250"/>
      <c r="I32" s="250"/>
      <c r="J32" s="247">
        <v>271144956.67000002</v>
      </c>
      <c r="K32" s="247"/>
      <c r="L32" s="247"/>
      <c r="M32" s="247"/>
      <c r="N32" s="247"/>
      <c r="O32" s="247"/>
      <c r="P32" s="247"/>
      <c r="Q32" s="247"/>
      <c r="R32" s="247"/>
      <c r="S32" s="247"/>
      <c r="T32" s="245">
        <v>9.2149489283219102E-2</v>
      </c>
      <c r="U32" s="245"/>
      <c r="V32" s="245"/>
      <c r="W32" s="245"/>
      <c r="X32" s="245"/>
      <c r="Y32" s="245"/>
      <c r="Z32" s="245"/>
      <c r="AA32" s="245"/>
      <c r="AB32" s="245"/>
      <c r="AC32" s="243">
        <v>2815</v>
      </c>
      <c r="AD32" s="243"/>
      <c r="AE32" s="243"/>
      <c r="AF32" s="243"/>
      <c r="AG32" s="243"/>
      <c r="AH32" s="243"/>
      <c r="AI32" s="243"/>
      <c r="AJ32" s="243"/>
      <c r="AK32" s="245">
        <v>6.6635104746123802E-2</v>
      </c>
      <c r="AL32" s="245"/>
    </row>
    <row r="33" spans="2:38" s="1" customFormat="1" ht="12.75" customHeight="1" x14ac:dyDescent="0.15">
      <c r="B33" s="250" t="s">
        <v>1076</v>
      </c>
      <c r="C33" s="250"/>
      <c r="D33" s="250"/>
      <c r="E33" s="250"/>
      <c r="F33" s="250"/>
      <c r="G33" s="250"/>
      <c r="H33" s="250"/>
      <c r="I33" s="250"/>
      <c r="J33" s="247">
        <v>488468397.44</v>
      </c>
      <c r="K33" s="247"/>
      <c r="L33" s="247"/>
      <c r="M33" s="247"/>
      <c r="N33" s="247"/>
      <c r="O33" s="247"/>
      <c r="P33" s="247"/>
      <c r="Q33" s="247"/>
      <c r="R33" s="247"/>
      <c r="S33" s="247"/>
      <c r="T33" s="245">
        <v>0.16600756255212601</v>
      </c>
      <c r="U33" s="245"/>
      <c r="V33" s="245"/>
      <c r="W33" s="245"/>
      <c r="X33" s="245"/>
      <c r="Y33" s="245"/>
      <c r="Z33" s="245"/>
      <c r="AA33" s="245"/>
      <c r="AB33" s="245"/>
      <c r="AC33" s="243">
        <v>5764</v>
      </c>
      <c r="AD33" s="243"/>
      <c r="AE33" s="243"/>
      <c r="AF33" s="243"/>
      <c r="AG33" s="243"/>
      <c r="AH33" s="243"/>
      <c r="AI33" s="243"/>
      <c r="AJ33" s="243"/>
      <c r="AK33" s="245">
        <v>0.13644218250680601</v>
      </c>
      <c r="AL33" s="245"/>
    </row>
    <row r="34" spans="2:38" s="1" customFormat="1" ht="12.75" customHeight="1" x14ac:dyDescent="0.15">
      <c r="B34" s="250" t="s">
        <v>1077</v>
      </c>
      <c r="C34" s="250"/>
      <c r="D34" s="250"/>
      <c r="E34" s="250"/>
      <c r="F34" s="250"/>
      <c r="G34" s="250"/>
      <c r="H34" s="250"/>
      <c r="I34" s="250"/>
      <c r="J34" s="247">
        <v>306427712.54000002</v>
      </c>
      <c r="K34" s="247"/>
      <c r="L34" s="247"/>
      <c r="M34" s="247"/>
      <c r="N34" s="247"/>
      <c r="O34" s="247"/>
      <c r="P34" s="247"/>
      <c r="Q34" s="247"/>
      <c r="R34" s="247"/>
      <c r="S34" s="247"/>
      <c r="T34" s="245">
        <v>0.104140447823827</v>
      </c>
      <c r="U34" s="245"/>
      <c r="V34" s="245"/>
      <c r="W34" s="245"/>
      <c r="X34" s="245"/>
      <c r="Y34" s="245"/>
      <c r="Z34" s="245"/>
      <c r="AA34" s="245"/>
      <c r="AB34" s="245"/>
      <c r="AC34" s="243">
        <v>3737</v>
      </c>
      <c r="AD34" s="243"/>
      <c r="AE34" s="243"/>
      <c r="AF34" s="243"/>
      <c r="AG34" s="243"/>
      <c r="AH34" s="243"/>
      <c r="AI34" s="243"/>
      <c r="AJ34" s="243"/>
      <c r="AK34" s="245">
        <v>8.8460172801514997E-2</v>
      </c>
      <c r="AL34" s="245"/>
    </row>
    <row r="35" spans="2:38" s="1" customFormat="1" ht="12.75" customHeight="1" x14ac:dyDescent="0.15">
      <c r="B35" s="250" t="s">
        <v>1078</v>
      </c>
      <c r="C35" s="250"/>
      <c r="D35" s="250"/>
      <c r="E35" s="250"/>
      <c r="F35" s="250"/>
      <c r="G35" s="250"/>
      <c r="H35" s="250"/>
      <c r="I35" s="250"/>
      <c r="J35" s="247">
        <v>345454195.64999998</v>
      </c>
      <c r="K35" s="247"/>
      <c r="L35" s="247"/>
      <c r="M35" s="247"/>
      <c r="N35" s="247"/>
      <c r="O35" s="247"/>
      <c r="P35" s="247"/>
      <c r="Q35" s="247"/>
      <c r="R35" s="247"/>
      <c r="S35" s="247"/>
      <c r="T35" s="245">
        <v>0.117403724158646</v>
      </c>
      <c r="U35" s="245"/>
      <c r="V35" s="245"/>
      <c r="W35" s="245"/>
      <c r="X35" s="245"/>
      <c r="Y35" s="245"/>
      <c r="Z35" s="245"/>
      <c r="AA35" s="245"/>
      <c r="AB35" s="245"/>
      <c r="AC35" s="243">
        <v>4948</v>
      </c>
      <c r="AD35" s="243"/>
      <c r="AE35" s="243"/>
      <c r="AF35" s="243"/>
      <c r="AG35" s="243"/>
      <c r="AH35" s="243"/>
      <c r="AI35" s="243"/>
      <c r="AJ35" s="243"/>
      <c r="AK35" s="245">
        <v>0.117126287134572</v>
      </c>
      <c r="AL35" s="245"/>
    </row>
    <row r="36" spans="2:38" s="1" customFormat="1" ht="12.75" customHeight="1" x14ac:dyDescent="0.15">
      <c r="B36" s="250" t="s">
        <v>1079</v>
      </c>
      <c r="C36" s="250"/>
      <c r="D36" s="250"/>
      <c r="E36" s="250"/>
      <c r="F36" s="250"/>
      <c r="G36" s="250"/>
      <c r="H36" s="250"/>
      <c r="I36" s="250"/>
      <c r="J36" s="247">
        <v>682372369.50999999</v>
      </c>
      <c r="K36" s="247"/>
      <c r="L36" s="247"/>
      <c r="M36" s="247"/>
      <c r="N36" s="247"/>
      <c r="O36" s="247"/>
      <c r="P36" s="247"/>
      <c r="Q36" s="247"/>
      <c r="R36" s="247"/>
      <c r="S36" s="247"/>
      <c r="T36" s="245">
        <v>0.23190645374184801</v>
      </c>
      <c r="U36" s="245"/>
      <c r="V36" s="245"/>
      <c r="W36" s="245"/>
      <c r="X36" s="245"/>
      <c r="Y36" s="245"/>
      <c r="Z36" s="245"/>
      <c r="AA36" s="245"/>
      <c r="AB36" s="245"/>
      <c r="AC36" s="243">
        <v>11824</v>
      </c>
      <c r="AD36" s="243"/>
      <c r="AE36" s="243"/>
      <c r="AF36" s="243"/>
      <c r="AG36" s="243"/>
      <c r="AH36" s="243"/>
      <c r="AI36" s="243"/>
      <c r="AJ36" s="243"/>
      <c r="AK36" s="245">
        <v>0.27989111137412698</v>
      </c>
      <c r="AL36" s="245"/>
    </row>
    <row r="37" spans="2:38" s="1" customFormat="1" ht="12.75" customHeight="1" x14ac:dyDescent="0.15">
      <c r="B37" s="250" t="s">
        <v>1080</v>
      </c>
      <c r="C37" s="250"/>
      <c r="D37" s="250"/>
      <c r="E37" s="250"/>
      <c r="F37" s="250"/>
      <c r="G37" s="250"/>
      <c r="H37" s="250"/>
      <c r="I37" s="250"/>
      <c r="J37" s="247">
        <v>397499634.88999802</v>
      </c>
      <c r="K37" s="247"/>
      <c r="L37" s="247"/>
      <c r="M37" s="247"/>
      <c r="N37" s="247"/>
      <c r="O37" s="247"/>
      <c r="P37" s="247"/>
      <c r="Q37" s="247"/>
      <c r="R37" s="247"/>
      <c r="S37" s="247"/>
      <c r="T37" s="245">
        <v>0.13509153478358699</v>
      </c>
      <c r="U37" s="245"/>
      <c r="V37" s="245"/>
      <c r="W37" s="245"/>
      <c r="X37" s="245"/>
      <c r="Y37" s="245"/>
      <c r="Z37" s="245"/>
      <c r="AA37" s="245"/>
      <c r="AB37" s="245"/>
      <c r="AC37" s="243">
        <v>7463</v>
      </c>
      <c r="AD37" s="243"/>
      <c r="AE37" s="243"/>
      <c r="AF37" s="243"/>
      <c r="AG37" s="243"/>
      <c r="AH37" s="243"/>
      <c r="AI37" s="243"/>
      <c r="AJ37" s="243"/>
      <c r="AK37" s="245">
        <v>0.17665995975855101</v>
      </c>
      <c r="AL37" s="245"/>
    </row>
    <row r="38" spans="2:38" s="1" customFormat="1" ht="12.75" customHeight="1" x14ac:dyDescent="0.15">
      <c r="B38" s="250" t="s">
        <v>1081</v>
      </c>
      <c r="C38" s="250"/>
      <c r="D38" s="250"/>
      <c r="E38" s="250"/>
      <c r="F38" s="250"/>
      <c r="G38" s="250"/>
      <c r="H38" s="250"/>
      <c r="I38" s="250"/>
      <c r="J38" s="247">
        <v>48729139.530000001</v>
      </c>
      <c r="K38" s="247"/>
      <c r="L38" s="247"/>
      <c r="M38" s="247"/>
      <c r="N38" s="247"/>
      <c r="O38" s="247"/>
      <c r="P38" s="247"/>
      <c r="Q38" s="247"/>
      <c r="R38" s="247"/>
      <c r="S38" s="247"/>
      <c r="T38" s="245">
        <v>1.6560755457330101E-2</v>
      </c>
      <c r="U38" s="245"/>
      <c r="V38" s="245"/>
      <c r="W38" s="245"/>
      <c r="X38" s="245"/>
      <c r="Y38" s="245"/>
      <c r="Z38" s="245"/>
      <c r="AA38" s="245"/>
      <c r="AB38" s="245"/>
      <c r="AC38" s="243">
        <v>1263</v>
      </c>
      <c r="AD38" s="243"/>
      <c r="AE38" s="243"/>
      <c r="AF38" s="243"/>
      <c r="AG38" s="243"/>
      <c r="AH38" s="243"/>
      <c r="AI38" s="243"/>
      <c r="AJ38" s="243"/>
      <c r="AK38" s="245">
        <v>2.9897029234228899E-2</v>
      </c>
      <c r="AL38" s="245"/>
    </row>
    <row r="39" spans="2:38" s="1" customFormat="1" ht="12.75" customHeight="1" x14ac:dyDescent="0.15">
      <c r="B39" s="250" t="s">
        <v>1082</v>
      </c>
      <c r="C39" s="250"/>
      <c r="D39" s="250"/>
      <c r="E39" s="250"/>
      <c r="F39" s="250"/>
      <c r="G39" s="250"/>
      <c r="H39" s="250"/>
      <c r="I39" s="250"/>
      <c r="J39" s="247">
        <v>6482889.1900000004</v>
      </c>
      <c r="K39" s="247"/>
      <c r="L39" s="247"/>
      <c r="M39" s="247"/>
      <c r="N39" s="247"/>
      <c r="O39" s="247"/>
      <c r="P39" s="247"/>
      <c r="Q39" s="247"/>
      <c r="R39" s="247"/>
      <c r="S39" s="247"/>
      <c r="T39" s="245">
        <v>2.2032308300141798E-3</v>
      </c>
      <c r="U39" s="245"/>
      <c r="V39" s="245"/>
      <c r="W39" s="245"/>
      <c r="X39" s="245"/>
      <c r="Y39" s="245"/>
      <c r="Z39" s="245"/>
      <c r="AA39" s="245"/>
      <c r="AB39" s="245"/>
      <c r="AC39" s="243">
        <v>184</v>
      </c>
      <c r="AD39" s="243"/>
      <c r="AE39" s="243"/>
      <c r="AF39" s="243"/>
      <c r="AG39" s="243"/>
      <c r="AH39" s="243"/>
      <c r="AI39" s="243"/>
      <c r="AJ39" s="243"/>
      <c r="AK39" s="245">
        <v>4.3555450349153802E-3</v>
      </c>
      <c r="AL39" s="245"/>
    </row>
    <row r="40" spans="2:38" s="1" customFormat="1" ht="12.75" customHeight="1" x14ac:dyDescent="0.15">
      <c r="B40" s="250" t="s">
        <v>1083</v>
      </c>
      <c r="C40" s="250"/>
      <c r="D40" s="250"/>
      <c r="E40" s="250"/>
      <c r="F40" s="250"/>
      <c r="G40" s="250"/>
      <c r="H40" s="250"/>
      <c r="I40" s="250"/>
      <c r="J40" s="247">
        <v>1941549.24</v>
      </c>
      <c r="K40" s="247"/>
      <c r="L40" s="247"/>
      <c r="M40" s="247"/>
      <c r="N40" s="247"/>
      <c r="O40" s="247"/>
      <c r="P40" s="247"/>
      <c r="Q40" s="247"/>
      <c r="R40" s="247"/>
      <c r="S40" s="247"/>
      <c r="T40" s="245">
        <v>6.5984178013670403E-4</v>
      </c>
      <c r="U40" s="245"/>
      <c r="V40" s="245"/>
      <c r="W40" s="245"/>
      <c r="X40" s="245"/>
      <c r="Y40" s="245"/>
      <c r="Z40" s="245"/>
      <c r="AA40" s="245"/>
      <c r="AB40" s="245"/>
      <c r="AC40" s="243">
        <v>87</v>
      </c>
      <c r="AD40" s="243"/>
      <c r="AE40" s="243"/>
      <c r="AF40" s="243"/>
      <c r="AG40" s="243"/>
      <c r="AH40" s="243"/>
      <c r="AI40" s="243"/>
      <c r="AJ40" s="243"/>
      <c r="AK40" s="245">
        <v>2.0594153154219401E-3</v>
      </c>
      <c r="AL40" s="245"/>
    </row>
    <row r="41" spans="2:38" s="1" customFormat="1" ht="12.75" customHeight="1" x14ac:dyDescent="0.15">
      <c r="B41" s="250" t="s">
        <v>1084</v>
      </c>
      <c r="C41" s="250"/>
      <c r="D41" s="250"/>
      <c r="E41" s="250"/>
      <c r="F41" s="250"/>
      <c r="G41" s="250"/>
      <c r="H41" s="250"/>
      <c r="I41" s="250"/>
      <c r="J41" s="247">
        <v>3913318.28</v>
      </c>
      <c r="K41" s="247"/>
      <c r="L41" s="247"/>
      <c r="M41" s="247"/>
      <c r="N41" s="247"/>
      <c r="O41" s="247"/>
      <c r="P41" s="247"/>
      <c r="Q41" s="247"/>
      <c r="R41" s="247"/>
      <c r="S41" s="247"/>
      <c r="T41" s="245">
        <v>1.32995385690898E-3</v>
      </c>
      <c r="U41" s="245"/>
      <c r="V41" s="245"/>
      <c r="W41" s="245"/>
      <c r="X41" s="245"/>
      <c r="Y41" s="245"/>
      <c r="Z41" s="245"/>
      <c r="AA41" s="245"/>
      <c r="AB41" s="245"/>
      <c r="AC41" s="243">
        <v>255</v>
      </c>
      <c r="AD41" s="243"/>
      <c r="AE41" s="243"/>
      <c r="AF41" s="243"/>
      <c r="AG41" s="243"/>
      <c r="AH41" s="243"/>
      <c r="AI41" s="243"/>
      <c r="AJ41" s="243"/>
      <c r="AK41" s="245">
        <v>6.0362173038229399E-3</v>
      </c>
      <c r="AL41" s="245"/>
    </row>
    <row r="42" spans="2:38" s="1" customFormat="1" ht="12.75" customHeight="1" x14ac:dyDescent="0.15">
      <c r="B42" s="250" t="s">
        <v>1085</v>
      </c>
      <c r="C42" s="250"/>
      <c r="D42" s="250"/>
      <c r="E42" s="250"/>
      <c r="F42" s="250"/>
      <c r="G42" s="250"/>
      <c r="H42" s="250"/>
      <c r="I42" s="250"/>
      <c r="J42" s="247">
        <v>10119081.779999999</v>
      </c>
      <c r="K42" s="247"/>
      <c r="L42" s="247"/>
      <c r="M42" s="247"/>
      <c r="N42" s="247"/>
      <c r="O42" s="247"/>
      <c r="P42" s="247"/>
      <c r="Q42" s="247"/>
      <c r="R42" s="247"/>
      <c r="S42" s="247"/>
      <c r="T42" s="245">
        <v>3.43900262610084E-3</v>
      </c>
      <c r="U42" s="245"/>
      <c r="V42" s="245"/>
      <c r="W42" s="245"/>
      <c r="X42" s="245"/>
      <c r="Y42" s="245"/>
      <c r="Z42" s="245"/>
      <c r="AA42" s="245"/>
      <c r="AB42" s="245"/>
      <c r="AC42" s="243">
        <v>278</v>
      </c>
      <c r="AD42" s="243"/>
      <c r="AE42" s="243"/>
      <c r="AF42" s="243"/>
      <c r="AG42" s="243"/>
      <c r="AH42" s="243"/>
      <c r="AI42" s="243"/>
      <c r="AJ42" s="243"/>
      <c r="AK42" s="245">
        <v>6.5806604331873596E-3</v>
      </c>
      <c r="AL42" s="245"/>
    </row>
    <row r="43" spans="2:38" s="1" customFormat="1" ht="12.75" customHeight="1" x14ac:dyDescent="0.15">
      <c r="B43" s="250" t="s">
        <v>1086</v>
      </c>
      <c r="C43" s="250"/>
      <c r="D43" s="250"/>
      <c r="E43" s="250"/>
      <c r="F43" s="250"/>
      <c r="G43" s="250"/>
      <c r="H43" s="250"/>
      <c r="I43" s="250"/>
      <c r="J43" s="247">
        <v>9128553.2699999996</v>
      </c>
      <c r="K43" s="247"/>
      <c r="L43" s="247"/>
      <c r="M43" s="247"/>
      <c r="N43" s="247"/>
      <c r="O43" s="247"/>
      <c r="P43" s="247"/>
      <c r="Q43" s="247"/>
      <c r="R43" s="247"/>
      <c r="S43" s="247"/>
      <c r="T43" s="245">
        <v>3.1023683127137901E-3</v>
      </c>
      <c r="U43" s="245"/>
      <c r="V43" s="245"/>
      <c r="W43" s="245"/>
      <c r="X43" s="245"/>
      <c r="Y43" s="245"/>
      <c r="Z43" s="245"/>
      <c r="AA43" s="245"/>
      <c r="AB43" s="245"/>
      <c r="AC43" s="243">
        <v>190</v>
      </c>
      <c r="AD43" s="243"/>
      <c r="AE43" s="243"/>
      <c r="AF43" s="243"/>
      <c r="AG43" s="243"/>
      <c r="AH43" s="243"/>
      <c r="AI43" s="243"/>
      <c r="AJ43" s="243"/>
      <c r="AK43" s="245">
        <v>4.4975736773582697E-3</v>
      </c>
      <c r="AL43" s="245"/>
    </row>
    <row r="44" spans="2:38" s="1" customFormat="1" ht="12.75" customHeight="1" x14ac:dyDescent="0.15">
      <c r="B44" s="250" t="s">
        <v>1087</v>
      </c>
      <c r="C44" s="250"/>
      <c r="D44" s="250"/>
      <c r="E44" s="250"/>
      <c r="F44" s="250"/>
      <c r="G44" s="250"/>
      <c r="H44" s="250"/>
      <c r="I44" s="250"/>
      <c r="J44" s="247">
        <v>2049680.09</v>
      </c>
      <c r="K44" s="247"/>
      <c r="L44" s="247"/>
      <c r="M44" s="247"/>
      <c r="N44" s="247"/>
      <c r="O44" s="247"/>
      <c r="P44" s="247"/>
      <c r="Q44" s="247"/>
      <c r="R44" s="247"/>
      <c r="S44" s="247"/>
      <c r="T44" s="245">
        <v>6.9659039875618104E-4</v>
      </c>
      <c r="U44" s="245"/>
      <c r="V44" s="245"/>
      <c r="W44" s="245"/>
      <c r="X44" s="245"/>
      <c r="Y44" s="245"/>
      <c r="Z44" s="245"/>
      <c r="AA44" s="245"/>
      <c r="AB44" s="245"/>
      <c r="AC44" s="243">
        <v>37</v>
      </c>
      <c r="AD44" s="243"/>
      <c r="AE44" s="243"/>
      <c r="AF44" s="243"/>
      <c r="AG44" s="243"/>
      <c r="AH44" s="243"/>
      <c r="AI44" s="243"/>
      <c r="AJ44" s="243"/>
      <c r="AK44" s="245">
        <v>8.7584329506450501E-4</v>
      </c>
      <c r="AL44" s="245"/>
    </row>
    <row r="45" spans="2:38" s="1" customFormat="1" ht="12.75" customHeight="1" x14ac:dyDescent="0.15">
      <c r="B45" s="250" t="s">
        <v>1088</v>
      </c>
      <c r="C45" s="250"/>
      <c r="D45" s="250"/>
      <c r="E45" s="250"/>
      <c r="F45" s="250"/>
      <c r="G45" s="250"/>
      <c r="H45" s="250"/>
      <c r="I45" s="250"/>
      <c r="J45" s="247">
        <v>234323.18</v>
      </c>
      <c r="K45" s="247"/>
      <c r="L45" s="247"/>
      <c r="M45" s="247"/>
      <c r="N45" s="247"/>
      <c r="O45" s="247"/>
      <c r="P45" s="247"/>
      <c r="Q45" s="247"/>
      <c r="R45" s="247"/>
      <c r="S45" s="247"/>
      <c r="T45" s="245">
        <v>7.9635489552916698E-5</v>
      </c>
      <c r="U45" s="245"/>
      <c r="V45" s="245"/>
      <c r="W45" s="245"/>
      <c r="X45" s="245"/>
      <c r="Y45" s="245"/>
      <c r="Z45" s="245"/>
      <c r="AA45" s="245"/>
      <c r="AB45" s="245"/>
      <c r="AC45" s="243">
        <v>15</v>
      </c>
      <c r="AD45" s="243"/>
      <c r="AE45" s="243"/>
      <c r="AF45" s="243"/>
      <c r="AG45" s="243"/>
      <c r="AH45" s="243"/>
      <c r="AI45" s="243"/>
      <c r="AJ45" s="243"/>
      <c r="AK45" s="245">
        <v>3.5507160610723199E-4</v>
      </c>
      <c r="AL45" s="245"/>
    </row>
    <row r="46" spans="2:38" s="1" customFormat="1" ht="12.75" customHeight="1" x14ac:dyDescent="0.15">
      <c r="B46" s="250" t="s">
        <v>1089</v>
      </c>
      <c r="C46" s="250"/>
      <c r="D46" s="250"/>
      <c r="E46" s="250"/>
      <c r="F46" s="250"/>
      <c r="G46" s="250"/>
      <c r="H46" s="250"/>
      <c r="I46" s="250"/>
      <c r="J46" s="247">
        <v>913616.79</v>
      </c>
      <c r="K46" s="247"/>
      <c r="L46" s="247"/>
      <c r="M46" s="247"/>
      <c r="N46" s="247"/>
      <c r="O46" s="247"/>
      <c r="P46" s="247"/>
      <c r="Q46" s="247"/>
      <c r="R46" s="247"/>
      <c r="S46" s="247"/>
      <c r="T46" s="245">
        <v>3.10495616931344E-4</v>
      </c>
      <c r="U46" s="245"/>
      <c r="V46" s="245"/>
      <c r="W46" s="245"/>
      <c r="X46" s="245"/>
      <c r="Y46" s="245"/>
      <c r="Z46" s="245"/>
      <c r="AA46" s="245"/>
      <c r="AB46" s="245"/>
      <c r="AC46" s="243">
        <v>29</v>
      </c>
      <c r="AD46" s="243"/>
      <c r="AE46" s="243"/>
      <c r="AF46" s="243"/>
      <c r="AG46" s="243"/>
      <c r="AH46" s="243"/>
      <c r="AI46" s="243"/>
      <c r="AJ46" s="243"/>
      <c r="AK46" s="245">
        <v>6.8647177180731502E-4</v>
      </c>
      <c r="AL46" s="245"/>
    </row>
    <row r="47" spans="2:38" s="1" customFormat="1" ht="12.75" customHeight="1" x14ac:dyDescent="0.15">
      <c r="B47" s="250" t="s">
        <v>1090</v>
      </c>
      <c r="C47" s="250"/>
      <c r="D47" s="250"/>
      <c r="E47" s="250"/>
      <c r="F47" s="250"/>
      <c r="G47" s="250"/>
      <c r="H47" s="250"/>
      <c r="I47" s="250"/>
      <c r="J47" s="247">
        <v>2759278.63</v>
      </c>
      <c r="K47" s="247"/>
      <c r="L47" s="247"/>
      <c r="M47" s="247"/>
      <c r="N47" s="247"/>
      <c r="O47" s="247"/>
      <c r="P47" s="247"/>
      <c r="Q47" s="247"/>
      <c r="R47" s="247"/>
      <c r="S47" s="247"/>
      <c r="T47" s="245">
        <v>9.3774975447564004E-4</v>
      </c>
      <c r="U47" s="245"/>
      <c r="V47" s="245"/>
      <c r="W47" s="245"/>
      <c r="X47" s="245"/>
      <c r="Y47" s="245"/>
      <c r="Z47" s="245"/>
      <c r="AA47" s="245"/>
      <c r="AB47" s="245"/>
      <c r="AC47" s="243">
        <v>113</v>
      </c>
      <c r="AD47" s="243"/>
      <c r="AE47" s="243"/>
      <c r="AF47" s="243"/>
      <c r="AG47" s="243"/>
      <c r="AH47" s="243"/>
      <c r="AI47" s="243"/>
      <c r="AJ47" s="243"/>
      <c r="AK47" s="245">
        <v>2.6748727660078101E-3</v>
      </c>
      <c r="AL47" s="245"/>
    </row>
    <row r="48" spans="2:38" s="1" customFormat="1" ht="12.75" customHeight="1" x14ac:dyDescent="0.15">
      <c r="B48" s="250" t="s">
        <v>1091</v>
      </c>
      <c r="C48" s="250"/>
      <c r="D48" s="250"/>
      <c r="E48" s="250"/>
      <c r="F48" s="250"/>
      <c r="G48" s="250"/>
      <c r="H48" s="250"/>
      <c r="I48" s="250"/>
      <c r="J48" s="247">
        <v>1109788.83</v>
      </c>
      <c r="K48" s="247"/>
      <c r="L48" s="247"/>
      <c r="M48" s="247"/>
      <c r="N48" s="247"/>
      <c r="O48" s="247"/>
      <c r="P48" s="247"/>
      <c r="Q48" s="247"/>
      <c r="R48" s="247"/>
      <c r="S48" s="247"/>
      <c r="T48" s="245">
        <v>3.7716531833260702E-4</v>
      </c>
      <c r="U48" s="245"/>
      <c r="V48" s="245"/>
      <c r="W48" s="245"/>
      <c r="X48" s="245"/>
      <c r="Y48" s="245"/>
      <c r="Z48" s="245"/>
      <c r="AA48" s="245"/>
      <c r="AB48" s="245"/>
      <c r="AC48" s="243">
        <v>64</v>
      </c>
      <c r="AD48" s="243"/>
      <c r="AE48" s="243"/>
      <c r="AF48" s="243"/>
      <c r="AG48" s="243"/>
      <c r="AH48" s="243"/>
      <c r="AI48" s="243"/>
      <c r="AJ48" s="243"/>
      <c r="AK48" s="245">
        <v>1.5149721860575199E-3</v>
      </c>
      <c r="AL48" s="245"/>
    </row>
    <row r="49" spans="2:41" s="1" customFormat="1" ht="12.75" customHeight="1" x14ac:dyDescent="0.15">
      <c r="B49" s="250" t="s">
        <v>1092</v>
      </c>
      <c r="C49" s="250"/>
      <c r="D49" s="250"/>
      <c r="E49" s="250"/>
      <c r="F49" s="250"/>
      <c r="G49" s="250"/>
      <c r="H49" s="250"/>
      <c r="I49" s="250"/>
      <c r="J49" s="247">
        <v>213066.32</v>
      </c>
      <c r="K49" s="247"/>
      <c r="L49" s="247"/>
      <c r="M49" s="247"/>
      <c r="N49" s="247"/>
      <c r="O49" s="247"/>
      <c r="P49" s="247"/>
      <c r="Q49" s="247"/>
      <c r="R49" s="247"/>
      <c r="S49" s="247"/>
      <c r="T49" s="245">
        <v>7.2411277025339105E-5</v>
      </c>
      <c r="U49" s="245"/>
      <c r="V49" s="245"/>
      <c r="W49" s="245"/>
      <c r="X49" s="245"/>
      <c r="Y49" s="245"/>
      <c r="Z49" s="245"/>
      <c r="AA49" s="245"/>
      <c r="AB49" s="245"/>
      <c r="AC49" s="243">
        <v>27</v>
      </c>
      <c r="AD49" s="243"/>
      <c r="AE49" s="243"/>
      <c r="AF49" s="243"/>
      <c r="AG49" s="243"/>
      <c r="AH49" s="243"/>
      <c r="AI49" s="243"/>
      <c r="AJ49" s="243"/>
      <c r="AK49" s="245">
        <v>6.3912889099301698E-4</v>
      </c>
      <c r="AL49" s="245"/>
    </row>
    <row r="50" spans="2:41" s="1" customFormat="1" ht="12.75" customHeight="1" x14ac:dyDescent="0.15">
      <c r="B50" s="250" t="s">
        <v>1093</v>
      </c>
      <c r="C50" s="250"/>
      <c r="D50" s="250"/>
      <c r="E50" s="250"/>
      <c r="F50" s="250"/>
      <c r="G50" s="250"/>
      <c r="H50" s="250"/>
      <c r="I50" s="250"/>
      <c r="J50" s="247">
        <v>257828.67</v>
      </c>
      <c r="K50" s="247"/>
      <c r="L50" s="247"/>
      <c r="M50" s="247"/>
      <c r="N50" s="247"/>
      <c r="O50" s="247"/>
      <c r="P50" s="247"/>
      <c r="Q50" s="247"/>
      <c r="R50" s="247"/>
      <c r="S50" s="247"/>
      <c r="T50" s="245">
        <v>8.7623906248743296E-5</v>
      </c>
      <c r="U50" s="245"/>
      <c r="V50" s="245"/>
      <c r="W50" s="245"/>
      <c r="X50" s="245"/>
      <c r="Y50" s="245"/>
      <c r="Z50" s="245"/>
      <c r="AA50" s="245"/>
      <c r="AB50" s="245"/>
      <c r="AC50" s="243">
        <v>6</v>
      </c>
      <c r="AD50" s="243"/>
      <c r="AE50" s="243"/>
      <c r="AF50" s="243"/>
      <c r="AG50" s="243"/>
      <c r="AH50" s="243"/>
      <c r="AI50" s="243"/>
      <c r="AJ50" s="243"/>
      <c r="AK50" s="245">
        <v>1.4202864244289301E-4</v>
      </c>
      <c r="AL50" s="245"/>
    </row>
    <row r="51" spans="2:41" s="1" customFormat="1" ht="12.75" customHeight="1" x14ac:dyDescent="0.15">
      <c r="B51" s="250" t="s">
        <v>1094</v>
      </c>
      <c r="C51" s="250"/>
      <c r="D51" s="250"/>
      <c r="E51" s="250"/>
      <c r="F51" s="250"/>
      <c r="G51" s="250"/>
      <c r="H51" s="250"/>
      <c r="I51" s="250"/>
      <c r="J51" s="247">
        <v>33661.370000000003</v>
      </c>
      <c r="K51" s="247"/>
      <c r="L51" s="247"/>
      <c r="M51" s="247"/>
      <c r="N51" s="247"/>
      <c r="O51" s="247"/>
      <c r="P51" s="247"/>
      <c r="Q51" s="247"/>
      <c r="R51" s="247"/>
      <c r="S51" s="247"/>
      <c r="T51" s="245">
        <v>1.1439925315847401E-5</v>
      </c>
      <c r="U51" s="245"/>
      <c r="V51" s="245"/>
      <c r="W51" s="245"/>
      <c r="X51" s="245"/>
      <c r="Y51" s="245"/>
      <c r="Z51" s="245"/>
      <c r="AA51" s="245"/>
      <c r="AB51" s="245"/>
      <c r="AC51" s="243">
        <v>2</v>
      </c>
      <c r="AD51" s="243"/>
      <c r="AE51" s="243"/>
      <c r="AF51" s="243"/>
      <c r="AG51" s="243"/>
      <c r="AH51" s="243"/>
      <c r="AI51" s="243"/>
      <c r="AJ51" s="243"/>
      <c r="AK51" s="245">
        <v>4.73428808142976E-5</v>
      </c>
      <c r="AL51" s="245"/>
    </row>
    <row r="52" spans="2:41" s="1" customFormat="1" ht="12.75" customHeight="1" x14ac:dyDescent="0.15">
      <c r="B52" s="250" t="s">
        <v>1095</v>
      </c>
      <c r="C52" s="250"/>
      <c r="D52" s="250"/>
      <c r="E52" s="250"/>
      <c r="F52" s="250"/>
      <c r="G52" s="250"/>
      <c r="H52" s="250"/>
      <c r="I52" s="250"/>
      <c r="J52" s="247">
        <v>2380.3000000000002</v>
      </c>
      <c r="K52" s="247"/>
      <c r="L52" s="247"/>
      <c r="M52" s="247"/>
      <c r="N52" s="247"/>
      <c r="O52" s="247"/>
      <c r="P52" s="247"/>
      <c r="Q52" s="247"/>
      <c r="R52" s="247"/>
      <c r="S52" s="247"/>
      <c r="T52" s="245">
        <v>8.0895264302408195E-7</v>
      </c>
      <c r="U52" s="245"/>
      <c r="V52" s="245"/>
      <c r="W52" s="245"/>
      <c r="X52" s="245"/>
      <c r="Y52" s="245"/>
      <c r="Z52" s="245"/>
      <c r="AA52" s="245"/>
      <c r="AB52" s="245"/>
      <c r="AC52" s="243">
        <v>1</v>
      </c>
      <c r="AD52" s="243"/>
      <c r="AE52" s="243"/>
      <c r="AF52" s="243"/>
      <c r="AG52" s="243"/>
      <c r="AH52" s="243"/>
      <c r="AI52" s="243"/>
      <c r="AJ52" s="243"/>
      <c r="AK52" s="245">
        <v>2.36714404071488E-5</v>
      </c>
      <c r="AL52" s="245"/>
    </row>
    <row r="53" spans="2:41" s="1" customFormat="1" ht="12.75" customHeight="1" x14ac:dyDescent="0.15">
      <c r="B53" s="249"/>
      <c r="C53" s="249"/>
      <c r="D53" s="249"/>
      <c r="E53" s="249"/>
      <c r="F53" s="249"/>
      <c r="G53" s="249"/>
      <c r="H53" s="249"/>
      <c r="I53" s="249"/>
      <c r="J53" s="248">
        <v>2942446656.8299999</v>
      </c>
      <c r="K53" s="248"/>
      <c r="L53" s="248"/>
      <c r="M53" s="248"/>
      <c r="N53" s="248"/>
      <c r="O53" s="248"/>
      <c r="P53" s="248"/>
      <c r="Q53" s="248"/>
      <c r="R53" s="248"/>
      <c r="S53" s="248"/>
      <c r="T53" s="246">
        <v>1</v>
      </c>
      <c r="U53" s="246"/>
      <c r="V53" s="246"/>
      <c r="W53" s="246"/>
      <c r="X53" s="246"/>
      <c r="Y53" s="246"/>
      <c r="Z53" s="246"/>
      <c r="AA53" s="246"/>
      <c r="AB53" s="246"/>
      <c r="AC53" s="244">
        <v>42245</v>
      </c>
      <c r="AD53" s="244"/>
      <c r="AE53" s="244"/>
      <c r="AF53" s="244"/>
      <c r="AG53" s="244"/>
      <c r="AH53" s="244"/>
      <c r="AI53" s="244"/>
      <c r="AJ53" s="244"/>
      <c r="AK53" s="246">
        <v>1</v>
      </c>
      <c r="AL53" s="246"/>
    </row>
    <row r="54" spans="2:41" s="1" customFormat="1" ht="7.9" customHeight="1" x14ac:dyDescent="0.15"/>
    <row r="55" spans="2:41" s="1" customFormat="1" ht="19.149999999999999" customHeight="1" x14ac:dyDescent="0.15">
      <c r="B55" s="226" t="s">
        <v>1180</v>
      </c>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row>
    <row r="56" spans="2:41" s="1" customFormat="1" ht="9.6" customHeight="1" x14ac:dyDescent="0.15"/>
    <row r="57" spans="2:41" s="1" customFormat="1" ht="13.35" customHeight="1" x14ac:dyDescent="0.15">
      <c r="B57" s="224" t="s">
        <v>1073</v>
      </c>
      <c r="C57" s="224"/>
      <c r="D57" s="224"/>
      <c r="E57" s="224"/>
      <c r="F57" s="224"/>
      <c r="G57" s="224"/>
      <c r="H57" s="224"/>
      <c r="I57" s="224"/>
      <c r="J57" s="224"/>
      <c r="K57" s="224" t="s">
        <v>1070</v>
      </c>
      <c r="L57" s="224"/>
      <c r="M57" s="224"/>
      <c r="N57" s="224"/>
      <c r="O57" s="224"/>
      <c r="P57" s="224"/>
      <c r="Q57" s="224"/>
      <c r="R57" s="224"/>
      <c r="S57" s="224"/>
      <c r="T57" s="224" t="s">
        <v>1071</v>
      </c>
      <c r="U57" s="224"/>
      <c r="V57" s="224"/>
      <c r="W57" s="224"/>
      <c r="X57" s="224"/>
      <c r="Y57" s="224"/>
      <c r="Z57" s="224"/>
      <c r="AA57" s="224"/>
      <c r="AB57" s="224"/>
      <c r="AC57" s="224" t="s">
        <v>1072</v>
      </c>
      <c r="AD57" s="224"/>
      <c r="AE57" s="224"/>
      <c r="AF57" s="224"/>
      <c r="AG57" s="224"/>
      <c r="AH57" s="224" t="s">
        <v>1071</v>
      </c>
      <c r="AI57" s="224"/>
      <c r="AJ57" s="224"/>
      <c r="AK57" s="224"/>
      <c r="AL57" s="224"/>
      <c r="AM57" s="224"/>
      <c r="AN57" s="224"/>
    </row>
    <row r="58" spans="2:41" s="1" customFormat="1" ht="10.7" customHeight="1" x14ac:dyDescent="0.15">
      <c r="B58" s="250" t="s">
        <v>1096</v>
      </c>
      <c r="C58" s="250"/>
      <c r="D58" s="250"/>
      <c r="E58" s="250"/>
      <c r="F58" s="250"/>
      <c r="G58" s="250"/>
      <c r="H58" s="250"/>
      <c r="I58" s="250"/>
      <c r="J58" s="250"/>
      <c r="K58" s="247">
        <v>137593.32</v>
      </c>
      <c r="L58" s="247"/>
      <c r="M58" s="247"/>
      <c r="N58" s="247"/>
      <c r="O58" s="247"/>
      <c r="P58" s="247"/>
      <c r="Q58" s="247"/>
      <c r="R58" s="247"/>
      <c r="S58" s="247"/>
      <c r="T58" s="245">
        <v>4.6761534208485501E-5</v>
      </c>
      <c r="U58" s="245"/>
      <c r="V58" s="245"/>
      <c r="W58" s="245"/>
      <c r="X58" s="245"/>
      <c r="Y58" s="245"/>
      <c r="Z58" s="245"/>
      <c r="AA58" s="245"/>
      <c r="AB58" s="245"/>
      <c r="AC58" s="243">
        <v>298</v>
      </c>
      <c r="AD58" s="243"/>
      <c r="AE58" s="243"/>
      <c r="AF58" s="243"/>
      <c r="AG58" s="243"/>
      <c r="AH58" s="245">
        <v>7.0540892413303302E-3</v>
      </c>
      <c r="AI58" s="245"/>
      <c r="AJ58" s="245"/>
      <c r="AK58" s="245"/>
      <c r="AL58" s="245"/>
      <c r="AM58" s="245"/>
      <c r="AN58" s="245"/>
    </row>
    <row r="59" spans="2:41" s="1" customFormat="1" ht="10.7" customHeight="1" x14ac:dyDescent="0.15">
      <c r="B59" s="250" t="s">
        <v>1074</v>
      </c>
      <c r="C59" s="250"/>
      <c r="D59" s="250"/>
      <c r="E59" s="250"/>
      <c r="F59" s="250"/>
      <c r="G59" s="250"/>
      <c r="H59" s="250"/>
      <c r="I59" s="250"/>
      <c r="J59" s="250"/>
      <c r="K59" s="247">
        <v>13416764.23</v>
      </c>
      <c r="L59" s="247"/>
      <c r="M59" s="247"/>
      <c r="N59" s="247"/>
      <c r="O59" s="247"/>
      <c r="P59" s="247"/>
      <c r="Q59" s="247"/>
      <c r="R59" s="247"/>
      <c r="S59" s="247"/>
      <c r="T59" s="245">
        <v>4.5597306577697897E-3</v>
      </c>
      <c r="U59" s="245"/>
      <c r="V59" s="245"/>
      <c r="W59" s="245"/>
      <c r="X59" s="245"/>
      <c r="Y59" s="245"/>
      <c r="Z59" s="245"/>
      <c r="AA59" s="245"/>
      <c r="AB59" s="245"/>
      <c r="AC59" s="243">
        <v>511</v>
      </c>
      <c r="AD59" s="243"/>
      <c r="AE59" s="243"/>
      <c r="AF59" s="243"/>
      <c r="AG59" s="243"/>
      <c r="AH59" s="245">
        <v>1.2096106048053E-2</v>
      </c>
      <c r="AI59" s="245"/>
      <c r="AJ59" s="245"/>
      <c r="AK59" s="245"/>
      <c r="AL59" s="245"/>
      <c r="AM59" s="245"/>
      <c r="AN59" s="245"/>
    </row>
    <row r="60" spans="2:41" s="1" customFormat="1" ht="10.7" customHeight="1" x14ac:dyDescent="0.15">
      <c r="B60" s="250" t="s">
        <v>1075</v>
      </c>
      <c r="C60" s="250"/>
      <c r="D60" s="250"/>
      <c r="E60" s="250"/>
      <c r="F60" s="250"/>
      <c r="G60" s="250"/>
      <c r="H60" s="250"/>
      <c r="I60" s="250"/>
      <c r="J60" s="250"/>
      <c r="K60" s="247">
        <v>20563131.219999999</v>
      </c>
      <c r="L60" s="247"/>
      <c r="M60" s="247"/>
      <c r="N60" s="247"/>
      <c r="O60" s="247"/>
      <c r="P60" s="247"/>
      <c r="Q60" s="247"/>
      <c r="R60" s="247"/>
      <c r="S60" s="247"/>
      <c r="T60" s="245">
        <v>6.9884465610511202E-3</v>
      </c>
      <c r="U60" s="245"/>
      <c r="V60" s="245"/>
      <c r="W60" s="245"/>
      <c r="X60" s="245"/>
      <c r="Y60" s="245"/>
      <c r="Z60" s="245"/>
      <c r="AA60" s="245"/>
      <c r="AB60" s="245"/>
      <c r="AC60" s="243">
        <v>821</v>
      </c>
      <c r="AD60" s="243"/>
      <c r="AE60" s="243"/>
      <c r="AF60" s="243"/>
      <c r="AG60" s="243"/>
      <c r="AH60" s="245">
        <v>1.94342525742691E-2</v>
      </c>
      <c r="AI60" s="245"/>
      <c r="AJ60" s="245"/>
      <c r="AK60" s="245"/>
      <c r="AL60" s="245"/>
      <c r="AM60" s="245"/>
      <c r="AN60" s="245"/>
    </row>
    <row r="61" spans="2:41" s="1" customFormat="1" ht="10.7" customHeight="1" x14ac:dyDescent="0.15">
      <c r="B61" s="250" t="s">
        <v>1076</v>
      </c>
      <c r="C61" s="250"/>
      <c r="D61" s="250"/>
      <c r="E61" s="250"/>
      <c r="F61" s="250"/>
      <c r="G61" s="250"/>
      <c r="H61" s="250"/>
      <c r="I61" s="250"/>
      <c r="J61" s="250"/>
      <c r="K61" s="247">
        <v>37991177.7000001</v>
      </c>
      <c r="L61" s="247"/>
      <c r="M61" s="247"/>
      <c r="N61" s="247"/>
      <c r="O61" s="247"/>
      <c r="P61" s="247"/>
      <c r="Q61" s="247"/>
      <c r="R61" s="247"/>
      <c r="S61" s="247"/>
      <c r="T61" s="245">
        <v>1.2911424447343899E-2</v>
      </c>
      <c r="U61" s="245"/>
      <c r="V61" s="245"/>
      <c r="W61" s="245"/>
      <c r="X61" s="245"/>
      <c r="Y61" s="245"/>
      <c r="Z61" s="245"/>
      <c r="AA61" s="245"/>
      <c r="AB61" s="245"/>
      <c r="AC61" s="243">
        <v>1323</v>
      </c>
      <c r="AD61" s="243"/>
      <c r="AE61" s="243"/>
      <c r="AF61" s="243"/>
      <c r="AG61" s="243"/>
      <c r="AH61" s="245">
        <v>3.13173156586578E-2</v>
      </c>
      <c r="AI61" s="245"/>
      <c r="AJ61" s="245"/>
      <c r="AK61" s="245"/>
      <c r="AL61" s="245"/>
      <c r="AM61" s="245"/>
      <c r="AN61" s="245"/>
    </row>
    <row r="62" spans="2:41" s="1" customFormat="1" ht="10.7" customHeight="1" x14ac:dyDescent="0.15">
      <c r="B62" s="250" t="s">
        <v>1077</v>
      </c>
      <c r="C62" s="250"/>
      <c r="D62" s="250"/>
      <c r="E62" s="250"/>
      <c r="F62" s="250"/>
      <c r="G62" s="250"/>
      <c r="H62" s="250"/>
      <c r="I62" s="250"/>
      <c r="J62" s="250"/>
      <c r="K62" s="247">
        <v>86132899.450000003</v>
      </c>
      <c r="L62" s="247"/>
      <c r="M62" s="247"/>
      <c r="N62" s="247"/>
      <c r="O62" s="247"/>
      <c r="P62" s="247"/>
      <c r="Q62" s="247"/>
      <c r="R62" s="247"/>
      <c r="S62" s="247"/>
      <c r="T62" s="245">
        <v>2.92725440748666E-2</v>
      </c>
      <c r="U62" s="245"/>
      <c r="V62" s="245"/>
      <c r="W62" s="245"/>
      <c r="X62" s="245"/>
      <c r="Y62" s="245"/>
      <c r="Z62" s="245"/>
      <c r="AA62" s="245"/>
      <c r="AB62" s="245"/>
      <c r="AC62" s="243">
        <v>3145</v>
      </c>
      <c r="AD62" s="243"/>
      <c r="AE62" s="243"/>
      <c r="AF62" s="243"/>
      <c r="AG62" s="243"/>
      <c r="AH62" s="245">
        <v>7.4446680080482899E-2</v>
      </c>
      <c r="AI62" s="245"/>
      <c r="AJ62" s="245"/>
      <c r="AK62" s="245"/>
      <c r="AL62" s="245"/>
      <c r="AM62" s="245"/>
      <c r="AN62" s="245"/>
    </row>
    <row r="63" spans="2:41" s="1" customFormat="1" ht="10.7" customHeight="1" x14ac:dyDescent="0.15">
      <c r="B63" s="250" t="s">
        <v>1078</v>
      </c>
      <c r="C63" s="250"/>
      <c r="D63" s="250"/>
      <c r="E63" s="250"/>
      <c r="F63" s="250"/>
      <c r="G63" s="250"/>
      <c r="H63" s="250"/>
      <c r="I63" s="250"/>
      <c r="J63" s="250"/>
      <c r="K63" s="247">
        <v>111542491.2</v>
      </c>
      <c r="L63" s="247"/>
      <c r="M63" s="247"/>
      <c r="N63" s="247"/>
      <c r="O63" s="247"/>
      <c r="P63" s="247"/>
      <c r="Q63" s="247"/>
      <c r="R63" s="247"/>
      <c r="S63" s="247"/>
      <c r="T63" s="245">
        <v>3.7908075900403598E-2</v>
      </c>
      <c r="U63" s="245"/>
      <c r="V63" s="245"/>
      <c r="W63" s="245"/>
      <c r="X63" s="245"/>
      <c r="Y63" s="245"/>
      <c r="Z63" s="245"/>
      <c r="AA63" s="245"/>
      <c r="AB63" s="245"/>
      <c r="AC63" s="243">
        <v>3547</v>
      </c>
      <c r="AD63" s="243"/>
      <c r="AE63" s="243"/>
      <c r="AF63" s="243"/>
      <c r="AG63" s="243"/>
      <c r="AH63" s="245">
        <v>8.3962599124156698E-2</v>
      </c>
      <c r="AI63" s="245"/>
      <c r="AJ63" s="245"/>
      <c r="AK63" s="245"/>
      <c r="AL63" s="245"/>
      <c r="AM63" s="245"/>
      <c r="AN63" s="245"/>
    </row>
    <row r="64" spans="2:41" s="1" customFormat="1" ht="10.7" customHeight="1" x14ac:dyDescent="0.15">
      <c r="B64" s="250" t="s">
        <v>1079</v>
      </c>
      <c r="C64" s="250"/>
      <c r="D64" s="250"/>
      <c r="E64" s="250"/>
      <c r="F64" s="250"/>
      <c r="G64" s="250"/>
      <c r="H64" s="250"/>
      <c r="I64" s="250"/>
      <c r="J64" s="250"/>
      <c r="K64" s="247">
        <v>82012739.059999898</v>
      </c>
      <c r="L64" s="247"/>
      <c r="M64" s="247"/>
      <c r="N64" s="247"/>
      <c r="O64" s="247"/>
      <c r="P64" s="247"/>
      <c r="Q64" s="247"/>
      <c r="R64" s="247"/>
      <c r="S64" s="247"/>
      <c r="T64" s="245">
        <v>2.7872294258804001E-2</v>
      </c>
      <c r="U64" s="245"/>
      <c r="V64" s="245"/>
      <c r="W64" s="245"/>
      <c r="X64" s="245"/>
      <c r="Y64" s="245"/>
      <c r="Z64" s="245"/>
      <c r="AA64" s="245"/>
      <c r="AB64" s="245"/>
      <c r="AC64" s="243">
        <v>2067</v>
      </c>
      <c r="AD64" s="243"/>
      <c r="AE64" s="243"/>
      <c r="AF64" s="243"/>
      <c r="AG64" s="243"/>
      <c r="AH64" s="245">
        <v>4.8928867321576502E-2</v>
      </c>
      <c r="AI64" s="245"/>
      <c r="AJ64" s="245"/>
      <c r="AK64" s="245"/>
      <c r="AL64" s="245"/>
      <c r="AM64" s="245"/>
      <c r="AN64" s="245"/>
    </row>
    <row r="65" spans="2:40" s="1" customFormat="1" ht="10.7" customHeight="1" x14ac:dyDescent="0.15">
      <c r="B65" s="250" t="s">
        <v>1080</v>
      </c>
      <c r="C65" s="250"/>
      <c r="D65" s="250"/>
      <c r="E65" s="250"/>
      <c r="F65" s="250"/>
      <c r="G65" s="250"/>
      <c r="H65" s="250"/>
      <c r="I65" s="250"/>
      <c r="J65" s="250"/>
      <c r="K65" s="247">
        <v>107457551.14</v>
      </c>
      <c r="L65" s="247"/>
      <c r="M65" s="247"/>
      <c r="N65" s="247"/>
      <c r="O65" s="247"/>
      <c r="P65" s="247"/>
      <c r="Q65" s="247"/>
      <c r="R65" s="247"/>
      <c r="S65" s="247"/>
      <c r="T65" s="245">
        <v>3.6519795827248E-2</v>
      </c>
      <c r="U65" s="245"/>
      <c r="V65" s="245"/>
      <c r="W65" s="245"/>
      <c r="X65" s="245"/>
      <c r="Y65" s="245"/>
      <c r="Z65" s="245"/>
      <c r="AA65" s="245"/>
      <c r="AB65" s="245"/>
      <c r="AC65" s="243">
        <v>2235</v>
      </c>
      <c r="AD65" s="243"/>
      <c r="AE65" s="243"/>
      <c r="AF65" s="243"/>
      <c r="AG65" s="243"/>
      <c r="AH65" s="245">
        <v>5.2905669309977497E-2</v>
      </c>
      <c r="AI65" s="245"/>
      <c r="AJ65" s="245"/>
      <c r="AK65" s="245"/>
      <c r="AL65" s="245"/>
      <c r="AM65" s="245"/>
      <c r="AN65" s="245"/>
    </row>
    <row r="66" spans="2:40" s="1" customFormat="1" ht="10.7" customHeight="1" x14ac:dyDescent="0.15">
      <c r="B66" s="250" t="s">
        <v>1081</v>
      </c>
      <c r="C66" s="250"/>
      <c r="D66" s="250"/>
      <c r="E66" s="250"/>
      <c r="F66" s="250"/>
      <c r="G66" s="250"/>
      <c r="H66" s="250"/>
      <c r="I66" s="250"/>
      <c r="J66" s="250"/>
      <c r="K66" s="247">
        <v>125637225.59</v>
      </c>
      <c r="L66" s="247"/>
      <c r="M66" s="247"/>
      <c r="N66" s="247"/>
      <c r="O66" s="247"/>
      <c r="P66" s="247"/>
      <c r="Q66" s="247"/>
      <c r="R66" s="247"/>
      <c r="S66" s="247"/>
      <c r="T66" s="245">
        <v>4.2698216906794602E-2</v>
      </c>
      <c r="U66" s="245"/>
      <c r="V66" s="245"/>
      <c r="W66" s="245"/>
      <c r="X66" s="245"/>
      <c r="Y66" s="245"/>
      <c r="Z66" s="245"/>
      <c r="AA66" s="245"/>
      <c r="AB66" s="245"/>
      <c r="AC66" s="243">
        <v>2479</v>
      </c>
      <c r="AD66" s="243"/>
      <c r="AE66" s="243"/>
      <c r="AF66" s="243"/>
      <c r="AG66" s="243"/>
      <c r="AH66" s="245">
        <v>5.8681500769321798E-2</v>
      </c>
      <c r="AI66" s="245"/>
      <c r="AJ66" s="245"/>
      <c r="AK66" s="245"/>
      <c r="AL66" s="245"/>
      <c r="AM66" s="245"/>
      <c r="AN66" s="245"/>
    </row>
    <row r="67" spans="2:40" s="1" customFormat="1" ht="10.7" customHeight="1" x14ac:dyDescent="0.15">
      <c r="B67" s="250" t="s">
        <v>1082</v>
      </c>
      <c r="C67" s="250"/>
      <c r="D67" s="250"/>
      <c r="E67" s="250"/>
      <c r="F67" s="250"/>
      <c r="G67" s="250"/>
      <c r="H67" s="250"/>
      <c r="I67" s="250"/>
      <c r="J67" s="250"/>
      <c r="K67" s="247">
        <v>117101131.27</v>
      </c>
      <c r="L67" s="247"/>
      <c r="M67" s="247"/>
      <c r="N67" s="247"/>
      <c r="O67" s="247"/>
      <c r="P67" s="247"/>
      <c r="Q67" s="247"/>
      <c r="R67" s="247"/>
      <c r="S67" s="247"/>
      <c r="T67" s="245">
        <v>3.9797197681794898E-2</v>
      </c>
      <c r="U67" s="245"/>
      <c r="V67" s="245"/>
      <c r="W67" s="245"/>
      <c r="X67" s="245"/>
      <c r="Y67" s="245"/>
      <c r="Z67" s="245"/>
      <c r="AA67" s="245"/>
      <c r="AB67" s="245"/>
      <c r="AC67" s="243">
        <v>2015</v>
      </c>
      <c r="AD67" s="243"/>
      <c r="AE67" s="243"/>
      <c r="AF67" s="243"/>
      <c r="AG67" s="243"/>
      <c r="AH67" s="245">
        <v>4.7697952420404803E-2</v>
      </c>
      <c r="AI67" s="245"/>
      <c r="AJ67" s="245"/>
      <c r="AK67" s="245"/>
      <c r="AL67" s="245"/>
      <c r="AM67" s="245"/>
      <c r="AN67" s="245"/>
    </row>
    <row r="68" spans="2:40" s="1" customFormat="1" ht="10.7" customHeight="1" x14ac:dyDescent="0.15">
      <c r="B68" s="250" t="s">
        <v>1083</v>
      </c>
      <c r="C68" s="250"/>
      <c r="D68" s="250"/>
      <c r="E68" s="250"/>
      <c r="F68" s="250"/>
      <c r="G68" s="250"/>
      <c r="H68" s="250"/>
      <c r="I68" s="250"/>
      <c r="J68" s="250"/>
      <c r="K68" s="247">
        <v>149369593.78</v>
      </c>
      <c r="L68" s="247"/>
      <c r="M68" s="247"/>
      <c r="N68" s="247"/>
      <c r="O68" s="247"/>
      <c r="P68" s="247"/>
      <c r="Q68" s="247"/>
      <c r="R68" s="247"/>
      <c r="S68" s="247"/>
      <c r="T68" s="245">
        <v>5.07637388882764E-2</v>
      </c>
      <c r="U68" s="245"/>
      <c r="V68" s="245"/>
      <c r="W68" s="245"/>
      <c r="X68" s="245"/>
      <c r="Y68" s="245"/>
      <c r="Z68" s="245"/>
      <c r="AA68" s="245"/>
      <c r="AB68" s="245"/>
      <c r="AC68" s="243">
        <v>2305</v>
      </c>
      <c r="AD68" s="243"/>
      <c r="AE68" s="243"/>
      <c r="AF68" s="243"/>
      <c r="AG68" s="243"/>
      <c r="AH68" s="245">
        <v>5.4562670138477903E-2</v>
      </c>
      <c r="AI68" s="245"/>
      <c r="AJ68" s="245"/>
      <c r="AK68" s="245"/>
      <c r="AL68" s="245"/>
      <c r="AM68" s="245"/>
      <c r="AN68" s="245"/>
    </row>
    <row r="69" spans="2:40" s="1" customFormat="1" ht="10.7" customHeight="1" x14ac:dyDescent="0.15">
      <c r="B69" s="250" t="s">
        <v>1084</v>
      </c>
      <c r="C69" s="250"/>
      <c r="D69" s="250"/>
      <c r="E69" s="250"/>
      <c r="F69" s="250"/>
      <c r="G69" s="250"/>
      <c r="H69" s="250"/>
      <c r="I69" s="250"/>
      <c r="J69" s="250"/>
      <c r="K69" s="247">
        <v>99498602.189999804</v>
      </c>
      <c r="L69" s="247"/>
      <c r="M69" s="247"/>
      <c r="N69" s="247"/>
      <c r="O69" s="247"/>
      <c r="P69" s="247"/>
      <c r="Q69" s="247"/>
      <c r="R69" s="247"/>
      <c r="S69" s="247"/>
      <c r="T69" s="245">
        <v>3.3814921320338601E-2</v>
      </c>
      <c r="U69" s="245"/>
      <c r="V69" s="245"/>
      <c r="W69" s="245"/>
      <c r="X69" s="245"/>
      <c r="Y69" s="245"/>
      <c r="Z69" s="245"/>
      <c r="AA69" s="245"/>
      <c r="AB69" s="245"/>
      <c r="AC69" s="243">
        <v>1448</v>
      </c>
      <c r="AD69" s="243"/>
      <c r="AE69" s="243"/>
      <c r="AF69" s="243"/>
      <c r="AG69" s="243"/>
      <c r="AH69" s="245">
        <v>3.4276245709551401E-2</v>
      </c>
      <c r="AI69" s="245"/>
      <c r="AJ69" s="245"/>
      <c r="AK69" s="245"/>
      <c r="AL69" s="245"/>
      <c r="AM69" s="245"/>
      <c r="AN69" s="245"/>
    </row>
    <row r="70" spans="2:40" s="1" customFormat="1" ht="10.7" customHeight="1" x14ac:dyDescent="0.15">
      <c r="B70" s="250" t="s">
        <v>1085</v>
      </c>
      <c r="C70" s="250"/>
      <c r="D70" s="250"/>
      <c r="E70" s="250"/>
      <c r="F70" s="250"/>
      <c r="G70" s="250"/>
      <c r="H70" s="250"/>
      <c r="I70" s="250"/>
      <c r="J70" s="250"/>
      <c r="K70" s="247">
        <v>113378271.73</v>
      </c>
      <c r="L70" s="247"/>
      <c r="M70" s="247"/>
      <c r="N70" s="247"/>
      <c r="O70" s="247"/>
      <c r="P70" s="247"/>
      <c r="Q70" s="247"/>
      <c r="R70" s="247"/>
      <c r="S70" s="247"/>
      <c r="T70" s="245">
        <v>3.8531971842829103E-2</v>
      </c>
      <c r="U70" s="245"/>
      <c r="V70" s="245"/>
      <c r="W70" s="245"/>
      <c r="X70" s="245"/>
      <c r="Y70" s="245"/>
      <c r="Z70" s="245"/>
      <c r="AA70" s="245"/>
      <c r="AB70" s="245"/>
      <c r="AC70" s="243">
        <v>1512</v>
      </c>
      <c r="AD70" s="243"/>
      <c r="AE70" s="243"/>
      <c r="AF70" s="243"/>
      <c r="AG70" s="243"/>
      <c r="AH70" s="245">
        <v>3.57912178956089E-2</v>
      </c>
      <c r="AI70" s="245"/>
      <c r="AJ70" s="245"/>
      <c r="AK70" s="245"/>
      <c r="AL70" s="245"/>
      <c r="AM70" s="245"/>
      <c r="AN70" s="245"/>
    </row>
    <row r="71" spans="2:40" s="1" customFormat="1" ht="10.7" customHeight="1" x14ac:dyDescent="0.15">
      <c r="B71" s="250" t="s">
        <v>1086</v>
      </c>
      <c r="C71" s="250"/>
      <c r="D71" s="250"/>
      <c r="E71" s="250"/>
      <c r="F71" s="250"/>
      <c r="G71" s="250"/>
      <c r="H71" s="250"/>
      <c r="I71" s="250"/>
      <c r="J71" s="250"/>
      <c r="K71" s="247">
        <v>165157731.34999999</v>
      </c>
      <c r="L71" s="247"/>
      <c r="M71" s="247"/>
      <c r="N71" s="247"/>
      <c r="O71" s="247"/>
      <c r="P71" s="247"/>
      <c r="Q71" s="247"/>
      <c r="R71" s="247"/>
      <c r="S71" s="247"/>
      <c r="T71" s="245">
        <v>5.6129388434837502E-2</v>
      </c>
      <c r="U71" s="245"/>
      <c r="V71" s="245"/>
      <c r="W71" s="245"/>
      <c r="X71" s="245"/>
      <c r="Y71" s="245"/>
      <c r="Z71" s="245"/>
      <c r="AA71" s="245"/>
      <c r="AB71" s="245"/>
      <c r="AC71" s="243">
        <v>2155</v>
      </c>
      <c r="AD71" s="243"/>
      <c r="AE71" s="243"/>
      <c r="AF71" s="243"/>
      <c r="AG71" s="243"/>
      <c r="AH71" s="245">
        <v>5.1011954077405601E-2</v>
      </c>
      <c r="AI71" s="245"/>
      <c r="AJ71" s="245"/>
      <c r="AK71" s="245"/>
      <c r="AL71" s="245"/>
      <c r="AM71" s="245"/>
      <c r="AN71" s="245"/>
    </row>
    <row r="72" spans="2:40" s="1" customFormat="1" ht="10.7" customHeight="1" x14ac:dyDescent="0.15">
      <c r="B72" s="250" t="s">
        <v>1087</v>
      </c>
      <c r="C72" s="250"/>
      <c r="D72" s="250"/>
      <c r="E72" s="250"/>
      <c r="F72" s="250"/>
      <c r="G72" s="250"/>
      <c r="H72" s="250"/>
      <c r="I72" s="250"/>
      <c r="J72" s="250"/>
      <c r="K72" s="247">
        <v>163490984.81</v>
      </c>
      <c r="L72" s="247"/>
      <c r="M72" s="247"/>
      <c r="N72" s="247"/>
      <c r="O72" s="247"/>
      <c r="P72" s="247"/>
      <c r="Q72" s="247"/>
      <c r="R72" s="247"/>
      <c r="S72" s="247"/>
      <c r="T72" s="245">
        <v>5.55629392398687E-2</v>
      </c>
      <c r="U72" s="245"/>
      <c r="V72" s="245"/>
      <c r="W72" s="245"/>
      <c r="X72" s="245"/>
      <c r="Y72" s="245"/>
      <c r="Z72" s="245"/>
      <c r="AA72" s="245"/>
      <c r="AB72" s="245"/>
      <c r="AC72" s="243">
        <v>1972</v>
      </c>
      <c r="AD72" s="243"/>
      <c r="AE72" s="243"/>
      <c r="AF72" s="243"/>
      <c r="AG72" s="243"/>
      <c r="AH72" s="245">
        <v>4.6680080482897401E-2</v>
      </c>
      <c r="AI72" s="245"/>
      <c r="AJ72" s="245"/>
      <c r="AK72" s="245"/>
      <c r="AL72" s="245"/>
      <c r="AM72" s="245"/>
      <c r="AN72" s="245"/>
    </row>
    <row r="73" spans="2:40" s="1" customFormat="1" ht="10.7" customHeight="1" x14ac:dyDescent="0.15">
      <c r="B73" s="250" t="s">
        <v>1088</v>
      </c>
      <c r="C73" s="250"/>
      <c r="D73" s="250"/>
      <c r="E73" s="250"/>
      <c r="F73" s="250"/>
      <c r="G73" s="250"/>
      <c r="H73" s="250"/>
      <c r="I73" s="250"/>
      <c r="J73" s="250"/>
      <c r="K73" s="247">
        <v>204000191.25999999</v>
      </c>
      <c r="L73" s="247"/>
      <c r="M73" s="247"/>
      <c r="N73" s="247"/>
      <c r="O73" s="247"/>
      <c r="P73" s="247"/>
      <c r="Q73" s="247"/>
      <c r="R73" s="247"/>
      <c r="S73" s="247"/>
      <c r="T73" s="245">
        <v>6.9330123890768106E-2</v>
      </c>
      <c r="U73" s="245"/>
      <c r="V73" s="245"/>
      <c r="W73" s="245"/>
      <c r="X73" s="245"/>
      <c r="Y73" s="245"/>
      <c r="Z73" s="245"/>
      <c r="AA73" s="245"/>
      <c r="AB73" s="245"/>
      <c r="AC73" s="243">
        <v>2228</v>
      </c>
      <c r="AD73" s="243"/>
      <c r="AE73" s="243"/>
      <c r="AF73" s="243"/>
      <c r="AG73" s="243"/>
      <c r="AH73" s="245">
        <v>5.2739969227127502E-2</v>
      </c>
      <c r="AI73" s="245"/>
      <c r="AJ73" s="245"/>
      <c r="AK73" s="245"/>
      <c r="AL73" s="245"/>
      <c r="AM73" s="245"/>
      <c r="AN73" s="245"/>
    </row>
    <row r="74" spans="2:40" s="1" customFormat="1" ht="10.7" customHeight="1" x14ac:dyDescent="0.15">
      <c r="B74" s="250" t="s">
        <v>1089</v>
      </c>
      <c r="C74" s="250"/>
      <c r="D74" s="250"/>
      <c r="E74" s="250"/>
      <c r="F74" s="250"/>
      <c r="G74" s="250"/>
      <c r="H74" s="250"/>
      <c r="I74" s="250"/>
      <c r="J74" s="250"/>
      <c r="K74" s="247">
        <v>131761510.16</v>
      </c>
      <c r="L74" s="247"/>
      <c r="M74" s="247"/>
      <c r="N74" s="247"/>
      <c r="O74" s="247"/>
      <c r="P74" s="247"/>
      <c r="Q74" s="247"/>
      <c r="R74" s="247"/>
      <c r="S74" s="247"/>
      <c r="T74" s="245">
        <v>4.47795747984608E-2</v>
      </c>
      <c r="U74" s="245"/>
      <c r="V74" s="245"/>
      <c r="W74" s="245"/>
      <c r="X74" s="245"/>
      <c r="Y74" s="245"/>
      <c r="Z74" s="245"/>
      <c r="AA74" s="245"/>
      <c r="AB74" s="245"/>
      <c r="AC74" s="243">
        <v>1356</v>
      </c>
      <c r="AD74" s="243"/>
      <c r="AE74" s="243"/>
      <c r="AF74" s="243"/>
      <c r="AG74" s="243"/>
      <c r="AH74" s="245">
        <v>3.2098473192093697E-2</v>
      </c>
      <c r="AI74" s="245"/>
      <c r="AJ74" s="245"/>
      <c r="AK74" s="245"/>
      <c r="AL74" s="245"/>
      <c r="AM74" s="245"/>
      <c r="AN74" s="245"/>
    </row>
    <row r="75" spans="2:40" s="1" customFormat="1" ht="10.7" customHeight="1" x14ac:dyDescent="0.15">
      <c r="B75" s="250" t="s">
        <v>1090</v>
      </c>
      <c r="C75" s="250"/>
      <c r="D75" s="250"/>
      <c r="E75" s="250"/>
      <c r="F75" s="250"/>
      <c r="G75" s="250"/>
      <c r="H75" s="250"/>
      <c r="I75" s="250"/>
      <c r="J75" s="250"/>
      <c r="K75" s="247">
        <v>130790418.62</v>
      </c>
      <c r="L75" s="247"/>
      <c r="M75" s="247"/>
      <c r="N75" s="247"/>
      <c r="O75" s="247"/>
      <c r="P75" s="247"/>
      <c r="Q75" s="247"/>
      <c r="R75" s="247"/>
      <c r="S75" s="247"/>
      <c r="T75" s="245">
        <v>4.4449546202106803E-2</v>
      </c>
      <c r="U75" s="245"/>
      <c r="V75" s="245"/>
      <c r="W75" s="245"/>
      <c r="X75" s="245"/>
      <c r="Y75" s="245"/>
      <c r="Z75" s="245"/>
      <c r="AA75" s="245"/>
      <c r="AB75" s="245"/>
      <c r="AC75" s="243">
        <v>1297</v>
      </c>
      <c r="AD75" s="243"/>
      <c r="AE75" s="243"/>
      <c r="AF75" s="243"/>
      <c r="AG75" s="243"/>
      <c r="AH75" s="245">
        <v>3.0701858208071999E-2</v>
      </c>
      <c r="AI75" s="245"/>
      <c r="AJ75" s="245"/>
      <c r="AK75" s="245"/>
      <c r="AL75" s="245"/>
      <c r="AM75" s="245"/>
      <c r="AN75" s="245"/>
    </row>
    <row r="76" spans="2:40" s="1" customFormat="1" ht="10.7" customHeight="1" x14ac:dyDescent="0.15">
      <c r="B76" s="250" t="s">
        <v>1091</v>
      </c>
      <c r="C76" s="250"/>
      <c r="D76" s="250"/>
      <c r="E76" s="250"/>
      <c r="F76" s="250"/>
      <c r="G76" s="250"/>
      <c r="H76" s="250"/>
      <c r="I76" s="250"/>
      <c r="J76" s="250"/>
      <c r="K76" s="247">
        <v>171442958.35000101</v>
      </c>
      <c r="L76" s="247"/>
      <c r="M76" s="247"/>
      <c r="N76" s="247"/>
      <c r="O76" s="247"/>
      <c r="P76" s="247"/>
      <c r="Q76" s="247"/>
      <c r="R76" s="247"/>
      <c r="S76" s="247"/>
      <c r="T76" s="245">
        <v>5.8265443131160097E-2</v>
      </c>
      <c r="U76" s="245"/>
      <c r="V76" s="245"/>
      <c r="W76" s="245"/>
      <c r="X76" s="245"/>
      <c r="Y76" s="245"/>
      <c r="Z76" s="245"/>
      <c r="AA76" s="245"/>
      <c r="AB76" s="245"/>
      <c r="AC76" s="243">
        <v>1837</v>
      </c>
      <c r="AD76" s="243"/>
      <c r="AE76" s="243"/>
      <c r="AF76" s="243"/>
      <c r="AG76" s="243"/>
      <c r="AH76" s="245">
        <v>4.3484436027932297E-2</v>
      </c>
      <c r="AI76" s="245"/>
      <c r="AJ76" s="245"/>
      <c r="AK76" s="245"/>
      <c r="AL76" s="245"/>
      <c r="AM76" s="245"/>
      <c r="AN76" s="245"/>
    </row>
    <row r="77" spans="2:40" s="1" customFormat="1" ht="10.7" customHeight="1" x14ac:dyDescent="0.15">
      <c r="B77" s="250" t="s">
        <v>1092</v>
      </c>
      <c r="C77" s="250"/>
      <c r="D77" s="250"/>
      <c r="E77" s="250"/>
      <c r="F77" s="250"/>
      <c r="G77" s="250"/>
      <c r="H77" s="250"/>
      <c r="I77" s="250"/>
      <c r="J77" s="250"/>
      <c r="K77" s="247">
        <v>170181616.91</v>
      </c>
      <c r="L77" s="247"/>
      <c r="M77" s="247"/>
      <c r="N77" s="247"/>
      <c r="O77" s="247"/>
      <c r="P77" s="247"/>
      <c r="Q77" s="247"/>
      <c r="R77" s="247"/>
      <c r="S77" s="247"/>
      <c r="T77" s="245">
        <v>5.7836772168825802E-2</v>
      </c>
      <c r="U77" s="245"/>
      <c r="V77" s="245"/>
      <c r="W77" s="245"/>
      <c r="X77" s="245"/>
      <c r="Y77" s="245"/>
      <c r="Z77" s="245"/>
      <c r="AA77" s="245"/>
      <c r="AB77" s="245"/>
      <c r="AC77" s="243">
        <v>1716</v>
      </c>
      <c r="AD77" s="243"/>
      <c r="AE77" s="243"/>
      <c r="AF77" s="243"/>
      <c r="AG77" s="243"/>
      <c r="AH77" s="245">
        <v>4.0620191738667301E-2</v>
      </c>
      <c r="AI77" s="245"/>
      <c r="AJ77" s="245"/>
      <c r="AK77" s="245"/>
      <c r="AL77" s="245"/>
      <c r="AM77" s="245"/>
      <c r="AN77" s="245"/>
    </row>
    <row r="78" spans="2:40" s="1" customFormat="1" ht="10.7" customHeight="1" x14ac:dyDescent="0.15">
      <c r="B78" s="250" t="s">
        <v>1093</v>
      </c>
      <c r="C78" s="250"/>
      <c r="D78" s="250"/>
      <c r="E78" s="250"/>
      <c r="F78" s="250"/>
      <c r="G78" s="250"/>
      <c r="H78" s="250"/>
      <c r="I78" s="250"/>
      <c r="J78" s="250"/>
      <c r="K78" s="247">
        <v>237693150.87</v>
      </c>
      <c r="L78" s="247"/>
      <c r="M78" s="247"/>
      <c r="N78" s="247"/>
      <c r="O78" s="247"/>
      <c r="P78" s="247"/>
      <c r="Q78" s="247"/>
      <c r="R78" s="247"/>
      <c r="S78" s="247"/>
      <c r="T78" s="245">
        <v>8.0780785037603706E-2</v>
      </c>
      <c r="U78" s="245"/>
      <c r="V78" s="245"/>
      <c r="W78" s="245"/>
      <c r="X78" s="245"/>
      <c r="Y78" s="245"/>
      <c r="Z78" s="245"/>
      <c r="AA78" s="245"/>
      <c r="AB78" s="245"/>
      <c r="AC78" s="243">
        <v>2080</v>
      </c>
      <c r="AD78" s="243"/>
      <c r="AE78" s="243"/>
      <c r="AF78" s="243"/>
      <c r="AG78" s="243"/>
      <c r="AH78" s="245">
        <v>4.9236596046869502E-2</v>
      </c>
      <c r="AI78" s="245"/>
      <c r="AJ78" s="245"/>
      <c r="AK78" s="245"/>
      <c r="AL78" s="245"/>
      <c r="AM78" s="245"/>
      <c r="AN78" s="245"/>
    </row>
    <row r="79" spans="2:40" s="1" customFormat="1" ht="10.7" customHeight="1" x14ac:dyDescent="0.15">
      <c r="B79" s="250" t="s">
        <v>1097</v>
      </c>
      <c r="C79" s="250"/>
      <c r="D79" s="250"/>
      <c r="E79" s="250"/>
      <c r="F79" s="250"/>
      <c r="G79" s="250"/>
      <c r="H79" s="250"/>
      <c r="I79" s="250"/>
      <c r="J79" s="250"/>
      <c r="K79" s="247">
        <v>78032166.120000094</v>
      </c>
      <c r="L79" s="247"/>
      <c r="M79" s="247"/>
      <c r="N79" s="247"/>
      <c r="O79" s="247"/>
      <c r="P79" s="247"/>
      <c r="Q79" s="247"/>
      <c r="R79" s="247"/>
      <c r="S79" s="247"/>
      <c r="T79" s="245">
        <v>2.6519483688471301E-2</v>
      </c>
      <c r="U79" s="245"/>
      <c r="V79" s="245"/>
      <c r="W79" s="245"/>
      <c r="X79" s="245"/>
      <c r="Y79" s="245"/>
      <c r="Z79" s="245"/>
      <c r="AA79" s="245"/>
      <c r="AB79" s="245"/>
      <c r="AC79" s="243">
        <v>710</v>
      </c>
      <c r="AD79" s="243"/>
      <c r="AE79" s="243"/>
      <c r="AF79" s="243"/>
      <c r="AG79" s="243"/>
      <c r="AH79" s="245">
        <v>1.6806722689075598E-2</v>
      </c>
      <c r="AI79" s="245"/>
      <c r="AJ79" s="245"/>
      <c r="AK79" s="245"/>
      <c r="AL79" s="245"/>
      <c r="AM79" s="245"/>
      <c r="AN79" s="245"/>
    </row>
    <row r="80" spans="2:40" s="1" customFormat="1" ht="10.7" customHeight="1" x14ac:dyDescent="0.15">
      <c r="B80" s="250" t="s">
        <v>1094</v>
      </c>
      <c r="C80" s="250"/>
      <c r="D80" s="250"/>
      <c r="E80" s="250"/>
      <c r="F80" s="250"/>
      <c r="G80" s="250"/>
      <c r="H80" s="250"/>
      <c r="I80" s="250"/>
      <c r="J80" s="250"/>
      <c r="K80" s="247">
        <v>69698687.200000003</v>
      </c>
      <c r="L80" s="247"/>
      <c r="M80" s="247"/>
      <c r="N80" s="247"/>
      <c r="O80" s="247"/>
      <c r="P80" s="247"/>
      <c r="Q80" s="247"/>
      <c r="R80" s="247"/>
      <c r="S80" s="247"/>
      <c r="T80" s="245">
        <v>2.3687323961579899E-2</v>
      </c>
      <c r="U80" s="245"/>
      <c r="V80" s="245"/>
      <c r="W80" s="245"/>
      <c r="X80" s="245"/>
      <c r="Y80" s="245"/>
      <c r="Z80" s="245"/>
      <c r="AA80" s="245"/>
      <c r="AB80" s="245"/>
      <c r="AC80" s="243">
        <v>613</v>
      </c>
      <c r="AD80" s="243"/>
      <c r="AE80" s="243"/>
      <c r="AF80" s="243"/>
      <c r="AG80" s="243"/>
      <c r="AH80" s="245">
        <v>1.45105929695822E-2</v>
      </c>
      <c r="AI80" s="245"/>
      <c r="AJ80" s="245"/>
      <c r="AK80" s="245"/>
      <c r="AL80" s="245"/>
      <c r="AM80" s="245"/>
      <c r="AN80" s="245"/>
    </row>
    <row r="81" spans="2:41" s="1" customFormat="1" ht="10.7" customHeight="1" x14ac:dyDescent="0.15">
      <c r="B81" s="250" t="s">
        <v>1095</v>
      </c>
      <c r="C81" s="250"/>
      <c r="D81" s="250"/>
      <c r="E81" s="250"/>
      <c r="F81" s="250"/>
      <c r="G81" s="250"/>
      <c r="H81" s="250"/>
      <c r="I81" s="250"/>
      <c r="J81" s="250"/>
      <c r="K81" s="247">
        <v>138379196.63999999</v>
      </c>
      <c r="L81" s="247"/>
      <c r="M81" s="247"/>
      <c r="N81" s="247"/>
      <c r="O81" s="247"/>
      <c r="P81" s="247"/>
      <c r="Q81" s="247"/>
      <c r="R81" s="247"/>
      <c r="S81" s="247"/>
      <c r="T81" s="245">
        <v>4.7028616922857203E-2</v>
      </c>
      <c r="U81" s="245"/>
      <c r="V81" s="245"/>
      <c r="W81" s="245"/>
      <c r="X81" s="245"/>
      <c r="Y81" s="245"/>
      <c r="Z81" s="245"/>
      <c r="AA81" s="245"/>
      <c r="AB81" s="245"/>
      <c r="AC81" s="243">
        <v>1146</v>
      </c>
      <c r="AD81" s="243"/>
      <c r="AE81" s="243"/>
      <c r="AF81" s="243"/>
      <c r="AG81" s="243"/>
      <c r="AH81" s="245">
        <v>2.7127470706592501E-2</v>
      </c>
      <c r="AI81" s="245"/>
      <c r="AJ81" s="245"/>
      <c r="AK81" s="245"/>
      <c r="AL81" s="245"/>
      <c r="AM81" s="245"/>
      <c r="AN81" s="245"/>
    </row>
    <row r="82" spans="2:41" s="1" customFormat="1" ht="10.7" customHeight="1" x14ac:dyDescent="0.15">
      <c r="B82" s="250" t="s">
        <v>1098</v>
      </c>
      <c r="C82" s="250"/>
      <c r="D82" s="250"/>
      <c r="E82" s="250"/>
      <c r="F82" s="250"/>
      <c r="G82" s="250"/>
      <c r="H82" s="250"/>
      <c r="I82" s="250"/>
      <c r="J82" s="250"/>
      <c r="K82" s="247">
        <v>91406659.530000106</v>
      </c>
      <c r="L82" s="247"/>
      <c r="M82" s="247"/>
      <c r="N82" s="247"/>
      <c r="O82" s="247"/>
      <c r="P82" s="247"/>
      <c r="Q82" s="247"/>
      <c r="R82" s="247"/>
      <c r="S82" s="247"/>
      <c r="T82" s="245">
        <v>3.1064848471535501E-2</v>
      </c>
      <c r="U82" s="245"/>
      <c r="V82" s="245"/>
      <c r="W82" s="245"/>
      <c r="X82" s="245"/>
      <c r="Y82" s="245"/>
      <c r="Z82" s="245"/>
      <c r="AA82" s="245"/>
      <c r="AB82" s="245"/>
      <c r="AC82" s="243">
        <v>648</v>
      </c>
      <c r="AD82" s="243"/>
      <c r="AE82" s="243"/>
      <c r="AF82" s="243"/>
      <c r="AG82" s="243"/>
      <c r="AH82" s="245">
        <v>1.53390933838324E-2</v>
      </c>
      <c r="AI82" s="245"/>
      <c r="AJ82" s="245"/>
      <c r="AK82" s="245"/>
      <c r="AL82" s="245"/>
      <c r="AM82" s="245"/>
      <c r="AN82" s="245"/>
    </row>
    <row r="83" spans="2:41" s="1" customFormat="1" ht="10.7" customHeight="1" x14ac:dyDescent="0.15">
      <c r="B83" s="250" t="s">
        <v>1099</v>
      </c>
      <c r="C83" s="250"/>
      <c r="D83" s="250"/>
      <c r="E83" s="250"/>
      <c r="F83" s="250"/>
      <c r="G83" s="250"/>
      <c r="H83" s="250"/>
      <c r="I83" s="250"/>
      <c r="J83" s="250"/>
      <c r="K83" s="247">
        <v>123147044</v>
      </c>
      <c r="L83" s="247"/>
      <c r="M83" s="247"/>
      <c r="N83" s="247"/>
      <c r="O83" s="247"/>
      <c r="P83" s="247"/>
      <c r="Q83" s="247"/>
      <c r="R83" s="247"/>
      <c r="S83" s="247"/>
      <c r="T83" s="245">
        <v>4.1851920650507399E-2</v>
      </c>
      <c r="U83" s="245"/>
      <c r="V83" s="245"/>
      <c r="W83" s="245"/>
      <c r="X83" s="245"/>
      <c r="Y83" s="245"/>
      <c r="Z83" s="245"/>
      <c r="AA83" s="245"/>
      <c r="AB83" s="245"/>
      <c r="AC83" s="243">
        <v>755</v>
      </c>
      <c r="AD83" s="243"/>
      <c r="AE83" s="243"/>
      <c r="AF83" s="243"/>
      <c r="AG83" s="243"/>
      <c r="AH83" s="245">
        <v>1.7871937507397299E-2</v>
      </c>
      <c r="AI83" s="245"/>
      <c r="AJ83" s="245"/>
      <c r="AK83" s="245"/>
      <c r="AL83" s="245"/>
      <c r="AM83" s="245"/>
      <c r="AN83" s="245"/>
    </row>
    <row r="84" spans="2:41" s="1" customFormat="1" ht="10.7" customHeight="1" x14ac:dyDescent="0.15">
      <c r="B84" s="250" t="s">
        <v>1100</v>
      </c>
      <c r="C84" s="250"/>
      <c r="D84" s="250"/>
      <c r="E84" s="250"/>
      <c r="F84" s="250"/>
      <c r="G84" s="250"/>
      <c r="H84" s="250"/>
      <c r="I84" s="250"/>
      <c r="J84" s="250"/>
      <c r="K84" s="247">
        <v>511147.66</v>
      </c>
      <c r="L84" s="247"/>
      <c r="M84" s="247"/>
      <c r="N84" s="247"/>
      <c r="O84" s="247"/>
      <c r="P84" s="247"/>
      <c r="Q84" s="247"/>
      <c r="R84" s="247"/>
      <c r="S84" s="247"/>
      <c r="T84" s="245">
        <v>1.7371518318387401E-4</v>
      </c>
      <c r="U84" s="245"/>
      <c r="V84" s="245"/>
      <c r="W84" s="245"/>
      <c r="X84" s="245"/>
      <c r="Y84" s="245"/>
      <c r="Z84" s="245"/>
      <c r="AA84" s="245"/>
      <c r="AB84" s="245"/>
      <c r="AC84" s="243">
        <v>6</v>
      </c>
      <c r="AD84" s="243"/>
      <c r="AE84" s="243"/>
      <c r="AF84" s="243"/>
      <c r="AG84" s="243"/>
      <c r="AH84" s="245">
        <v>1.4202864244289301E-4</v>
      </c>
      <c r="AI84" s="245"/>
      <c r="AJ84" s="245"/>
      <c r="AK84" s="245"/>
      <c r="AL84" s="245"/>
      <c r="AM84" s="245"/>
      <c r="AN84" s="245"/>
    </row>
    <row r="85" spans="2:41" s="1" customFormat="1" ht="10.7" customHeight="1" x14ac:dyDescent="0.15">
      <c r="B85" s="250" t="s">
        <v>1101</v>
      </c>
      <c r="C85" s="250"/>
      <c r="D85" s="250"/>
      <c r="E85" s="250"/>
      <c r="F85" s="250"/>
      <c r="G85" s="250"/>
      <c r="H85" s="250"/>
      <c r="I85" s="250"/>
      <c r="J85" s="250"/>
      <c r="K85" s="247">
        <v>528792.31999999995</v>
      </c>
      <c r="L85" s="247"/>
      <c r="M85" s="247"/>
      <c r="N85" s="247"/>
      <c r="O85" s="247"/>
      <c r="P85" s="247"/>
      <c r="Q85" s="247"/>
      <c r="R85" s="247"/>
      <c r="S85" s="247"/>
      <c r="T85" s="245">
        <v>1.79711777874569E-4</v>
      </c>
      <c r="U85" s="245"/>
      <c r="V85" s="245"/>
      <c r="W85" s="245"/>
      <c r="X85" s="245"/>
      <c r="Y85" s="245"/>
      <c r="Z85" s="245"/>
      <c r="AA85" s="245"/>
      <c r="AB85" s="245"/>
      <c r="AC85" s="243">
        <v>3</v>
      </c>
      <c r="AD85" s="243"/>
      <c r="AE85" s="243"/>
      <c r="AF85" s="243"/>
      <c r="AG85" s="243"/>
      <c r="AH85" s="245">
        <v>7.1014321221446301E-5</v>
      </c>
      <c r="AI85" s="245"/>
      <c r="AJ85" s="245"/>
      <c r="AK85" s="245"/>
      <c r="AL85" s="245"/>
      <c r="AM85" s="245"/>
      <c r="AN85" s="245"/>
    </row>
    <row r="86" spans="2:41" s="1" customFormat="1" ht="10.7" customHeight="1" x14ac:dyDescent="0.15">
      <c r="B86" s="250" t="s">
        <v>1102</v>
      </c>
      <c r="C86" s="250"/>
      <c r="D86" s="250"/>
      <c r="E86" s="250"/>
      <c r="F86" s="250"/>
      <c r="G86" s="250"/>
      <c r="H86" s="250"/>
      <c r="I86" s="250"/>
      <c r="J86" s="250"/>
      <c r="K86" s="247">
        <v>484954.61</v>
      </c>
      <c r="L86" s="247"/>
      <c r="M86" s="247"/>
      <c r="N86" s="247"/>
      <c r="O86" s="247"/>
      <c r="P86" s="247"/>
      <c r="Q86" s="247"/>
      <c r="R86" s="247"/>
      <c r="S86" s="247"/>
      <c r="T86" s="245">
        <v>1.6481339054161799E-4</v>
      </c>
      <c r="U86" s="245"/>
      <c r="V86" s="245"/>
      <c r="W86" s="245"/>
      <c r="X86" s="245"/>
      <c r="Y86" s="245"/>
      <c r="Z86" s="245"/>
      <c r="AA86" s="245"/>
      <c r="AB86" s="245"/>
      <c r="AC86" s="243">
        <v>5</v>
      </c>
      <c r="AD86" s="243"/>
      <c r="AE86" s="243"/>
      <c r="AF86" s="243"/>
      <c r="AG86" s="243"/>
      <c r="AH86" s="245">
        <v>1.18357202035744E-4</v>
      </c>
      <c r="AI86" s="245"/>
      <c r="AJ86" s="245"/>
      <c r="AK86" s="245"/>
      <c r="AL86" s="245"/>
      <c r="AM86" s="245"/>
      <c r="AN86" s="245"/>
    </row>
    <row r="87" spans="2:41" s="1" customFormat="1" ht="10.7" customHeight="1" x14ac:dyDescent="0.15">
      <c r="B87" s="250" t="s">
        <v>1103</v>
      </c>
      <c r="C87" s="250"/>
      <c r="D87" s="250"/>
      <c r="E87" s="250"/>
      <c r="F87" s="250"/>
      <c r="G87" s="250"/>
      <c r="H87" s="250"/>
      <c r="I87" s="250"/>
      <c r="J87" s="250"/>
      <c r="K87" s="247">
        <v>474300.69</v>
      </c>
      <c r="L87" s="247"/>
      <c r="M87" s="247"/>
      <c r="N87" s="247"/>
      <c r="O87" s="247"/>
      <c r="P87" s="247"/>
      <c r="Q87" s="247"/>
      <c r="R87" s="247"/>
      <c r="S87" s="247"/>
      <c r="T87" s="245">
        <v>1.61192621419E-4</v>
      </c>
      <c r="U87" s="245"/>
      <c r="V87" s="245"/>
      <c r="W87" s="245"/>
      <c r="X87" s="245"/>
      <c r="Y87" s="245"/>
      <c r="Z87" s="245"/>
      <c r="AA87" s="245"/>
      <c r="AB87" s="245"/>
      <c r="AC87" s="243">
        <v>5</v>
      </c>
      <c r="AD87" s="243"/>
      <c r="AE87" s="243"/>
      <c r="AF87" s="243"/>
      <c r="AG87" s="243"/>
      <c r="AH87" s="245">
        <v>1.18357202035744E-4</v>
      </c>
      <c r="AI87" s="245"/>
      <c r="AJ87" s="245"/>
      <c r="AK87" s="245"/>
      <c r="AL87" s="245"/>
      <c r="AM87" s="245"/>
      <c r="AN87" s="245"/>
    </row>
    <row r="88" spans="2:41" s="1" customFormat="1" ht="10.7" customHeight="1" x14ac:dyDescent="0.15">
      <c r="B88" s="250" t="s">
        <v>1104</v>
      </c>
      <c r="C88" s="250"/>
      <c r="D88" s="250"/>
      <c r="E88" s="250"/>
      <c r="F88" s="250"/>
      <c r="G88" s="250"/>
      <c r="H88" s="250"/>
      <c r="I88" s="250"/>
      <c r="J88" s="250"/>
      <c r="K88" s="247">
        <v>1025973.85</v>
      </c>
      <c r="L88" s="247"/>
      <c r="M88" s="247"/>
      <c r="N88" s="247"/>
      <c r="O88" s="247"/>
      <c r="P88" s="247"/>
      <c r="Q88" s="247"/>
      <c r="R88" s="247"/>
      <c r="S88" s="247"/>
      <c r="T88" s="245">
        <v>3.4868052666936603E-4</v>
      </c>
      <c r="U88" s="245"/>
      <c r="V88" s="245"/>
      <c r="W88" s="245"/>
      <c r="X88" s="245"/>
      <c r="Y88" s="245"/>
      <c r="Z88" s="245"/>
      <c r="AA88" s="245"/>
      <c r="AB88" s="245"/>
      <c r="AC88" s="243">
        <v>7</v>
      </c>
      <c r="AD88" s="243"/>
      <c r="AE88" s="243"/>
      <c r="AF88" s="243"/>
      <c r="AG88" s="243"/>
      <c r="AH88" s="245">
        <v>1.65700082850041E-4</v>
      </c>
      <c r="AI88" s="245"/>
      <c r="AJ88" s="245"/>
      <c r="AK88" s="245"/>
      <c r="AL88" s="245"/>
      <c r="AM88" s="245"/>
      <c r="AN88" s="245"/>
    </row>
    <row r="89" spans="2:41" s="1" customFormat="1" ht="13.35" customHeight="1" x14ac:dyDescent="0.15">
      <c r="B89" s="249"/>
      <c r="C89" s="249"/>
      <c r="D89" s="249"/>
      <c r="E89" s="249"/>
      <c r="F89" s="249"/>
      <c r="G89" s="249"/>
      <c r="H89" s="249"/>
      <c r="I89" s="249"/>
      <c r="J89" s="249"/>
      <c r="K89" s="248">
        <v>2942446656.8299999</v>
      </c>
      <c r="L89" s="248"/>
      <c r="M89" s="248"/>
      <c r="N89" s="248"/>
      <c r="O89" s="248"/>
      <c r="P89" s="248"/>
      <c r="Q89" s="248"/>
      <c r="R89" s="248"/>
      <c r="S89" s="248"/>
      <c r="T89" s="246">
        <v>1</v>
      </c>
      <c r="U89" s="246"/>
      <c r="V89" s="246"/>
      <c r="W89" s="246"/>
      <c r="X89" s="246"/>
      <c r="Y89" s="246"/>
      <c r="Z89" s="246"/>
      <c r="AA89" s="246"/>
      <c r="AB89" s="246"/>
      <c r="AC89" s="244">
        <v>42245</v>
      </c>
      <c r="AD89" s="244"/>
      <c r="AE89" s="244"/>
      <c r="AF89" s="244"/>
      <c r="AG89" s="244"/>
      <c r="AH89" s="246">
        <v>1</v>
      </c>
      <c r="AI89" s="246"/>
      <c r="AJ89" s="246"/>
      <c r="AK89" s="246"/>
      <c r="AL89" s="246"/>
      <c r="AM89" s="246"/>
      <c r="AN89" s="246"/>
    </row>
    <row r="90" spans="2:41" s="1" customFormat="1" ht="9" customHeight="1" x14ac:dyDescent="0.15"/>
    <row r="91" spans="2:41" s="1" customFormat="1" ht="19.149999999999999" customHeight="1" x14ac:dyDescent="0.15">
      <c r="B91" s="226" t="s">
        <v>1181</v>
      </c>
      <c r="C91" s="226"/>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row>
    <row r="92" spans="2:41" s="1" customFormat="1" ht="9" customHeight="1" x14ac:dyDescent="0.15"/>
    <row r="93" spans="2:41" s="1" customFormat="1" ht="12.75" customHeight="1" x14ac:dyDescent="0.15">
      <c r="B93" s="224" t="s">
        <v>1073</v>
      </c>
      <c r="C93" s="224"/>
      <c r="D93" s="224"/>
      <c r="E93" s="224"/>
      <c r="F93" s="224"/>
      <c r="G93" s="224"/>
      <c r="H93" s="224"/>
      <c r="I93" s="224"/>
      <c r="J93" s="224" t="s">
        <v>1070</v>
      </c>
      <c r="K93" s="224"/>
      <c r="L93" s="224"/>
      <c r="M93" s="224"/>
      <c r="N93" s="224"/>
      <c r="O93" s="224"/>
      <c r="P93" s="224"/>
      <c r="Q93" s="224"/>
      <c r="R93" s="224"/>
      <c r="S93" s="224"/>
      <c r="T93" s="224" t="s">
        <v>1071</v>
      </c>
      <c r="U93" s="224"/>
      <c r="V93" s="224"/>
      <c r="W93" s="224"/>
      <c r="X93" s="224"/>
      <c r="Y93" s="224"/>
      <c r="Z93" s="224"/>
      <c r="AA93" s="224"/>
      <c r="AB93" s="224"/>
      <c r="AC93" s="224" t="s">
        <v>1072</v>
      </c>
      <c r="AD93" s="224"/>
      <c r="AE93" s="224"/>
      <c r="AF93" s="224"/>
      <c r="AG93" s="224"/>
      <c r="AH93" s="224" t="s">
        <v>1071</v>
      </c>
      <c r="AI93" s="224"/>
      <c r="AJ93" s="224"/>
      <c r="AK93" s="224"/>
      <c r="AL93" s="224"/>
    </row>
    <row r="94" spans="2:41" s="1" customFormat="1" ht="10.7" customHeight="1" x14ac:dyDescent="0.15">
      <c r="B94" s="250" t="s">
        <v>1074</v>
      </c>
      <c r="C94" s="250"/>
      <c r="D94" s="250"/>
      <c r="E94" s="250"/>
      <c r="F94" s="250"/>
      <c r="G94" s="250"/>
      <c r="H94" s="250"/>
      <c r="I94" s="250"/>
      <c r="J94" s="247">
        <v>143000</v>
      </c>
      <c r="K94" s="247"/>
      <c r="L94" s="247"/>
      <c r="M94" s="247"/>
      <c r="N94" s="247"/>
      <c r="O94" s="247"/>
      <c r="P94" s="247"/>
      <c r="Q94" s="247"/>
      <c r="R94" s="247"/>
      <c r="S94" s="247"/>
      <c r="T94" s="245">
        <v>4.8599011869278503E-5</v>
      </c>
      <c r="U94" s="245"/>
      <c r="V94" s="245"/>
      <c r="W94" s="245"/>
      <c r="X94" s="245"/>
      <c r="Y94" s="245"/>
      <c r="Z94" s="245"/>
      <c r="AA94" s="245"/>
      <c r="AB94" s="245"/>
      <c r="AC94" s="243">
        <v>7</v>
      </c>
      <c r="AD94" s="243"/>
      <c r="AE94" s="243"/>
      <c r="AF94" s="243"/>
      <c r="AG94" s="243"/>
      <c r="AH94" s="245">
        <v>1.65700082850041E-4</v>
      </c>
      <c r="AI94" s="245"/>
      <c r="AJ94" s="245"/>
      <c r="AK94" s="245"/>
      <c r="AL94" s="245"/>
    </row>
    <row r="95" spans="2:41" s="1" customFormat="1" ht="10.7" customHeight="1" x14ac:dyDescent="0.15">
      <c r="B95" s="250" t="s">
        <v>1075</v>
      </c>
      <c r="C95" s="250"/>
      <c r="D95" s="250"/>
      <c r="E95" s="250"/>
      <c r="F95" s="250"/>
      <c r="G95" s="250"/>
      <c r="H95" s="250"/>
      <c r="I95" s="250"/>
      <c r="J95" s="247">
        <v>4385154.13</v>
      </c>
      <c r="K95" s="247"/>
      <c r="L95" s="247"/>
      <c r="M95" s="247"/>
      <c r="N95" s="247"/>
      <c r="O95" s="247"/>
      <c r="P95" s="247"/>
      <c r="Q95" s="247"/>
      <c r="R95" s="247"/>
      <c r="S95" s="247"/>
      <c r="T95" s="245">
        <v>1.4903087944929099E-3</v>
      </c>
      <c r="U95" s="245"/>
      <c r="V95" s="245"/>
      <c r="W95" s="245"/>
      <c r="X95" s="245"/>
      <c r="Y95" s="245"/>
      <c r="Z95" s="245"/>
      <c r="AA95" s="245"/>
      <c r="AB95" s="245"/>
      <c r="AC95" s="243">
        <v>37</v>
      </c>
      <c r="AD95" s="243"/>
      <c r="AE95" s="243"/>
      <c r="AF95" s="243"/>
      <c r="AG95" s="243"/>
      <c r="AH95" s="245">
        <v>8.7584329506450501E-4</v>
      </c>
      <c r="AI95" s="245"/>
      <c r="AJ95" s="245"/>
      <c r="AK95" s="245"/>
      <c r="AL95" s="245"/>
    </row>
    <row r="96" spans="2:41" s="1" customFormat="1" ht="10.7" customHeight="1" x14ac:dyDescent="0.15">
      <c r="B96" s="250" t="s">
        <v>1076</v>
      </c>
      <c r="C96" s="250"/>
      <c r="D96" s="250"/>
      <c r="E96" s="250"/>
      <c r="F96" s="250"/>
      <c r="G96" s="250"/>
      <c r="H96" s="250"/>
      <c r="I96" s="250"/>
      <c r="J96" s="247">
        <v>4248962.3</v>
      </c>
      <c r="K96" s="247"/>
      <c r="L96" s="247"/>
      <c r="M96" s="247"/>
      <c r="N96" s="247"/>
      <c r="O96" s="247"/>
      <c r="P96" s="247"/>
      <c r="Q96" s="247"/>
      <c r="R96" s="247"/>
      <c r="S96" s="247"/>
      <c r="T96" s="245">
        <v>1.44402356118753E-3</v>
      </c>
      <c r="U96" s="245"/>
      <c r="V96" s="245"/>
      <c r="W96" s="245"/>
      <c r="X96" s="245"/>
      <c r="Y96" s="245"/>
      <c r="Z96" s="245"/>
      <c r="AA96" s="245"/>
      <c r="AB96" s="245"/>
      <c r="AC96" s="243">
        <v>59</v>
      </c>
      <c r="AD96" s="243"/>
      <c r="AE96" s="243"/>
      <c r="AF96" s="243"/>
      <c r="AG96" s="243"/>
      <c r="AH96" s="245">
        <v>1.3966149840217801E-3</v>
      </c>
      <c r="AI96" s="245"/>
      <c r="AJ96" s="245"/>
      <c r="AK96" s="245"/>
      <c r="AL96" s="245"/>
    </row>
    <row r="97" spans="2:38" s="1" customFormat="1" ht="10.7" customHeight="1" x14ac:dyDescent="0.15">
      <c r="B97" s="250" t="s">
        <v>1077</v>
      </c>
      <c r="C97" s="250"/>
      <c r="D97" s="250"/>
      <c r="E97" s="250"/>
      <c r="F97" s="250"/>
      <c r="G97" s="250"/>
      <c r="H97" s="250"/>
      <c r="I97" s="250"/>
      <c r="J97" s="247">
        <v>2431131.96</v>
      </c>
      <c r="K97" s="247"/>
      <c r="L97" s="247"/>
      <c r="M97" s="247"/>
      <c r="N97" s="247"/>
      <c r="O97" s="247"/>
      <c r="P97" s="247"/>
      <c r="Q97" s="247"/>
      <c r="R97" s="247"/>
      <c r="S97" s="247"/>
      <c r="T97" s="245">
        <v>8.26228048809947E-4</v>
      </c>
      <c r="U97" s="245"/>
      <c r="V97" s="245"/>
      <c r="W97" s="245"/>
      <c r="X97" s="245"/>
      <c r="Y97" s="245"/>
      <c r="Z97" s="245"/>
      <c r="AA97" s="245"/>
      <c r="AB97" s="245"/>
      <c r="AC97" s="243">
        <v>74</v>
      </c>
      <c r="AD97" s="243"/>
      <c r="AE97" s="243"/>
      <c r="AF97" s="243"/>
      <c r="AG97" s="243"/>
      <c r="AH97" s="245">
        <v>1.75168659012901E-3</v>
      </c>
      <c r="AI97" s="245"/>
      <c r="AJ97" s="245"/>
      <c r="AK97" s="245"/>
      <c r="AL97" s="245"/>
    </row>
    <row r="98" spans="2:38" s="1" customFormat="1" ht="10.7" customHeight="1" x14ac:dyDescent="0.15">
      <c r="B98" s="250" t="s">
        <v>1078</v>
      </c>
      <c r="C98" s="250"/>
      <c r="D98" s="250"/>
      <c r="E98" s="250"/>
      <c r="F98" s="250"/>
      <c r="G98" s="250"/>
      <c r="H98" s="250"/>
      <c r="I98" s="250"/>
      <c r="J98" s="247">
        <v>31088543.829999998</v>
      </c>
      <c r="K98" s="247"/>
      <c r="L98" s="247"/>
      <c r="M98" s="247"/>
      <c r="N98" s="247"/>
      <c r="O98" s="247"/>
      <c r="P98" s="247"/>
      <c r="Q98" s="247"/>
      <c r="R98" s="247"/>
      <c r="S98" s="247"/>
      <c r="T98" s="245">
        <v>1.05655420321172E-2</v>
      </c>
      <c r="U98" s="245"/>
      <c r="V98" s="245"/>
      <c r="W98" s="245"/>
      <c r="X98" s="245"/>
      <c r="Y98" s="245"/>
      <c r="Z98" s="245"/>
      <c r="AA98" s="245"/>
      <c r="AB98" s="245"/>
      <c r="AC98" s="243">
        <v>292</v>
      </c>
      <c r="AD98" s="243"/>
      <c r="AE98" s="243"/>
      <c r="AF98" s="243"/>
      <c r="AG98" s="243"/>
      <c r="AH98" s="245">
        <v>6.9120605988874399E-3</v>
      </c>
      <c r="AI98" s="245"/>
      <c r="AJ98" s="245"/>
      <c r="AK98" s="245"/>
      <c r="AL98" s="245"/>
    </row>
    <row r="99" spans="2:38" s="1" customFormat="1" ht="10.7" customHeight="1" x14ac:dyDescent="0.15">
      <c r="B99" s="250" t="s">
        <v>1079</v>
      </c>
      <c r="C99" s="250"/>
      <c r="D99" s="250"/>
      <c r="E99" s="250"/>
      <c r="F99" s="250"/>
      <c r="G99" s="250"/>
      <c r="H99" s="250"/>
      <c r="I99" s="250"/>
      <c r="J99" s="247">
        <v>3811315.77</v>
      </c>
      <c r="K99" s="247"/>
      <c r="L99" s="247"/>
      <c r="M99" s="247"/>
      <c r="N99" s="247"/>
      <c r="O99" s="247"/>
      <c r="P99" s="247"/>
      <c r="Q99" s="247"/>
      <c r="R99" s="247"/>
      <c r="S99" s="247"/>
      <c r="T99" s="245">
        <v>1.29528797443216E-3</v>
      </c>
      <c r="U99" s="245"/>
      <c r="V99" s="245"/>
      <c r="W99" s="245"/>
      <c r="X99" s="245"/>
      <c r="Y99" s="245"/>
      <c r="Z99" s="245"/>
      <c r="AA99" s="245"/>
      <c r="AB99" s="245"/>
      <c r="AC99" s="243">
        <v>257</v>
      </c>
      <c r="AD99" s="243"/>
      <c r="AE99" s="243"/>
      <c r="AF99" s="243"/>
      <c r="AG99" s="243"/>
      <c r="AH99" s="245">
        <v>6.0835601846372404E-3</v>
      </c>
      <c r="AI99" s="245"/>
      <c r="AJ99" s="245"/>
      <c r="AK99" s="245"/>
      <c r="AL99" s="245"/>
    </row>
    <row r="100" spans="2:38" s="1" customFormat="1" ht="10.7" customHeight="1" x14ac:dyDescent="0.15">
      <c r="B100" s="250" t="s">
        <v>1080</v>
      </c>
      <c r="C100" s="250"/>
      <c r="D100" s="250"/>
      <c r="E100" s="250"/>
      <c r="F100" s="250"/>
      <c r="G100" s="250"/>
      <c r="H100" s="250"/>
      <c r="I100" s="250"/>
      <c r="J100" s="247">
        <v>9507431.4699999895</v>
      </c>
      <c r="K100" s="247"/>
      <c r="L100" s="247"/>
      <c r="M100" s="247"/>
      <c r="N100" s="247"/>
      <c r="O100" s="247"/>
      <c r="P100" s="247"/>
      <c r="Q100" s="247"/>
      <c r="R100" s="247"/>
      <c r="S100" s="247"/>
      <c r="T100" s="245">
        <v>3.23113129270547E-3</v>
      </c>
      <c r="U100" s="245"/>
      <c r="V100" s="245"/>
      <c r="W100" s="245"/>
      <c r="X100" s="245"/>
      <c r="Y100" s="245"/>
      <c r="Z100" s="245"/>
      <c r="AA100" s="245"/>
      <c r="AB100" s="245"/>
      <c r="AC100" s="243">
        <v>546</v>
      </c>
      <c r="AD100" s="243"/>
      <c r="AE100" s="243"/>
      <c r="AF100" s="243"/>
      <c r="AG100" s="243"/>
      <c r="AH100" s="245">
        <v>1.2924606462303199E-2</v>
      </c>
      <c r="AI100" s="245"/>
      <c r="AJ100" s="245"/>
      <c r="AK100" s="245"/>
      <c r="AL100" s="245"/>
    </row>
    <row r="101" spans="2:38" s="1" customFormat="1" ht="10.7" customHeight="1" x14ac:dyDescent="0.15">
      <c r="B101" s="250" t="s">
        <v>1081</v>
      </c>
      <c r="C101" s="250"/>
      <c r="D101" s="250"/>
      <c r="E101" s="250"/>
      <c r="F101" s="250"/>
      <c r="G101" s="250"/>
      <c r="H101" s="250"/>
      <c r="I101" s="250"/>
      <c r="J101" s="247">
        <v>13949811.57</v>
      </c>
      <c r="K101" s="247"/>
      <c r="L101" s="247"/>
      <c r="M101" s="247"/>
      <c r="N101" s="247"/>
      <c r="O101" s="247"/>
      <c r="P101" s="247"/>
      <c r="Q101" s="247"/>
      <c r="R101" s="247"/>
      <c r="S101" s="247"/>
      <c r="T101" s="245">
        <v>4.74088851793447E-3</v>
      </c>
      <c r="U101" s="245"/>
      <c r="V101" s="245"/>
      <c r="W101" s="245"/>
      <c r="X101" s="245"/>
      <c r="Y101" s="245"/>
      <c r="Z101" s="245"/>
      <c r="AA101" s="245"/>
      <c r="AB101" s="245"/>
      <c r="AC101" s="243">
        <v>693</v>
      </c>
      <c r="AD101" s="243"/>
      <c r="AE101" s="243"/>
      <c r="AF101" s="243"/>
      <c r="AG101" s="243"/>
      <c r="AH101" s="245">
        <v>1.6404308202154098E-2</v>
      </c>
      <c r="AI101" s="245"/>
      <c r="AJ101" s="245"/>
      <c r="AK101" s="245"/>
      <c r="AL101" s="245"/>
    </row>
    <row r="102" spans="2:38" s="1" customFormat="1" ht="10.7" customHeight="1" x14ac:dyDescent="0.15">
      <c r="B102" s="250" t="s">
        <v>1082</v>
      </c>
      <c r="C102" s="250"/>
      <c r="D102" s="250"/>
      <c r="E102" s="250"/>
      <c r="F102" s="250"/>
      <c r="G102" s="250"/>
      <c r="H102" s="250"/>
      <c r="I102" s="250"/>
      <c r="J102" s="247">
        <v>25636650.609999999</v>
      </c>
      <c r="K102" s="247"/>
      <c r="L102" s="247"/>
      <c r="M102" s="247"/>
      <c r="N102" s="247"/>
      <c r="O102" s="247"/>
      <c r="P102" s="247"/>
      <c r="Q102" s="247"/>
      <c r="R102" s="247"/>
      <c r="S102" s="247"/>
      <c r="T102" s="245">
        <v>8.7126985124750898E-3</v>
      </c>
      <c r="U102" s="245"/>
      <c r="V102" s="245"/>
      <c r="W102" s="245"/>
      <c r="X102" s="245"/>
      <c r="Y102" s="245"/>
      <c r="Z102" s="245"/>
      <c r="AA102" s="245"/>
      <c r="AB102" s="245"/>
      <c r="AC102" s="243">
        <v>840</v>
      </c>
      <c r="AD102" s="243"/>
      <c r="AE102" s="243"/>
      <c r="AF102" s="243"/>
      <c r="AG102" s="243"/>
      <c r="AH102" s="245">
        <v>1.9884009942004999E-2</v>
      </c>
      <c r="AI102" s="245"/>
      <c r="AJ102" s="245"/>
      <c r="AK102" s="245"/>
      <c r="AL102" s="245"/>
    </row>
    <row r="103" spans="2:38" s="1" customFormat="1" ht="10.7" customHeight="1" x14ac:dyDescent="0.15">
      <c r="B103" s="250" t="s">
        <v>1083</v>
      </c>
      <c r="C103" s="250"/>
      <c r="D103" s="250"/>
      <c r="E103" s="250"/>
      <c r="F103" s="250"/>
      <c r="G103" s="250"/>
      <c r="H103" s="250"/>
      <c r="I103" s="250"/>
      <c r="J103" s="247">
        <v>311146322.24999899</v>
      </c>
      <c r="K103" s="247"/>
      <c r="L103" s="247"/>
      <c r="M103" s="247"/>
      <c r="N103" s="247"/>
      <c r="O103" s="247"/>
      <c r="P103" s="247"/>
      <c r="Q103" s="247"/>
      <c r="R103" s="247"/>
      <c r="S103" s="247"/>
      <c r="T103" s="245">
        <v>0.105744082574196</v>
      </c>
      <c r="U103" s="245"/>
      <c r="V103" s="245"/>
      <c r="W103" s="245"/>
      <c r="X103" s="245"/>
      <c r="Y103" s="245"/>
      <c r="Z103" s="245"/>
      <c r="AA103" s="245"/>
      <c r="AB103" s="245"/>
      <c r="AC103" s="243">
        <v>8708</v>
      </c>
      <c r="AD103" s="243"/>
      <c r="AE103" s="243"/>
      <c r="AF103" s="243"/>
      <c r="AG103" s="243"/>
      <c r="AH103" s="245">
        <v>0.20613090306545201</v>
      </c>
      <c r="AI103" s="245"/>
      <c r="AJ103" s="245"/>
      <c r="AK103" s="245"/>
      <c r="AL103" s="245"/>
    </row>
    <row r="104" spans="2:38" s="1" customFormat="1" ht="10.7" customHeight="1" x14ac:dyDescent="0.15">
      <c r="B104" s="250" t="s">
        <v>1084</v>
      </c>
      <c r="C104" s="250"/>
      <c r="D104" s="250"/>
      <c r="E104" s="250"/>
      <c r="F104" s="250"/>
      <c r="G104" s="250"/>
      <c r="H104" s="250"/>
      <c r="I104" s="250"/>
      <c r="J104" s="247">
        <v>48458859.75</v>
      </c>
      <c r="K104" s="247"/>
      <c r="L104" s="247"/>
      <c r="M104" s="247"/>
      <c r="N104" s="247"/>
      <c r="O104" s="247"/>
      <c r="P104" s="247"/>
      <c r="Q104" s="247"/>
      <c r="R104" s="247"/>
      <c r="S104" s="247"/>
      <c r="T104" s="245">
        <v>1.6468900001132498E-2</v>
      </c>
      <c r="U104" s="245"/>
      <c r="V104" s="245"/>
      <c r="W104" s="245"/>
      <c r="X104" s="245"/>
      <c r="Y104" s="245"/>
      <c r="Z104" s="245"/>
      <c r="AA104" s="245"/>
      <c r="AB104" s="245"/>
      <c r="AC104" s="243">
        <v>1752</v>
      </c>
      <c r="AD104" s="243"/>
      <c r="AE104" s="243"/>
      <c r="AF104" s="243"/>
      <c r="AG104" s="243"/>
      <c r="AH104" s="245">
        <v>4.14723635933247E-2</v>
      </c>
      <c r="AI104" s="245"/>
      <c r="AJ104" s="245"/>
      <c r="AK104" s="245"/>
      <c r="AL104" s="245"/>
    </row>
    <row r="105" spans="2:38" s="1" customFormat="1" ht="10.7" customHeight="1" x14ac:dyDescent="0.15">
      <c r="B105" s="250" t="s">
        <v>1085</v>
      </c>
      <c r="C105" s="250"/>
      <c r="D105" s="250"/>
      <c r="E105" s="250"/>
      <c r="F105" s="250"/>
      <c r="G105" s="250"/>
      <c r="H105" s="250"/>
      <c r="I105" s="250"/>
      <c r="J105" s="247">
        <v>56161517.189999998</v>
      </c>
      <c r="K105" s="247"/>
      <c r="L105" s="247"/>
      <c r="M105" s="247"/>
      <c r="N105" s="247"/>
      <c r="O105" s="247"/>
      <c r="P105" s="247"/>
      <c r="Q105" s="247"/>
      <c r="R105" s="247"/>
      <c r="S105" s="247"/>
      <c r="T105" s="245">
        <v>1.90866730105839E-2</v>
      </c>
      <c r="U105" s="245"/>
      <c r="V105" s="245"/>
      <c r="W105" s="245"/>
      <c r="X105" s="245"/>
      <c r="Y105" s="245"/>
      <c r="Z105" s="245"/>
      <c r="AA105" s="245"/>
      <c r="AB105" s="245"/>
      <c r="AC105" s="243">
        <v>1101</v>
      </c>
      <c r="AD105" s="243"/>
      <c r="AE105" s="243"/>
      <c r="AF105" s="243"/>
      <c r="AG105" s="243"/>
      <c r="AH105" s="245">
        <v>2.60622558882708E-2</v>
      </c>
      <c r="AI105" s="245"/>
      <c r="AJ105" s="245"/>
      <c r="AK105" s="245"/>
      <c r="AL105" s="245"/>
    </row>
    <row r="106" spans="2:38" s="1" customFormat="1" ht="10.7" customHeight="1" x14ac:dyDescent="0.15">
      <c r="B106" s="250" t="s">
        <v>1086</v>
      </c>
      <c r="C106" s="250"/>
      <c r="D106" s="250"/>
      <c r="E106" s="250"/>
      <c r="F106" s="250"/>
      <c r="G106" s="250"/>
      <c r="H106" s="250"/>
      <c r="I106" s="250"/>
      <c r="J106" s="247">
        <v>183846806.41999999</v>
      </c>
      <c r="K106" s="247"/>
      <c r="L106" s="247"/>
      <c r="M106" s="247"/>
      <c r="N106" s="247"/>
      <c r="O106" s="247"/>
      <c r="P106" s="247"/>
      <c r="Q106" s="247"/>
      <c r="R106" s="247"/>
      <c r="S106" s="247"/>
      <c r="T106" s="245">
        <v>6.2480930960381403E-2</v>
      </c>
      <c r="U106" s="245"/>
      <c r="V106" s="245"/>
      <c r="W106" s="245"/>
      <c r="X106" s="245"/>
      <c r="Y106" s="245"/>
      <c r="Z106" s="245"/>
      <c r="AA106" s="245"/>
      <c r="AB106" s="245"/>
      <c r="AC106" s="243">
        <v>3380</v>
      </c>
      <c r="AD106" s="243"/>
      <c r="AE106" s="243"/>
      <c r="AF106" s="243"/>
      <c r="AG106" s="243"/>
      <c r="AH106" s="245">
        <v>8.0009468576162895E-2</v>
      </c>
      <c r="AI106" s="245"/>
      <c r="AJ106" s="245"/>
      <c r="AK106" s="245"/>
      <c r="AL106" s="245"/>
    </row>
    <row r="107" spans="2:38" s="1" customFormat="1" ht="10.7" customHeight="1" x14ac:dyDescent="0.15">
      <c r="B107" s="250" t="s">
        <v>1087</v>
      </c>
      <c r="C107" s="250"/>
      <c r="D107" s="250"/>
      <c r="E107" s="250"/>
      <c r="F107" s="250"/>
      <c r="G107" s="250"/>
      <c r="H107" s="250"/>
      <c r="I107" s="250"/>
      <c r="J107" s="247">
        <v>25574581.899999999</v>
      </c>
      <c r="K107" s="247"/>
      <c r="L107" s="247"/>
      <c r="M107" s="247"/>
      <c r="N107" s="247"/>
      <c r="O107" s="247"/>
      <c r="P107" s="247"/>
      <c r="Q107" s="247"/>
      <c r="R107" s="247"/>
      <c r="S107" s="247"/>
      <c r="T107" s="245">
        <v>8.6916042609086405E-3</v>
      </c>
      <c r="U107" s="245"/>
      <c r="V107" s="245"/>
      <c r="W107" s="245"/>
      <c r="X107" s="245"/>
      <c r="Y107" s="245"/>
      <c r="Z107" s="245"/>
      <c r="AA107" s="245"/>
      <c r="AB107" s="245"/>
      <c r="AC107" s="243">
        <v>446</v>
      </c>
      <c r="AD107" s="243"/>
      <c r="AE107" s="243"/>
      <c r="AF107" s="243"/>
      <c r="AG107" s="243"/>
      <c r="AH107" s="245">
        <v>1.05574624215884E-2</v>
      </c>
      <c r="AI107" s="245"/>
      <c r="AJ107" s="245"/>
      <c r="AK107" s="245"/>
      <c r="AL107" s="245"/>
    </row>
    <row r="108" spans="2:38" s="1" customFormat="1" ht="10.7" customHeight="1" x14ac:dyDescent="0.15">
      <c r="B108" s="250" t="s">
        <v>1088</v>
      </c>
      <c r="C108" s="250"/>
      <c r="D108" s="250"/>
      <c r="E108" s="250"/>
      <c r="F108" s="250"/>
      <c r="G108" s="250"/>
      <c r="H108" s="250"/>
      <c r="I108" s="250"/>
      <c r="J108" s="247">
        <v>407074498.82999998</v>
      </c>
      <c r="K108" s="247"/>
      <c r="L108" s="247"/>
      <c r="M108" s="247"/>
      <c r="N108" s="247"/>
      <c r="O108" s="247"/>
      <c r="P108" s="247"/>
      <c r="Q108" s="247"/>
      <c r="R108" s="247"/>
      <c r="S108" s="247"/>
      <c r="T108" s="245">
        <v>0.13834558321901899</v>
      </c>
      <c r="U108" s="245"/>
      <c r="V108" s="245"/>
      <c r="W108" s="245"/>
      <c r="X108" s="245"/>
      <c r="Y108" s="245"/>
      <c r="Z108" s="245"/>
      <c r="AA108" s="245"/>
      <c r="AB108" s="245"/>
      <c r="AC108" s="243">
        <v>5844</v>
      </c>
      <c r="AD108" s="243"/>
      <c r="AE108" s="243"/>
      <c r="AF108" s="243"/>
      <c r="AG108" s="243"/>
      <c r="AH108" s="245">
        <v>0.13833589773937699</v>
      </c>
      <c r="AI108" s="245"/>
      <c r="AJ108" s="245"/>
      <c r="AK108" s="245"/>
      <c r="AL108" s="245"/>
    </row>
    <row r="109" spans="2:38" s="1" customFormat="1" ht="10.7" customHeight="1" x14ac:dyDescent="0.15">
      <c r="B109" s="250" t="s">
        <v>1089</v>
      </c>
      <c r="C109" s="250"/>
      <c r="D109" s="250"/>
      <c r="E109" s="250"/>
      <c r="F109" s="250"/>
      <c r="G109" s="250"/>
      <c r="H109" s="250"/>
      <c r="I109" s="250"/>
      <c r="J109" s="247">
        <v>28787876.710000001</v>
      </c>
      <c r="K109" s="247"/>
      <c r="L109" s="247"/>
      <c r="M109" s="247"/>
      <c r="N109" s="247"/>
      <c r="O109" s="247"/>
      <c r="P109" s="247"/>
      <c r="Q109" s="247"/>
      <c r="R109" s="247"/>
      <c r="S109" s="247"/>
      <c r="T109" s="245">
        <v>9.7836528805637594E-3</v>
      </c>
      <c r="U109" s="245"/>
      <c r="V109" s="245"/>
      <c r="W109" s="245"/>
      <c r="X109" s="245"/>
      <c r="Y109" s="245"/>
      <c r="Z109" s="245"/>
      <c r="AA109" s="245"/>
      <c r="AB109" s="245"/>
      <c r="AC109" s="243">
        <v>376</v>
      </c>
      <c r="AD109" s="243"/>
      <c r="AE109" s="243"/>
      <c r="AF109" s="243"/>
      <c r="AG109" s="243"/>
      <c r="AH109" s="245">
        <v>8.90046159308794E-3</v>
      </c>
      <c r="AI109" s="245"/>
      <c r="AJ109" s="245"/>
      <c r="AK109" s="245"/>
      <c r="AL109" s="245"/>
    </row>
    <row r="110" spans="2:38" s="1" customFormat="1" ht="10.7" customHeight="1" x14ac:dyDescent="0.15">
      <c r="B110" s="250" t="s">
        <v>1090</v>
      </c>
      <c r="C110" s="250"/>
      <c r="D110" s="250"/>
      <c r="E110" s="250"/>
      <c r="F110" s="250"/>
      <c r="G110" s="250"/>
      <c r="H110" s="250"/>
      <c r="I110" s="250"/>
      <c r="J110" s="247">
        <v>45362741.899999999</v>
      </c>
      <c r="K110" s="247"/>
      <c r="L110" s="247"/>
      <c r="M110" s="247"/>
      <c r="N110" s="247"/>
      <c r="O110" s="247"/>
      <c r="P110" s="247"/>
      <c r="Q110" s="247"/>
      <c r="R110" s="247"/>
      <c r="S110" s="247"/>
      <c r="T110" s="245">
        <v>1.5416674349798E-2</v>
      </c>
      <c r="U110" s="245"/>
      <c r="V110" s="245"/>
      <c r="W110" s="245"/>
      <c r="X110" s="245"/>
      <c r="Y110" s="245"/>
      <c r="Z110" s="245"/>
      <c r="AA110" s="245"/>
      <c r="AB110" s="245"/>
      <c r="AC110" s="243">
        <v>560</v>
      </c>
      <c r="AD110" s="243"/>
      <c r="AE110" s="243"/>
      <c r="AF110" s="243"/>
      <c r="AG110" s="243"/>
      <c r="AH110" s="245">
        <v>1.3256006628003299E-2</v>
      </c>
      <c r="AI110" s="245"/>
      <c r="AJ110" s="245"/>
      <c r="AK110" s="245"/>
      <c r="AL110" s="245"/>
    </row>
    <row r="111" spans="2:38" s="1" customFormat="1" ht="10.7" customHeight="1" x14ac:dyDescent="0.15">
      <c r="B111" s="250" t="s">
        <v>1091</v>
      </c>
      <c r="C111" s="250"/>
      <c r="D111" s="250"/>
      <c r="E111" s="250"/>
      <c r="F111" s="250"/>
      <c r="G111" s="250"/>
      <c r="H111" s="250"/>
      <c r="I111" s="250"/>
      <c r="J111" s="247">
        <v>195888772.50999999</v>
      </c>
      <c r="K111" s="247"/>
      <c r="L111" s="247"/>
      <c r="M111" s="247"/>
      <c r="N111" s="247"/>
      <c r="O111" s="247"/>
      <c r="P111" s="247"/>
      <c r="Q111" s="247"/>
      <c r="R111" s="247"/>
      <c r="S111" s="247"/>
      <c r="T111" s="245">
        <v>6.6573432029873397E-2</v>
      </c>
      <c r="U111" s="245"/>
      <c r="V111" s="245"/>
      <c r="W111" s="245"/>
      <c r="X111" s="245"/>
      <c r="Y111" s="245"/>
      <c r="Z111" s="245"/>
      <c r="AA111" s="245"/>
      <c r="AB111" s="245"/>
      <c r="AC111" s="243">
        <v>2352</v>
      </c>
      <c r="AD111" s="243"/>
      <c r="AE111" s="243"/>
      <c r="AF111" s="243"/>
      <c r="AG111" s="243"/>
      <c r="AH111" s="245">
        <v>5.5675227837613903E-2</v>
      </c>
      <c r="AI111" s="245"/>
      <c r="AJ111" s="245"/>
      <c r="AK111" s="245"/>
      <c r="AL111" s="245"/>
    </row>
    <row r="112" spans="2:38" s="1" customFormat="1" ht="10.7" customHeight="1" x14ac:dyDescent="0.15">
      <c r="B112" s="250" t="s">
        <v>1092</v>
      </c>
      <c r="C112" s="250"/>
      <c r="D112" s="250"/>
      <c r="E112" s="250"/>
      <c r="F112" s="250"/>
      <c r="G112" s="250"/>
      <c r="H112" s="250"/>
      <c r="I112" s="250"/>
      <c r="J112" s="247">
        <v>28829483.780000001</v>
      </c>
      <c r="K112" s="247"/>
      <c r="L112" s="247"/>
      <c r="M112" s="247"/>
      <c r="N112" s="247"/>
      <c r="O112" s="247"/>
      <c r="P112" s="247"/>
      <c r="Q112" s="247"/>
      <c r="R112" s="247"/>
      <c r="S112" s="247"/>
      <c r="T112" s="245">
        <v>9.7977931776880595E-3</v>
      </c>
      <c r="U112" s="245"/>
      <c r="V112" s="245"/>
      <c r="W112" s="245"/>
      <c r="X112" s="245"/>
      <c r="Y112" s="245"/>
      <c r="Z112" s="245"/>
      <c r="AA112" s="245"/>
      <c r="AB112" s="245"/>
      <c r="AC112" s="243">
        <v>436</v>
      </c>
      <c r="AD112" s="243"/>
      <c r="AE112" s="243"/>
      <c r="AF112" s="243"/>
      <c r="AG112" s="243"/>
      <c r="AH112" s="245">
        <v>1.0320748017516901E-2</v>
      </c>
      <c r="AI112" s="245"/>
      <c r="AJ112" s="245"/>
      <c r="AK112" s="245"/>
      <c r="AL112" s="245"/>
    </row>
    <row r="113" spans="2:41" s="1" customFormat="1" ht="10.7" customHeight="1" x14ac:dyDescent="0.15">
      <c r="B113" s="250" t="s">
        <v>1093</v>
      </c>
      <c r="C113" s="250"/>
      <c r="D113" s="250"/>
      <c r="E113" s="250"/>
      <c r="F113" s="250"/>
      <c r="G113" s="250"/>
      <c r="H113" s="250"/>
      <c r="I113" s="250"/>
      <c r="J113" s="247">
        <v>700105013.79999804</v>
      </c>
      <c r="K113" s="247"/>
      <c r="L113" s="247"/>
      <c r="M113" s="247"/>
      <c r="N113" s="247"/>
      <c r="O113" s="247"/>
      <c r="P113" s="247"/>
      <c r="Q113" s="247"/>
      <c r="R113" s="247"/>
      <c r="S113" s="247"/>
      <c r="T113" s="245">
        <v>0.23793295017767499</v>
      </c>
      <c r="U113" s="245"/>
      <c r="V113" s="245"/>
      <c r="W113" s="245"/>
      <c r="X113" s="245"/>
      <c r="Y113" s="245"/>
      <c r="Z113" s="245"/>
      <c r="AA113" s="245"/>
      <c r="AB113" s="245"/>
      <c r="AC113" s="243">
        <v>7249</v>
      </c>
      <c r="AD113" s="243"/>
      <c r="AE113" s="243"/>
      <c r="AF113" s="243"/>
      <c r="AG113" s="243"/>
      <c r="AH113" s="245">
        <v>0.17159427151142101</v>
      </c>
      <c r="AI113" s="245"/>
      <c r="AJ113" s="245"/>
      <c r="AK113" s="245"/>
      <c r="AL113" s="245"/>
    </row>
    <row r="114" spans="2:41" s="1" customFormat="1" ht="10.7" customHeight="1" x14ac:dyDescent="0.15">
      <c r="B114" s="250" t="s">
        <v>1097</v>
      </c>
      <c r="C114" s="250"/>
      <c r="D114" s="250"/>
      <c r="E114" s="250"/>
      <c r="F114" s="250"/>
      <c r="G114" s="250"/>
      <c r="H114" s="250"/>
      <c r="I114" s="250"/>
      <c r="J114" s="247">
        <v>43976838.909999996</v>
      </c>
      <c r="K114" s="247"/>
      <c r="L114" s="247"/>
      <c r="M114" s="247"/>
      <c r="N114" s="247"/>
      <c r="O114" s="247"/>
      <c r="P114" s="247"/>
      <c r="Q114" s="247"/>
      <c r="R114" s="247"/>
      <c r="S114" s="247"/>
      <c r="T114" s="245">
        <v>1.49456707423807E-2</v>
      </c>
      <c r="U114" s="245"/>
      <c r="V114" s="245"/>
      <c r="W114" s="245"/>
      <c r="X114" s="245"/>
      <c r="Y114" s="245"/>
      <c r="Z114" s="245"/>
      <c r="AA114" s="245"/>
      <c r="AB114" s="245"/>
      <c r="AC114" s="243">
        <v>521</v>
      </c>
      <c r="AD114" s="243"/>
      <c r="AE114" s="243"/>
      <c r="AF114" s="243"/>
      <c r="AG114" s="243"/>
      <c r="AH114" s="245">
        <v>1.2332820452124501E-2</v>
      </c>
      <c r="AI114" s="245"/>
      <c r="AJ114" s="245"/>
      <c r="AK114" s="245"/>
      <c r="AL114" s="245"/>
    </row>
    <row r="115" spans="2:41" s="1" customFormat="1" ht="10.7" customHeight="1" x14ac:dyDescent="0.15">
      <c r="B115" s="250" t="s">
        <v>1094</v>
      </c>
      <c r="C115" s="250"/>
      <c r="D115" s="250"/>
      <c r="E115" s="250"/>
      <c r="F115" s="250"/>
      <c r="G115" s="250"/>
      <c r="H115" s="250"/>
      <c r="I115" s="250"/>
      <c r="J115" s="247">
        <v>18968295.300000001</v>
      </c>
      <c r="K115" s="247"/>
      <c r="L115" s="247"/>
      <c r="M115" s="247"/>
      <c r="N115" s="247"/>
      <c r="O115" s="247"/>
      <c r="P115" s="247"/>
      <c r="Q115" s="247"/>
      <c r="R115" s="247"/>
      <c r="S115" s="247"/>
      <c r="T115" s="245">
        <v>6.4464364225502099E-3</v>
      </c>
      <c r="U115" s="245"/>
      <c r="V115" s="245"/>
      <c r="W115" s="245"/>
      <c r="X115" s="245"/>
      <c r="Y115" s="245"/>
      <c r="Z115" s="245"/>
      <c r="AA115" s="245"/>
      <c r="AB115" s="245"/>
      <c r="AC115" s="243">
        <v>192</v>
      </c>
      <c r="AD115" s="243"/>
      <c r="AE115" s="243"/>
      <c r="AF115" s="243"/>
      <c r="AG115" s="243"/>
      <c r="AH115" s="245">
        <v>4.5449165581725702E-3</v>
      </c>
      <c r="AI115" s="245"/>
      <c r="AJ115" s="245"/>
      <c r="AK115" s="245"/>
      <c r="AL115" s="245"/>
    </row>
    <row r="116" spans="2:41" s="1" customFormat="1" ht="10.7" customHeight="1" x14ac:dyDescent="0.15">
      <c r="B116" s="250" t="s">
        <v>1095</v>
      </c>
      <c r="C116" s="250"/>
      <c r="D116" s="250"/>
      <c r="E116" s="250"/>
      <c r="F116" s="250"/>
      <c r="G116" s="250"/>
      <c r="H116" s="250"/>
      <c r="I116" s="250"/>
      <c r="J116" s="247">
        <v>23618800.620000001</v>
      </c>
      <c r="K116" s="247"/>
      <c r="L116" s="247"/>
      <c r="M116" s="247"/>
      <c r="N116" s="247"/>
      <c r="O116" s="247"/>
      <c r="P116" s="247"/>
      <c r="Q116" s="247"/>
      <c r="R116" s="247"/>
      <c r="S116" s="247"/>
      <c r="T116" s="245">
        <v>8.0269256760105104E-3</v>
      </c>
      <c r="U116" s="245"/>
      <c r="V116" s="245"/>
      <c r="W116" s="245"/>
      <c r="X116" s="245"/>
      <c r="Y116" s="245"/>
      <c r="Z116" s="245"/>
      <c r="AA116" s="245"/>
      <c r="AB116" s="245"/>
      <c r="AC116" s="243">
        <v>270</v>
      </c>
      <c r="AD116" s="243"/>
      <c r="AE116" s="243"/>
      <c r="AF116" s="243"/>
      <c r="AG116" s="243"/>
      <c r="AH116" s="245">
        <v>6.3912889099301696E-3</v>
      </c>
      <c r="AI116" s="245"/>
      <c r="AJ116" s="245"/>
      <c r="AK116" s="245"/>
      <c r="AL116" s="245"/>
    </row>
    <row r="117" spans="2:41" s="1" customFormat="1" ht="10.7" customHeight="1" x14ac:dyDescent="0.15">
      <c r="B117" s="250" t="s">
        <v>1098</v>
      </c>
      <c r="C117" s="250"/>
      <c r="D117" s="250"/>
      <c r="E117" s="250"/>
      <c r="F117" s="250"/>
      <c r="G117" s="250"/>
      <c r="H117" s="250"/>
      <c r="I117" s="250"/>
      <c r="J117" s="247">
        <v>15871550.59</v>
      </c>
      <c r="K117" s="247"/>
      <c r="L117" s="247"/>
      <c r="M117" s="247"/>
      <c r="N117" s="247"/>
      <c r="O117" s="247"/>
      <c r="P117" s="247"/>
      <c r="Q117" s="247"/>
      <c r="R117" s="247"/>
      <c r="S117" s="247"/>
      <c r="T117" s="245">
        <v>5.3939977308200401E-3</v>
      </c>
      <c r="U117" s="245"/>
      <c r="V117" s="245"/>
      <c r="W117" s="245"/>
      <c r="X117" s="245"/>
      <c r="Y117" s="245"/>
      <c r="Z117" s="245"/>
      <c r="AA117" s="245"/>
      <c r="AB117" s="245"/>
      <c r="AC117" s="243">
        <v>190</v>
      </c>
      <c r="AD117" s="243"/>
      <c r="AE117" s="243"/>
      <c r="AF117" s="243"/>
      <c r="AG117" s="243"/>
      <c r="AH117" s="245">
        <v>4.4975736773582697E-3</v>
      </c>
      <c r="AI117" s="245"/>
      <c r="AJ117" s="245"/>
      <c r="AK117" s="245"/>
      <c r="AL117" s="245"/>
    </row>
    <row r="118" spans="2:41" s="1" customFormat="1" ht="10.7" customHeight="1" x14ac:dyDescent="0.15">
      <c r="B118" s="250" t="s">
        <v>1099</v>
      </c>
      <c r="C118" s="250"/>
      <c r="D118" s="250"/>
      <c r="E118" s="250"/>
      <c r="F118" s="250"/>
      <c r="G118" s="250"/>
      <c r="H118" s="250"/>
      <c r="I118" s="250"/>
      <c r="J118" s="247">
        <v>640948964.40999997</v>
      </c>
      <c r="K118" s="247"/>
      <c r="L118" s="247"/>
      <c r="M118" s="247"/>
      <c r="N118" s="247"/>
      <c r="O118" s="247"/>
      <c r="P118" s="247"/>
      <c r="Q118" s="247"/>
      <c r="R118" s="247"/>
      <c r="S118" s="247"/>
      <c r="T118" s="245">
        <v>0.217828575727017</v>
      </c>
      <c r="U118" s="245"/>
      <c r="V118" s="245"/>
      <c r="W118" s="245"/>
      <c r="X118" s="245"/>
      <c r="Y118" s="245"/>
      <c r="Z118" s="245"/>
      <c r="AA118" s="245"/>
      <c r="AB118" s="245"/>
      <c r="AC118" s="243">
        <v>5379</v>
      </c>
      <c r="AD118" s="243"/>
      <c r="AE118" s="243"/>
      <c r="AF118" s="243"/>
      <c r="AG118" s="243"/>
      <c r="AH118" s="245">
        <v>0.12732867795005301</v>
      </c>
      <c r="AI118" s="245"/>
      <c r="AJ118" s="245"/>
      <c r="AK118" s="245"/>
      <c r="AL118" s="245"/>
    </row>
    <row r="119" spans="2:41" s="1" customFormat="1" ht="10.7" customHeight="1" x14ac:dyDescent="0.15">
      <c r="B119" s="250" t="s">
        <v>1100</v>
      </c>
      <c r="C119" s="250"/>
      <c r="D119" s="250"/>
      <c r="E119" s="250"/>
      <c r="F119" s="250"/>
      <c r="G119" s="250"/>
      <c r="H119" s="250"/>
      <c r="I119" s="250"/>
      <c r="J119" s="247">
        <v>58783838.340000004</v>
      </c>
      <c r="K119" s="247"/>
      <c r="L119" s="247"/>
      <c r="M119" s="247"/>
      <c r="N119" s="247"/>
      <c r="O119" s="247"/>
      <c r="P119" s="247"/>
      <c r="Q119" s="247"/>
      <c r="R119" s="247"/>
      <c r="S119" s="247"/>
      <c r="T119" s="245">
        <v>1.9977877323128699E-2</v>
      </c>
      <c r="U119" s="245"/>
      <c r="V119" s="245"/>
      <c r="W119" s="245"/>
      <c r="X119" s="245"/>
      <c r="Y119" s="245"/>
      <c r="Z119" s="245"/>
      <c r="AA119" s="245"/>
      <c r="AB119" s="245"/>
      <c r="AC119" s="243">
        <v>515</v>
      </c>
      <c r="AD119" s="243"/>
      <c r="AE119" s="243"/>
      <c r="AF119" s="243"/>
      <c r="AG119" s="243"/>
      <c r="AH119" s="245">
        <v>1.2190791809681601E-2</v>
      </c>
      <c r="AI119" s="245"/>
      <c r="AJ119" s="245"/>
      <c r="AK119" s="245"/>
      <c r="AL119" s="245"/>
    </row>
    <row r="120" spans="2:41" s="1" customFormat="1" ht="10.7" customHeight="1" x14ac:dyDescent="0.15">
      <c r="B120" s="250" t="s">
        <v>1101</v>
      </c>
      <c r="C120" s="250"/>
      <c r="D120" s="250"/>
      <c r="E120" s="250"/>
      <c r="F120" s="250"/>
      <c r="G120" s="250"/>
      <c r="H120" s="250"/>
      <c r="I120" s="250"/>
      <c r="J120" s="247">
        <v>1185817.04</v>
      </c>
      <c r="K120" s="247"/>
      <c r="L120" s="247"/>
      <c r="M120" s="247"/>
      <c r="N120" s="247"/>
      <c r="O120" s="247"/>
      <c r="P120" s="247"/>
      <c r="Q120" s="247"/>
      <c r="R120" s="247"/>
      <c r="S120" s="247"/>
      <c r="T120" s="245">
        <v>4.0300375106120799E-4</v>
      </c>
      <c r="U120" s="245"/>
      <c r="V120" s="245"/>
      <c r="W120" s="245"/>
      <c r="X120" s="245"/>
      <c r="Y120" s="245"/>
      <c r="Z120" s="245"/>
      <c r="AA120" s="245"/>
      <c r="AB120" s="245"/>
      <c r="AC120" s="243">
        <v>11</v>
      </c>
      <c r="AD120" s="243"/>
      <c r="AE120" s="243"/>
      <c r="AF120" s="243"/>
      <c r="AG120" s="243"/>
      <c r="AH120" s="245">
        <v>2.60385844478637E-4</v>
      </c>
      <c r="AI120" s="245"/>
      <c r="AJ120" s="245"/>
      <c r="AK120" s="245"/>
      <c r="AL120" s="245"/>
    </row>
    <row r="121" spans="2:41" s="1" customFormat="1" ht="10.7" customHeight="1" x14ac:dyDescent="0.15">
      <c r="B121" s="250" t="s">
        <v>1102</v>
      </c>
      <c r="C121" s="250"/>
      <c r="D121" s="250"/>
      <c r="E121" s="250"/>
      <c r="F121" s="250"/>
      <c r="G121" s="250"/>
      <c r="H121" s="250"/>
      <c r="I121" s="250"/>
      <c r="J121" s="247">
        <v>507848.05</v>
      </c>
      <c r="K121" s="247"/>
      <c r="L121" s="247"/>
      <c r="M121" s="247"/>
      <c r="N121" s="247"/>
      <c r="O121" s="247"/>
      <c r="P121" s="247"/>
      <c r="Q121" s="247"/>
      <c r="R121" s="247"/>
      <c r="S121" s="247"/>
      <c r="T121" s="245">
        <v>1.7259380006811199E-4</v>
      </c>
      <c r="U121" s="245"/>
      <c r="V121" s="245"/>
      <c r="W121" s="245"/>
      <c r="X121" s="245"/>
      <c r="Y121" s="245"/>
      <c r="Z121" s="245"/>
      <c r="AA121" s="245"/>
      <c r="AB121" s="245"/>
      <c r="AC121" s="243">
        <v>4</v>
      </c>
      <c r="AD121" s="243"/>
      <c r="AE121" s="243"/>
      <c r="AF121" s="243"/>
      <c r="AG121" s="243"/>
      <c r="AH121" s="245">
        <v>9.4685761628595104E-5</v>
      </c>
      <c r="AI121" s="245"/>
      <c r="AJ121" s="245"/>
      <c r="AK121" s="245"/>
      <c r="AL121" s="245"/>
    </row>
    <row r="122" spans="2:41" s="1" customFormat="1" ht="10.7" customHeight="1" x14ac:dyDescent="0.15">
      <c r="B122" s="250" t="s">
        <v>1103</v>
      </c>
      <c r="C122" s="250"/>
      <c r="D122" s="250"/>
      <c r="E122" s="250"/>
      <c r="F122" s="250"/>
      <c r="G122" s="250"/>
      <c r="H122" s="250"/>
      <c r="I122" s="250"/>
      <c r="J122" s="247">
        <v>418446.75</v>
      </c>
      <c r="K122" s="247"/>
      <c r="L122" s="247"/>
      <c r="M122" s="247"/>
      <c r="N122" s="247"/>
      <c r="O122" s="247"/>
      <c r="P122" s="247"/>
      <c r="Q122" s="247"/>
      <c r="R122" s="247"/>
      <c r="S122" s="247"/>
      <c r="T122" s="245">
        <v>1.4221047950986699E-4</v>
      </c>
      <c r="U122" s="245"/>
      <c r="V122" s="245"/>
      <c r="W122" s="245"/>
      <c r="X122" s="245"/>
      <c r="Y122" s="245"/>
      <c r="Z122" s="245"/>
      <c r="AA122" s="245"/>
      <c r="AB122" s="245"/>
      <c r="AC122" s="243">
        <v>5</v>
      </c>
      <c r="AD122" s="243"/>
      <c r="AE122" s="243"/>
      <c r="AF122" s="243"/>
      <c r="AG122" s="243"/>
      <c r="AH122" s="245">
        <v>1.18357202035744E-4</v>
      </c>
      <c r="AI122" s="245"/>
      <c r="AJ122" s="245"/>
      <c r="AK122" s="245"/>
      <c r="AL122" s="245"/>
    </row>
    <row r="123" spans="2:41" s="1" customFormat="1" ht="10.7" customHeight="1" x14ac:dyDescent="0.15">
      <c r="B123" s="250" t="s">
        <v>1104</v>
      </c>
      <c r="C123" s="250"/>
      <c r="D123" s="250"/>
      <c r="E123" s="250"/>
      <c r="F123" s="250"/>
      <c r="G123" s="250"/>
      <c r="H123" s="250"/>
      <c r="I123" s="250"/>
      <c r="J123" s="247">
        <v>9777827.6600000001</v>
      </c>
      <c r="K123" s="247"/>
      <c r="L123" s="247"/>
      <c r="M123" s="247"/>
      <c r="N123" s="247"/>
      <c r="O123" s="247"/>
      <c r="P123" s="247"/>
      <c r="Q123" s="247"/>
      <c r="R123" s="247"/>
      <c r="S123" s="247"/>
      <c r="T123" s="245">
        <v>3.3230263112174799E-3</v>
      </c>
      <c r="U123" s="245"/>
      <c r="V123" s="245"/>
      <c r="W123" s="245"/>
      <c r="X123" s="245"/>
      <c r="Y123" s="245"/>
      <c r="Z123" s="245"/>
      <c r="AA123" s="245"/>
      <c r="AB123" s="245"/>
      <c r="AC123" s="243">
        <v>125</v>
      </c>
      <c r="AD123" s="243"/>
      <c r="AE123" s="243"/>
      <c r="AF123" s="243"/>
      <c r="AG123" s="243"/>
      <c r="AH123" s="245">
        <v>2.9589300508935999E-3</v>
      </c>
      <c r="AI123" s="245"/>
      <c r="AJ123" s="245"/>
      <c r="AK123" s="245"/>
      <c r="AL123" s="245"/>
    </row>
    <row r="124" spans="2:41" s="1" customFormat="1" ht="10.7" customHeight="1" x14ac:dyDescent="0.15">
      <c r="B124" s="250" t="s">
        <v>1105</v>
      </c>
      <c r="C124" s="250"/>
      <c r="D124" s="250"/>
      <c r="E124" s="250"/>
      <c r="F124" s="250"/>
      <c r="G124" s="250"/>
      <c r="H124" s="250"/>
      <c r="I124" s="250"/>
      <c r="J124" s="247">
        <v>1680420.11</v>
      </c>
      <c r="K124" s="247"/>
      <c r="L124" s="247"/>
      <c r="M124" s="247"/>
      <c r="N124" s="247"/>
      <c r="O124" s="247"/>
      <c r="P124" s="247"/>
      <c r="Q124" s="247"/>
      <c r="R124" s="247"/>
      <c r="S124" s="247"/>
      <c r="T124" s="245">
        <v>5.7109620189695304E-4</v>
      </c>
      <c r="U124" s="245"/>
      <c r="V124" s="245"/>
      <c r="W124" s="245"/>
      <c r="X124" s="245"/>
      <c r="Y124" s="245"/>
      <c r="Z124" s="245"/>
      <c r="AA124" s="245"/>
      <c r="AB124" s="245"/>
      <c r="AC124" s="243">
        <v>19</v>
      </c>
      <c r="AD124" s="243"/>
      <c r="AE124" s="243"/>
      <c r="AF124" s="243"/>
      <c r="AG124" s="243"/>
      <c r="AH124" s="245">
        <v>4.4975736773582699E-4</v>
      </c>
      <c r="AI124" s="245"/>
      <c r="AJ124" s="245"/>
      <c r="AK124" s="245"/>
      <c r="AL124" s="245"/>
    </row>
    <row r="125" spans="2:41" s="1" customFormat="1" ht="10.7" customHeight="1" x14ac:dyDescent="0.15">
      <c r="B125" s="250" t="s">
        <v>1106</v>
      </c>
      <c r="C125" s="250"/>
      <c r="D125" s="250"/>
      <c r="E125" s="250"/>
      <c r="F125" s="250"/>
      <c r="G125" s="250"/>
      <c r="H125" s="250"/>
      <c r="I125" s="250"/>
      <c r="J125" s="247">
        <v>269532.37</v>
      </c>
      <c r="K125" s="247"/>
      <c r="L125" s="247"/>
      <c r="M125" s="247"/>
      <c r="N125" s="247"/>
      <c r="O125" s="247"/>
      <c r="P125" s="247"/>
      <c r="Q125" s="247"/>
      <c r="R125" s="247"/>
      <c r="S125" s="247"/>
      <c r="T125" s="245">
        <v>9.1601446494998397E-5</v>
      </c>
      <c r="U125" s="245"/>
      <c r="V125" s="245"/>
      <c r="W125" s="245"/>
      <c r="X125" s="245"/>
      <c r="Y125" s="245"/>
      <c r="Z125" s="245"/>
      <c r="AA125" s="245"/>
      <c r="AB125" s="245"/>
      <c r="AC125" s="243">
        <v>5</v>
      </c>
      <c r="AD125" s="243"/>
      <c r="AE125" s="243"/>
      <c r="AF125" s="243"/>
      <c r="AG125" s="243"/>
      <c r="AH125" s="245">
        <v>1.18357202035744E-4</v>
      </c>
      <c r="AI125" s="245"/>
      <c r="AJ125" s="245"/>
      <c r="AK125" s="245"/>
      <c r="AL125" s="245"/>
    </row>
    <row r="126" spans="2:41" s="1" customFormat="1" ht="12.75" customHeight="1" x14ac:dyDescent="0.15">
      <c r="B126" s="249"/>
      <c r="C126" s="249"/>
      <c r="D126" s="249"/>
      <c r="E126" s="249"/>
      <c r="F126" s="249"/>
      <c r="G126" s="249"/>
      <c r="H126" s="249"/>
      <c r="I126" s="249"/>
      <c r="J126" s="248">
        <v>2942446656.8299999</v>
      </c>
      <c r="K126" s="248"/>
      <c r="L126" s="248"/>
      <c r="M126" s="248"/>
      <c r="N126" s="248"/>
      <c r="O126" s="248"/>
      <c r="P126" s="248"/>
      <c r="Q126" s="248"/>
      <c r="R126" s="248"/>
      <c r="S126" s="248"/>
      <c r="T126" s="246">
        <v>1</v>
      </c>
      <c r="U126" s="246"/>
      <c r="V126" s="246"/>
      <c r="W126" s="246"/>
      <c r="X126" s="246"/>
      <c r="Y126" s="246"/>
      <c r="Z126" s="246"/>
      <c r="AA126" s="246"/>
      <c r="AB126" s="246"/>
      <c r="AC126" s="244">
        <v>42245</v>
      </c>
      <c r="AD126" s="244"/>
      <c r="AE126" s="244"/>
      <c r="AF126" s="244"/>
      <c r="AG126" s="244"/>
      <c r="AH126" s="246">
        <v>1</v>
      </c>
      <c r="AI126" s="246"/>
      <c r="AJ126" s="246"/>
      <c r="AK126" s="246"/>
      <c r="AL126" s="246"/>
    </row>
    <row r="127" spans="2:41" s="1" customFormat="1" ht="9" customHeight="1" x14ac:dyDescent="0.15"/>
    <row r="128" spans="2:41" s="1" customFormat="1" ht="19.149999999999999" customHeight="1" x14ac:dyDescent="0.15">
      <c r="B128" s="226" t="s">
        <v>1182</v>
      </c>
      <c r="C128" s="226"/>
      <c r="D128" s="226"/>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6"/>
      <c r="AJ128" s="226"/>
      <c r="AK128" s="226"/>
      <c r="AL128" s="226"/>
      <c r="AM128" s="226"/>
      <c r="AN128" s="226"/>
      <c r="AO128" s="226"/>
    </row>
    <row r="129" spans="2:39" s="1" customFormat="1" ht="7.9" customHeight="1" x14ac:dyDescent="0.15"/>
    <row r="130" spans="2:39" s="1" customFormat="1" ht="12.75" customHeight="1" x14ac:dyDescent="0.15">
      <c r="B130" s="224" t="s">
        <v>1107</v>
      </c>
      <c r="C130" s="224"/>
      <c r="D130" s="224"/>
      <c r="E130" s="224"/>
      <c r="F130" s="224"/>
      <c r="G130" s="224"/>
      <c r="H130" s="224"/>
      <c r="I130" s="224"/>
      <c r="J130" s="224" t="s">
        <v>1070</v>
      </c>
      <c r="K130" s="224"/>
      <c r="L130" s="224"/>
      <c r="M130" s="224"/>
      <c r="N130" s="224"/>
      <c r="O130" s="224"/>
      <c r="P130" s="224"/>
      <c r="Q130" s="224"/>
      <c r="R130" s="224" t="s">
        <v>1071</v>
      </c>
      <c r="S130" s="224"/>
      <c r="T130" s="224"/>
      <c r="U130" s="224"/>
      <c r="V130" s="224"/>
      <c r="W130" s="224"/>
      <c r="X130" s="224"/>
      <c r="Y130" s="224"/>
      <c r="Z130" s="224"/>
      <c r="AA130" s="224"/>
      <c r="AB130" s="224" t="s">
        <v>1072</v>
      </c>
      <c r="AC130" s="224"/>
      <c r="AD130" s="224"/>
      <c r="AE130" s="224"/>
      <c r="AF130" s="224" t="s">
        <v>1071</v>
      </c>
      <c r="AG130" s="224"/>
      <c r="AH130" s="224"/>
      <c r="AI130" s="224"/>
      <c r="AJ130" s="224"/>
      <c r="AK130" s="224"/>
      <c r="AL130" s="224"/>
      <c r="AM130" s="224"/>
    </row>
    <row r="131" spans="2:39" s="1" customFormat="1" ht="12.2" customHeight="1" x14ac:dyDescent="0.15">
      <c r="B131" s="253">
        <v>1999</v>
      </c>
      <c r="C131" s="253"/>
      <c r="D131" s="253"/>
      <c r="E131" s="253"/>
      <c r="F131" s="253"/>
      <c r="G131" s="253"/>
      <c r="H131" s="253"/>
      <c r="I131" s="253"/>
      <c r="J131" s="247">
        <v>2380.3000000000002</v>
      </c>
      <c r="K131" s="247"/>
      <c r="L131" s="247"/>
      <c r="M131" s="247"/>
      <c r="N131" s="247"/>
      <c r="O131" s="247"/>
      <c r="P131" s="247"/>
      <c r="Q131" s="247"/>
      <c r="R131" s="245">
        <v>8.0895264302408195E-7</v>
      </c>
      <c r="S131" s="245"/>
      <c r="T131" s="245"/>
      <c r="U131" s="245"/>
      <c r="V131" s="245"/>
      <c r="W131" s="245"/>
      <c r="X131" s="245"/>
      <c r="Y131" s="245"/>
      <c r="Z131" s="245"/>
      <c r="AA131" s="245"/>
      <c r="AB131" s="243">
        <v>1</v>
      </c>
      <c r="AC131" s="243"/>
      <c r="AD131" s="243"/>
      <c r="AE131" s="243"/>
      <c r="AF131" s="245">
        <v>2.36714404071488E-5</v>
      </c>
      <c r="AG131" s="245"/>
      <c r="AH131" s="245"/>
      <c r="AI131" s="245"/>
      <c r="AJ131" s="245"/>
      <c r="AK131" s="245"/>
      <c r="AL131" s="245"/>
      <c r="AM131" s="245"/>
    </row>
    <row r="132" spans="2:39" s="1" customFormat="1" ht="12.2" customHeight="1" x14ac:dyDescent="0.15">
      <c r="B132" s="253">
        <v>2000</v>
      </c>
      <c r="C132" s="253"/>
      <c r="D132" s="253"/>
      <c r="E132" s="253"/>
      <c r="F132" s="253"/>
      <c r="G132" s="253"/>
      <c r="H132" s="253"/>
      <c r="I132" s="253"/>
      <c r="J132" s="247">
        <v>33661.370000000003</v>
      </c>
      <c r="K132" s="247"/>
      <c r="L132" s="247"/>
      <c r="M132" s="247"/>
      <c r="N132" s="247"/>
      <c r="O132" s="247"/>
      <c r="P132" s="247"/>
      <c r="Q132" s="247"/>
      <c r="R132" s="245">
        <v>1.1439925315847401E-5</v>
      </c>
      <c r="S132" s="245"/>
      <c r="T132" s="245"/>
      <c r="U132" s="245"/>
      <c r="V132" s="245"/>
      <c r="W132" s="245"/>
      <c r="X132" s="245"/>
      <c r="Y132" s="245"/>
      <c r="Z132" s="245"/>
      <c r="AA132" s="245"/>
      <c r="AB132" s="243">
        <v>2</v>
      </c>
      <c r="AC132" s="243"/>
      <c r="AD132" s="243"/>
      <c r="AE132" s="243"/>
      <c r="AF132" s="245">
        <v>4.73428808142976E-5</v>
      </c>
      <c r="AG132" s="245"/>
      <c r="AH132" s="245"/>
      <c r="AI132" s="245"/>
      <c r="AJ132" s="245"/>
      <c r="AK132" s="245"/>
      <c r="AL132" s="245"/>
      <c r="AM132" s="245"/>
    </row>
    <row r="133" spans="2:39" s="1" customFormat="1" ht="12.2" customHeight="1" x14ac:dyDescent="0.15">
      <c r="B133" s="253">
        <v>2002</v>
      </c>
      <c r="C133" s="253"/>
      <c r="D133" s="253"/>
      <c r="E133" s="253"/>
      <c r="F133" s="253"/>
      <c r="G133" s="253"/>
      <c r="H133" s="253"/>
      <c r="I133" s="253"/>
      <c r="J133" s="247">
        <v>254556.73</v>
      </c>
      <c r="K133" s="247"/>
      <c r="L133" s="247"/>
      <c r="M133" s="247"/>
      <c r="N133" s="247"/>
      <c r="O133" s="247"/>
      <c r="P133" s="247"/>
      <c r="Q133" s="247"/>
      <c r="R133" s="245">
        <v>8.6511926871851296E-5</v>
      </c>
      <c r="S133" s="245"/>
      <c r="T133" s="245"/>
      <c r="U133" s="245"/>
      <c r="V133" s="245"/>
      <c r="W133" s="245"/>
      <c r="X133" s="245"/>
      <c r="Y133" s="245"/>
      <c r="Z133" s="245"/>
      <c r="AA133" s="245"/>
      <c r="AB133" s="243">
        <v>5</v>
      </c>
      <c r="AC133" s="243"/>
      <c r="AD133" s="243"/>
      <c r="AE133" s="243"/>
      <c r="AF133" s="245">
        <v>1.18357202035744E-4</v>
      </c>
      <c r="AG133" s="245"/>
      <c r="AH133" s="245"/>
      <c r="AI133" s="245"/>
      <c r="AJ133" s="245"/>
      <c r="AK133" s="245"/>
      <c r="AL133" s="245"/>
      <c r="AM133" s="245"/>
    </row>
    <row r="134" spans="2:39" s="1" customFormat="1" ht="12.2" customHeight="1" x14ac:dyDescent="0.15">
      <c r="B134" s="253">
        <v>2003</v>
      </c>
      <c r="C134" s="253"/>
      <c r="D134" s="253"/>
      <c r="E134" s="253"/>
      <c r="F134" s="253"/>
      <c r="G134" s="253"/>
      <c r="H134" s="253"/>
      <c r="I134" s="253"/>
      <c r="J134" s="247">
        <v>216338.26</v>
      </c>
      <c r="K134" s="247"/>
      <c r="L134" s="247"/>
      <c r="M134" s="247"/>
      <c r="N134" s="247"/>
      <c r="O134" s="247"/>
      <c r="P134" s="247"/>
      <c r="Q134" s="247"/>
      <c r="R134" s="245">
        <v>7.3523256402231296E-5</v>
      </c>
      <c r="S134" s="245"/>
      <c r="T134" s="245"/>
      <c r="U134" s="245"/>
      <c r="V134" s="245"/>
      <c r="W134" s="245"/>
      <c r="X134" s="245"/>
      <c r="Y134" s="245"/>
      <c r="Z134" s="245"/>
      <c r="AA134" s="245"/>
      <c r="AB134" s="243">
        <v>28</v>
      </c>
      <c r="AC134" s="243"/>
      <c r="AD134" s="243"/>
      <c r="AE134" s="243"/>
      <c r="AF134" s="245">
        <v>6.6280033140016595E-4</v>
      </c>
      <c r="AG134" s="245"/>
      <c r="AH134" s="245"/>
      <c r="AI134" s="245"/>
      <c r="AJ134" s="245"/>
      <c r="AK134" s="245"/>
      <c r="AL134" s="245"/>
      <c r="AM134" s="245"/>
    </row>
    <row r="135" spans="2:39" s="1" customFormat="1" ht="12.2" customHeight="1" x14ac:dyDescent="0.15">
      <c r="B135" s="253">
        <v>2004</v>
      </c>
      <c r="C135" s="253"/>
      <c r="D135" s="253"/>
      <c r="E135" s="253"/>
      <c r="F135" s="253"/>
      <c r="G135" s="253"/>
      <c r="H135" s="253"/>
      <c r="I135" s="253"/>
      <c r="J135" s="247">
        <v>845216.88</v>
      </c>
      <c r="K135" s="247"/>
      <c r="L135" s="247"/>
      <c r="M135" s="247"/>
      <c r="N135" s="247"/>
      <c r="O135" s="247"/>
      <c r="P135" s="247"/>
      <c r="Q135" s="247"/>
      <c r="R135" s="245">
        <v>2.8724968659604602E-4</v>
      </c>
      <c r="S135" s="245"/>
      <c r="T135" s="245"/>
      <c r="U135" s="245"/>
      <c r="V135" s="245"/>
      <c r="W135" s="245"/>
      <c r="X135" s="245"/>
      <c r="Y135" s="245"/>
      <c r="Z135" s="245"/>
      <c r="AA135" s="245"/>
      <c r="AB135" s="243">
        <v>48</v>
      </c>
      <c r="AC135" s="243"/>
      <c r="AD135" s="243"/>
      <c r="AE135" s="243"/>
      <c r="AF135" s="245">
        <v>1.1362291395431399E-3</v>
      </c>
      <c r="AG135" s="245"/>
      <c r="AH135" s="245"/>
      <c r="AI135" s="245"/>
      <c r="AJ135" s="245"/>
      <c r="AK135" s="245"/>
      <c r="AL135" s="245"/>
      <c r="AM135" s="245"/>
    </row>
    <row r="136" spans="2:39" s="1" customFormat="1" ht="12.2" customHeight="1" x14ac:dyDescent="0.15">
      <c r="B136" s="253">
        <v>2005</v>
      </c>
      <c r="C136" s="253"/>
      <c r="D136" s="253"/>
      <c r="E136" s="253"/>
      <c r="F136" s="253"/>
      <c r="G136" s="253"/>
      <c r="H136" s="253"/>
      <c r="I136" s="253"/>
      <c r="J136" s="247">
        <v>2659481.94</v>
      </c>
      <c r="K136" s="247"/>
      <c r="L136" s="247"/>
      <c r="M136" s="247"/>
      <c r="N136" s="247"/>
      <c r="O136" s="247"/>
      <c r="P136" s="247"/>
      <c r="Q136" s="247"/>
      <c r="R136" s="245">
        <v>9.0383352705029299E-4</v>
      </c>
      <c r="S136" s="245"/>
      <c r="T136" s="245"/>
      <c r="U136" s="245"/>
      <c r="V136" s="245"/>
      <c r="W136" s="245"/>
      <c r="X136" s="245"/>
      <c r="Y136" s="245"/>
      <c r="Z136" s="245"/>
      <c r="AA136" s="245"/>
      <c r="AB136" s="243">
        <v>123</v>
      </c>
      <c r="AC136" s="243"/>
      <c r="AD136" s="243"/>
      <c r="AE136" s="243"/>
      <c r="AF136" s="245">
        <v>2.9115871700792998E-3</v>
      </c>
      <c r="AG136" s="245"/>
      <c r="AH136" s="245"/>
      <c r="AI136" s="245"/>
      <c r="AJ136" s="245"/>
      <c r="AK136" s="245"/>
      <c r="AL136" s="245"/>
      <c r="AM136" s="245"/>
    </row>
    <row r="137" spans="2:39" s="1" customFormat="1" ht="12.2" customHeight="1" x14ac:dyDescent="0.15">
      <c r="B137" s="253">
        <v>2006</v>
      </c>
      <c r="C137" s="253"/>
      <c r="D137" s="253"/>
      <c r="E137" s="253"/>
      <c r="F137" s="253"/>
      <c r="G137" s="253"/>
      <c r="H137" s="253"/>
      <c r="I137" s="253"/>
      <c r="J137" s="247">
        <v>1277985.43</v>
      </c>
      <c r="K137" s="247"/>
      <c r="L137" s="247"/>
      <c r="M137" s="247"/>
      <c r="N137" s="247"/>
      <c r="O137" s="247"/>
      <c r="P137" s="247"/>
      <c r="Q137" s="247"/>
      <c r="R137" s="245">
        <v>4.3432747609325198E-4</v>
      </c>
      <c r="S137" s="245"/>
      <c r="T137" s="245"/>
      <c r="U137" s="245"/>
      <c r="V137" s="245"/>
      <c r="W137" s="245"/>
      <c r="X137" s="245"/>
      <c r="Y137" s="245"/>
      <c r="Z137" s="245"/>
      <c r="AA137" s="245"/>
      <c r="AB137" s="243">
        <v>35</v>
      </c>
      <c r="AC137" s="243"/>
      <c r="AD137" s="243"/>
      <c r="AE137" s="243"/>
      <c r="AF137" s="245">
        <v>8.2850041425020697E-4</v>
      </c>
      <c r="AG137" s="245"/>
      <c r="AH137" s="245"/>
      <c r="AI137" s="245"/>
      <c r="AJ137" s="245"/>
      <c r="AK137" s="245"/>
      <c r="AL137" s="245"/>
      <c r="AM137" s="245"/>
    </row>
    <row r="138" spans="2:39" s="1" customFormat="1" ht="12.2" customHeight="1" x14ac:dyDescent="0.15">
      <c r="B138" s="253">
        <v>2007</v>
      </c>
      <c r="C138" s="253"/>
      <c r="D138" s="253"/>
      <c r="E138" s="253"/>
      <c r="F138" s="253"/>
      <c r="G138" s="253"/>
      <c r="H138" s="253"/>
      <c r="I138" s="253"/>
      <c r="J138" s="247">
        <v>234323.18</v>
      </c>
      <c r="K138" s="247"/>
      <c r="L138" s="247"/>
      <c r="M138" s="247"/>
      <c r="N138" s="247"/>
      <c r="O138" s="247"/>
      <c r="P138" s="247"/>
      <c r="Q138" s="247"/>
      <c r="R138" s="245">
        <v>7.9635489552916806E-5</v>
      </c>
      <c r="S138" s="245"/>
      <c r="T138" s="245"/>
      <c r="U138" s="245"/>
      <c r="V138" s="245"/>
      <c r="W138" s="245"/>
      <c r="X138" s="245"/>
      <c r="Y138" s="245"/>
      <c r="Z138" s="245"/>
      <c r="AA138" s="245"/>
      <c r="AB138" s="243">
        <v>15</v>
      </c>
      <c r="AC138" s="243"/>
      <c r="AD138" s="243"/>
      <c r="AE138" s="243"/>
      <c r="AF138" s="245">
        <v>3.5507160610723199E-4</v>
      </c>
      <c r="AG138" s="245"/>
      <c r="AH138" s="245"/>
      <c r="AI138" s="245"/>
      <c r="AJ138" s="245"/>
      <c r="AK138" s="245"/>
      <c r="AL138" s="245"/>
      <c r="AM138" s="245"/>
    </row>
    <row r="139" spans="2:39" s="1" customFormat="1" ht="12.2" customHeight="1" x14ac:dyDescent="0.15">
      <c r="B139" s="253">
        <v>2008</v>
      </c>
      <c r="C139" s="253"/>
      <c r="D139" s="253"/>
      <c r="E139" s="253"/>
      <c r="F139" s="253"/>
      <c r="G139" s="253"/>
      <c r="H139" s="253"/>
      <c r="I139" s="253"/>
      <c r="J139" s="247">
        <v>1904133.17</v>
      </c>
      <c r="K139" s="247"/>
      <c r="L139" s="247"/>
      <c r="M139" s="247"/>
      <c r="N139" s="247"/>
      <c r="O139" s="247"/>
      <c r="P139" s="247"/>
      <c r="Q139" s="247"/>
      <c r="R139" s="245">
        <v>6.4712580789871995E-4</v>
      </c>
      <c r="S139" s="245"/>
      <c r="T139" s="245"/>
      <c r="U139" s="245"/>
      <c r="V139" s="245"/>
      <c r="W139" s="245"/>
      <c r="X139" s="245"/>
      <c r="Y139" s="245"/>
      <c r="Z139" s="245"/>
      <c r="AA139" s="245"/>
      <c r="AB139" s="243">
        <v>29</v>
      </c>
      <c r="AC139" s="243"/>
      <c r="AD139" s="243"/>
      <c r="AE139" s="243"/>
      <c r="AF139" s="245">
        <v>6.8647177180731502E-4</v>
      </c>
      <c r="AG139" s="245"/>
      <c r="AH139" s="245"/>
      <c r="AI139" s="245"/>
      <c r="AJ139" s="245"/>
      <c r="AK139" s="245"/>
      <c r="AL139" s="245"/>
      <c r="AM139" s="245"/>
    </row>
    <row r="140" spans="2:39" s="1" customFormat="1" ht="12.2" customHeight="1" x14ac:dyDescent="0.15">
      <c r="B140" s="253">
        <v>2009</v>
      </c>
      <c r="C140" s="253"/>
      <c r="D140" s="253"/>
      <c r="E140" s="253"/>
      <c r="F140" s="253"/>
      <c r="G140" s="253"/>
      <c r="H140" s="253"/>
      <c r="I140" s="253"/>
      <c r="J140" s="247">
        <v>7203430.1200000001</v>
      </c>
      <c r="K140" s="247"/>
      <c r="L140" s="247"/>
      <c r="M140" s="247"/>
      <c r="N140" s="247"/>
      <c r="O140" s="247"/>
      <c r="P140" s="247"/>
      <c r="Q140" s="247"/>
      <c r="R140" s="245">
        <v>2.44810899231747E-3</v>
      </c>
      <c r="S140" s="245"/>
      <c r="T140" s="245"/>
      <c r="U140" s="245"/>
      <c r="V140" s="245"/>
      <c r="W140" s="245"/>
      <c r="X140" s="245"/>
      <c r="Y140" s="245"/>
      <c r="Z140" s="245"/>
      <c r="AA140" s="245"/>
      <c r="AB140" s="243">
        <v>173</v>
      </c>
      <c r="AC140" s="243"/>
      <c r="AD140" s="243"/>
      <c r="AE140" s="243"/>
      <c r="AF140" s="245">
        <v>4.0951591904367403E-3</v>
      </c>
      <c r="AG140" s="245"/>
      <c r="AH140" s="245"/>
      <c r="AI140" s="245"/>
      <c r="AJ140" s="245"/>
      <c r="AK140" s="245"/>
      <c r="AL140" s="245"/>
      <c r="AM140" s="245"/>
    </row>
    <row r="141" spans="2:39" s="1" customFormat="1" ht="12.2" customHeight="1" x14ac:dyDescent="0.15">
      <c r="B141" s="253">
        <v>2010</v>
      </c>
      <c r="C141" s="253"/>
      <c r="D141" s="253"/>
      <c r="E141" s="253"/>
      <c r="F141" s="253"/>
      <c r="G141" s="253"/>
      <c r="H141" s="253"/>
      <c r="I141" s="253"/>
      <c r="J141" s="247">
        <v>11547020.43</v>
      </c>
      <c r="K141" s="247"/>
      <c r="L141" s="247"/>
      <c r="M141" s="247"/>
      <c r="N141" s="247"/>
      <c r="O141" s="247"/>
      <c r="P141" s="247"/>
      <c r="Q141" s="247"/>
      <c r="R141" s="245">
        <v>3.9242921883382601E-3</v>
      </c>
      <c r="S141" s="245"/>
      <c r="T141" s="245"/>
      <c r="U141" s="245"/>
      <c r="V141" s="245"/>
      <c r="W141" s="245"/>
      <c r="X141" s="245"/>
      <c r="Y141" s="245"/>
      <c r="Z141" s="245"/>
      <c r="AA141" s="245"/>
      <c r="AB141" s="243">
        <v>288</v>
      </c>
      <c r="AC141" s="243"/>
      <c r="AD141" s="243"/>
      <c r="AE141" s="243"/>
      <c r="AF141" s="245">
        <v>6.8173748372588501E-3</v>
      </c>
      <c r="AG141" s="245"/>
      <c r="AH141" s="245"/>
      <c r="AI141" s="245"/>
      <c r="AJ141" s="245"/>
      <c r="AK141" s="245"/>
      <c r="AL141" s="245"/>
      <c r="AM141" s="245"/>
    </row>
    <row r="142" spans="2:39" s="1" customFormat="1" ht="12.2" customHeight="1" x14ac:dyDescent="0.15">
      <c r="B142" s="253">
        <v>2011</v>
      </c>
      <c r="C142" s="253"/>
      <c r="D142" s="253"/>
      <c r="E142" s="253"/>
      <c r="F142" s="253"/>
      <c r="G142" s="253"/>
      <c r="H142" s="253"/>
      <c r="I142" s="253"/>
      <c r="J142" s="247">
        <v>4450974.29</v>
      </c>
      <c r="K142" s="247"/>
      <c r="L142" s="247"/>
      <c r="M142" s="247"/>
      <c r="N142" s="247"/>
      <c r="O142" s="247"/>
      <c r="P142" s="247"/>
      <c r="Q142" s="247"/>
      <c r="R142" s="245">
        <v>1.51267798845849E-3</v>
      </c>
      <c r="S142" s="245"/>
      <c r="T142" s="245"/>
      <c r="U142" s="245"/>
      <c r="V142" s="245"/>
      <c r="W142" s="245"/>
      <c r="X142" s="245"/>
      <c r="Y142" s="245"/>
      <c r="Z142" s="245"/>
      <c r="AA142" s="245"/>
      <c r="AB142" s="243">
        <v>266</v>
      </c>
      <c r="AC142" s="243"/>
      <c r="AD142" s="243"/>
      <c r="AE142" s="243"/>
      <c r="AF142" s="245">
        <v>6.2966031483015703E-3</v>
      </c>
      <c r="AG142" s="245"/>
      <c r="AH142" s="245"/>
      <c r="AI142" s="245"/>
      <c r="AJ142" s="245"/>
      <c r="AK142" s="245"/>
      <c r="AL142" s="245"/>
      <c r="AM142" s="245"/>
    </row>
    <row r="143" spans="2:39" s="1" customFormat="1" ht="12.2" customHeight="1" x14ac:dyDescent="0.15">
      <c r="B143" s="253">
        <v>2012</v>
      </c>
      <c r="C143" s="253"/>
      <c r="D143" s="253"/>
      <c r="E143" s="253"/>
      <c r="F143" s="253"/>
      <c r="G143" s="253"/>
      <c r="H143" s="253"/>
      <c r="I143" s="253"/>
      <c r="J143" s="247">
        <v>1836628.52</v>
      </c>
      <c r="K143" s="247"/>
      <c r="L143" s="247"/>
      <c r="M143" s="247"/>
      <c r="N143" s="247"/>
      <c r="O143" s="247"/>
      <c r="P143" s="247"/>
      <c r="Q143" s="247"/>
      <c r="R143" s="245">
        <v>6.2418413456598299E-4</v>
      </c>
      <c r="S143" s="245"/>
      <c r="T143" s="245"/>
      <c r="U143" s="245"/>
      <c r="V143" s="245"/>
      <c r="W143" s="245"/>
      <c r="X143" s="245"/>
      <c r="Y143" s="245"/>
      <c r="Z143" s="245"/>
      <c r="AA143" s="245"/>
      <c r="AB143" s="243">
        <v>83</v>
      </c>
      <c r="AC143" s="243"/>
      <c r="AD143" s="243"/>
      <c r="AE143" s="243"/>
      <c r="AF143" s="245">
        <v>1.9647295537933498E-3</v>
      </c>
      <c r="AG143" s="245"/>
      <c r="AH143" s="245"/>
      <c r="AI143" s="245"/>
      <c r="AJ143" s="245"/>
      <c r="AK143" s="245"/>
      <c r="AL143" s="245"/>
      <c r="AM143" s="245"/>
    </row>
    <row r="144" spans="2:39" s="1" customFormat="1" ht="12.2" customHeight="1" x14ac:dyDescent="0.15">
      <c r="B144" s="253">
        <v>2013</v>
      </c>
      <c r="C144" s="253"/>
      <c r="D144" s="253"/>
      <c r="E144" s="253"/>
      <c r="F144" s="253"/>
      <c r="G144" s="253"/>
      <c r="H144" s="253"/>
      <c r="I144" s="253"/>
      <c r="J144" s="247">
        <v>6262458.0899999999</v>
      </c>
      <c r="K144" s="247"/>
      <c r="L144" s="247"/>
      <c r="M144" s="247"/>
      <c r="N144" s="247"/>
      <c r="O144" s="247"/>
      <c r="P144" s="247"/>
      <c r="Q144" s="247"/>
      <c r="R144" s="245">
        <v>2.12831660871867E-3</v>
      </c>
      <c r="S144" s="245"/>
      <c r="T144" s="245"/>
      <c r="U144" s="245"/>
      <c r="V144" s="245"/>
      <c r="W144" s="245"/>
      <c r="X144" s="245"/>
      <c r="Y144" s="245"/>
      <c r="Z144" s="245"/>
      <c r="AA144" s="245"/>
      <c r="AB144" s="243">
        <v>175</v>
      </c>
      <c r="AC144" s="243"/>
      <c r="AD144" s="243"/>
      <c r="AE144" s="243"/>
      <c r="AF144" s="245">
        <v>4.14250207125104E-3</v>
      </c>
      <c r="AG144" s="245"/>
      <c r="AH144" s="245"/>
      <c r="AI144" s="245"/>
      <c r="AJ144" s="245"/>
      <c r="AK144" s="245"/>
      <c r="AL144" s="245"/>
      <c r="AM144" s="245"/>
    </row>
    <row r="145" spans="2:41" s="1" customFormat="1" ht="12.2" customHeight="1" x14ac:dyDescent="0.15">
      <c r="B145" s="253">
        <v>2014</v>
      </c>
      <c r="C145" s="253"/>
      <c r="D145" s="253"/>
      <c r="E145" s="253"/>
      <c r="F145" s="253"/>
      <c r="G145" s="253"/>
      <c r="H145" s="253"/>
      <c r="I145" s="253"/>
      <c r="J145" s="247">
        <v>40530745.789999999</v>
      </c>
      <c r="K145" s="247"/>
      <c r="L145" s="247"/>
      <c r="M145" s="247"/>
      <c r="N145" s="247"/>
      <c r="O145" s="247"/>
      <c r="P145" s="247"/>
      <c r="Q145" s="247"/>
      <c r="R145" s="245">
        <v>1.3774504865167301E-2</v>
      </c>
      <c r="S145" s="245"/>
      <c r="T145" s="245"/>
      <c r="U145" s="245"/>
      <c r="V145" s="245"/>
      <c r="W145" s="245"/>
      <c r="X145" s="245"/>
      <c r="Y145" s="245"/>
      <c r="Z145" s="245"/>
      <c r="AA145" s="245"/>
      <c r="AB145" s="243">
        <v>1024</v>
      </c>
      <c r="AC145" s="243"/>
      <c r="AD145" s="243"/>
      <c r="AE145" s="243"/>
      <c r="AF145" s="245">
        <v>2.4239554976920302E-2</v>
      </c>
      <c r="AG145" s="245"/>
      <c r="AH145" s="245"/>
      <c r="AI145" s="245"/>
      <c r="AJ145" s="245"/>
      <c r="AK145" s="245"/>
      <c r="AL145" s="245"/>
      <c r="AM145" s="245"/>
    </row>
    <row r="146" spans="2:41" s="1" customFormat="1" ht="12.2" customHeight="1" x14ac:dyDescent="0.15">
      <c r="B146" s="253">
        <v>2015</v>
      </c>
      <c r="C146" s="253"/>
      <c r="D146" s="253"/>
      <c r="E146" s="253"/>
      <c r="F146" s="253"/>
      <c r="G146" s="253"/>
      <c r="H146" s="253"/>
      <c r="I146" s="253"/>
      <c r="J146" s="247">
        <v>397536210.99999899</v>
      </c>
      <c r="K146" s="247"/>
      <c r="L146" s="247"/>
      <c r="M146" s="247"/>
      <c r="N146" s="247"/>
      <c r="O146" s="247"/>
      <c r="P146" s="247"/>
      <c r="Q146" s="247"/>
      <c r="R146" s="245">
        <v>0.13510396529270599</v>
      </c>
      <c r="S146" s="245"/>
      <c r="T146" s="245"/>
      <c r="U146" s="245"/>
      <c r="V146" s="245"/>
      <c r="W146" s="245"/>
      <c r="X146" s="245"/>
      <c r="Y146" s="245"/>
      <c r="Z146" s="245"/>
      <c r="AA146" s="245"/>
      <c r="AB146" s="243">
        <v>7513</v>
      </c>
      <c r="AC146" s="243"/>
      <c r="AD146" s="243"/>
      <c r="AE146" s="243"/>
      <c r="AF146" s="245">
        <v>0.17784353177890899</v>
      </c>
      <c r="AG146" s="245"/>
      <c r="AH146" s="245"/>
      <c r="AI146" s="245"/>
      <c r="AJ146" s="245"/>
      <c r="AK146" s="245"/>
      <c r="AL146" s="245"/>
      <c r="AM146" s="245"/>
    </row>
    <row r="147" spans="2:41" s="1" customFormat="1" ht="12.2" customHeight="1" x14ac:dyDescent="0.15">
      <c r="B147" s="253">
        <v>2016</v>
      </c>
      <c r="C147" s="253"/>
      <c r="D147" s="253"/>
      <c r="E147" s="253"/>
      <c r="F147" s="253"/>
      <c r="G147" s="253"/>
      <c r="H147" s="253"/>
      <c r="I147" s="253"/>
      <c r="J147" s="247">
        <v>638793718.84999895</v>
      </c>
      <c r="K147" s="247"/>
      <c r="L147" s="247"/>
      <c r="M147" s="247"/>
      <c r="N147" s="247"/>
      <c r="O147" s="247"/>
      <c r="P147" s="247"/>
      <c r="Q147" s="247"/>
      <c r="R147" s="245">
        <v>0.21709610856231901</v>
      </c>
      <c r="S147" s="245"/>
      <c r="T147" s="245"/>
      <c r="U147" s="245"/>
      <c r="V147" s="245"/>
      <c r="W147" s="245"/>
      <c r="X147" s="245"/>
      <c r="Y147" s="245"/>
      <c r="Z147" s="245"/>
      <c r="AA147" s="245"/>
      <c r="AB147" s="243">
        <v>11320</v>
      </c>
      <c r="AC147" s="243"/>
      <c r="AD147" s="243"/>
      <c r="AE147" s="243"/>
      <c r="AF147" s="245">
        <v>0.26796070540892403</v>
      </c>
      <c r="AG147" s="245"/>
      <c r="AH147" s="245"/>
      <c r="AI147" s="245"/>
      <c r="AJ147" s="245"/>
      <c r="AK147" s="245"/>
      <c r="AL147" s="245"/>
      <c r="AM147" s="245"/>
    </row>
    <row r="148" spans="2:41" s="1" customFormat="1" ht="12.2" customHeight="1" x14ac:dyDescent="0.15">
      <c r="B148" s="253">
        <v>2017</v>
      </c>
      <c r="C148" s="253"/>
      <c r="D148" s="253"/>
      <c r="E148" s="253"/>
      <c r="F148" s="253"/>
      <c r="G148" s="253"/>
      <c r="H148" s="253"/>
      <c r="I148" s="253"/>
      <c r="J148" s="247">
        <v>372110606.30000001</v>
      </c>
      <c r="K148" s="247"/>
      <c r="L148" s="247"/>
      <c r="M148" s="247"/>
      <c r="N148" s="247"/>
      <c r="O148" s="247"/>
      <c r="P148" s="247"/>
      <c r="Q148" s="247"/>
      <c r="R148" s="245">
        <v>0.12646299141439299</v>
      </c>
      <c r="S148" s="245"/>
      <c r="T148" s="245"/>
      <c r="U148" s="245"/>
      <c r="V148" s="245"/>
      <c r="W148" s="245"/>
      <c r="X148" s="245"/>
      <c r="Y148" s="245"/>
      <c r="Z148" s="245"/>
      <c r="AA148" s="245"/>
      <c r="AB148" s="243">
        <v>5301</v>
      </c>
      <c r="AC148" s="243"/>
      <c r="AD148" s="243"/>
      <c r="AE148" s="243"/>
      <c r="AF148" s="245">
        <v>0.12548230559829601</v>
      </c>
      <c r="AG148" s="245"/>
      <c r="AH148" s="245"/>
      <c r="AI148" s="245"/>
      <c r="AJ148" s="245"/>
      <c r="AK148" s="245"/>
      <c r="AL148" s="245"/>
      <c r="AM148" s="245"/>
    </row>
    <row r="149" spans="2:41" s="1" customFormat="1" ht="12.2" customHeight="1" x14ac:dyDescent="0.15">
      <c r="B149" s="253">
        <v>2018</v>
      </c>
      <c r="C149" s="253"/>
      <c r="D149" s="253"/>
      <c r="E149" s="253"/>
      <c r="F149" s="253"/>
      <c r="G149" s="253"/>
      <c r="H149" s="253"/>
      <c r="I149" s="253"/>
      <c r="J149" s="247">
        <v>310411691.31</v>
      </c>
      <c r="K149" s="247"/>
      <c r="L149" s="247"/>
      <c r="M149" s="247"/>
      <c r="N149" s="247"/>
      <c r="O149" s="247"/>
      <c r="P149" s="247"/>
      <c r="Q149" s="247"/>
      <c r="R149" s="245">
        <v>0.105494415876486</v>
      </c>
      <c r="S149" s="245"/>
      <c r="T149" s="245"/>
      <c r="U149" s="245"/>
      <c r="V149" s="245"/>
      <c r="W149" s="245"/>
      <c r="X149" s="245"/>
      <c r="Y149" s="245"/>
      <c r="Z149" s="245"/>
      <c r="AA149" s="245"/>
      <c r="AB149" s="243">
        <v>3807</v>
      </c>
      <c r="AC149" s="243"/>
      <c r="AD149" s="243"/>
      <c r="AE149" s="243"/>
      <c r="AF149" s="245">
        <v>9.0117173630015396E-2</v>
      </c>
      <c r="AG149" s="245"/>
      <c r="AH149" s="245"/>
      <c r="AI149" s="245"/>
      <c r="AJ149" s="245"/>
      <c r="AK149" s="245"/>
      <c r="AL149" s="245"/>
      <c r="AM149" s="245"/>
    </row>
    <row r="150" spans="2:41" s="1" customFormat="1" ht="12.2" customHeight="1" x14ac:dyDescent="0.15">
      <c r="B150" s="253">
        <v>2019</v>
      </c>
      <c r="C150" s="253"/>
      <c r="D150" s="253"/>
      <c r="E150" s="253"/>
      <c r="F150" s="253"/>
      <c r="G150" s="253"/>
      <c r="H150" s="253"/>
      <c r="I150" s="253"/>
      <c r="J150" s="247">
        <v>490812777.77999997</v>
      </c>
      <c r="K150" s="247"/>
      <c r="L150" s="247"/>
      <c r="M150" s="247"/>
      <c r="N150" s="247"/>
      <c r="O150" s="247"/>
      <c r="P150" s="247"/>
      <c r="Q150" s="247"/>
      <c r="R150" s="245">
        <v>0.16680430778268401</v>
      </c>
      <c r="S150" s="245"/>
      <c r="T150" s="245"/>
      <c r="U150" s="245"/>
      <c r="V150" s="245"/>
      <c r="W150" s="245"/>
      <c r="X150" s="245"/>
      <c r="Y150" s="245"/>
      <c r="Z150" s="245"/>
      <c r="AA150" s="245"/>
      <c r="AB150" s="243">
        <v>5817</v>
      </c>
      <c r="AC150" s="243"/>
      <c r="AD150" s="243"/>
      <c r="AE150" s="243"/>
      <c r="AF150" s="245">
        <v>0.137696768848384</v>
      </c>
      <c r="AG150" s="245"/>
      <c r="AH150" s="245"/>
      <c r="AI150" s="245"/>
      <c r="AJ150" s="245"/>
      <c r="AK150" s="245"/>
      <c r="AL150" s="245"/>
      <c r="AM150" s="245"/>
    </row>
    <row r="151" spans="2:41" s="1" customFormat="1" ht="12.2" customHeight="1" x14ac:dyDescent="0.15">
      <c r="B151" s="253">
        <v>2020</v>
      </c>
      <c r="C151" s="253"/>
      <c r="D151" s="253"/>
      <c r="E151" s="253"/>
      <c r="F151" s="253"/>
      <c r="G151" s="253"/>
      <c r="H151" s="253"/>
      <c r="I151" s="253"/>
      <c r="J151" s="247">
        <v>269367656.94999999</v>
      </c>
      <c r="K151" s="247"/>
      <c r="L151" s="247"/>
      <c r="M151" s="247"/>
      <c r="N151" s="247"/>
      <c r="O151" s="247"/>
      <c r="P151" s="247"/>
      <c r="Q151" s="247"/>
      <c r="R151" s="245">
        <v>9.1545468232956506E-2</v>
      </c>
      <c r="S151" s="245"/>
      <c r="T151" s="245"/>
      <c r="U151" s="245"/>
      <c r="V151" s="245"/>
      <c r="W151" s="245"/>
      <c r="X151" s="245"/>
      <c r="Y151" s="245"/>
      <c r="Z151" s="245"/>
      <c r="AA151" s="245"/>
      <c r="AB151" s="243">
        <v>2830</v>
      </c>
      <c r="AC151" s="243"/>
      <c r="AD151" s="243"/>
      <c r="AE151" s="243"/>
      <c r="AF151" s="245">
        <v>6.6990176352231007E-2</v>
      </c>
      <c r="AG151" s="245"/>
      <c r="AH151" s="245"/>
      <c r="AI151" s="245"/>
      <c r="AJ151" s="245"/>
      <c r="AK151" s="245"/>
      <c r="AL151" s="245"/>
      <c r="AM151" s="245"/>
    </row>
    <row r="152" spans="2:41" s="1" customFormat="1" ht="12.2" customHeight="1" x14ac:dyDescent="0.15">
      <c r="B152" s="253">
        <v>2021</v>
      </c>
      <c r="C152" s="253"/>
      <c r="D152" s="253"/>
      <c r="E152" s="253"/>
      <c r="F152" s="253"/>
      <c r="G152" s="253"/>
      <c r="H152" s="253"/>
      <c r="I152" s="253"/>
      <c r="J152" s="247">
        <v>384154660.13999897</v>
      </c>
      <c r="K152" s="247"/>
      <c r="L152" s="247"/>
      <c r="M152" s="247"/>
      <c r="N152" s="247"/>
      <c r="O152" s="247"/>
      <c r="P152" s="247"/>
      <c r="Q152" s="247"/>
      <c r="R152" s="245">
        <v>0.13055620201246501</v>
      </c>
      <c r="S152" s="245"/>
      <c r="T152" s="245"/>
      <c r="U152" s="245"/>
      <c r="V152" s="245"/>
      <c r="W152" s="245"/>
      <c r="X152" s="245"/>
      <c r="Y152" s="245"/>
      <c r="Z152" s="245"/>
      <c r="AA152" s="245"/>
      <c r="AB152" s="243">
        <v>3362</v>
      </c>
      <c r="AC152" s="243"/>
      <c r="AD152" s="243"/>
      <c r="AE152" s="243"/>
      <c r="AF152" s="245">
        <v>7.9583382648834203E-2</v>
      </c>
      <c r="AG152" s="245"/>
      <c r="AH152" s="245"/>
      <c r="AI152" s="245"/>
      <c r="AJ152" s="245"/>
      <c r="AK152" s="245"/>
      <c r="AL152" s="245"/>
      <c r="AM152" s="245"/>
    </row>
    <row r="153" spans="2:41" s="1" customFormat="1" ht="12.2" customHeight="1" x14ac:dyDescent="0.15">
      <c r="B153" s="249"/>
      <c r="C153" s="249"/>
      <c r="D153" s="249"/>
      <c r="E153" s="249"/>
      <c r="F153" s="249"/>
      <c r="G153" s="249"/>
      <c r="H153" s="249"/>
      <c r="I153" s="249"/>
      <c r="J153" s="248">
        <v>2942446656.8299999</v>
      </c>
      <c r="K153" s="248"/>
      <c r="L153" s="248"/>
      <c r="M153" s="248"/>
      <c r="N153" s="248"/>
      <c r="O153" s="248"/>
      <c r="P153" s="248"/>
      <c r="Q153" s="248"/>
      <c r="R153" s="246">
        <v>1</v>
      </c>
      <c r="S153" s="246"/>
      <c r="T153" s="246"/>
      <c r="U153" s="246"/>
      <c r="V153" s="246"/>
      <c r="W153" s="246"/>
      <c r="X153" s="246"/>
      <c r="Y153" s="246"/>
      <c r="Z153" s="246"/>
      <c r="AA153" s="246"/>
      <c r="AB153" s="244">
        <v>42245</v>
      </c>
      <c r="AC153" s="244"/>
      <c r="AD153" s="244"/>
      <c r="AE153" s="244"/>
      <c r="AF153" s="246">
        <v>1</v>
      </c>
      <c r="AG153" s="246"/>
      <c r="AH153" s="246"/>
      <c r="AI153" s="246"/>
      <c r="AJ153" s="246"/>
      <c r="AK153" s="246"/>
      <c r="AL153" s="246"/>
      <c r="AM153" s="246"/>
    </row>
    <row r="154" spans="2:41" s="1" customFormat="1" ht="9" customHeight="1" x14ac:dyDescent="0.15"/>
    <row r="155" spans="2:41" s="1" customFormat="1" ht="19.149999999999999" customHeight="1" x14ac:dyDescent="0.15">
      <c r="B155" s="226" t="s">
        <v>1183</v>
      </c>
      <c r="C155" s="226"/>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row>
    <row r="156" spans="2:41" s="1" customFormat="1" ht="7.9" customHeight="1" x14ac:dyDescent="0.15"/>
    <row r="157" spans="2:41" s="1" customFormat="1" ht="11.1" customHeight="1" x14ac:dyDescent="0.15">
      <c r="B157" s="224" t="s">
        <v>1108</v>
      </c>
      <c r="C157" s="224"/>
      <c r="D157" s="224"/>
      <c r="E157" s="224"/>
      <c r="F157" s="224"/>
      <c r="G157" s="224"/>
      <c r="H157" s="224"/>
      <c r="I157" s="224" t="s">
        <v>1070</v>
      </c>
      <c r="J157" s="224"/>
      <c r="K157" s="224"/>
      <c r="L157" s="224"/>
      <c r="M157" s="224"/>
      <c r="N157" s="224"/>
      <c r="O157" s="224"/>
      <c r="P157" s="224"/>
      <c r="Q157" s="224"/>
      <c r="R157" s="224"/>
      <c r="S157" s="224" t="s">
        <v>1071</v>
      </c>
      <c r="T157" s="224"/>
      <c r="U157" s="224"/>
      <c r="V157" s="224"/>
      <c r="W157" s="224"/>
      <c r="X157" s="224"/>
      <c r="Y157" s="224"/>
      <c r="Z157" s="224"/>
      <c r="AA157" s="224"/>
      <c r="AB157" s="224" t="s">
        <v>1109</v>
      </c>
      <c r="AC157" s="224"/>
      <c r="AD157" s="224"/>
      <c r="AE157" s="224"/>
      <c r="AF157" s="224"/>
      <c r="AG157" s="224" t="s">
        <v>1071</v>
      </c>
      <c r="AH157" s="224"/>
      <c r="AI157" s="224"/>
      <c r="AJ157" s="224"/>
      <c r="AK157" s="224"/>
      <c r="AL157" s="224"/>
      <c r="AM157" s="224"/>
    </row>
    <row r="158" spans="2:41" s="1" customFormat="1" ht="10.7" customHeight="1" x14ac:dyDescent="0.15">
      <c r="B158" s="250" t="s">
        <v>1110</v>
      </c>
      <c r="C158" s="250"/>
      <c r="D158" s="250"/>
      <c r="E158" s="250"/>
      <c r="F158" s="250"/>
      <c r="G158" s="250"/>
      <c r="H158" s="250"/>
      <c r="I158" s="247">
        <v>594500112.50999999</v>
      </c>
      <c r="J158" s="247"/>
      <c r="K158" s="247"/>
      <c r="L158" s="247"/>
      <c r="M158" s="247"/>
      <c r="N158" s="247"/>
      <c r="O158" s="247"/>
      <c r="P158" s="247"/>
      <c r="Q158" s="247"/>
      <c r="R158" s="247"/>
      <c r="S158" s="245">
        <v>0.202042783385741</v>
      </c>
      <c r="T158" s="245"/>
      <c r="U158" s="245"/>
      <c r="V158" s="245"/>
      <c r="W158" s="245"/>
      <c r="X158" s="245"/>
      <c r="Y158" s="245"/>
      <c r="Z158" s="245"/>
      <c r="AA158" s="245"/>
      <c r="AB158" s="243">
        <v>12697</v>
      </c>
      <c r="AC158" s="243"/>
      <c r="AD158" s="243"/>
      <c r="AE158" s="243"/>
      <c r="AF158" s="243"/>
      <c r="AG158" s="245">
        <v>0.53103304056879996</v>
      </c>
      <c r="AH158" s="245"/>
      <c r="AI158" s="245"/>
      <c r="AJ158" s="245"/>
      <c r="AK158" s="245"/>
      <c r="AL158" s="245"/>
      <c r="AM158" s="245"/>
    </row>
    <row r="159" spans="2:41" s="1" customFormat="1" ht="10.7" customHeight="1" x14ac:dyDescent="0.15">
      <c r="B159" s="250" t="s">
        <v>1111</v>
      </c>
      <c r="C159" s="250"/>
      <c r="D159" s="250"/>
      <c r="E159" s="250"/>
      <c r="F159" s="250"/>
      <c r="G159" s="250"/>
      <c r="H159" s="250"/>
      <c r="I159" s="247">
        <v>996766319.70999706</v>
      </c>
      <c r="J159" s="247"/>
      <c r="K159" s="247"/>
      <c r="L159" s="247"/>
      <c r="M159" s="247"/>
      <c r="N159" s="247"/>
      <c r="O159" s="247"/>
      <c r="P159" s="247"/>
      <c r="Q159" s="247"/>
      <c r="R159" s="247"/>
      <c r="S159" s="245">
        <v>0.33875425316421798</v>
      </c>
      <c r="T159" s="245"/>
      <c r="U159" s="245"/>
      <c r="V159" s="245"/>
      <c r="W159" s="245"/>
      <c r="X159" s="245"/>
      <c r="Y159" s="245"/>
      <c r="Z159" s="245"/>
      <c r="AA159" s="245"/>
      <c r="AB159" s="243">
        <v>6889</v>
      </c>
      <c r="AC159" s="243"/>
      <c r="AD159" s="243"/>
      <c r="AE159" s="243"/>
      <c r="AF159" s="243"/>
      <c r="AG159" s="245">
        <v>0.28812212463404402</v>
      </c>
      <c r="AH159" s="245"/>
      <c r="AI159" s="245"/>
      <c r="AJ159" s="245"/>
      <c r="AK159" s="245"/>
      <c r="AL159" s="245"/>
      <c r="AM159" s="245"/>
    </row>
    <row r="160" spans="2:41" s="1" customFormat="1" ht="10.7" customHeight="1" x14ac:dyDescent="0.15">
      <c r="B160" s="250" t="s">
        <v>1112</v>
      </c>
      <c r="C160" s="250"/>
      <c r="D160" s="250"/>
      <c r="E160" s="250"/>
      <c r="F160" s="250"/>
      <c r="G160" s="250"/>
      <c r="H160" s="250"/>
      <c r="I160" s="247">
        <v>690194702.12000096</v>
      </c>
      <c r="J160" s="247"/>
      <c r="K160" s="247"/>
      <c r="L160" s="247"/>
      <c r="M160" s="247"/>
      <c r="N160" s="247"/>
      <c r="O160" s="247"/>
      <c r="P160" s="247"/>
      <c r="Q160" s="247"/>
      <c r="R160" s="247"/>
      <c r="S160" s="245">
        <v>0.23456489874435699</v>
      </c>
      <c r="T160" s="245"/>
      <c r="U160" s="245"/>
      <c r="V160" s="245"/>
      <c r="W160" s="245"/>
      <c r="X160" s="245"/>
      <c r="Y160" s="245"/>
      <c r="Z160" s="245"/>
      <c r="AA160" s="245"/>
      <c r="AB160" s="243">
        <v>2868</v>
      </c>
      <c r="AC160" s="243"/>
      <c r="AD160" s="243"/>
      <c r="AE160" s="243"/>
      <c r="AF160" s="243"/>
      <c r="AG160" s="245">
        <v>0.11994981179422801</v>
      </c>
      <c r="AH160" s="245"/>
      <c r="AI160" s="245"/>
      <c r="AJ160" s="245"/>
      <c r="AK160" s="245"/>
      <c r="AL160" s="245"/>
      <c r="AM160" s="245"/>
    </row>
    <row r="161" spans="2:41" s="1" customFormat="1" ht="10.7" customHeight="1" x14ac:dyDescent="0.15">
      <c r="B161" s="250" t="s">
        <v>1113</v>
      </c>
      <c r="C161" s="250"/>
      <c r="D161" s="250"/>
      <c r="E161" s="250"/>
      <c r="F161" s="250"/>
      <c r="G161" s="250"/>
      <c r="H161" s="250"/>
      <c r="I161" s="247">
        <v>285381648.01999998</v>
      </c>
      <c r="J161" s="247"/>
      <c r="K161" s="247"/>
      <c r="L161" s="247"/>
      <c r="M161" s="247"/>
      <c r="N161" s="247"/>
      <c r="O161" s="247"/>
      <c r="P161" s="247"/>
      <c r="Q161" s="247"/>
      <c r="R161" s="247"/>
      <c r="S161" s="245">
        <v>9.6987874820966699E-2</v>
      </c>
      <c r="T161" s="245"/>
      <c r="U161" s="245"/>
      <c r="V161" s="245"/>
      <c r="W161" s="245"/>
      <c r="X161" s="245"/>
      <c r="Y161" s="245"/>
      <c r="Z161" s="245"/>
      <c r="AA161" s="245"/>
      <c r="AB161" s="243">
        <v>840</v>
      </c>
      <c r="AC161" s="243"/>
      <c r="AD161" s="243"/>
      <c r="AE161" s="243"/>
      <c r="AF161" s="243"/>
      <c r="AG161" s="245">
        <v>3.5131744040150598E-2</v>
      </c>
      <c r="AH161" s="245"/>
      <c r="AI161" s="245"/>
      <c r="AJ161" s="245"/>
      <c r="AK161" s="245"/>
      <c r="AL161" s="245"/>
      <c r="AM161" s="245"/>
    </row>
    <row r="162" spans="2:41" s="1" customFormat="1" ht="10.7" customHeight="1" x14ac:dyDescent="0.15">
      <c r="B162" s="250" t="s">
        <v>1114</v>
      </c>
      <c r="C162" s="250"/>
      <c r="D162" s="250"/>
      <c r="E162" s="250"/>
      <c r="F162" s="250"/>
      <c r="G162" s="250"/>
      <c r="H162" s="250"/>
      <c r="I162" s="247">
        <v>375603874.47000003</v>
      </c>
      <c r="J162" s="247"/>
      <c r="K162" s="247"/>
      <c r="L162" s="247"/>
      <c r="M162" s="247"/>
      <c r="N162" s="247"/>
      <c r="O162" s="247"/>
      <c r="P162" s="247"/>
      <c r="Q162" s="247"/>
      <c r="R162" s="247"/>
      <c r="S162" s="245">
        <v>0.12765018988471699</v>
      </c>
      <c r="T162" s="245"/>
      <c r="U162" s="245"/>
      <c r="V162" s="245"/>
      <c r="W162" s="245"/>
      <c r="X162" s="245"/>
      <c r="Y162" s="245"/>
      <c r="Z162" s="245"/>
      <c r="AA162" s="245"/>
      <c r="AB162" s="243">
        <v>616</v>
      </c>
      <c r="AC162" s="243"/>
      <c r="AD162" s="243"/>
      <c r="AE162" s="243"/>
      <c r="AF162" s="243"/>
      <c r="AG162" s="245">
        <v>2.5763278962777102E-2</v>
      </c>
      <c r="AH162" s="245"/>
      <c r="AI162" s="245"/>
      <c r="AJ162" s="245"/>
      <c r="AK162" s="245"/>
      <c r="AL162" s="245"/>
      <c r="AM162" s="245"/>
    </row>
    <row r="163" spans="2:41" s="1" customFormat="1" ht="12.2" customHeight="1" x14ac:dyDescent="0.15">
      <c r="B163" s="249"/>
      <c r="C163" s="249"/>
      <c r="D163" s="249"/>
      <c r="E163" s="249"/>
      <c r="F163" s="249"/>
      <c r="G163" s="249"/>
      <c r="H163" s="249"/>
      <c r="I163" s="248">
        <v>2942446656.8299999</v>
      </c>
      <c r="J163" s="248"/>
      <c r="K163" s="248"/>
      <c r="L163" s="248"/>
      <c r="M163" s="248"/>
      <c r="N163" s="248"/>
      <c r="O163" s="248"/>
      <c r="P163" s="248"/>
      <c r="Q163" s="248"/>
      <c r="R163" s="248"/>
      <c r="S163" s="246">
        <v>1</v>
      </c>
      <c r="T163" s="246"/>
      <c r="U163" s="246"/>
      <c r="V163" s="246"/>
      <c r="W163" s="246"/>
      <c r="X163" s="246"/>
      <c r="Y163" s="246"/>
      <c r="Z163" s="246"/>
      <c r="AA163" s="246"/>
      <c r="AB163" s="244">
        <v>23910</v>
      </c>
      <c r="AC163" s="244"/>
      <c r="AD163" s="244"/>
      <c r="AE163" s="244"/>
      <c r="AF163" s="244"/>
      <c r="AG163" s="246">
        <v>1</v>
      </c>
      <c r="AH163" s="246"/>
      <c r="AI163" s="246"/>
      <c r="AJ163" s="246"/>
      <c r="AK163" s="246"/>
      <c r="AL163" s="246"/>
      <c r="AM163" s="246"/>
    </row>
    <row r="164" spans="2:41" s="1" customFormat="1" ht="9" customHeight="1" x14ac:dyDescent="0.15"/>
    <row r="165" spans="2:41" s="1" customFormat="1" ht="19.149999999999999" customHeight="1" x14ac:dyDescent="0.15">
      <c r="B165" s="226" t="s">
        <v>1184</v>
      </c>
      <c r="C165" s="226"/>
      <c r="D165" s="226"/>
      <c r="E165" s="226"/>
      <c r="F165" s="226"/>
      <c r="G165" s="226"/>
      <c r="H165" s="226"/>
      <c r="I165" s="226"/>
      <c r="J165" s="226"/>
      <c r="K165" s="226"/>
      <c r="L165" s="226"/>
      <c r="M165" s="226"/>
      <c r="N165" s="226"/>
      <c r="O165" s="226"/>
      <c r="P165" s="226"/>
      <c r="Q165" s="226"/>
      <c r="R165" s="226"/>
      <c r="S165" s="226"/>
      <c r="T165" s="226"/>
      <c r="U165" s="226"/>
      <c r="V165" s="226"/>
      <c r="W165" s="226"/>
      <c r="X165" s="226"/>
      <c r="Y165" s="226"/>
      <c r="Z165" s="226"/>
      <c r="AA165" s="226"/>
      <c r="AB165" s="226"/>
      <c r="AC165" s="226"/>
      <c r="AD165" s="226"/>
      <c r="AE165" s="226"/>
      <c r="AF165" s="226"/>
      <c r="AG165" s="226"/>
      <c r="AH165" s="226"/>
      <c r="AI165" s="226"/>
      <c r="AJ165" s="226"/>
      <c r="AK165" s="226"/>
      <c r="AL165" s="226"/>
      <c r="AM165" s="226"/>
      <c r="AN165" s="226"/>
      <c r="AO165" s="226"/>
    </row>
    <row r="166" spans="2:41" s="1" customFormat="1" ht="7.9" customHeight="1" x14ac:dyDescent="0.15"/>
    <row r="167" spans="2:41" s="1" customFormat="1" ht="11.1" customHeight="1" x14ac:dyDescent="0.15">
      <c r="B167" s="249"/>
      <c r="C167" s="249"/>
      <c r="D167" s="249"/>
      <c r="E167" s="249"/>
      <c r="F167" s="249"/>
      <c r="G167" s="249"/>
      <c r="H167" s="224" t="s">
        <v>1070</v>
      </c>
      <c r="I167" s="224"/>
      <c r="J167" s="224"/>
      <c r="K167" s="224"/>
      <c r="L167" s="224"/>
      <c r="M167" s="224"/>
      <c r="N167" s="224"/>
      <c r="O167" s="224"/>
      <c r="P167" s="224"/>
      <c r="Q167" s="224"/>
      <c r="R167" s="224" t="s">
        <v>1071</v>
      </c>
      <c r="S167" s="224"/>
      <c r="T167" s="224"/>
      <c r="U167" s="224"/>
      <c r="V167" s="224"/>
      <c r="W167" s="224"/>
      <c r="X167" s="224"/>
      <c r="Y167" s="224"/>
      <c r="Z167" s="224"/>
      <c r="AA167" s="224" t="s">
        <v>1072</v>
      </c>
      <c r="AB167" s="224"/>
      <c r="AC167" s="224"/>
      <c r="AD167" s="224"/>
      <c r="AE167" s="224"/>
      <c r="AF167" s="224"/>
      <c r="AG167" s="224"/>
      <c r="AH167" s="224"/>
      <c r="AI167" s="224"/>
      <c r="AJ167" s="224" t="s">
        <v>1071</v>
      </c>
      <c r="AK167" s="224"/>
      <c r="AL167" s="224"/>
      <c r="AM167" s="224"/>
    </row>
    <row r="168" spans="2:41" s="1" customFormat="1" ht="11.1" customHeight="1" x14ac:dyDescent="0.15">
      <c r="B168" s="250" t="s">
        <v>1115</v>
      </c>
      <c r="C168" s="250"/>
      <c r="D168" s="250"/>
      <c r="E168" s="250"/>
      <c r="F168" s="250"/>
      <c r="G168" s="250"/>
      <c r="H168" s="247">
        <v>3065512.98</v>
      </c>
      <c r="I168" s="247"/>
      <c r="J168" s="247"/>
      <c r="K168" s="247"/>
      <c r="L168" s="247"/>
      <c r="M168" s="247"/>
      <c r="N168" s="247"/>
      <c r="O168" s="247"/>
      <c r="P168" s="247"/>
      <c r="Q168" s="247"/>
      <c r="R168" s="245">
        <v>1.04182448741572E-3</v>
      </c>
      <c r="S168" s="245"/>
      <c r="T168" s="245"/>
      <c r="U168" s="245"/>
      <c r="V168" s="245"/>
      <c r="W168" s="245"/>
      <c r="X168" s="245"/>
      <c r="Y168" s="245"/>
      <c r="Z168" s="245"/>
      <c r="AA168" s="243">
        <v>79</v>
      </c>
      <c r="AB168" s="243"/>
      <c r="AC168" s="243"/>
      <c r="AD168" s="243"/>
      <c r="AE168" s="243"/>
      <c r="AF168" s="243"/>
      <c r="AG168" s="243"/>
      <c r="AH168" s="243"/>
      <c r="AI168" s="243"/>
      <c r="AJ168" s="245">
        <v>1.8700437921647501E-3</v>
      </c>
      <c r="AK168" s="245"/>
      <c r="AL168" s="245"/>
      <c r="AM168" s="245"/>
    </row>
    <row r="169" spans="2:41" s="1" customFormat="1" ht="11.1" customHeight="1" x14ac:dyDescent="0.15">
      <c r="B169" s="250" t="s">
        <v>1116</v>
      </c>
      <c r="C169" s="250"/>
      <c r="D169" s="250"/>
      <c r="E169" s="250"/>
      <c r="F169" s="250"/>
      <c r="G169" s="250"/>
      <c r="H169" s="247">
        <v>101582478.52</v>
      </c>
      <c r="I169" s="247"/>
      <c r="J169" s="247"/>
      <c r="K169" s="247"/>
      <c r="L169" s="247"/>
      <c r="M169" s="247"/>
      <c r="N169" s="247"/>
      <c r="O169" s="247"/>
      <c r="P169" s="247"/>
      <c r="Q169" s="247"/>
      <c r="R169" s="245">
        <v>3.4523133421707902E-2</v>
      </c>
      <c r="S169" s="245"/>
      <c r="T169" s="245"/>
      <c r="U169" s="245"/>
      <c r="V169" s="245"/>
      <c r="W169" s="245"/>
      <c r="X169" s="245"/>
      <c r="Y169" s="245"/>
      <c r="Z169" s="245"/>
      <c r="AA169" s="243">
        <v>1143</v>
      </c>
      <c r="AB169" s="243"/>
      <c r="AC169" s="243"/>
      <c r="AD169" s="243"/>
      <c r="AE169" s="243"/>
      <c r="AF169" s="243"/>
      <c r="AG169" s="243"/>
      <c r="AH169" s="243"/>
      <c r="AI169" s="243"/>
      <c r="AJ169" s="245">
        <v>2.7056456385371099E-2</v>
      </c>
      <c r="AK169" s="245"/>
      <c r="AL169" s="245"/>
      <c r="AM169" s="245"/>
    </row>
    <row r="170" spans="2:41" s="1" customFormat="1" ht="11.1" customHeight="1" x14ac:dyDescent="0.15">
      <c r="B170" s="250" t="s">
        <v>1117</v>
      </c>
      <c r="C170" s="250"/>
      <c r="D170" s="250"/>
      <c r="E170" s="250"/>
      <c r="F170" s="250"/>
      <c r="G170" s="250"/>
      <c r="H170" s="247">
        <v>795230207.70000005</v>
      </c>
      <c r="I170" s="247"/>
      <c r="J170" s="247"/>
      <c r="K170" s="247"/>
      <c r="L170" s="247"/>
      <c r="M170" s="247"/>
      <c r="N170" s="247"/>
      <c r="O170" s="247"/>
      <c r="P170" s="247"/>
      <c r="Q170" s="247"/>
      <c r="R170" s="245">
        <v>0.27026155456518403</v>
      </c>
      <c r="S170" s="245"/>
      <c r="T170" s="245"/>
      <c r="U170" s="245"/>
      <c r="V170" s="245"/>
      <c r="W170" s="245"/>
      <c r="X170" s="245"/>
      <c r="Y170" s="245"/>
      <c r="Z170" s="245"/>
      <c r="AA170" s="243">
        <v>9988</v>
      </c>
      <c r="AB170" s="243"/>
      <c r="AC170" s="243"/>
      <c r="AD170" s="243"/>
      <c r="AE170" s="243"/>
      <c r="AF170" s="243"/>
      <c r="AG170" s="243"/>
      <c r="AH170" s="243"/>
      <c r="AI170" s="243"/>
      <c r="AJ170" s="245">
        <v>0.23643034678660199</v>
      </c>
      <c r="AK170" s="245"/>
      <c r="AL170" s="245"/>
      <c r="AM170" s="245"/>
    </row>
    <row r="171" spans="2:41" s="1" customFormat="1" ht="11.1" customHeight="1" x14ac:dyDescent="0.15">
      <c r="B171" s="250" t="s">
        <v>1118</v>
      </c>
      <c r="C171" s="250"/>
      <c r="D171" s="250"/>
      <c r="E171" s="250"/>
      <c r="F171" s="250"/>
      <c r="G171" s="250"/>
      <c r="H171" s="247">
        <v>1714743092.8599899</v>
      </c>
      <c r="I171" s="247"/>
      <c r="J171" s="247"/>
      <c r="K171" s="247"/>
      <c r="L171" s="247"/>
      <c r="M171" s="247"/>
      <c r="N171" s="247"/>
      <c r="O171" s="247"/>
      <c r="P171" s="247"/>
      <c r="Q171" s="247"/>
      <c r="R171" s="245">
        <v>0.58276097848018305</v>
      </c>
      <c r="S171" s="245"/>
      <c r="T171" s="245"/>
      <c r="U171" s="245"/>
      <c r="V171" s="245"/>
      <c r="W171" s="245"/>
      <c r="X171" s="245"/>
      <c r="Y171" s="245"/>
      <c r="Z171" s="245"/>
      <c r="AA171" s="243">
        <v>25529</v>
      </c>
      <c r="AB171" s="243"/>
      <c r="AC171" s="243"/>
      <c r="AD171" s="243"/>
      <c r="AE171" s="243"/>
      <c r="AF171" s="243"/>
      <c r="AG171" s="243"/>
      <c r="AH171" s="243"/>
      <c r="AI171" s="243"/>
      <c r="AJ171" s="245">
        <v>0.60430820215410097</v>
      </c>
      <c r="AK171" s="245"/>
      <c r="AL171" s="245"/>
      <c r="AM171" s="245"/>
    </row>
    <row r="172" spans="2:41" s="1" customFormat="1" ht="11.1" customHeight="1" x14ac:dyDescent="0.15">
      <c r="B172" s="250" t="s">
        <v>1119</v>
      </c>
      <c r="C172" s="250"/>
      <c r="D172" s="250"/>
      <c r="E172" s="250"/>
      <c r="F172" s="250"/>
      <c r="G172" s="250"/>
      <c r="H172" s="247">
        <v>211752369.87</v>
      </c>
      <c r="I172" s="247"/>
      <c r="J172" s="247"/>
      <c r="K172" s="247"/>
      <c r="L172" s="247"/>
      <c r="M172" s="247"/>
      <c r="N172" s="247"/>
      <c r="O172" s="247"/>
      <c r="P172" s="247"/>
      <c r="Q172" s="247"/>
      <c r="R172" s="245">
        <v>7.1964726829790396E-2</v>
      </c>
      <c r="S172" s="245"/>
      <c r="T172" s="245"/>
      <c r="U172" s="245"/>
      <c r="V172" s="245"/>
      <c r="W172" s="245"/>
      <c r="X172" s="245"/>
      <c r="Y172" s="245"/>
      <c r="Z172" s="245"/>
      <c r="AA172" s="243">
        <v>3306</v>
      </c>
      <c r="AB172" s="243"/>
      <c r="AC172" s="243"/>
      <c r="AD172" s="243"/>
      <c r="AE172" s="243"/>
      <c r="AF172" s="243"/>
      <c r="AG172" s="243"/>
      <c r="AH172" s="243"/>
      <c r="AI172" s="243"/>
      <c r="AJ172" s="245">
        <v>7.8257781986033906E-2</v>
      </c>
      <c r="AK172" s="245"/>
      <c r="AL172" s="245"/>
      <c r="AM172" s="245"/>
    </row>
    <row r="173" spans="2:41" s="1" customFormat="1" ht="11.1" customHeight="1" x14ac:dyDescent="0.15">
      <c r="B173" s="250" t="s">
        <v>1120</v>
      </c>
      <c r="C173" s="250"/>
      <c r="D173" s="250"/>
      <c r="E173" s="250"/>
      <c r="F173" s="250"/>
      <c r="G173" s="250"/>
      <c r="H173" s="247">
        <v>90474002.819999993</v>
      </c>
      <c r="I173" s="247"/>
      <c r="J173" s="247"/>
      <c r="K173" s="247"/>
      <c r="L173" s="247"/>
      <c r="M173" s="247"/>
      <c r="N173" s="247"/>
      <c r="O173" s="247"/>
      <c r="P173" s="247"/>
      <c r="Q173" s="247"/>
      <c r="R173" s="245">
        <v>3.0747882076296099E-2</v>
      </c>
      <c r="S173" s="245"/>
      <c r="T173" s="245"/>
      <c r="U173" s="245"/>
      <c r="V173" s="245"/>
      <c r="W173" s="245"/>
      <c r="X173" s="245"/>
      <c r="Y173" s="245"/>
      <c r="Z173" s="245"/>
      <c r="AA173" s="243">
        <v>1516</v>
      </c>
      <c r="AB173" s="243"/>
      <c r="AC173" s="243"/>
      <c r="AD173" s="243"/>
      <c r="AE173" s="243"/>
      <c r="AF173" s="243"/>
      <c r="AG173" s="243"/>
      <c r="AH173" s="243"/>
      <c r="AI173" s="243"/>
      <c r="AJ173" s="245">
        <v>3.5885903657237497E-2</v>
      </c>
      <c r="AK173" s="245"/>
      <c r="AL173" s="245"/>
      <c r="AM173" s="245"/>
    </row>
    <row r="174" spans="2:41" s="1" customFormat="1" ht="11.1" customHeight="1" x14ac:dyDescent="0.15">
      <c r="B174" s="250" t="s">
        <v>1121</v>
      </c>
      <c r="C174" s="250"/>
      <c r="D174" s="250"/>
      <c r="E174" s="250"/>
      <c r="F174" s="250"/>
      <c r="G174" s="250"/>
      <c r="H174" s="247">
        <v>16927582.77</v>
      </c>
      <c r="I174" s="247"/>
      <c r="J174" s="247"/>
      <c r="K174" s="247"/>
      <c r="L174" s="247"/>
      <c r="M174" s="247"/>
      <c r="N174" s="247"/>
      <c r="O174" s="247"/>
      <c r="P174" s="247"/>
      <c r="Q174" s="247"/>
      <c r="R174" s="245">
        <v>5.7528936780239697E-3</v>
      </c>
      <c r="S174" s="245"/>
      <c r="T174" s="245"/>
      <c r="U174" s="245"/>
      <c r="V174" s="245"/>
      <c r="W174" s="245"/>
      <c r="X174" s="245"/>
      <c r="Y174" s="245"/>
      <c r="Z174" s="245"/>
      <c r="AA174" s="243">
        <v>353</v>
      </c>
      <c r="AB174" s="243"/>
      <c r="AC174" s="243"/>
      <c r="AD174" s="243"/>
      <c r="AE174" s="243"/>
      <c r="AF174" s="243"/>
      <c r="AG174" s="243"/>
      <c r="AH174" s="243"/>
      <c r="AI174" s="243"/>
      <c r="AJ174" s="245">
        <v>8.3560184637235194E-3</v>
      </c>
      <c r="AK174" s="245"/>
      <c r="AL174" s="245"/>
      <c r="AM174" s="245"/>
    </row>
    <row r="175" spans="2:41" s="1" customFormat="1" ht="11.1" customHeight="1" x14ac:dyDescent="0.15">
      <c r="B175" s="250" t="s">
        <v>1122</v>
      </c>
      <c r="C175" s="250"/>
      <c r="D175" s="250"/>
      <c r="E175" s="250"/>
      <c r="F175" s="250"/>
      <c r="G175" s="250"/>
      <c r="H175" s="247">
        <v>5379908.4699999997</v>
      </c>
      <c r="I175" s="247"/>
      <c r="J175" s="247"/>
      <c r="K175" s="247"/>
      <c r="L175" s="247"/>
      <c r="M175" s="247"/>
      <c r="N175" s="247"/>
      <c r="O175" s="247"/>
      <c r="P175" s="247"/>
      <c r="Q175" s="247"/>
      <c r="R175" s="245">
        <v>1.8283792698542899E-3</v>
      </c>
      <c r="S175" s="245"/>
      <c r="T175" s="245"/>
      <c r="U175" s="245"/>
      <c r="V175" s="245"/>
      <c r="W175" s="245"/>
      <c r="X175" s="245"/>
      <c r="Y175" s="245"/>
      <c r="Z175" s="245"/>
      <c r="AA175" s="243">
        <v>173</v>
      </c>
      <c r="AB175" s="243"/>
      <c r="AC175" s="243"/>
      <c r="AD175" s="243"/>
      <c r="AE175" s="243"/>
      <c r="AF175" s="243"/>
      <c r="AG175" s="243"/>
      <c r="AH175" s="243"/>
      <c r="AI175" s="243"/>
      <c r="AJ175" s="245">
        <v>4.0951591904367403E-3</v>
      </c>
      <c r="AK175" s="245"/>
      <c r="AL175" s="245"/>
      <c r="AM175" s="245"/>
    </row>
    <row r="176" spans="2:41" s="1" customFormat="1" ht="11.1" customHeight="1" x14ac:dyDescent="0.15">
      <c r="B176" s="250" t="s">
        <v>1123</v>
      </c>
      <c r="C176" s="250"/>
      <c r="D176" s="250"/>
      <c r="E176" s="250"/>
      <c r="F176" s="250"/>
      <c r="G176" s="250"/>
      <c r="H176" s="247">
        <v>2355549</v>
      </c>
      <c r="I176" s="247"/>
      <c r="J176" s="247"/>
      <c r="K176" s="247"/>
      <c r="L176" s="247"/>
      <c r="M176" s="247"/>
      <c r="N176" s="247"/>
      <c r="O176" s="247"/>
      <c r="P176" s="247"/>
      <c r="Q176" s="247"/>
      <c r="R176" s="245">
        <v>8.0054093573194199E-4</v>
      </c>
      <c r="S176" s="245"/>
      <c r="T176" s="245"/>
      <c r="U176" s="245"/>
      <c r="V176" s="245"/>
      <c r="W176" s="245"/>
      <c r="X176" s="245"/>
      <c r="Y176" s="245"/>
      <c r="Z176" s="245"/>
      <c r="AA176" s="243">
        <v>84</v>
      </c>
      <c r="AB176" s="243"/>
      <c r="AC176" s="243"/>
      <c r="AD176" s="243"/>
      <c r="AE176" s="243"/>
      <c r="AF176" s="243"/>
      <c r="AG176" s="243"/>
      <c r="AH176" s="243"/>
      <c r="AI176" s="243"/>
      <c r="AJ176" s="245">
        <v>1.9884009942005001E-3</v>
      </c>
      <c r="AK176" s="245"/>
      <c r="AL176" s="245"/>
      <c r="AM176" s="245"/>
    </row>
    <row r="177" spans="2:41" s="1" customFormat="1" ht="11.1" customHeight="1" x14ac:dyDescent="0.15">
      <c r="B177" s="250" t="s">
        <v>1124</v>
      </c>
      <c r="C177" s="250"/>
      <c r="D177" s="250"/>
      <c r="E177" s="250"/>
      <c r="F177" s="250"/>
      <c r="G177" s="250"/>
      <c r="H177" s="247">
        <v>674120.52</v>
      </c>
      <c r="I177" s="247"/>
      <c r="J177" s="247"/>
      <c r="K177" s="247"/>
      <c r="L177" s="247"/>
      <c r="M177" s="247"/>
      <c r="N177" s="247"/>
      <c r="O177" s="247"/>
      <c r="P177" s="247"/>
      <c r="Q177" s="247"/>
      <c r="R177" s="245">
        <v>2.2910203603359699E-4</v>
      </c>
      <c r="S177" s="245"/>
      <c r="T177" s="245"/>
      <c r="U177" s="245"/>
      <c r="V177" s="245"/>
      <c r="W177" s="245"/>
      <c r="X177" s="245"/>
      <c r="Y177" s="245"/>
      <c r="Z177" s="245"/>
      <c r="AA177" s="243">
        <v>47</v>
      </c>
      <c r="AB177" s="243"/>
      <c r="AC177" s="243"/>
      <c r="AD177" s="243"/>
      <c r="AE177" s="243"/>
      <c r="AF177" s="243"/>
      <c r="AG177" s="243"/>
      <c r="AH177" s="243"/>
      <c r="AI177" s="243"/>
      <c r="AJ177" s="245">
        <v>1.1125576991359899E-3</v>
      </c>
      <c r="AK177" s="245"/>
      <c r="AL177" s="245"/>
      <c r="AM177" s="245"/>
    </row>
    <row r="178" spans="2:41" s="1" customFormat="1" ht="11.1" customHeight="1" x14ac:dyDescent="0.15">
      <c r="B178" s="250" t="s">
        <v>1125</v>
      </c>
      <c r="C178" s="250"/>
      <c r="D178" s="250"/>
      <c r="E178" s="250"/>
      <c r="F178" s="250"/>
      <c r="G178" s="250"/>
      <c r="H178" s="247">
        <v>187211.4</v>
      </c>
      <c r="I178" s="247"/>
      <c r="J178" s="247"/>
      <c r="K178" s="247"/>
      <c r="L178" s="247"/>
      <c r="M178" s="247"/>
      <c r="N178" s="247"/>
      <c r="O178" s="247"/>
      <c r="P178" s="247"/>
      <c r="Q178" s="247"/>
      <c r="R178" s="245">
        <v>6.3624398955694299E-5</v>
      </c>
      <c r="S178" s="245"/>
      <c r="T178" s="245"/>
      <c r="U178" s="245"/>
      <c r="V178" s="245"/>
      <c r="W178" s="245"/>
      <c r="X178" s="245"/>
      <c r="Y178" s="245"/>
      <c r="Z178" s="245"/>
      <c r="AA178" s="243">
        <v>14</v>
      </c>
      <c r="AB178" s="243"/>
      <c r="AC178" s="243"/>
      <c r="AD178" s="243"/>
      <c r="AE178" s="243"/>
      <c r="AF178" s="243"/>
      <c r="AG178" s="243"/>
      <c r="AH178" s="243"/>
      <c r="AI178" s="243"/>
      <c r="AJ178" s="245">
        <v>3.3140016570008297E-4</v>
      </c>
      <c r="AK178" s="245"/>
      <c r="AL178" s="245"/>
      <c r="AM178" s="245"/>
    </row>
    <row r="179" spans="2:41" s="1" customFormat="1" ht="11.1" customHeight="1" x14ac:dyDescent="0.15">
      <c r="B179" s="250" t="s">
        <v>1126</v>
      </c>
      <c r="C179" s="250"/>
      <c r="D179" s="250"/>
      <c r="E179" s="250"/>
      <c r="F179" s="250"/>
      <c r="G179" s="250"/>
      <c r="H179" s="247">
        <v>71830.03</v>
      </c>
      <c r="I179" s="247"/>
      <c r="J179" s="247"/>
      <c r="K179" s="247"/>
      <c r="L179" s="247"/>
      <c r="M179" s="247"/>
      <c r="N179" s="247"/>
      <c r="O179" s="247"/>
      <c r="P179" s="247"/>
      <c r="Q179" s="247"/>
      <c r="R179" s="245">
        <v>2.4411667696088402E-5</v>
      </c>
      <c r="S179" s="245"/>
      <c r="T179" s="245"/>
      <c r="U179" s="245"/>
      <c r="V179" s="245"/>
      <c r="W179" s="245"/>
      <c r="X179" s="245"/>
      <c r="Y179" s="245"/>
      <c r="Z179" s="245"/>
      <c r="AA179" s="243">
        <v>12</v>
      </c>
      <c r="AB179" s="243"/>
      <c r="AC179" s="243"/>
      <c r="AD179" s="243"/>
      <c r="AE179" s="243"/>
      <c r="AF179" s="243"/>
      <c r="AG179" s="243"/>
      <c r="AH179" s="243"/>
      <c r="AI179" s="243"/>
      <c r="AJ179" s="245">
        <v>2.8405728488578499E-4</v>
      </c>
      <c r="AK179" s="245"/>
      <c r="AL179" s="245"/>
      <c r="AM179" s="245"/>
    </row>
    <row r="180" spans="2:41" s="1" customFormat="1" ht="11.1" customHeight="1" x14ac:dyDescent="0.15">
      <c r="B180" s="250" t="s">
        <v>1127</v>
      </c>
      <c r="C180" s="250"/>
      <c r="D180" s="250"/>
      <c r="E180" s="250"/>
      <c r="F180" s="250"/>
      <c r="G180" s="250"/>
      <c r="H180" s="247">
        <v>2789.89</v>
      </c>
      <c r="I180" s="247"/>
      <c r="J180" s="247"/>
      <c r="K180" s="247"/>
      <c r="L180" s="247"/>
      <c r="M180" s="247"/>
      <c r="N180" s="247"/>
      <c r="O180" s="247"/>
      <c r="P180" s="247"/>
      <c r="Q180" s="247"/>
      <c r="R180" s="245">
        <v>9.4815312744043404E-7</v>
      </c>
      <c r="S180" s="245"/>
      <c r="T180" s="245"/>
      <c r="U180" s="245"/>
      <c r="V180" s="245"/>
      <c r="W180" s="245"/>
      <c r="X180" s="245"/>
      <c r="Y180" s="245"/>
      <c r="Z180" s="245"/>
      <c r="AA180" s="243">
        <v>1</v>
      </c>
      <c r="AB180" s="243"/>
      <c r="AC180" s="243"/>
      <c r="AD180" s="243"/>
      <c r="AE180" s="243"/>
      <c r="AF180" s="243"/>
      <c r="AG180" s="243"/>
      <c r="AH180" s="243"/>
      <c r="AI180" s="243"/>
      <c r="AJ180" s="245">
        <v>2.36714404071488E-5</v>
      </c>
      <c r="AK180" s="245"/>
      <c r="AL180" s="245"/>
      <c r="AM180" s="245"/>
    </row>
    <row r="181" spans="2:41" s="1" customFormat="1" ht="11.1" customHeight="1" x14ac:dyDescent="0.15">
      <c r="B181" s="249"/>
      <c r="C181" s="249"/>
      <c r="D181" s="249"/>
      <c r="E181" s="249"/>
      <c r="F181" s="249"/>
      <c r="G181" s="249"/>
      <c r="H181" s="248">
        <v>2942446656.8299899</v>
      </c>
      <c r="I181" s="248"/>
      <c r="J181" s="248"/>
      <c r="K181" s="248"/>
      <c r="L181" s="248"/>
      <c r="M181" s="248"/>
      <c r="N181" s="248"/>
      <c r="O181" s="248"/>
      <c r="P181" s="248"/>
      <c r="Q181" s="248"/>
      <c r="R181" s="246">
        <v>1</v>
      </c>
      <c r="S181" s="246"/>
      <c r="T181" s="246"/>
      <c r="U181" s="246"/>
      <c r="V181" s="246"/>
      <c r="W181" s="246"/>
      <c r="X181" s="246"/>
      <c r="Y181" s="246"/>
      <c r="Z181" s="246"/>
      <c r="AA181" s="244">
        <v>42245</v>
      </c>
      <c r="AB181" s="244"/>
      <c r="AC181" s="244"/>
      <c r="AD181" s="244"/>
      <c r="AE181" s="244"/>
      <c r="AF181" s="244"/>
      <c r="AG181" s="244"/>
      <c r="AH181" s="244"/>
      <c r="AI181" s="244"/>
      <c r="AJ181" s="246">
        <v>1</v>
      </c>
      <c r="AK181" s="246"/>
      <c r="AL181" s="246"/>
      <c r="AM181" s="246"/>
    </row>
    <row r="182" spans="2:41" s="1" customFormat="1" ht="9" customHeight="1" x14ac:dyDescent="0.15"/>
    <row r="183" spans="2:41" s="1" customFormat="1" ht="19.149999999999999" customHeight="1" x14ac:dyDescent="0.15">
      <c r="B183" s="226" t="s">
        <v>1185</v>
      </c>
      <c r="C183" s="226"/>
      <c r="D183" s="226"/>
      <c r="E183" s="226"/>
      <c r="F183" s="226"/>
      <c r="G183" s="226"/>
      <c r="H183" s="226"/>
      <c r="I183" s="226"/>
      <c r="J183" s="226"/>
      <c r="K183" s="226"/>
      <c r="L183" s="226"/>
      <c r="M183" s="226"/>
      <c r="N183" s="226"/>
      <c r="O183" s="226"/>
      <c r="P183" s="226"/>
      <c r="Q183" s="226"/>
      <c r="R183" s="226"/>
      <c r="S183" s="226"/>
      <c r="T183" s="226"/>
      <c r="U183" s="226"/>
      <c r="V183" s="226"/>
      <c r="W183" s="226"/>
      <c r="X183" s="226"/>
      <c r="Y183" s="226"/>
      <c r="Z183" s="226"/>
      <c r="AA183" s="226"/>
      <c r="AB183" s="226"/>
      <c r="AC183" s="226"/>
      <c r="AD183" s="226"/>
      <c r="AE183" s="226"/>
      <c r="AF183" s="226"/>
      <c r="AG183" s="226"/>
      <c r="AH183" s="226"/>
      <c r="AI183" s="226"/>
      <c r="AJ183" s="226"/>
      <c r="AK183" s="226"/>
      <c r="AL183" s="226"/>
      <c r="AM183" s="226"/>
      <c r="AN183" s="226"/>
      <c r="AO183" s="226"/>
    </row>
    <row r="184" spans="2:41" s="1" customFormat="1" ht="7.9" customHeight="1" x14ac:dyDescent="0.15"/>
    <row r="185" spans="2:41" s="1" customFormat="1" ht="12.75" customHeight="1" x14ac:dyDescent="0.15">
      <c r="B185" s="249"/>
      <c r="C185" s="249"/>
      <c r="D185" s="249"/>
      <c r="E185" s="249"/>
      <c r="F185" s="249"/>
      <c r="G185" s="224" t="s">
        <v>1070</v>
      </c>
      <c r="H185" s="224"/>
      <c r="I185" s="224"/>
      <c r="J185" s="224"/>
      <c r="K185" s="224"/>
      <c r="L185" s="224"/>
      <c r="M185" s="224"/>
      <c r="N185" s="224"/>
      <c r="O185" s="224"/>
      <c r="P185" s="224"/>
      <c r="Q185" s="224" t="s">
        <v>1071</v>
      </c>
      <c r="R185" s="224"/>
      <c r="S185" s="224"/>
      <c r="T185" s="224"/>
      <c r="U185" s="224"/>
      <c r="V185" s="224"/>
      <c r="W185" s="224"/>
      <c r="X185" s="224"/>
      <c r="Y185" s="224"/>
      <c r="Z185" s="224" t="s">
        <v>1072</v>
      </c>
      <c r="AA185" s="224"/>
      <c r="AB185" s="224"/>
      <c r="AC185" s="224"/>
      <c r="AD185" s="224"/>
      <c r="AE185" s="224"/>
      <c r="AF185" s="224"/>
      <c r="AG185" s="224"/>
      <c r="AH185" s="224" t="s">
        <v>1071</v>
      </c>
      <c r="AI185" s="224"/>
      <c r="AJ185" s="224"/>
      <c r="AK185" s="224"/>
      <c r="AL185" s="224"/>
      <c r="AM185" s="224"/>
    </row>
    <row r="186" spans="2:41" s="1" customFormat="1" ht="11.1" customHeight="1" x14ac:dyDescent="0.15">
      <c r="B186" s="250" t="s">
        <v>924</v>
      </c>
      <c r="C186" s="250"/>
      <c r="D186" s="250"/>
      <c r="E186" s="250"/>
      <c r="F186" s="250"/>
      <c r="G186" s="247">
        <v>2759668333.5100198</v>
      </c>
      <c r="H186" s="247"/>
      <c r="I186" s="247"/>
      <c r="J186" s="247"/>
      <c r="K186" s="247"/>
      <c r="L186" s="247"/>
      <c r="M186" s="247"/>
      <c r="N186" s="247"/>
      <c r="O186" s="247"/>
      <c r="P186" s="247"/>
      <c r="Q186" s="245">
        <v>0.93788219647219895</v>
      </c>
      <c r="R186" s="245"/>
      <c r="S186" s="245"/>
      <c r="T186" s="245"/>
      <c r="U186" s="245"/>
      <c r="V186" s="245"/>
      <c r="W186" s="245"/>
      <c r="X186" s="245"/>
      <c r="Y186" s="245"/>
      <c r="Z186" s="243">
        <v>39995</v>
      </c>
      <c r="AA186" s="243"/>
      <c r="AB186" s="243"/>
      <c r="AC186" s="243"/>
      <c r="AD186" s="243"/>
      <c r="AE186" s="243"/>
      <c r="AF186" s="243"/>
      <c r="AG186" s="243"/>
      <c r="AH186" s="245">
        <v>0.94673925908391499</v>
      </c>
      <c r="AI186" s="245"/>
      <c r="AJ186" s="245"/>
      <c r="AK186" s="245"/>
      <c r="AL186" s="245"/>
      <c r="AM186" s="245"/>
    </row>
    <row r="187" spans="2:41" s="1" customFormat="1" ht="11.1" customHeight="1" x14ac:dyDescent="0.15">
      <c r="B187" s="250" t="s">
        <v>1128</v>
      </c>
      <c r="C187" s="250"/>
      <c r="D187" s="250"/>
      <c r="E187" s="250"/>
      <c r="F187" s="250"/>
      <c r="G187" s="247">
        <v>1472961.69</v>
      </c>
      <c r="H187" s="247"/>
      <c r="I187" s="247"/>
      <c r="J187" s="247"/>
      <c r="K187" s="247"/>
      <c r="L187" s="247"/>
      <c r="M187" s="247"/>
      <c r="N187" s="247"/>
      <c r="O187" s="247"/>
      <c r="P187" s="247"/>
      <c r="Q187" s="245">
        <v>5.0059078779931502E-4</v>
      </c>
      <c r="R187" s="245"/>
      <c r="S187" s="245"/>
      <c r="T187" s="245"/>
      <c r="U187" s="245"/>
      <c r="V187" s="245"/>
      <c r="W187" s="245"/>
      <c r="X187" s="245"/>
      <c r="Y187" s="245"/>
      <c r="Z187" s="243">
        <v>53</v>
      </c>
      <c r="AA187" s="243"/>
      <c r="AB187" s="243"/>
      <c r="AC187" s="243"/>
      <c r="AD187" s="243"/>
      <c r="AE187" s="243"/>
      <c r="AF187" s="243"/>
      <c r="AG187" s="243"/>
      <c r="AH187" s="245">
        <v>1.25458634157889E-3</v>
      </c>
      <c r="AI187" s="245"/>
      <c r="AJ187" s="245"/>
      <c r="AK187" s="245"/>
      <c r="AL187" s="245"/>
      <c r="AM187" s="245"/>
    </row>
    <row r="188" spans="2:41" s="1" customFormat="1" ht="11.1" customHeight="1" x14ac:dyDescent="0.15">
      <c r="B188" s="250" t="s">
        <v>1129</v>
      </c>
      <c r="C188" s="250"/>
      <c r="D188" s="250"/>
      <c r="E188" s="250"/>
      <c r="F188" s="250"/>
      <c r="G188" s="247">
        <v>181305361.63</v>
      </c>
      <c r="H188" s="247"/>
      <c r="I188" s="247"/>
      <c r="J188" s="247"/>
      <c r="K188" s="247"/>
      <c r="L188" s="247"/>
      <c r="M188" s="247"/>
      <c r="N188" s="247"/>
      <c r="O188" s="247"/>
      <c r="P188" s="247"/>
      <c r="Q188" s="245">
        <v>6.1617212740001197E-2</v>
      </c>
      <c r="R188" s="245"/>
      <c r="S188" s="245"/>
      <c r="T188" s="245"/>
      <c r="U188" s="245"/>
      <c r="V188" s="245"/>
      <c r="W188" s="245"/>
      <c r="X188" s="245"/>
      <c r="Y188" s="245"/>
      <c r="Z188" s="243">
        <v>2197</v>
      </c>
      <c r="AA188" s="243"/>
      <c r="AB188" s="243"/>
      <c r="AC188" s="243"/>
      <c r="AD188" s="243"/>
      <c r="AE188" s="243"/>
      <c r="AF188" s="243"/>
      <c r="AG188" s="243"/>
      <c r="AH188" s="245">
        <v>5.20061545745059E-2</v>
      </c>
      <c r="AI188" s="245"/>
      <c r="AJ188" s="245"/>
      <c r="AK188" s="245"/>
      <c r="AL188" s="245"/>
      <c r="AM188" s="245"/>
    </row>
    <row r="189" spans="2:41" s="1" customFormat="1" ht="12.75" customHeight="1" x14ac:dyDescent="0.15">
      <c r="B189" s="249"/>
      <c r="C189" s="249"/>
      <c r="D189" s="249"/>
      <c r="E189" s="249"/>
      <c r="F189" s="249"/>
      <c r="G189" s="248">
        <v>2942446656.83002</v>
      </c>
      <c r="H189" s="248"/>
      <c r="I189" s="248"/>
      <c r="J189" s="248"/>
      <c r="K189" s="248"/>
      <c r="L189" s="248"/>
      <c r="M189" s="248"/>
      <c r="N189" s="248"/>
      <c r="O189" s="248"/>
      <c r="P189" s="248"/>
      <c r="Q189" s="246">
        <v>1</v>
      </c>
      <c r="R189" s="246"/>
      <c r="S189" s="246"/>
      <c r="T189" s="246"/>
      <c r="U189" s="246"/>
      <c r="V189" s="246"/>
      <c r="W189" s="246"/>
      <c r="X189" s="246"/>
      <c r="Y189" s="246"/>
      <c r="Z189" s="244">
        <v>42245</v>
      </c>
      <c r="AA189" s="244"/>
      <c r="AB189" s="244"/>
      <c r="AC189" s="244"/>
      <c r="AD189" s="244"/>
      <c r="AE189" s="244"/>
      <c r="AF189" s="244"/>
      <c r="AG189" s="244"/>
      <c r="AH189" s="246">
        <v>1</v>
      </c>
      <c r="AI189" s="246"/>
      <c r="AJ189" s="246"/>
      <c r="AK189" s="246"/>
      <c r="AL189" s="246"/>
      <c r="AM189" s="246"/>
    </row>
    <row r="190" spans="2:41" s="1" customFormat="1" ht="9" customHeight="1" x14ac:dyDescent="0.15"/>
    <row r="191" spans="2:41" s="1" customFormat="1" ht="19.149999999999999" customHeight="1" x14ac:dyDescent="0.15">
      <c r="B191" s="226" t="s">
        <v>1186</v>
      </c>
      <c r="C191" s="226"/>
      <c r="D191" s="226"/>
      <c r="E191" s="226"/>
      <c r="F191" s="226"/>
      <c r="G191" s="226"/>
      <c r="H191" s="226"/>
      <c r="I191" s="226"/>
      <c r="J191" s="226"/>
      <c r="K191" s="226"/>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6"/>
      <c r="AI191" s="226"/>
      <c r="AJ191" s="226"/>
      <c r="AK191" s="226"/>
      <c r="AL191" s="226"/>
      <c r="AM191" s="226"/>
      <c r="AN191" s="226"/>
      <c r="AO191" s="226"/>
    </row>
    <row r="192" spans="2:41" s="1" customFormat="1" ht="7.9" customHeight="1" x14ac:dyDescent="0.15"/>
    <row r="193" spans="2:39" s="1" customFormat="1" ht="12.75" customHeight="1" x14ac:dyDescent="0.15">
      <c r="B193" s="249"/>
      <c r="C193" s="249"/>
      <c r="D193" s="249"/>
      <c r="E193" s="249"/>
      <c r="F193" s="224" t="s">
        <v>1070</v>
      </c>
      <c r="G193" s="224"/>
      <c r="H193" s="224"/>
      <c r="I193" s="224"/>
      <c r="J193" s="224"/>
      <c r="K193" s="224"/>
      <c r="L193" s="224"/>
      <c r="M193" s="224"/>
      <c r="N193" s="224"/>
      <c r="O193" s="224"/>
      <c r="P193" s="224" t="s">
        <v>1071</v>
      </c>
      <c r="Q193" s="224"/>
      <c r="R193" s="224"/>
      <c r="S193" s="224"/>
      <c r="T193" s="224"/>
      <c r="U193" s="224"/>
      <c r="V193" s="224"/>
      <c r="W193" s="224"/>
      <c r="X193" s="224"/>
      <c r="Y193" s="224" t="s">
        <v>1072</v>
      </c>
      <c r="Z193" s="224"/>
      <c r="AA193" s="224"/>
      <c r="AB193" s="224"/>
      <c r="AC193" s="224"/>
      <c r="AD193" s="224"/>
      <c r="AE193" s="224"/>
      <c r="AF193" s="224"/>
      <c r="AG193" s="224"/>
      <c r="AH193" s="224" t="s">
        <v>1071</v>
      </c>
      <c r="AI193" s="224"/>
      <c r="AJ193" s="224"/>
      <c r="AK193" s="224"/>
      <c r="AL193" s="224"/>
      <c r="AM193" s="224"/>
    </row>
    <row r="194" spans="2:39" s="1" customFormat="1" ht="12.2" customHeight="1" x14ac:dyDescent="0.15">
      <c r="B194" s="250" t="s">
        <v>1130</v>
      </c>
      <c r="C194" s="250"/>
      <c r="D194" s="250"/>
      <c r="E194" s="250"/>
      <c r="F194" s="247">
        <v>39874206.439999998</v>
      </c>
      <c r="G194" s="247"/>
      <c r="H194" s="247"/>
      <c r="I194" s="247"/>
      <c r="J194" s="247"/>
      <c r="K194" s="247"/>
      <c r="L194" s="247"/>
      <c r="M194" s="247"/>
      <c r="N194" s="247"/>
      <c r="O194" s="247"/>
      <c r="P194" s="245">
        <v>1.35513778465427E-2</v>
      </c>
      <c r="Q194" s="245"/>
      <c r="R194" s="245"/>
      <c r="S194" s="245"/>
      <c r="T194" s="245"/>
      <c r="U194" s="245"/>
      <c r="V194" s="245"/>
      <c r="W194" s="245"/>
      <c r="X194" s="245"/>
      <c r="Y194" s="243">
        <v>764</v>
      </c>
      <c r="Z194" s="243"/>
      <c r="AA194" s="243"/>
      <c r="AB194" s="243"/>
      <c r="AC194" s="243"/>
      <c r="AD194" s="243"/>
      <c r="AE194" s="243"/>
      <c r="AF194" s="243"/>
      <c r="AG194" s="243"/>
      <c r="AH194" s="245">
        <v>1.8084980471061701E-2</v>
      </c>
      <c r="AI194" s="245"/>
      <c r="AJ194" s="245"/>
      <c r="AK194" s="245"/>
      <c r="AL194" s="245"/>
      <c r="AM194" s="245"/>
    </row>
    <row r="195" spans="2:39" s="1" customFormat="1" ht="12.2" customHeight="1" x14ac:dyDescent="0.15">
      <c r="B195" s="250" t="s">
        <v>1131</v>
      </c>
      <c r="C195" s="250"/>
      <c r="D195" s="250"/>
      <c r="E195" s="250"/>
      <c r="F195" s="247">
        <v>23610064.68</v>
      </c>
      <c r="G195" s="247"/>
      <c r="H195" s="247"/>
      <c r="I195" s="247"/>
      <c r="J195" s="247"/>
      <c r="K195" s="247"/>
      <c r="L195" s="247"/>
      <c r="M195" s="247"/>
      <c r="N195" s="247"/>
      <c r="O195" s="247"/>
      <c r="P195" s="245">
        <v>8.0239567385856306E-3</v>
      </c>
      <c r="Q195" s="245"/>
      <c r="R195" s="245"/>
      <c r="S195" s="245"/>
      <c r="T195" s="245"/>
      <c r="U195" s="245"/>
      <c r="V195" s="245"/>
      <c r="W195" s="245"/>
      <c r="X195" s="245"/>
      <c r="Y195" s="243">
        <v>264</v>
      </c>
      <c r="Z195" s="243"/>
      <c r="AA195" s="243"/>
      <c r="AB195" s="243"/>
      <c r="AC195" s="243"/>
      <c r="AD195" s="243"/>
      <c r="AE195" s="243"/>
      <c r="AF195" s="243"/>
      <c r="AG195" s="243"/>
      <c r="AH195" s="245">
        <v>6.2492602674872801E-3</v>
      </c>
      <c r="AI195" s="245"/>
      <c r="AJ195" s="245"/>
      <c r="AK195" s="245"/>
      <c r="AL195" s="245"/>
      <c r="AM195" s="245"/>
    </row>
    <row r="196" spans="2:39" s="1" customFormat="1" ht="12.2" customHeight="1" x14ac:dyDescent="0.15">
      <c r="B196" s="250" t="s">
        <v>1132</v>
      </c>
      <c r="C196" s="250"/>
      <c r="D196" s="250"/>
      <c r="E196" s="250"/>
      <c r="F196" s="247">
        <v>29320683.829999998</v>
      </c>
      <c r="G196" s="247"/>
      <c r="H196" s="247"/>
      <c r="I196" s="247"/>
      <c r="J196" s="247"/>
      <c r="K196" s="247"/>
      <c r="L196" s="247"/>
      <c r="M196" s="247"/>
      <c r="N196" s="247"/>
      <c r="O196" s="247"/>
      <c r="P196" s="245">
        <v>9.9647291011854804E-3</v>
      </c>
      <c r="Q196" s="245"/>
      <c r="R196" s="245"/>
      <c r="S196" s="245"/>
      <c r="T196" s="245"/>
      <c r="U196" s="245"/>
      <c r="V196" s="245"/>
      <c r="W196" s="245"/>
      <c r="X196" s="245"/>
      <c r="Y196" s="243">
        <v>304</v>
      </c>
      <c r="Z196" s="243"/>
      <c r="AA196" s="243"/>
      <c r="AB196" s="243"/>
      <c r="AC196" s="243"/>
      <c r="AD196" s="243"/>
      <c r="AE196" s="243"/>
      <c r="AF196" s="243"/>
      <c r="AG196" s="243"/>
      <c r="AH196" s="245">
        <v>7.1961178837732301E-3</v>
      </c>
      <c r="AI196" s="245"/>
      <c r="AJ196" s="245"/>
      <c r="AK196" s="245"/>
      <c r="AL196" s="245"/>
      <c r="AM196" s="245"/>
    </row>
    <row r="197" spans="2:39" s="1" customFormat="1" ht="12.2" customHeight="1" x14ac:dyDescent="0.15">
      <c r="B197" s="250" t="s">
        <v>1133</v>
      </c>
      <c r="C197" s="250"/>
      <c r="D197" s="250"/>
      <c r="E197" s="250"/>
      <c r="F197" s="247">
        <v>10777332.02</v>
      </c>
      <c r="G197" s="247"/>
      <c r="H197" s="247"/>
      <c r="I197" s="247"/>
      <c r="J197" s="247"/>
      <c r="K197" s="247"/>
      <c r="L197" s="247"/>
      <c r="M197" s="247"/>
      <c r="N197" s="247"/>
      <c r="O197" s="247"/>
      <c r="P197" s="245">
        <v>3.6627110962177099E-3</v>
      </c>
      <c r="Q197" s="245"/>
      <c r="R197" s="245"/>
      <c r="S197" s="245"/>
      <c r="T197" s="245"/>
      <c r="U197" s="245"/>
      <c r="V197" s="245"/>
      <c r="W197" s="245"/>
      <c r="X197" s="245"/>
      <c r="Y197" s="243">
        <v>118</v>
      </c>
      <c r="Z197" s="243"/>
      <c r="AA197" s="243"/>
      <c r="AB197" s="243"/>
      <c r="AC197" s="243"/>
      <c r="AD197" s="243"/>
      <c r="AE197" s="243"/>
      <c r="AF197" s="243"/>
      <c r="AG197" s="243"/>
      <c r="AH197" s="245">
        <v>2.7932299680435602E-3</v>
      </c>
      <c r="AI197" s="245"/>
      <c r="AJ197" s="245"/>
      <c r="AK197" s="245"/>
      <c r="AL197" s="245"/>
      <c r="AM197" s="245"/>
    </row>
    <row r="198" spans="2:39" s="1" customFormat="1" ht="12.2" customHeight="1" x14ac:dyDescent="0.15">
      <c r="B198" s="250" t="s">
        <v>1134</v>
      </c>
      <c r="C198" s="250"/>
      <c r="D198" s="250"/>
      <c r="E198" s="250"/>
      <c r="F198" s="247">
        <v>14662216.529999999</v>
      </c>
      <c r="G198" s="247"/>
      <c r="H198" s="247"/>
      <c r="I198" s="247"/>
      <c r="J198" s="247"/>
      <c r="K198" s="247"/>
      <c r="L198" s="247"/>
      <c r="M198" s="247"/>
      <c r="N198" s="247"/>
      <c r="O198" s="247"/>
      <c r="P198" s="245">
        <v>4.9830016445552199E-3</v>
      </c>
      <c r="Q198" s="245"/>
      <c r="R198" s="245"/>
      <c r="S198" s="245"/>
      <c r="T198" s="245"/>
      <c r="U198" s="245"/>
      <c r="V198" s="245"/>
      <c r="W198" s="245"/>
      <c r="X198" s="245"/>
      <c r="Y198" s="243">
        <v>152</v>
      </c>
      <c r="Z198" s="243"/>
      <c r="AA198" s="243"/>
      <c r="AB198" s="243"/>
      <c r="AC198" s="243"/>
      <c r="AD198" s="243"/>
      <c r="AE198" s="243"/>
      <c r="AF198" s="243"/>
      <c r="AG198" s="243"/>
      <c r="AH198" s="245">
        <v>3.5980589418866098E-3</v>
      </c>
      <c r="AI198" s="245"/>
      <c r="AJ198" s="245"/>
      <c r="AK198" s="245"/>
      <c r="AL198" s="245"/>
      <c r="AM198" s="245"/>
    </row>
    <row r="199" spans="2:39" s="1" customFormat="1" ht="12.2" customHeight="1" x14ac:dyDescent="0.15">
      <c r="B199" s="250" t="s">
        <v>1135</v>
      </c>
      <c r="C199" s="250"/>
      <c r="D199" s="250"/>
      <c r="E199" s="250"/>
      <c r="F199" s="247">
        <v>2914197.51</v>
      </c>
      <c r="G199" s="247"/>
      <c r="H199" s="247"/>
      <c r="I199" s="247"/>
      <c r="J199" s="247"/>
      <c r="K199" s="247"/>
      <c r="L199" s="247"/>
      <c r="M199" s="247"/>
      <c r="N199" s="247"/>
      <c r="O199" s="247"/>
      <c r="P199" s="245">
        <v>9.9039943620916806E-4</v>
      </c>
      <c r="Q199" s="245"/>
      <c r="R199" s="245"/>
      <c r="S199" s="245"/>
      <c r="T199" s="245"/>
      <c r="U199" s="245"/>
      <c r="V199" s="245"/>
      <c r="W199" s="245"/>
      <c r="X199" s="245"/>
      <c r="Y199" s="243">
        <v>31</v>
      </c>
      <c r="Z199" s="243"/>
      <c r="AA199" s="243"/>
      <c r="AB199" s="243"/>
      <c r="AC199" s="243"/>
      <c r="AD199" s="243"/>
      <c r="AE199" s="243"/>
      <c r="AF199" s="243"/>
      <c r="AG199" s="243"/>
      <c r="AH199" s="245">
        <v>7.3381465262161198E-4</v>
      </c>
      <c r="AI199" s="245"/>
      <c r="AJ199" s="245"/>
      <c r="AK199" s="245"/>
      <c r="AL199" s="245"/>
      <c r="AM199" s="245"/>
    </row>
    <row r="200" spans="2:39" s="1" customFormat="1" ht="12.2" customHeight="1" x14ac:dyDescent="0.15">
      <c r="B200" s="250" t="s">
        <v>1136</v>
      </c>
      <c r="C200" s="250"/>
      <c r="D200" s="250"/>
      <c r="E200" s="250"/>
      <c r="F200" s="247">
        <v>2530728.83</v>
      </c>
      <c r="G200" s="247"/>
      <c r="H200" s="247"/>
      <c r="I200" s="247"/>
      <c r="J200" s="247"/>
      <c r="K200" s="247"/>
      <c r="L200" s="247"/>
      <c r="M200" s="247"/>
      <c r="N200" s="247"/>
      <c r="O200" s="247"/>
      <c r="P200" s="245">
        <v>8.6007636676289901E-4</v>
      </c>
      <c r="Q200" s="245"/>
      <c r="R200" s="245"/>
      <c r="S200" s="245"/>
      <c r="T200" s="245"/>
      <c r="U200" s="245"/>
      <c r="V200" s="245"/>
      <c r="W200" s="245"/>
      <c r="X200" s="245"/>
      <c r="Y200" s="243">
        <v>29</v>
      </c>
      <c r="Z200" s="243"/>
      <c r="AA200" s="243"/>
      <c r="AB200" s="243"/>
      <c r="AC200" s="243"/>
      <c r="AD200" s="243"/>
      <c r="AE200" s="243"/>
      <c r="AF200" s="243"/>
      <c r="AG200" s="243"/>
      <c r="AH200" s="245">
        <v>6.8647177180731502E-4</v>
      </c>
      <c r="AI200" s="245"/>
      <c r="AJ200" s="245"/>
      <c r="AK200" s="245"/>
      <c r="AL200" s="245"/>
      <c r="AM200" s="245"/>
    </row>
    <row r="201" spans="2:39" s="1" customFormat="1" ht="12.2" customHeight="1" x14ac:dyDescent="0.15">
      <c r="B201" s="250" t="s">
        <v>1137</v>
      </c>
      <c r="C201" s="250"/>
      <c r="D201" s="250"/>
      <c r="E201" s="250"/>
      <c r="F201" s="247">
        <v>6139186.5499999998</v>
      </c>
      <c r="G201" s="247"/>
      <c r="H201" s="247"/>
      <c r="I201" s="247"/>
      <c r="J201" s="247"/>
      <c r="K201" s="247"/>
      <c r="L201" s="247"/>
      <c r="M201" s="247"/>
      <c r="N201" s="247"/>
      <c r="O201" s="247"/>
      <c r="P201" s="245">
        <v>2.08642237770044E-3</v>
      </c>
      <c r="Q201" s="245"/>
      <c r="R201" s="245"/>
      <c r="S201" s="245"/>
      <c r="T201" s="245"/>
      <c r="U201" s="245"/>
      <c r="V201" s="245"/>
      <c r="W201" s="245"/>
      <c r="X201" s="245"/>
      <c r="Y201" s="243">
        <v>63</v>
      </c>
      <c r="Z201" s="243"/>
      <c r="AA201" s="243"/>
      <c r="AB201" s="243"/>
      <c r="AC201" s="243"/>
      <c r="AD201" s="243"/>
      <c r="AE201" s="243"/>
      <c r="AF201" s="243"/>
      <c r="AG201" s="243"/>
      <c r="AH201" s="245">
        <v>1.4913007456503701E-3</v>
      </c>
      <c r="AI201" s="245"/>
      <c r="AJ201" s="245"/>
      <c r="AK201" s="245"/>
      <c r="AL201" s="245"/>
      <c r="AM201" s="245"/>
    </row>
    <row r="202" spans="2:39" s="1" customFormat="1" ht="12.2" customHeight="1" x14ac:dyDescent="0.15">
      <c r="B202" s="250" t="s">
        <v>1138</v>
      </c>
      <c r="C202" s="250"/>
      <c r="D202" s="250"/>
      <c r="E202" s="250"/>
      <c r="F202" s="247">
        <v>235378.63</v>
      </c>
      <c r="G202" s="247"/>
      <c r="H202" s="247"/>
      <c r="I202" s="247"/>
      <c r="J202" s="247"/>
      <c r="K202" s="247"/>
      <c r="L202" s="247"/>
      <c r="M202" s="247"/>
      <c r="N202" s="247"/>
      <c r="O202" s="247"/>
      <c r="P202" s="245">
        <v>7.9994187644366699E-5</v>
      </c>
      <c r="Q202" s="245"/>
      <c r="R202" s="245"/>
      <c r="S202" s="245"/>
      <c r="T202" s="245"/>
      <c r="U202" s="245"/>
      <c r="V202" s="245"/>
      <c r="W202" s="245"/>
      <c r="X202" s="245"/>
      <c r="Y202" s="243">
        <v>6</v>
      </c>
      <c r="Z202" s="243"/>
      <c r="AA202" s="243"/>
      <c r="AB202" s="243"/>
      <c r="AC202" s="243"/>
      <c r="AD202" s="243"/>
      <c r="AE202" s="243"/>
      <c r="AF202" s="243"/>
      <c r="AG202" s="243"/>
      <c r="AH202" s="245">
        <v>1.4202864244289301E-4</v>
      </c>
      <c r="AI202" s="245"/>
      <c r="AJ202" s="245"/>
      <c r="AK202" s="245"/>
      <c r="AL202" s="245"/>
      <c r="AM202" s="245"/>
    </row>
    <row r="203" spans="2:39" s="1" customFormat="1" ht="12.2" customHeight="1" x14ac:dyDescent="0.15">
      <c r="B203" s="250" t="s">
        <v>1139</v>
      </c>
      <c r="C203" s="250"/>
      <c r="D203" s="250"/>
      <c r="E203" s="250"/>
      <c r="F203" s="247">
        <v>13652110.630000001</v>
      </c>
      <c r="G203" s="247"/>
      <c r="H203" s="247"/>
      <c r="I203" s="247"/>
      <c r="J203" s="247"/>
      <c r="K203" s="247"/>
      <c r="L203" s="247"/>
      <c r="M203" s="247"/>
      <c r="N203" s="247"/>
      <c r="O203" s="247"/>
      <c r="P203" s="245">
        <v>4.6397138919445401E-3</v>
      </c>
      <c r="Q203" s="245"/>
      <c r="R203" s="245"/>
      <c r="S203" s="245"/>
      <c r="T203" s="245"/>
      <c r="U203" s="245"/>
      <c r="V203" s="245"/>
      <c r="W203" s="245"/>
      <c r="X203" s="245"/>
      <c r="Y203" s="243">
        <v>81</v>
      </c>
      <c r="Z203" s="243"/>
      <c r="AA203" s="243"/>
      <c r="AB203" s="243"/>
      <c r="AC203" s="243"/>
      <c r="AD203" s="243"/>
      <c r="AE203" s="243"/>
      <c r="AF203" s="243"/>
      <c r="AG203" s="243"/>
      <c r="AH203" s="245">
        <v>1.91738667297905E-3</v>
      </c>
      <c r="AI203" s="245"/>
      <c r="AJ203" s="245"/>
      <c r="AK203" s="245"/>
      <c r="AL203" s="245"/>
      <c r="AM203" s="245"/>
    </row>
    <row r="204" spans="2:39" s="1" customFormat="1" ht="12.2" customHeight="1" x14ac:dyDescent="0.15">
      <c r="B204" s="250" t="s">
        <v>1140</v>
      </c>
      <c r="C204" s="250"/>
      <c r="D204" s="250"/>
      <c r="E204" s="250"/>
      <c r="F204" s="247">
        <v>3401069.17</v>
      </c>
      <c r="G204" s="247"/>
      <c r="H204" s="247"/>
      <c r="I204" s="247"/>
      <c r="J204" s="247"/>
      <c r="K204" s="247"/>
      <c r="L204" s="247"/>
      <c r="M204" s="247"/>
      <c r="N204" s="247"/>
      <c r="O204" s="247"/>
      <c r="P204" s="245">
        <v>1.1558643423850801E-3</v>
      </c>
      <c r="Q204" s="245"/>
      <c r="R204" s="245"/>
      <c r="S204" s="245"/>
      <c r="T204" s="245"/>
      <c r="U204" s="245"/>
      <c r="V204" s="245"/>
      <c r="W204" s="245"/>
      <c r="X204" s="245"/>
      <c r="Y204" s="243">
        <v>40</v>
      </c>
      <c r="Z204" s="243"/>
      <c r="AA204" s="243"/>
      <c r="AB204" s="243"/>
      <c r="AC204" s="243"/>
      <c r="AD204" s="243"/>
      <c r="AE204" s="243"/>
      <c r="AF204" s="243"/>
      <c r="AG204" s="243"/>
      <c r="AH204" s="245">
        <v>9.4685761628595104E-4</v>
      </c>
      <c r="AI204" s="245"/>
      <c r="AJ204" s="245"/>
      <c r="AK204" s="245"/>
      <c r="AL204" s="245"/>
      <c r="AM204" s="245"/>
    </row>
    <row r="205" spans="2:39" s="1" customFormat="1" ht="12.2" customHeight="1" x14ac:dyDescent="0.15">
      <c r="B205" s="250" t="s">
        <v>1141</v>
      </c>
      <c r="C205" s="250"/>
      <c r="D205" s="250"/>
      <c r="E205" s="250"/>
      <c r="F205" s="247">
        <v>21168352.629999999</v>
      </c>
      <c r="G205" s="247"/>
      <c r="H205" s="247"/>
      <c r="I205" s="247"/>
      <c r="J205" s="247"/>
      <c r="K205" s="247"/>
      <c r="L205" s="247"/>
      <c r="M205" s="247"/>
      <c r="N205" s="247"/>
      <c r="O205" s="247"/>
      <c r="P205" s="245">
        <v>7.1941330120170299E-3</v>
      </c>
      <c r="Q205" s="245"/>
      <c r="R205" s="245"/>
      <c r="S205" s="245"/>
      <c r="T205" s="245"/>
      <c r="U205" s="245"/>
      <c r="V205" s="245"/>
      <c r="W205" s="245"/>
      <c r="X205" s="245"/>
      <c r="Y205" s="243">
        <v>222</v>
      </c>
      <c r="Z205" s="243"/>
      <c r="AA205" s="243"/>
      <c r="AB205" s="243"/>
      <c r="AC205" s="243"/>
      <c r="AD205" s="243"/>
      <c r="AE205" s="243"/>
      <c r="AF205" s="243"/>
      <c r="AG205" s="243"/>
      <c r="AH205" s="245">
        <v>5.2550597703870296E-3</v>
      </c>
      <c r="AI205" s="245"/>
      <c r="AJ205" s="245"/>
      <c r="AK205" s="245"/>
      <c r="AL205" s="245"/>
      <c r="AM205" s="245"/>
    </row>
    <row r="206" spans="2:39" s="1" customFormat="1" ht="12.2" customHeight="1" x14ac:dyDescent="0.15">
      <c r="B206" s="250" t="s">
        <v>1142</v>
      </c>
      <c r="C206" s="250"/>
      <c r="D206" s="250"/>
      <c r="E206" s="250"/>
      <c r="F206" s="247">
        <v>3951977.54</v>
      </c>
      <c r="G206" s="247"/>
      <c r="H206" s="247"/>
      <c r="I206" s="247"/>
      <c r="J206" s="247"/>
      <c r="K206" s="247"/>
      <c r="L206" s="247"/>
      <c r="M206" s="247"/>
      <c r="N206" s="247"/>
      <c r="O206" s="247"/>
      <c r="P206" s="245">
        <v>1.3430923312837801E-3</v>
      </c>
      <c r="Q206" s="245"/>
      <c r="R206" s="245"/>
      <c r="S206" s="245"/>
      <c r="T206" s="245"/>
      <c r="U206" s="245"/>
      <c r="V206" s="245"/>
      <c r="W206" s="245"/>
      <c r="X206" s="245"/>
      <c r="Y206" s="243">
        <v>25</v>
      </c>
      <c r="Z206" s="243"/>
      <c r="AA206" s="243"/>
      <c r="AB206" s="243"/>
      <c r="AC206" s="243"/>
      <c r="AD206" s="243"/>
      <c r="AE206" s="243"/>
      <c r="AF206" s="243"/>
      <c r="AG206" s="243"/>
      <c r="AH206" s="245">
        <v>5.9178601017871905E-4</v>
      </c>
      <c r="AI206" s="245"/>
      <c r="AJ206" s="245"/>
      <c r="AK206" s="245"/>
      <c r="AL206" s="245"/>
      <c r="AM206" s="245"/>
    </row>
    <row r="207" spans="2:39" s="1" customFormat="1" ht="12.2" customHeight="1" x14ac:dyDescent="0.15">
      <c r="B207" s="250" t="s">
        <v>1143</v>
      </c>
      <c r="C207" s="250"/>
      <c r="D207" s="250"/>
      <c r="E207" s="250"/>
      <c r="F207" s="247">
        <v>3200959.9</v>
      </c>
      <c r="G207" s="247"/>
      <c r="H207" s="247"/>
      <c r="I207" s="247"/>
      <c r="J207" s="247"/>
      <c r="K207" s="247"/>
      <c r="L207" s="247"/>
      <c r="M207" s="247"/>
      <c r="N207" s="247"/>
      <c r="O207" s="247"/>
      <c r="P207" s="245">
        <v>1.08785656065163E-3</v>
      </c>
      <c r="Q207" s="245"/>
      <c r="R207" s="245"/>
      <c r="S207" s="245"/>
      <c r="T207" s="245"/>
      <c r="U207" s="245"/>
      <c r="V207" s="245"/>
      <c r="W207" s="245"/>
      <c r="X207" s="245"/>
      <c r="Y207" s="243">
        <v>21</v>
      </c>
      <c r="Z207" s="243"/>
      <c r="AA207" s="243"/>
      <c r="AB207" s="243"/>
      <c r="AC207" s="243"/>
      <c r="AD207" s="243"/>
      <c r="AE207" s="243"/>
      <c r="AF207" s="243"/>
      <c r="AG207" s="243"/>
      <c r="AH207" s="245">
        <v>4.9710024855012405E-4</v>
      </c>
      <c r="AI207" s="245"/>
      <c r="AJ207" s="245"/>
      <c r="AK207" s="245"/>
      <c r="AL207" s="245"/>
      <c r="AM207" s="245"/>
    </row>
    <row r="208" spans="2:39" s="1" customFormat="1" ht="12.2" customHeight="1" x14ac:dyDescent="0.15">
      <c r="B208" s="250" t="s">
        <v>1144</v>
      </c>
      <c r="C208" s="250"/>
      <c r="D208" s="250"/>
      <c r="E208" s="250"/>
      <c r="F208" s="247">
        <v>2767008191.9400201</v>
      </c>
      <c r="G208" s="247"/>
      <c r="H208" s="247"/>
      <c r="I208" s="247"/>
      <c r="J208" s="247"/>
      <c r="K208" s="247"/>
      <c r="L208" s="247"/>
      <c r="M208" s="247"/>
      <c r="N208" s="247"/>
      <c r="O208" s="247"/>
      <c r="P208" s="245">
        <v>0.94037667106631395</v>
      </c>
      <c r="Q208" s="245"/>
      <c r="R208" s="245"/>
      <c r="S208" s="245"/>
      <c r="T208" s="245"/>
      <c r="U208" s="245"/>
      <c r="V208" s="245"/>
      <c r="W208" s="245"/>
      <c r="X208" s="245"/>
      <c r="Y208" s="243">
        <v>40125</v>
      </c>
      <c r="Z208" s="243"/>
      <c r="AA208" s="243"/>
      <c r="AB208" s="243"/>
      <c r="AC208" s="243"/>
      <c r="AD208" s="243"/>
      <c r="AE208" s="243"/>
      <c r="AF208" s="243"/>
      <c r="AG208" s="243"/>
      <c r="AH208" s="245">
        <v>0.94981654633684498</v>
      </c>
      <c r="AI208" s="245"/>
      <c r="AJ208" s="245"/>
      <c r="AK208" s="245"/>
      <c r="AL208" s="245"/>
      <c r="AM208" s="245"/>
    </row>
    <row r="209" spans="2:41" s="1" customFormat="1" ht="12.75" customHeight="1" x14ac:dyDescent="0.15">
      <c r="B209" s="249"/>
      <c r="C209" s="249"/>
      <c r="D209" s="249"/>
      <c r="E209" s="249"/>
      <c r="F209" s="248">
        <v>2942446656.83002</v>
      </c>
      <c r="G209" s="248"/>
      <c r="H209" s="248"/>
      <c r="I209" s="248"/>
      <c r="J209" s="248"/>
      <c r="K209" s="248"/>
      <c r="L209" s="248"/>
      <c r="M209" s="248"/>
      <c r="N209" s="248"/>
      <c r="O209" s="248"/>
      <c r="P209" s="246">
        <v>1</v>
      </c>
      <c r="Q209" s="246"/>
      <c r="R209" s="246"/>
      <c r="S209" s="246"/>
      <c r="T209" s="246"/>
      <c r="U209" s="246"/>
      <c r="V209" s="246"/>
      <c r="W209" s="246"/>
      <c r="X209" s="246"/>
      <c r="Y209" s="244">
        <v>42245</v>
      </c>
      <c r="Z209" s="244"/>
      <c r="AA209" s="244"/>
      <c r="AB209" s="244"/>
      <c r="AC209" s="244"/>
      <c r="AD209" s="244"/>
      <c r="AE209" s="244"/>
      <c r="AF209" s="244"/>
      <c r="AG209" s="244"/>
      <c r="AH209" s="246">
        <v>1</v>
      </c>
      <c r="AI209" s="246"/>
      <c r="AJ209" s="246"/>
      <c r="AK209" s="246"/>
      <c r="AL209" s="246"/>
      <c r="AM209" s="246"/>
    </row>
    <row r="210" spans="2:41" s="1" customFormat="1" ht="9" customHeight="1" x14ac:dyDescent="0.15"/>
    <row r="211" spans="2:41" s="1" customFormat="1" ht="19.149999999999999" customHeight="1" x14ac:dyDescent="0.15">
      <c r="B211" s="226" t="s">
        <v>1187</v>
      </c>
      <c r="C211" s="226"/>
      <c r="D211" s="226"/>
      <c r="E211" s="226"/>
      <c r="F211" s="226"/>
      <c r="G211" s="226"/>
      <c r="H211" s="226"/>
      <c r="I211" s="226"/>
      <c r="J211" s="226"/>
      <c r="K211" s="226"/>
      <c r="L211" s="226"/>
      <c r="M211" s="226"/>
      <c r="N211" s="226"/>
      <c r="O211" s="226"/>
      <c r="P211" s="226"/>
      <c r="Q211" s="226"/>
      <c r="R211" s="226"/>
      <c r="S211" s="226"/>
      <c r="T211" s="226"/>
      <c r="U211" s="226"/>
      <c r="V211" s="226"/>
      <c r="W211" s="226"/>
      <c r="X211" s="226"/>
      <c r="Y211" s="226"/>
      <c r="Z211" s="226"/>
      <c r="AA211" s="226"/>
      <c r="AB211" s="226"/>
      <c r="AC211" s="226"/>
      <c r="AD211" s="226"/>
      <c r="AE211" s="226"/>
      <c r="AF211" s="226"/>
      <c r="AG211" s="226"/>
      <c r="AH211" s="226"/>
      <c r="AI211" s="226"/>
      <c r="AJ211" s="226"/>
      <c r="AK211" s="226"/>
      <c r="AL211" s="226"/>
      <c r="AM211" s="226"/>
      <c r="AN211" s="226"/>
      <c r="AO211" s="226"/>
    </row>
    <row r="212" spans="2:41" s="1" customFormat="1" ht="7.9" customHeight="1" x14ac:dyDescent="0.15"/>
    <row r="213" spans="2:41" s="1" customFormat="1" ht="12.2" customHeight="1" x14ac:dyDescent="0.15">
      <c r="B213" s="249"/>
      <c r="C213" s="249"/>
      <c r="D213" s="249"/>
      <c r="E213" s="224" t="s">
        <v>1070</v>
      </c>
      <c r="F213" s="224"/>
      <c r="G213" s="224"/>
      <c r="H213" s="224"/>
      <c r="I213" s="224"/>
      <c r="J213" s="224"/>
      <c r="K213" s="224"/>
      <c r="L213" s="224"/>
      <c r="M213" s="224"/>
      <c r="N213" s="224"/>
      <c r="O213" s="224" t="s">
        <v>1071</v>
      </c>
      <c r="P213" s="224"/>
      <c r="Q213" s="224"/>
      <c r="R213" s="224"/>
      <c r="S213" s="224"/>
      <c r="T213" s="224"/>
      <c r="U213" s="224"/>
      <c r="V213" s="224"/>
      <c r="W213" s="224"/>
      <c r="X213" s="224" t="s">
        <v>1072</v>
      </c>
      <c r="Y213" s="224"/>
      <c r="Z213" s="224"/>
      <c r="AA213" s="224"/>
      <c r="AB213" s="224"/>
      <c r="AC213" s="224"/>
      <c r="AD213" s="224"/>
      <c r="AE213" s="224"/>
      <c r="AF213" s="224"/>
      <c r="AG213" s="224" t="s">
        <v>1071</v>
      </c>
      <c r="AH213" s="224"/>
      <c r="AI213" s="224"/>
      <c r="AJ213" s="224"/>
      <c r="AK213" s="224"/>
      <c r="AL213" s="224"/>
      <c r="AM213" s="224"/>
    </row>
    <row r="214" spans="2:41" s="1" customFormat="1" ht="12.2" customHeight="1" x14ac:dyDescent="0.15">
      <c r="B214" s="250" t="s">
        <v>1145</v>
      </c>
      <c r="C214" s="250"/>
      <c r="D214" s="250"/>
      <c r="E214" s="247">
        <v>2942446656.83002</v>
      </c>
      <c r="F214" s="247"/>
      <c r="G214" s="247"/>
      <c r="H214" s="247"/>
      <c r="I214" s="247"/>
      <c r="J214" s="247"/>
      <c r="K214" s="247"/>
      <c r="L214" s="247"/>
      <c r="M214" s="247"/>
      <c r="N214" s="247"/>
      <c r="O214" s="245">
        <v>1</v>
      </c>
      <c r="P214" s="245"/>
      <c r="Q214" s="245"/>
      <c r="R214" s="245"/>
      <c r="S214" s="245"/>
      <c r="T214" s="245"/>
      <c r="U214" s="245"/>
      <c r="V214" s="245"/>
      <c r="W214" s="245"/>
      <c r="X214" s="243">
        <v>42245</v>
      </c>
      <c r="Y214" s="243"/>
      <c r="Z214" s="243"/>
      <c r="AA214" s="243"/>
      <c r="AB214" s="243"/>
      <c r="AC214" s="243"/>
      <c r="AD214" s="243"/>
      <c r="AE214" s="243"/>
      <c r="AF214" s="243"/>
      <c r="AG214" s="245">
        <v>1</v>
      </c>
      <c r="AH214" s="245"/>
      <c r="AI214" s="245"/>
      <c r="AJ214" s="245"/>
      <c r="AK214" s="245"/>
      <c r="AL214" s="245"/>
      <c r="AM214" s="245"/>
    </row>
    <row r="215" spans="2:41" s="1" customFormat="1" ht="12.2" customHeight="1" x14ac:dyDescent="0.15">
      <c r="B215" s="249"/>
      <c r="C215" s="249"/>
      <c r="D215" s="249"/>
      <c r="E215" s="248">
        <v>2942446656.83002</v>
      </c>
      <c r="F215" s="248"/>
      <c r="G215" s="248"/>
      <c r="H215" s="248"/>
      <c r="I215" s="248"/>
      <c r="J215" s="248"/>
      <c r="K215" s="248"/>
      <c r="L215" s="248"/>
      <c r="M215" s="248"/>
      <c r="N215" s="248"/>
      <c r="O215" s="246">
        <v>1</v>
      </c>
      <c r="P215" s="246"/>
      <c r="Q215" s="246"/>
      <c r="R215" s="246"/>
      <c r="S215" s="246"/>
      <c r="T215" s="246"/>
      <c r="U215" s="246"/>
      <c r="V215" s="246"/>
      <c r="W215" s="246"/>
      <c r="X215" s="244">
        <v>42245</v>
      </c>
      <c r="Y215" s="244"/>
      <c r="Z215" s="244"/>
      <c r="AA215" s="244"/>
      <c r="AB215" s="244"/>
      <c r="AC215" s="244"/>
      <c r="AD215" s="244"/>
      <c r="AE215" s="244"/>
      <c r="AF215" s="244"/>
      <c r="AG215" s="246">
        <v>1</v>
      </c>
      <c r="AH215" s="246"/>
      <c r="AI215" s="246"/>
      <c r="AJ215" s="246"/>
      <c r="AK215" s="246"/>
      <c r="AL215" s="246"/>
      <c r="AM215" s="246"/>
    </row>
    <row r="216" spans="2:41" s="1" customFormat="1" ht="17.649999999999999" customHeight="1" x14ac:dyDescent="0.15"/>
    <row r="217" spans="2:41" s="1" customFormat="1" ht="19.149999999999999" customHeight="1" x14ac:dyDescent="0.15">
      <c r="B217" s="226" t="s">
        <v>1188</v>
      </c>
      <c r="C217" s="226"/>
      <c r="D217" s="226"/>
      <c r="E217" s="226"/>
      <c r="F217" s="226"/>
      <c r="G217" s="226"/>
      <c r="H217" s="226"/>
      <c r="I217" s="226"/>
      <c r="J217" s="226"/>
      <c r="K217" s="226"/>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row>
    <row r="218" spans="2:41" s="1" customFormat="1" ht="6.95" customHeight="1" x14ac:dyDescent="0.15"/>
    <row r="219" spans="2:41" s="1" customFormat="1" ht="13.35" customHeight="1" x14ac:dyDescent="0.15">
      <c r="B219" s="249"/>
      <c r="C219" s="249"/>
      <c r="D219" s="224" t="s">
        <v>1070</v>
      </c>
      <c r="E219" s="224"/>
      <c r="F219" s="224"/>
      <c r="G219" s="224"/>
      <c r="H219" s="224"/>
      <c r="I219" s="224"/>
      <c r="J219" s="224"/>
      <c r="K219" s="224"/>
      <c r="L219" s="224"/>
      <c r="M219" s="224"/>
      <c r="N219" s="224" t="s">
        <v>1071</v>
      </c>
      <c r="O219" s="224"/>
      <c r="P219" s="224"/>
      <c r="Q219" s="224"/>
      <c r="R219" s="224"/>
      <c r="S219" s="224"/>
      <c r="T219" s="224"/>
      <c r="U219" s="224"/>
      <c r="V219" s="224"/>
      <c r="W219" s="224" t="s">
        <v>1072</v>
      </c>
      <c r="X219" s="224"/>
      <c r="Y219" s="224"/>
      <c r="Z219" s="224"/>
      <c r="AA219" s="224"/>
      <c r="AB219" s="224"/>
      <c r="AC219" s="224"/>
      <c r="AD219" s="224"/>
      <c r="AE219" s="224" t="s">
        <v>1071</v>
      </c>
      <c r="AF219" s="224"/>
      <c r="AG219" s="224"/>
      <c r="AH219" s="224"/>
      <c r="AI219" s="224"/>
      <c r="AJ219" s="224"/>
      <c r="AK219" s="224"/>
      <c r="AL219" s="224"/>
    </row>
    <row r="220" spans="2:41" s="1" customFormat="1" ht="12.2" customHeight="1" x14ac:dyDescent="0.15">
      <c r="B220" s="250" t="s">
        <v>1146</v>
      </c>
      <c r="C220" s="250"/>
      <c r="D220" s="247">
        <v>2815146394.9700198</v>
      </c>
      <c r="E220" s="247"/>
      <c r="F220" s="247"/>
      <c r="G220" s="247"/>
      <c r="H220" s="247"/>
      <c r="I220" s="247"/>
      <c r="J220" s="247"/>
      <c r="K220" s="247"/>
      <c r="L220" s="247"/>
      <c r="M220" s="247"/>
      <c r="N220" s="245">
        <v>0.95673659484548002</v>
      </c>
      <c r="O220" s="245"/>
      <c r="P220" s="245"/>
      <c r="Q220" s="245"/>
      <c r="R220" s="245"/>
      <c r="S220" s="245"/>
      <c r="T220" s="245"/>
      <c r="U220" s="245"/>
      <c r="V220" s="245"/>
      <c r="W220" s="243">
        <v>40719</v>
      </c>
      <c r="X220" s="243"/>
      <c r="Y220" s="243"/>
      <c r="Z220" s="243"/>
      <c r="AA220" s="243"/>
      <c r="AB220" s="243"/>
      <c r="AC220" s="243"/>
      <c r="AD220" s="243"/>
      <c r="AE220" s="245">
        <v>0.96387738193869099</v>
      </c>
      <c r="AF220" s="245"/>
      <c r="AG220" s="245"/>
      <c r="AH220" s="245"/>
      <c r="AI220" s="245"/>
      <c r="AJ220" s="245"/>
      <c r="AK220" s="245"/>
      <c r="AL220" s="245"/>
    </row>
    <row r="221" spans="2:41" s="1" customFormat="1" ht="12.2" customHeight="1" x14ac:dyDescent="0.15">
      <c r="B221" s="250" t="s">
        <v>1147</v>
      </c>
      <c r="C221" s="250"/>
      <c r="D221" s="247">
        <v>87722188.560000002</v>
      </c>
      <c r="E221" s="247"/>
      <c r="F221" s="247"/>
      <c r="G221" s="247"/>
      <c r="H221" s="247"/>
      <c r="I221" s="247"/>
      <c r="J221" s="247"/>
      <c r="K221" s="247"/>
      <c r="L221" s="247"/>
      <c r="M221" s="247"/>
      <c r="N221" s="245">
        <v>2.98126691120735E-2</v>
      </c>
      <c r="O221" s="245"/>
      <c r="P221" s="245"/>
      <c r="Q221" s="245"/>
      <c r="R221" s="245"/>
      <c r="S221" s="245"/>
      <c r="T221" s="245"/>
      <c r="U221" s="245"/>
      <c r="V221" s="245"/>
      <c r="W221" s="243">
        <v>587</v>
      </c>
      <c r="X221" s="243"/>
      <c r="Y221" s="243"/>
      <c r="Z221" s="243"/>
      <c r="AA221" s="243"/>
      <c r="AB221" s="243"/>
      <c r="AC221" s="243"/>
      <c r="AD221" s="243"/>
      <c r="AE221" s="245">
        <v>1.38951355189963E-2</v>
      </c>
      <c r="AF221" s="245"/>
      <c r="AG221" s="245"/>
      <c r="AH221" s="245"/>
      <c r="AI221" s="245"/>
      <c r="AJ221" s="245"/>
      <c r="AK221" s="245"/>
      <c r="AL221" s="245"/>
    </row>
    <row r="222" spans="2:41" s="1" customFormat="1" ht="12.2" customHeight="1" x14ac:dyDescent="0.15">
      <c r="B222" s="250" t="s">
        <v>1148</v>
      </c>
      <c r="C222" s="250"/>
      <c r="D222" s="247">
        <v>39578073.299999997</v>
      </c>
      <c r="E222" s="247"/>
      <c r="F222" s="247"/>
      <c r="G222" s="247"/>
      <c r="H222" s="247"/>
      <c r="I222" s="247"/>
      <c r="J222" s="247"/>
      <c r="K222" s="247"/>
      <c r="L222" s="247"/>
      <c r="M222" s="247"/>
      <c r="N222" s="245">
        <v>1.34507360424466E-2</v>
      </c>
      <c r="O222" s="245"/>
      <c r="P222" s="245"/>
      <c r="Q222" s="245"/>
      <c r="R222" s="245"/>
      <c r="S222" s="245"/>
      <c r="T222" s="245"/>
      <c r="U222" s="245"/>
      <c r="V222" s="245"/>
      <c r="W222" s="243">
        <v>939</v>
      </c>
      <c r="X222" s="243"/>
      <c r="Y222" s="243"/>
      <c r="Z222" s="243"/>
      <c r="AA222" s="243"/>
      <c r="AB222" s="243"/>
      <c r="AC222" s="243"/>
      <c r="AD222" s="243"/>
      <c r="AE222" s="245">
        <v>2.2227482542312701E-2</v>
      </c>
      <c r="AF222" s="245"/>
      <c r="AG222" s="245"/>
      <c r="AH222" s="245"/>
      <c r="AI222" s="245"/>
      <c r="AJ222" s="245"/>
      <c r="AK222" s="245"/>
      <c r="AL222" s="245"/>
    </row>
    <row r="223" spans="2:41" s="1" customFormat="1" ht="12.2" customHeight="1" x14ac:dyDescent="0.15">
      <c r="B223" s="249"/>
      <c r="C223" s="249"/>
      <c r="D223" s="248">
        <v>2942446656.83002</v>
      </c>
      <c r="E223" s="248"/>
      <c r="F223" s="248"/>
      <c r="G223" s="248"/>
      <c r="H223" s="248"/>
      <c r="I223" s="248"/>
      <c r="J223" s="248"/>
      <c r="K223" s="248"/>
      <c r="L223" s="248"/>
      <c r="M223" s="248"/>
      <c r="N223" s="246">
        <v>1</v>
      </c>
      <c r="O223" s="246"/>
      <c r="P223" s="246"/>
      <c r="Q223" s="246"/>
      <c r="R223" s="246"/>
      <c r="S223" s="246"/>
      <c r="T223" s="246"/>
      <c r="U223" s="246"/>
      <c r="V223" s="246"/>
      <c r="W223" s="244">
        <v>42245</v>
      </c>
      <c r="X223" s="244"/>
      <c r="Y223" s="244"/>
      <c r="Z223" s="244"/>
      <c r="AA223" s="244"/>
      <c r="AB223" s="244"/>
      <c r="AC223" s="244"/>
      <c r="AD223" s="244"/>
      <c r="AE223" s="246">
        <v>1</v>
      </c>
      <c r="AF223" s="246"/>
      <c r="AG223" s="246"/>
      <c r="AH223" s="246"/>
      <c r="AI223" s="246"/>
      <c r="AJ223" s="246"/>
      <c r="AK223" s="246"/>
      <c r="AL223" s="246"/>
    </row>
    <row r="224" spans="2:41" s="1" customFormat="1" ht="9" customHeight="1" x14ac:dyDescent="0.15"/>
    <row r="225" spans="2:41" s="1" customFormat="1" ht="19.149999999999999" customHeight="1" x14ac:dyDescent="0.15">
      <c r="B225" s="226" t="s">
        <v>1189</v>
      </c>
      <c r="C225" s="226"/>
      <c r="D225" s="22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row>
    <row r="226" spans="2:41" s="1" customFormat="1" ht="7.9" customHeight="1" x14ac:dyDescent="0.15"/>
    <row r="227" spans="2:41" s="1" customFormat="1" ht="12.75" customHeight="1" x14ac:dyDescent="0.15">
      <c r="B227" s="43"/>
      <c r="C227" s="224" t="s">
        <v>1070</v>
      </c>
      <c r="D227" s="224"/>
      <c r="E227" s="224"/>
      <c r="F227" s="224"/>
      <c r="G227" s="224"/>
      <c r="H227" s="224"/>
      <c r="I227" s="224"/>
      <c r="J227" s="224"/>
      <c r="K227" s="224"/>
      <c r="L227" s="224"/>
      <c r="M227" s="224" t="s">
        <v>1071</v>
      </c>
      <c r="N227" s="224"/>
      <c r="O227" s="224"/>
      <c r="P227" s="224"/>
      <c r="Q227" s="224"/>
      <c r="R227" s="224"/>
      <c r="S227" s="224"/>
      <c r="T227" s="224"/>
      <c r="U227" s="224"/>
      <c r="V227" s="224" t="s">
        <v>1072</v>
      </c>
      <c r="W227" s="224"/>
      <c r="X227" s="224"/>
      <c r="Y227" s="224"/>
      <c r="Z227" s="224"/>
      <c r="AA227" s="224"/>
      <c r="AB227" s="224"/>
      <c r="AC227" s="224"/>
      <c r="AD227" s="224" t="s">
        <v>1071</v>
      </c>
      <c r="AE227" s="224"/>
      <c r="AF227" s="224"/>
      <c r="AG227" s="224"/>
      <c r="AH227" s="224"/>
      <c r="AI227" s="224"/>
      <c r="AJ227" s="224"/>
      <c r="AK227" s="224"/>
      <c r="AL227" s="224"/>
    </row>
    <row r="228" spans="2:41" s="1" customFormat="1" ht="11.1" customHeight="1" x14ac:dyDescent="0.15">
      <c r="B228" s="12" t="s">
        <v>91</v>
      </c>
      <c r="C228" s="247">
        <v>51731.31</v>
      </c>
      <c r="D228" s="247"/>
      <c r="E228" s="247"/>
      <c r="F228" s="247"/>
      <c r="G228" s="247"/>
      <c r="H228" s="247"/>
      <c r="I228" s="247"/>
      <c r="J228" s="247"/>
      <c r="K228" s="247"/>
      <c r="L228" s="247"/>
      <c r="M228" s="245">
        <v>1.7581052788135201E-5</v>
      </c>
      <c r="N228" s="245"/>
      <c r="O228" s="245"/>
      <c r="P228" s="245"/>
      <c r="Q228" s="245"/>
      <c r="R228" s="245"/>
      <c r="S228" s="245"/>
      <c r="T228" s="245"/>
      <c r="U228" s="245"/>
      <c r="V228" s="243">
        <v>145</v>
      </c>
      <c r="W228" s="243"/>
      <c r="X228" s="243"/>
      <c r="Y228" s="243"/>
      <c r="Z228" s="243"/>
      <c r="AA228" s="243"/>
      <c r="AB228" s="243"/>
      <c r="AC228" s="243"/>
      <c r="AD228" s="245">
        <v>3.4323588590365701E-3</v>
      </c>
      <c r="AE228" s="245"/>
      <c r="AF228" s="245"/>
      <c r="AG228" s="245"/>
      <c r="AH228" s="245"/>
      <c r="AI228" s="245"/>
      <c r="AJ228" s="245"/>
      <c r="AK228" s="245"/>
      <c r="AL228" s="245"/>
    </row>
    <row r="229" spans="2:41" s="1" customFormat="1" ht="11.1" customHeight="1" x14ac:dyDescent="0.15">
      <c r="B229" s="12" t="s">
        <v>1149</v>
      </c>
      <c r="C229" s="247">
        <v>57415321.179999903</v>
      </c>
      <c r="D229" s="247"/>
      <c r="E229" s="247"/>
      <c r="F229" s="247"/>
      <c r="G229" s="247"/>
      <c r="H229" s="247"/>
      <c r="I229" s="247"/>
      <c r="J229" s="247"/>
      <c r="K229" s="247"/>
      <c r="L229" s="247"/>
      <c r="M229" s="245">
        <v>1.95127823461906E-2</v>
      </c>
      <c r="N229" s="245"/>
      <c r="O229" s="245"/>
      <c r="P229" s="245"/>
      <c r="Q229" s="245"/>
      <c r="R229" s="245"/>
      <c r="S229" s="245"/>
      <c r="T229" s="245"/>
      <c r="U229" s="245"/>
      <c r="V229" s="243">
        <v>3165</v>
      </c>
      <c r="W229" s="243"/>
      <c r="X229" s="243"/>
      <c r="Y229" s="243"/>
      <c r="Z229" s="243"/>
      <c r="AA229" s="243"/>
      <c r="AB229" s="243"/>
      <c r="AC229" s="243"/>
      <c r="AD229" s="245">
        <v>7.4920108888625894E-2</v>
      </c>
      <c r="AE229" s="245"/>
      <c r="AF229" s="245"/>
      <c r="AG229" s="245"/>
      <c r="AH229" s="245"/>
      <c r="AI229" s="245"/>
      <c r="AJ229" s="245"/>
      <c r="AK229" s="245"/>
      <c r="AL229" s="245"/>
    </row>
    <row r="230" spans="2:41" s="1" customFormat="1" ht="11.1" customHeight="1" x14ac:dyDescent="0.15">
      <c r="B230" s="12" t="s">
        <v>1150</v>
      </c>
      <c r="C230" s="247">
        <v>181967799.00999901</v>
      </c>
      <c r="D230" s="247"/>
      <c r="E230" s="247"/>
      <c r="F230" s="247"/>
      <c r="G230" s="247"/>
      <c r="H230" s="247"/>
      <c r="I230" s="247"/>
      <c r="J230" s="247"/>
      <c r="K230" s="247"/>
      <c r="L230" s="247"/>
      <c r="M230" s="245">
        <v>6.1842344223171003E-2</v>
      </c>
      <c r="N230" s="245"/>
      <c r="O230" s="245"/>
      <c r="P230" s="245"/>
      <c r="Q230" s="245"/>
      <c r="R230" s="245"/>
      <c r="S230" s="245"/>
      <c r="T230" s="245"/>
      <c r="U230" s="245"/>
      <c r="V230" s="243">
        <v>5348</v>
      </c>
      <c r="W230" s="243"/>
      <c r="X230" s="243"/>
      <c r="Y230" s="243"/>
      <c r="Z230" s="243"/>
      <c r="AA230" s="243"/>
      <c r="AB230" s="243"/>
      <c r="AC230" s="243"/>
      <c r="AD230" s="245">
        <v>0.126594863297432</v>
      </c>
      <c r="AE230" s="245"/>
      <c r="AF230" s="245"/>
      <c r="AG230" s="245"/>
      <c r="AH230" s="245"/>
      <c r="AI230" s="245"/>
      <c r="AJ230" s="245"/>
      <c r="AK230" s="245"/>
      <c r="AL230" s="245"/>
    </row>
    <row r="231" spans="2:41" s="1" customFormat="1" ht="11.1" customHeight="1" x14ac:dyDescent="0.15">
      <c r="B231" s="12" t="s">
        <v>1151</v>
      </c>
      <c r="C231" s="247">
        <v>273927041.24999899</v>
      </c>
      <c r="D231" s="247"/>
      <c r="E231" s="247"/>
      <c r="F231" s="247"/>
      <c r="G231" s="247"/>
      <c r="H231" s="247"/>
      <c r="I231" s="247"/>
      <c r="J231" s="247"/>
      <c r="K231" s="247"/>
      <c r="L231" s="247"/>
      <c r="M231" s="245">
        <v>9.3094989713462098E-2</v>
      </c>
      <c r="N231" s="245"/>
      <c r="O231" s="245"/>
      <c r="P231" s="245"/>
      <c r="Q231" s="245"/>
      <c r="R231" s="245"/>
      <c r="S231" s="245"/>
      <c r="T231" s="245"/>
      <c r="U231" s="245"/>
      <c r="V231" s="243">
        <v>5629</v>
      </c>
      <c r="W231" s="243"/>
      <c r="X231" s="243"/>
      <c r="Y231" s="243"/>
      <c r="Z231" s="243"/>
      <c r="AA231" s="243"/>
      <c r="AB231" s="243"/>
      <c r="AC231" s="243"/>
      <c r="AD231" s="245">
        <v>0.13324653805184</v>
      </c>
      <c r="AE231" s="245"/>
      <c r="AF231" s="245"/>
      <c r="AG231" s="245"/>
      <c r="AH231" s="245"/>
      <c r="AI231" s="245"/>
      <c r="AJ231" s="245"/>
      <c r="AK231" s="245"/>
      <c r="AL231" s="245"/>
    </row>
    <row r="232" spans="2:41" s="1" customFormat="1" ht="11.1" customHeight="1" x14ac:dyDescent="0.15">
      <c r="B232" s="12" t="s">
        <v>1152</v>
      </c>
      <c r="C232" s="247">
        <v>315499091.36999899</v>
      </c>
      <c r="D232" s="247"/>
      <c r="E232" s="247"/>
      <c r="F232" s="247"/>
      <c r="G232" s="247"/>
      <c r="H232" s="247"/>
      <c r="I232" s="247"/>
      <c r="J232" s="247"/>
      <c r="K232" s="247"/>
      <c r="L232" s="247"/>
      <c r="M232" s="245">
        <v>0.107223385218442</v>
      </c>
      <c r="N232" s="245"/>
      <c r="O232" s="245"/>
      <c r="P232" s="245"/>
      <c r="Q232" s="245"/>
      <c r="R232" s="245"/>
      <c r="S232" s="245"/>
      <c r="T232" s="245"/>
      <c r="U232" s="245"/>
      <c r="V232" s="243">
        <v>5159</v>
      </c>
      <c r="W232" s="243"/>
      <c r="X232" s="243"/>
      <c r="Y232" s="243"/>
      <c r="Z232" s="243"/>
      <c r="AA232" s="243"/>
      <c r="AB232" s="243"/>
      <c r="AC232" s="243"/>
      <c r="AD232" s="245">
        <v>0.122120961060481</v>
      </c>
      <c r="AE232" s="245"/>
      <c r="AF232" s="245"/>
      <c r="AG232" s="245"/>
      <c r="AH232" s="245"/>
      <c r="AI232" s="245"/>
      <c r="AJ232" s="245"/>
      <c r="AK232" s="245"/>
      <c r="AL232" s="245"/>
    </row>
    <row r="233" spans="2:41" s="1" customFormat="1" ht="11.1" customHeight="1" x14ac:dyDescent="0.15">
      <c r="B233" s="12" t="s">
        <v>1153</v>
      </c>
      <c r="C233" s="247">
        <v>371176029.67999899</v>
      </c>
      <c r="D233" s="247"/>
      <c r="E233" s="247"/>
      <c r="F233" s="247"/>
      <c r="G233" s="247"/>
      <c r="H233" s="247"/>
      <c r="I233" s="247"/>
      <c r="J233" s="247"/>
      <c r="K233" s="247"/>
      <c r="L233" s="247"/>
      <c r="M233" s="245">
        <v>0.12614537253153801</v>
      </c>
      <c r="N233" s="245"/>
      <c r="O233" s="245"/>
      <c r="P233" s="245"/>
      <c r="Q233" s="245"/>
      <c r="R233" s="245"/>
      <c r="S233" s="245"/>
      <c r="T233" s="245"/>
      <c r="U233" s="245"/>
      <c r="V233" s="243">
        <v>5175</v>
      </c>
      <c r="W233" s="243"/>
      <c r="X233" s="243"/>
      <c r="Y233" s="243"/>
      <c r="Z233" s="243"/>
      <c r="AA233" s="243"/>
      <c r="AB233" s="243"/>
      <c r="AC233" s="243"/>
      <c r="AD233" s="245">
        <v>0.122499704106995</v>
      </c>
      <c r="AE233" s="245"/>
      <c r="AF233" s="245"/>
      <c r="AG233" s="245"/>
      <c r="AH233" s="245"/>
      <c r="AI233" s="245"/>
      <c r="AJ233" s="245"/>
      <c r="AK233" s="245"/>
      <c r="AL233" s="245"/>
    </row>
    <row r="234" spans="2:41" s="1" customFormat="1" ht="11.1" customHeight="1" x14ac:dyDescent="0.15">
      <c r="B234" s="12" t="s">
        <v>1154</v>
      </c>
      <c r="C234" s="247">
        <v>388216319.11000103</v>
      </c>
      <c r="D234" s="247"/>
      <c r="E234" s="247"/>
      <c r="F234" s="247"/>
      <c r="G234" s="247"/>
      <c r="H234" s="247"/>
      <c r="I234" s="247"/>
      <c r="J234" s="247"/>
      <c r="K234" s="247"/>
      <c r="L234" s="247"/>
      <c r="M234" s="245">
        <v>0.13193656993198999</v>
      </c>
      <c r="N234" s="245"/>
      <c r="O234" s="245"/>
      <c r="P234" s="245"/>
      <c r="Q234" s="245"/>
      <c r="R234" s="245"/>
      <c r="S234" s="245"/>
      <c r="T234" s="245"/>
      <c r="U234" s="245"/>
      <c r="V234" s="243">
        <v>4739</v>
      </c>
      <c r="W234" s="243"/>
      <c r="X234" s="243"/>
      <c r="Y234" s="243"/>
      <c r="Z234" s="243"/>
      <c r="AA234" s="243"/>
      <c r="AB234" s="243"/>
      <c r="AC234" s="243"/>
      <c r="AD234" s="245">
        <v>0.112178956089478</v>
      </c>
      <c r="AE234" s="245"/>
      <c r="AF234" s="245"/>
      <c r="AG234" s="245"/>
      <c r="AH234" s="245"/>
      <c r="AI234" s="245"/>
      <c r="AJ234" s="245"/>
      <c r="AK234" s="245"/>
      <c r="AL234" s="245"/>
    </row>
    <row r="235" spans="2:41" s="1" customFormat="1" ht="11.1" customHeight="1" x14ac:dyDescent="0.15">
      <c r="B235" s="12" t="s">
        <v>1155</v>
      </c>
      <c r="C235" s="247">
        <v>397142471.19999999</v>
      </c>
      <c r="D235" s="247"/>
      <c r="E235" s="247"/>
      <c r="F235" s="247"/>
      <c r="G235" s="247"/>
      <c r="H235" s="247"/>
      <c r="I235" s="247"/>
      <c r="J235" s="247"/>
      <c r="K235" s="247"/>
      <c r="L235" s="247"/>
      <c r="M235" s="245">
        <v>0.13497015154995401</v>
      </c>
      <c r="N235" s="245"/>
      <c r="O235" s="245"/>
      <c r="P235" s="245"/>
      <c r="Q235" s="245"/>
      <c r="R235" s="245"/>
      <c r="S235" s="245"/>
      <c r="T235" s="245"/>
      <c r="U235" s="245"/>
      <c r="V235" s="243">
        <v>4332</v>
      </c>
      <c r="W235" s="243"/>
      <c r="X235" s="243"/>
      <c r="Y235" s="243"/>
      <c r="Z235" s="243"/>
      <c r="AA235" s="243"/>
      <c r="AB235" s="243"/>
      <c r="AC235" s="243"/>
      <c r="AD235" s="245">
        <v>0.102544679843769</v>
      </c>
      <c r="AE235" s="245"/>
      <c r="AF235" s="245"/>
      <c r="AG235" s="245"/>
      <c r="AH235" s="245"/>
      <c r="AI235" s="245"/>
      <c r="AJ235" s="245"/>
      <c r="AK235" s="245"/>
      <c r="AL235" s="245"/>
    </row>
    <row r="236" spans="2:41" s="1" customFormat="1" ht="11.1" customHeight="1" x14ac:dyDescent="0.15">
      <c r="B236" s="12" t="s">
        <v>1156</v>
      </c>
      <c r="C236" s="247">
        <v>428729454.81999898</v>
      </c>
      <c r="D236" s="247"/>
      <c r="E236" s="247"/>
      <c r="F236" s="247"/>
      <c r="G236" s="247"/>
      <c r="H236" s="247"/>
      <c r="I236" s="247"/>
      <c r="J236" s="247"/>
      <c r="K236" s="247"/>
      <c r="L236" s="247"/>
      <c r="M236" s="245">
        <v>0.145705089954591</v>
      </c>
      <c r="N236" s="245"/>
      <c r="O236" s="245"/>
      <c r="P236" s="245"/>
      <c r="Q236" s="245"/>
      <c r="R236" s="245"/>
      <c r="S236" s="245"/>
      <c r="T236" s="245"/>
      <c r="U236" s="245"/>
      <c r="V236" s="243">
        <v>4152</v>
      </c>
      <c r="W236" s="243"/>
      <c r="X236" s="243"/>
      <c r="Y236" s="243"/>
      <c r="Z236" s="243"/>
      <c r="AA236" s="243"/>
      <c r="AB236" s="243"/>
      <c r="AC236" s="243"/>
      <c r="AD236" s="245">
        <v>9.8283820570481698E-2</v>
      </c>
      <c r="AE236" s="245"/>
      <c r="AF236" s="245"/>
      <c r="AG236" s="245"/>
      <c r="AH236" s="245"/>
      <c r="AI236" s="245"/>
      <c r="AJ236" s="245"/>
      <c r="AK236" s="245"/>
      <c r="AL236" s="245"/>
    </row>
    <row r="237" spans="2:41" s="1" customFormat="1" ht="11.1" customHeight="1" x14ac:dyDescent="0.15">
      <c r="B237" s="12" t="s">
        <v>1157</v>
      </c>
      <c r="C237" s="247">
        <v>372228240.77999902</v>
      </c>
      <c r="D237" s="247"/>
      <c r="E237" s="247"/>
      <c r="F237" s="247"/>
      <c r="G237" s="247"/>
      <c r="H237" s="247"/>
      <c r="I237" s="247"/>
      <c r="J237" s="247"/>
      <c r="K237" s="247"/>
      <c r="L237" s="247"/>
      <c r="M237" s="245">
        <v>0.12650296987236301</v>
      </c>
      <c r="N237" s="245"/>
      <c r="O237" s="245"/>
      <c r="P237" s="245"/>
      <c r="Q237" s="245"/>
      <c r="R237" s="245"/>
      <c r="S237" s="245"/>
      <c r="T237" s="245"/>
      <c r="U237" s="245"/>
      <c r="V237" s="243">
        <v>3203</v>
      </c>
      <c r="W237" s="243"/>
      <c r="X237" s="243"/>
      <c r="Y237" s="243"/>
      <c r="Z237" s="243"/>
      <c r="AA237" s="243"/>
      <c r="AB237" s="243"/>
      <c r="AC237" s="243"/>
      <c r="AD237" s="245">
        <v>7.5819623624097499E-2</v>
      </c>
      <c r="AE237" s="245"/>
      <c r="AF237" s="245"/>
      <c r="AG237" s="245"/>
      <c r="AH237" s="245"/>
      <c r="AI237" s="245"/>
      <c r="AJ237" s="245"/>
      <c r="AK237" s="245"/>
      <c r="AL237" s="245"/>
    </row>
    <row r="238" spans="2:41" s="1" customFormat="1" ht="11.1" customHeight="1" x14ac:dyDescent="0.15">
      <c r="B238" s="12" t="s">
        <v>1158</v>
      </c>
      <c r="C238" s="247">
        <v>131621184.38</v>
      </c>
      <c r="D238" s="247"/>
      <c r="E238" s="247"/>
      <c r="F238" s="247"/>
      <c r="G238" s="247"/>
      <c r="H238" s="247"/>
      <c r="I238" s="247"/>
      <c r="J238" s="247"/>
      <c r="K238" s="247"/>
      <c r="L238" s="247"/>
      <c r="M238" s="245">
        <v>4.47318846288959E-2</v>
      </c>
      <c r="N238" s="245"/>
      <c r="O238" s="245"/>
      <c r="P238" s="245"/>
      <c r="Q238" s="245"/>
      <c r="R238" s="245"/>
      <c r="S238" s="245"/>
      <c r="T238" s="245"/>
      <c r="U238" s="245"/>
      <c r="V238" s="243">
        <v>964</v>
      </c>
      <c r="W238" s="243"/>
      <c r="X238" s="243"/>
      <c r="Y238" s="243"/>
      <c r="Z238" s="243"/>
      <c r="AA238" s="243"/>
      <c r="AB238" s="243"/>
      <c r="AC238" s="243"/>
      <c r="AD238" s="245">
        <v>2.28192685524914E-2</v>
      </c>
      <c r="AE238" s="245"/>
      <c r="AF238" s="245"/>
      <c r="AG238" s="245"/>
      <c r="AH238" s="245"/>
      <c r="AI238" s="245"/>
      <c r="AJ238" s="245"/>
      <c r="AK238" s="245"/>
      <c r="AL238" s="245"/>
    </row>
    <row r="239" spans="2:41" s="1" customFormat="1" ht="11.1" customHeight="1" x14ac:dyDescent="0.15">
      <c r="B239" s="12" t="s">
        <v>1159</v>
      </c>
      <c r="C239" s="247">
        <v>6691582.5099999998</v>
      </c>
      <c r="D239" s="247"/>
      <c r="E239" s="247"/>
      <c r="F239" s="247"/>
      <c r="G239" s="247"/>
      <c r="H239" s="247"/>
      <c r="I239" s="247"/>
      <c r="J239" s="247"/>
      <c r="K239" s="247"/>
      <c r="L239" s="247"/>
      <c r="M239" s="245">
        <v>2.27415592886536E-3</v>
      </c>
      <c r="N239" s="245"/>
      <c r="O239" s="245"/>
      <c r="P239" s="245"/>
      <c r="Q239" s="245"/>
      <c r="R239" s="245"/>
      <c r="S239" s="245"/>
      <c r="T239" s="245"/>
      <c r="U239" s="245"/>
      <c r="V239" s="243">
        <v>59</v>
      </c>
      <c r="W239" s="243"/>
      <c r="X239" s="243"/>
      <c r="Y239" s="243"/>
      <c r="Z239" s="243"/>
      <c r="AA239" s="243"/>
      <c r="AB239" s="243"/>
      <c r="AC239" s="243"/>
      <c r="AD239" s="245">
        <v>1.3966149840217801E-3</v>
      </c>
      <c r="AE239" s="245"/>
      <c r="AF239" s="245"/>
      <c r="AG239" s="245"/>
      <c r="AH239" s="245"/>
      <c r="AI239" s="245"/>
      <c r="AJ239" s="245"/>
      <c r="AK239" s="245"/>
      <c r="AL239" s="245"/>
    </row>
    <row r="240" spans="2:41" s="1" customFormat="1" ht="11.1" customHeight="1" x14ac:dyDescent="0.15">
      <c r="B240" s="12" t="s">
        <v>1160</v>
      </c>
      <c r="C240" s="247">
        <v>4378077.82</v>
      </c>
      <c r="D240" s="247"/>
      <c r="E240" s="247"/>
      <c r="F240" s="247"/>
      <c r="G240" s="247"/>
      <c r="H240" s="247"/>
      <c r="I240" s="247"/>
      <c r="J240" s="247"/>
      <c r="K240" s="247"/>
      <c r="L240" s="247"/>
      <c r="M240" s="245">
        <v>1.4879038876839501E-3</v>
      </c>
      <c r="N240" s="245"/>
      <c r="O240" s="245"/>
      <c r="P240" s="245"/>
      <c r="Q240" s="245"/>
      <c r="R240" s="245"/>
      <c r="S240" s="245"/>
      <c r="T240" s="245"/>
      <c r="U240" s="245"/>
      <c r="V240" s="243">
        <v>37</v>
      </c>
      <c r="W240" s="243"/>
      <c r="X240" s="243"/>
      <c r="Y240" s="243"/>
      <c r="Z240" s="243"/>
      <c r="AA240" s="243"/>
      <c r="AB240" s="243"/>
      <c r="AC240" s="243"/>
      <c r="AD240" s="245">
        <v>8.7584329506450501E-4</v>
      </c>
      <c r="AE240" s="245"/>
      <c r="AF240" s="245"/>
      <c r="AG240" s="245"/>
      <c r="AH240" s="245"/>
      <c r="AI240" s="245"/>
      <c r="AJ240" s="245"/>
      <c r="AK240" s="245"/>
      <c r="AL240" s="245"/>
    </row>
    <row r="241" spans="2:41" s="1" customFormat="1" ht="11.1" customHeight="1" x14ac:dyDescent="0.15">
      <c r="B241" s="12" t="s">
        <v>1161</v>
      </c>
      <c r="C241" s="247">
        <v>13402312.41</v>
      </c>
      <c r="D241" s="247"/>
      <c r="E241" s="247"/>
      <c r="F241" s="247"/>
      <c r="G241" s="247"/>
      <c r="H241" s="247"/>
      <c r="I241" s="247"/>
      <c r="J241" s="247"/>
      <c r="K241" s="247"/>
      <c r="L241" s="247"/>
      <c r="M241" s="245">
        <v>4.5548191600655197E-3</v>
      </c>
      <c r="N241" s="245"/>
      <c r="O241" s="245"/>
      <c r="P241" s="245"/>
      <c r="Q241" s="245"/>
      <c r="R241" s="245"/>
      <c r="S241" s="245"/>
      <c r="T241" s="245"/>
      <c r="U241" s="245"/>
      <c r="V241" s="243">
        <v>138</v>
      </c>
      <c r="W241" s="243"/>
      <c r="X241" s="243"/>
      <c r="Y241" s="243"/>
      <c r="Z241" s="243"/>
      <c r="AA241" s="243"/>
      <c r="AB241" s="243"/>
      <c r="AC241" s="243"/>
      <c r="AD241" s="245">
        <v>3.26665877618653E-3</v>
      </c>
      <c r="AE241" s="245"/>
      <c r="AF241" s="245"/>
      <c r="AG241" s="245"/>
      <c r="AH241" s="245"/>
      <c r="AI241" s="245"/>
      <c r="AJ241" s="245"/>
      <c r="AK241" s="245"/>
      <c r="AL241" s="245"/>
    </row>
    <row r="242" spans="2:41" s="1" customFormat="1" ht="12.75" customHeight="1" x14ac:dyDescent="0.15">
      <c r="B242" s="44"/>
      <c r="C242" s="248">
        <v>2942446656.8299999</v>
      </c>
      <c r="D242" s="248"/>
      <c r="E242" s="248"/>
      <c r="F242" s="248"/>
      <c r="G242" s="248"/>
      <c r="H242" s="248"/>
      <c r="I242" s="248"/>
      <c r="J242" s="248"/>
      <c r="K242" s="248"/>
      <c r="L242" s="248"/>
      <c r="M242" s="246">
        <v>1</v>
      </c>
      <c r="N242" s="246"/>
      <c r="O242" s="246"/>
      <c r="P242" s="246"/>
      <c r="Q242" s="246"/>
      <c r="R242" s="246"/>
      <c r="S242" s="246"/>
      <c r="T242" s="246"/>
      <c r="U242" s="246"/>
      <c r="V242" s="244">
        <v>42245</v>
      </c>
      <c r="W242" s="244"/>
      <c r="X242" s="244"/>
      <c r="Y242" s="244"/>
      <c r="Z242" s="244"/>
      <c r="AA242" s="244"/>
      <c r="AB242" s="244"/>
      <c r="AC242" s="244"/>
      <c r="AD242" s="246">
        <v>1</v>
      </c>
      <c r="AE242" s="246"/>
      <c r="AF242" s="246"/>
      <c r="AG242" s="246"/>
      <c r="AH242" s="246"/>
      <c r="AI242" s="246"/>
      <c r="AJ242" s="246"/>
      <c r="AK242" s="246"/>
      <c r="AL242" s="246"/>
    </row>
    <row r="243" spans="2:41" s="1" customFormat="1" ht="9" customHeight="1" x14ac:dyDescent="0.15"/>
    <row r="244" spans="2:41" s="1" customFormat="1" ht="19.149999999999999" customHeight="1" x14ac:dyDescent="0.15">
      <c r="B244" s="226" t="s">
        <v>1190</v>
      </c>
      <c r="C244" s="226"/>
      <c r="D244" s="226"/>
      <c r="E244" s="226"/>
      <c r="F244" s="226"/>
      <c r="G244" s="226"/>
      <c r="H244" s="226"/>
      <c r="I244" s="226"/>
      <c r="J244" s="226"/>
      <c r="K244" s="226"/>
      <c r="L244" s="226"/>
      <c r="M244" s="226"/>
      <c r="N244" s="226"/>
      <c r="O244" s="226"/>
      <c r="P244" s="226"/>
      <c r="Q244" s="226"/>
      <c r="R244" s="226"/>
      <c r="S244" s="226"/>
      <c r="T244" s="226"/>
      <c r="U244" s="226"/>
      <c r="V244" s="226"/>
      <c r="W244" s="226"/>
      <c r="X244" s="226"/>
      <c r="Y244" s="226"/>
      <c r="Z244" s="226"/>
      <c r="AA244" s="226"/>
      <c r="AB244" s="226"/>
      <c r="AC244" s="226"/>
      <c r="AD244" s="226"/>
      <c r="AE244" s="226"/>
      <c r="AF244" s="226"/>
      <c r="AG244" s="226"/>
      <c r="AH244" s="226"/>
      <c r="AI244" s="226"/>
      <c r="AJ244" s="226"/>
      <c r="AK244" s="226"/>
      <c r="AL244" s="226"/>
      <c r="AM244" s="226"/>
      <c r="AN244" s="226"/>
      <c r="AO244" s="226"/>
    </row>
    <row r="245" spans="2:41" s="1" customFormat="1" ht="7.9" customHeight="1" x14ac:dyDescent="0.15"/>
    <row r="246" spans="2:41" s="1" customFormat="1" ht="13.35" customHeight="1" x14ac:dyDescent="0.15">
      <c r="B246" s="249"/>
      <c r="C246" s="249"/>
      <c r="D246" s="224" t="s">
        <v>1070</v>
      </c>
      <c r="E246" s="224"/>
      <c r="F246" s="224"/>
      <c r="G246" s="224"/>
      <c r="H246" s="224"/>
      <c r="I246" s="224"/>
      <c r="J246" s="224"/>
      <c r="K246" s="224"/>
      <c r="L246" s="224"/>
      <c r="M246" s="224"/>
      <c r="N246" s="224" t="s">
        <v>1071</v>
      </c>
      <c r="O246" s="224"/>
      <c r="P246" s="224"/>
      <c r="Q246" s="224"/>
      <c r="R246" s="224"/>
      <c r="S246" s="224"/>
      <c r="T246" s="224"/>
      <c r="U246" s="224"/>
      <c r="V246" s="224"/>
      <c r="W246" s="224" t="s">
        <v>1072</v>
      </c>
      <c r="X246" s="224"/>
      <c r="Y246" s="224"/>
      <c r="Z246" s="224"/>
      <c r="AA246" s="224"/>
      <c r="AB246" s="224"/>
      <c r="AC246" s="224"/>
      <c r="AD246" s="224"/>
      <c r="AE246" s="224" t="s">
        <v>1071</v>
      </c>
      <c r="AF246" s="224"/>
      <c r="AG246" s="224"/>
      <c r="AH246" s="224"/>
      <c r="AI246" s="224"/>
      <c r="AJ246" s="224"/>
      <c r="AK246" s="224"/>
      <c r="AL246" s="224"/>
      <c r="AM246" s="45"/>
    </row>
    <row r="247" spans="2:41" s="1" customFormat="1" ht="11.1" customHeight="1" x14ac:dyDescent="0.15">
      <c r="B247" s="250" t="s">
        <v>1162</v>
      </c>
      <c r="C247" s="250"/>
      <c r="D247" s="247">
        <v>17303996</v>
      </c>
      <c r="E247" s="247"/>
      <c r="F247" s="247"/>
      <c r="G247" s="247"/>
      <c r="H247" s="247"/>
      <c r="I247" s="247"/>
      <c r="J247" s="247"/>
      <c r="K247" s="247"/>
      <c r="L247" s="247"/>
      <c r="M247" s="247"/>
      <c r="N247" s="245">
        <v>5.8808189299996297E-3</v>
      </c>
      <c r="O247" s="245"/>
      <c r="P247" s="245"/>
      <c r="Q247" s="245"/>
      <c r="R247" s="245"/>
      <c r="S247" s="245"/>
      <c r="T247" s="245"/>
      <c r="U247" s="245"/>
      <c r="V247" s="245"/>
      <c r="W247" s="243">
        <v>1630</v>
      </c>
      <c r="X247" s="243"/>
      <c r="Y247" s="243"/>
      <c r="Z247" s="243"/>
      <c r="AA247" s="243"/>
      <c r="AB247" s="243"/>
      <c r="AC247" s="243"/>
      <c r="AD247" s="243"/>
      <c r="AE247" s="245">
        <v>3.8584447863652498E-2</v>
      </c>
      <c r="AF247" s="245"/>
      <c r="AG247" s="245"/>
      <c r="AH247" s="245"/>
      <c r="AI247" s="245"/>
      <c r="AJ247" s="245"/>
      <c r="AK247" s="245"/>
      <c r="AL247" s="245"/>
      <c r="AM247" s="46">
        <v>1</v>
      </c>
    </row>
    <row r="248" spans="2:41" s="1" customFormat="1" ht="11.1" customHeight="1" x14ac:dyDescent="0.15">
      <c r="B248" s="250" t="s">
        <v>1163</v>
      </c>
      <c r="C248" s="250"/>
      <c r="D248" s="247">
        <v>94573104.209999993</v>
      </c>
      <c r="E248" s="247"/>
      <c r="F248" s="247"/>
      <c r="G248" s="247"/>
      <c r="H248" s="247"/>
      <c r="I248" s="247"/>
      <c r="J248" s="247"/>
      <c r="K248" s="247"/>
      <c r="L248" s="247"/>
      <c r="M248" s="247"/>
      <c r="N248" s="245">
        <v>3.2140974923190901E-2</v>
      </c>
      <c r="O248" s="245"/>
      <c r="P248" s="245"/>
      <c r="Q248" s="245"/>
      <c r="R248" s="245"/>
      <c r="S248" s="245"/>
      <c r="T248" s="245"/>
      <c r="U248" s="245"/>
      <c r="V248" s="245"/>
      <c r="W248" s="243">
        <v>3717</v>
      </c>
      <c r="X248" s="243"/>
      <c r="Y248" s="243"/>
      <c r="Z248" s="243"/>
      <c r="AA248" s="243"/>
      <c r="AB248" s="243"/>
      <c r="AC248" s="243"/>
      <c r="AD248" s="243"/>
      <c r="AE248" s="245">
        <v>8.7986743993372002E-2</v>
      </c>
      <c r="AF248" s="245"/>
      <c r="AG248" s="245"/>
      <c r="AH248" s="245"/>
      <c r="AI248" s="245"/>
      <c r="AJ248" s="245"/>
      <c r="AK248" s="245"/>
      <c r="AL248" s="245"/>
      <c r="AM248" s="46">
        <v>2</v>
      </c>
    </row>
    <row r="249" spans="2:41" s="1" customFormat="1" ht="11.1" customHeight="1" x14ac:dyDescent="0.15">
      <c r="B249" s="250" t="s">
        <v>1164</v>
      </c>
      <c r="C249" s="250"/>
      <c r="D249" s="247">
        <v>204020152.56</v>
      </c>
      <c r="E249" s="247"/>
      <c r="F249" s="247"/>
      <c r="G249" s="247"/>
      <c r="H249" s="247"/>
      <c r="I249" s="247"/>
      <c r="J249" s="247"/>
      <c r="K249" s="247"/>
      <c r="L249" s="247"/>
      <c r="M249" s="247"/>
      <c r="N249" s="245">
        <v>6.9336907803045106E-2</v>
      </c>
      <c r="O249" s="245"/>
      <c r="P249" s="245"/>
      <c r="Q249" s="245"/>
      <c r="R249" s="245"/>
      <c r="S249" s="245"/>
      <c r="T249" s="245"/>
      <c r="U249" s="245"/>
      <c r="V249" s="245"/>
      <c r="W249" s="243">
        <v>5233</v>
      </c>
      <c r="X249" s="243"/>
      <c r="Y249" s="243"/>
      <c r="Z249" s="243"/>
      <c r="AA249" s="243"/>
      <c r="AB249" s="243"/>
      <c r="AC249" s="243"/>
      <c r="AD249" s="243"/>
      <c r="AE249" s="245">
        <v>0.12387264765061</v>
      </c>
      <c r="AF249" s="245"/>
      <c r="AG249" s="245"/>
      <c r="AH249" s="245"/>
      <c r="AI249" s="245"/>
      <c r="AJ249" s="245"/>
      <c r="AK249" s="245"/>
      <c r="AL249" s="245"/>
      <c r="AM249" s="46">
        <v>3</v>
      </c>
    </row>
    <row r="250" spans="2:41" s="1" customFormat="1" ht="11.1" customHeight="1" x14ac:dyDescent="0.15">
      <c r="B250" s="250" t="s">
        <v>1165</v>
      </c>
      <c r="C250" s="250"/>
      <c r="D250" s="247">
        <v>434693028.09999901</v>
      </c>
      <c r="E250" s="247"/>
      <c r="F250" s="247"/>
      <c r="G250" s="247"/>
      <c r="H250" s="247"/>
      <c r="I250" s="247"/>
      <c r="J250" s="247"/>
      <c r="K250" s="247"/>
      <c r="L250" s="247"/>
      <c r="M250" s="247"/>
      <c r="N250" s="245">
        <v>0.147731829595276</v>
      </c>
      <c r="O250" s="245"/>
      <c r="P250" s="245"/>
      <c r="Q250" s="245"/>
      <c r="R250" s="245"/>
      <c r="S250" s="245"/>
      <c r="T250" s="245"/>
      <c r="U250" s="245"/>
      <c r="V250" s="245"/>
      <c r="W250" s="243">
        <v>6730</v>
      </c>
      <c r="X250" s="243"/>
      <c r="Y250" s="243"/>
      <c r="Z250" s="243"/>
      <c r="AA250" s="243"/>
      <c r="AB250" s="243"/>
      <c r="AC250" s="243"/>
      <c r="AD250" s="243"/>
      <c r="AE250" s="245">
        <v>0.15930879394011099</v>
      </c>
      <c r="AF250" s="245"/>
      <c r="AG250" s="245"/>
      <c r="AH250" s="245"/>
      <c r="AI250" s="245"/>
      <c r="AJ250" s="245"/>
      <c r="AK250" s="245"/>
      <c r="AL250" s="245"/>
      <c r="AM250" s="46">
        <v>4</v>
      </c>
    </row>
    <row r="251" spans="2:41" s="1" customFormat="1" ht="11.1" customHeight="1" x14ac:dyDescent="0.15">
      <c r="B251" s="250" t="s">
        <v>1166</v>
      </c>
      <c r="C251" s="250"/>
      <c r="D251" s="247">
        <v>505958941.780002</v>
      </c>
      <c r="E251" s="247"/>
      <c r="F251" s="247"/>
      <c r="G251" s="247"/>
      <c r="H251" s="247"/>
      <c r="I251" s="247"/>
      <c r="J251" s="247"/>
      <c r="K251" s="247"/>
      <c r="L251" s="247"/>
      <c r="M251" s="247"/>
      <c r="N251" s="245">
        <v>0.171951780537999</v>
      </c>
      <c r="O251" s="245"/>
      <c r="P251" s="245"/>
      <c r="Q251" s="245"/>
      <c r="R251" s="245"/>
      <c r="S251" s="245"/>
      <c r="T251" s="245"/>
      <c r="U251" s="245"/>
      <c r="V251" s="245"/>
      <c r="W251" s="243">
        <v>5502</v>
      </c>
      <c r="X251" s="243"/>
      <c r="Y251" s="243"/>
      <c r="Z251" s="243"/>
      <c r="AA251" s="243"/>
      <c r="AB251" s="243"/>
      <c r="AC251" s="243"/>
      <c r="AD251" s="243"/>
      <c r="AE251" s="245">
        <v>0.13024026512013301</v>
      </c>
      <c r="AF251" s="245"/>
      <c r="AG251" s="245"/>
      <c r="AH251" s="245"/>
      <c r="AI251" s="245"/>
      <c r="AJ251" s="245"/>
      <c r="AK251" s="245"/>
      <c r="AL251" s="245"/>
      <c r="AM251" s="46">
        <v>5</v>
      </c>
    </row>
    <row r="252" spans="2:41" s="1" customFormat="1" ht="11.1" customHeight="1" x14ac:dyDescent="0.15">
      <c r="B252" s="250" t="s">
        <v>1167</v>
      </c>
      <c r="C252" s="250"/>
      <c r="D252" s="247">
        <v>88805708.329999998</v>
      </c>
      <c r="E252" s="247"/>
      <c r="F252" s="247"/>
      <c r="G252" s="247"/>
      <c r="H252" s="247"/>
      <c r="I252" s="247"/>
      <c r="J252" s="247"/>
      <c r="K252" s="247"/>
      <c r="L252" s="247"/>
      <c r="M252" s="247"/>
      <c r="N252" s="245">
        <v>3.0180906805519901E-2</v>
      </c>
      <c r="O252" s="245"/>
      <c r="P252" s="245"/>
      <c r="Q252" s="245"/>
      <c r="R252" s="245"/>
      <c r="S252" s="245"/>
      <c r="T252" s="245"/>
      <c r="U252" s="245"/>
      <c r="V252" s="245"/>
      <c r="W252" s="243">
        <v>1761</v>
      </c>
      <c r="X252" s="243"/>
      <c r="Y252" s="243"/>
      <c r="Z252" s="243"/>
      <c r="AA252" s="243"/>
      <c r="AB252" s="243"/>
      <c r="AC252" s="243"/>
      <c r="AD252" s="243"/>
      <c r="AE252" s="245">
        <v>4.1685406556988998E-2</v>
      </c>
      <c r="AF252" s="245"/>
      <c r="AG252" s="245"/>
      <c r="AH252" s="245"/>
      <c r="AI252" s="245"/>
      <c r="AJ252" s="245"/>
      <c r="AK252" s="245"/>
      <c r="AL252" s="245"/>
      <c r="AM252" s="46">
        <v>6</v>
      </c>
    </row>
    <row r="253" spans="2:41" s="1" customFormat="1" ht="11.1" customHeight="1" x14ac:dyDescent="0.15">
      <c r="B253" s="250" t="s">
        <v>1168</v>
      </c>
      <c r="C253" s="250"/>
      <c r="D253" s="247">
        <v>126486175.90000001</v>
      </c>
      <c r="E253" s="247"/>
      <c r="F253" s="247"/>
      <c r="G253" s="247"/>
      <c r="H253" s="247"/>
      <c r="I253" s="247"/>
      <c r="J253" s="247"/>
      <c r="K253" s="247"/>
      <c r="L253" s="247"/>
      <c r="M253" s="247"/>
      <c r="N253" s="245">
        <v>4.29867354116346E-2</v>
      </c>
      <c r="O253" s="245"/>
      <c r="P253" s="245"/>
      <c r="Q253" s="245"/>
      <c r="R253" s="245"/>
      <c r="S253" s="245"/>
      <c r="T253" s="245"/>
      <c r="U253" s="245"/>
      <c r="V253" s="245"/>
      <c r="W253" s="243">
        <v>1969</v>
      </c>
      <c r="X253" s="243"/>
      <c r="Y253" s="243"/>
      <c r="Z253" s="243"/>
      <c r="AA253" s="243"/>
      <c r="AB253" s="243"/>
      <c r="AC253" s="243"/>
      <c r="AD253" s="243"/>
      <c r="AE253" s="245">
        <v>4.6609066161675899E-2</v>
      </c>
      <c r="AF253" s="245"/>
      <c r="AG253" s="245"/>
      <c r="AH253" s="245"/>
      <c r="AI253" s="245"/>
      <c r="AJ253" s="245"/>
      <c r="AK253" s="245"/>
      <c r="AL253" s="245"/>
      <c r="AM253" s="46">
        <v>7</v>
      </c>
    </row>
    <row r="254" spans="2:41" s="1" customFormat="1" ht="11.1" customHeight="1" x14ac:dyDescent="0.15">
      <c r="B254" s="250" t="s">
        <v>1169</v>
      </c>
      <c r="C254" s="250"/>
      <c r="D254" s="247">
        <v>156334189.49000001</v>
      </c>
      <c r="E254" s="247"/>
      <c r="F254" s="247"/>
      <c r="G254" s="247"/>
      <c r="H254" s="247"/>
      <c r="I254" s="247"/>
      <c r="J254" s="247"/>
      <c r="K254" s="247"/>
      <c r="L254" s="247"/>
      <c r="M254" s="247"/>
      <c r="N254" s="245">
        <v>5.3130679234954903E-2</v>
      </c>
      <c r="O254" s="245"/>
      <c r="P254" s="245"/>
      <c r="Q254" s="245"/>
      <c r="R254" s="245"/>
      <c r="S254" s="245"/>
      <c r="T254" s="245"/>
      <c r="U254" s="245"/>
      <c r="V254" s="245"/>
      <c r="W254" s="243">
        <v>2240</v>
      </c>
      <c r="X254" s="243"/>
      <c r="Y254" s="243"/>
      <c r="Z254" s="243"/>
      <c r="AA254" s="243"/>
      <c r="AB254" s="243"/>
      <c r="AC254" s="243"/>
      <c r="AD254" s="243"/>
      <c r="AE254" s="245">
        <v>5.3024026512013302E-2</v>
      </c>
      <c r="AF254" s="245"/>
      <c r="AG254" s="245"/>
      <c r="AH254" s="245"/>
      <c r="AI254" s="245"/>
      <c r="AJ254" s="245"/>
      <c r="AK254" s="245"/>
      <c r="AL254" s="245"/>
      <c r="AM254" s="46">
        <v>8</v>
      </c>
    </row>
    <row r="255" spans="2:41" s="1" customFormat="1" ht="11.1" customHeight="1" x14ac:dyDescent="0.15">
      <c r="B255" s="250" t="s">
        <v>1170</v>
      </c>
      <c r="C255" s="250"/>
      <c r="D255" s="247">
        <v>154130210.41</v>
      </c>
      <c r="E255" s="247"/>
      <c r="F255" s="247"/>
      <c r="G255" s="247"/>
      <c r="H255" s="247"/>
      <c r="I255" s="247"/>
      <c r="J255" s="247"/>
      <c r="K255" s="247"/>
      <c r="L255" s="247"/>
      <c r="M255" s="247"/>
      <c r="N255" s="245">
        <v>5.2381649826083801E-2</v>
      </c>
      <c r="O255" s="245"/>
      <c r="P255" s="245"/>
      <c r="Q255" s="245"/>
      <c r="R255" s="245"/>
      <c r="S255" s="245"/>
      <c r="T255" s="245"/>
      <c r="U255" s="245"/>
      <c r="V255" s="245"/>
      <c r="W255" s="243">
        <v>2051</v>
      </c>
      <c r="X255" s="243"/>
      <c r="Y255" s="243"/>
      <c r="Z255" s="243"/>
      <c r="AA255" s="243"/>
      <c r="AB255" s="243"/>
      <c r="AC255" s="243"/>
      <c r="AD255" s="243"/>
      <c r="AE255" s="245">
        <v>4.8550124275062098E-2</v>
      </c>
      <c r="AF255" s="245"/>
      <c r="AG255" s="245"/>
      <c r="AH255" s="245"/>
      <c r="AI255" s="245"/>
      <c r="AJ255" s="245"/>
      <c r="AK255" s="245"/>
      <c r="AL255" s="245"/>
      <c r="AM255" s="46">
        <v>9</v>
      </c>
    </row>
    <row r="256" spans="2:41" s="1" customFormat="1" ht="11.1" customHeight="1" x14ac:dyDescent="0.15">
      <c r="B256" s="250" t="s">
        <v>1171</v>
      </c>
      <c r="C256" s="250"/>
      <c r="D256" s="247">
        <v>180204245.30000001</v>
      </c>
      <c r="E256" s="247"/>
      <c r="F256" s="247"/>
      <c r="G256" s="247"/>
      <c r="H256" s="247"/>
      <c r="I256" s="247"/>
      <c r="J256" s="247"/>
      <c r="K256" s="247"/>
      <c r="L256" s="247"/>
      <c r="M256" s="247"/>
      <c r="N256" s="245">
        <v>6.1242994798804601E-2</v>
      </c>
      <c r="O256" s="245"/>
      <c r="P256" s="245"/>
      <c r="Q256" s="245"/>
      <c r="R256" s="245"/>
      <c r="S256" s="245"/>
      <c r="T256" s="245"/>
      <c r="U256" s="245"/>
      <c r="V256" s="245"/>
      <c r="W256" s="243">
        <v>1960</v>
      </c>
      <c r="X256" s="243"/>
      <c r="Y256" s="243"/>
      <c r="Z256" s="243"/>
      <c r="AA256" s="243"/>
      <c r="AB256" s="243"/>
      <c r="AC256" s="243"/>
      <c r="AD256" s="243"/>
      <c r="AE256" s="245">
        <v>4.6396023198011602E-2</v>
      </c>
      <c r="AF256" s="245"/>
      <c r="AG256" s="245"/>
      <c r="AH256" s="245"/>
      <c r="AI256" s="245"/>
      <c r="AJ256" s="245"/>
      <c r="AK256" s="245"/>
      <c r="AL256" s="245"/>
      <c r="AM256" s="46">
        <v>10</v>
      </c>
    </row>
    <row r="257" spans="2:41" s="1" customFormat="1" ht="11.1" customHeight="1" x14ac:dyDescent="0.15">
      <c r="B257" s="250" t="s">
        <v>1172</v>
      </c>
      <c r="C257" s="250"/>
      <c r="D257" s="247">
        <v>466187640.27999997</v>
      </c>
      <c r="E257" s="247"/>
      <c r="F257" s="247"/>
      <c r="G257" s="247"/>
      <c r="H257" s="247"/>
      <c r="I257" s="247"/>
      <c r="J257" s="247"/>
      <c r="K257" s="247"/>
      <c r="L257" s="247"/>
      <c r="M257" s="247"/>
      <c r="N257" s="245">
        <v>0.158435375267683</v>
      </c>
      <c r="O257" s="245"/>
      <c r="P257" s="245"/>
      <c r="Q257" s="245"/>
      <c r="R257" s="245"/>
      <c r="S257" s="245"/>
      <c r="T257" s="245"/>
      <c r="U257" s="245"/>
      <c r="V257" s="245"/>
      <c r="W257" s="243">
        <v>5121</v>
      </c>
      <c r="X257" s="243"/>
      <c r="Y257" s="243"/>
      <c r="Z257" s="243"/>
      <c r="AA257" s="243"/>
      <c r="AB257" s="243"/>
      <c r="AC257" s="243"/>
      <c r="AD257" s="243"/>
      <c r="AE257" s="245">
        <v>0.121221446325009</v>
      </c>
      <c r="AF257" s="245"/>
      <c r="AG257" s="245"/>
      <c r="AH257" s="245"/>
      <c r="AI257" s="245"/>
      <c r="AJ257" s="245"/>
      <c r="AK257" s="245"/>
      <c r="AL257" s="245"/>
      <c r="AM257" s="46">
        <v>11</v>
      </c>
    </row>
    <row r="258" spans="2:41" s="1" customFormat="1" ht="11.1" customHeight="1" x14ac:dyDescent="0.15">
      <c r="B258" s="250" t="s">
        <v>1173</v>
      </c>
      <c r="C258" s="250"/>
      <c r="D258" s="247">
        <v>203731615.47</v>
      </c>
      <c r="E258" s="247"/>
      <c r="F258" s="247"/>
      <c r="G258" s="247"/>
      <c r="H258" s="247"/>
      <c r="I258" s="247"/>
      <c r="J258" s="247"/>
      <c r="K258" s="247"/>
      <c r="L258" s="247"/>
      <c r="M258" s="247"/>
      <c r="N258" s="245">
        <v>6.9238847541075593E-2</v>
      </c>
      <c r="O258" s="245"/>
      <c r="P258" s="245"/>
      <c r="Q258" s="245"/>
      <c r="R258" s="245"/>
      <c r="S258" s="245"/>
      <c r="T258" s="245"/>
      <c r="U258" s="245"/>
      <c r="V258" s="245"/>
      <c r="W258" s="243">
        <v>1938</v>
      </c>
      <c r="X258" s="243"/>
      <c r="Y258" s="243"/>
      <c r="Z258" s="243"/>
      <c r="AA258" s="243"/>
      <c r="AB258" s="243"/>
      <c r="AC258" s="243"/>
      <c r="AD258" s="243"/>
      <c r="AE258" s="245">
        <v>4.5875251509054298E-2</v>
      </c>
      <c r="AF258" s="245"/>
      <c r="AG258" s="245"/>
      <c r="AH258" s="245"/>
      <c r="AI258" s="245"/>
      <c r="AJ258" s="245"/>
      <c r="AK258" s="245"/>
      <c r="AL258" s="245"/>
      <c r="AM258" s="46">
        <v>12</v>
      </c>
    </row>
    <row r="259" spans="2:41" s="1" customFormat="1" ht="11.1" customHeight="1" x14ac:dyDescent="0.15">
      <c r="B259" s="250" t="s">
        <v>1174</v>
      </c>
      <c r="C259" s="250"/>
      <c r="D259" s="247">
        <v>90202546.230000094</v>
      </c>
      <c r="E259" s="247"/>
      <c r="F259" s="247"/>
      <c r="G259" s="247"/>
      <c r="H259" s="247"/>
      <c r="I259" s="247"/>
      <c r="J259" s="247"/>
      <c r="K259" s="247"/>
      <c r="L259" s="247"/>
      <c r="M259" s="247"/>
      <c r="N259" s="245">
        <v>3.0655626677419001E-2</v>
      </c>
      <c r="O259" s="245"/>
      <c r="P259" s="245"/>
      <c r="Q259" s="245"/>
      <c r="R259" s="245"/>
      <c r="S259" s="245"/>
      <c r="T259" s="245"/>
      <c r="U259" s="245"/>
      <c r="V259" s="245"/>
      <c r="W259" s="243">
        <v>759</v>
      </c>
      <c r="X259" s="243"/>
      <c r="Y259" s="243"/>
      <c r="Z259" s="243"/>
      <c r="AA259" s="243"/>
      <c r="AB259" s="243"/>
      <c r="AC259" s="243"/>
      <c r="AD259" s="243"/>
      <c r="AE259" s="245">
        <v>1.79666232690259E-2</v>
      </c>
      <c r="AF259" s="245"/>
      <c r="AG259" s="245"/>
      <c r="AH259" s="245"/>
      <c r="AI259" s="245"/>
      <c r="AJ259" s="245"/>
      <c r="AK259" s="245"/>
      <c r="AL259" s="245"/>
      <c r="AM259" s="46">
        <v>13</v>
      </c>
    </row>
    <row r="260" spans="2:41" s="1" customFormat="1" ht="11.1" customHeight="1" x14ac:dyDescent="0.15">
      <c r="B260" s="250" t="s">
        <v>1175</v>
      </c>
      <c r="C260" s="250"/>
      <c r="D260" s="247">
        <v>219815102.77000001</v>
      </c>
      <c r="E260" s="247"/>
      <c r="F260" s="247"/>
      <c r="G260" s="247"/>
      <c r="H260" s="247"/>
      <c r="I260" s="247"/>
      <c r="J260" s="247"/>
      <c r="K260" s="247"/>
      <c r="L260" s="247"/>
      <c r="M260" s="247"/>
      <c r="N260" s="245">
        <v>7.4704872647314097E-2</v>
      </c>
      <c r="O260" s="245"/>
      <c r="P260" s="245"/>
      <c r="Q260" s="245"/>
      <c r="R260" s="245"/>
      <c r="S260" s="245"/>
      <c r="T260" s="245"/>
      <c r="U260" s="245"/>
      <c r="V260" s="245"/>
      <c r="W260" s="243">
        <v>1634</v>
      </c>
      <c r="X260" s="243"/>
      <c r="Y260" s="243"/>
      <c r="Z260" s="243"/>
      <c r="AA260" s="243"/>
      <c r="AB260" s="243"/>
      <c r="AC260" s="243"/>
      <c r="AD260" s="243"/>
      <c r="AE260" s="245">
        <v>3.8679133625281102E-2</v>
      </c>
      <c r="AF260" s="245"/>
      <c r="AG260" s="245"/>
      <c r="AH260" s="245"/>
      <c r="AI260" s="245"/>
      <c r="AJ260" s="245"/>
      <c r="AK260" s="245"/>
      <c r="AL260" s="245"/>
      <c r="AM260" s="46">
        <v>14</v>
      </c>
    </row>
    <row r="261" spans="2:41" s="1" customFormat="1" ht="11.1" customHeight="1" x14ac:dyDescent="0.15">
      <c r="B261" s="249"/>
      <c r="C261" s="249"/>
      <c r="D261" s="248">
        <v>2942446656.8299999</v>
      </c>
      <c r="E261" s="248"/>
      <c r="F261" s="248"/>
      <c r="G261" s="248"/>
      <c r="H261" s="248"/>
      <c r="I261" s="248"/>
      <c r="J261" s="248"/>
      <c r="K261" s="248"/>
      <c r="L261" s="248"/>
      <c r="M261" s="248"/>
      <c r="N261" s="246">
        <v>1</v>
      </c>
      <c r="O261" s="246"/>
      <c r="P261" s="246"/>
      <c r="Q261" s="246"/>
      <c r="R261" s="246"/>
      <c r="S261" s="246"/>
      <c r="T261" s="246"/>
      <c r="U261" s="246"/>
      <c r="V261" s="246"/>
      <c r="W261" s="244">
        <v>42245</v>
      </c>
      <c r="X261" s="244"/>
      <c r="Y261" s="244"/>
      <c r="Z261" s="244"/>
      <c r="AA261" s="244"/>
      <c r="AB261" s="244"/>
      <c r="AC261" s="244"/>
      <c r="AD261" s="244"/>
      <c r="AE261" s="246">
        <v>1</v>
      </c>
      <c r="AF261" s="246"/>
      <c r="AG261" s="246"/>
      <c r="AH261" s="246"/>
      <c r="AI261" s="246"/>
      <c r="AJ261" s="246"/>
      <c r="AK261" s="246"/>
      <c r="AL261" s="246"/>
      <c r="AM261" s="47"/>
    </row>
    <row r="262" spans="2:41" s="1" customFormat="1" ht="9" customHeight="1" x14ac:dyDescent="0.15"/>
    <row r="263" spans="2:41" s="1" customFormat="1" ht="19.149999999999999" customHeight="1" x14ac:dyDescent="0.15">
      <c r="B263" s="226" t="s">
        <v>1191</v>
      </c>
      <c r="C263" s="226"/>
      <c r="D263" s="226"/>
      <c r="E263" s="226"/>
      <c r="F263" s="226"/>
      <c r="G263" s="226"/>
      <c r="H263" s="226"/>
      <c r="I263" s="226"/>
      <c r="J263" s="226"/>
      <c r="K263" s="226"/>
      <c r="L263" s="226"/>
      <c r="M263" s="226"/>
      <c r="N263" s="226"/>
      <c r="O263" s="226"/>
      <c r="P263" s="226"/>
      <c r="Q263" s="226"/>
      <c r="R263" s="226"/>
      <c r="S263" s="226"/>
      <c r="T263" s="226"/>
      <c r="U263" s="226"/>
      <c r="V263" s="226"/>
      <c r="W263" s="226"/>
      <c r="X263" s="226"/>
      <c r="Y263" s="226"/>
      <c r="Z263" s="226"/>
      <c r="AA263" s="226"/>
      <c r="AB263" s="226"/>
      <c r="AC263" s="226"/>
      <c r="AD263" s="226"/>
      <c r="AE263" s="226"/>
      <c r="AF263" s="226"/>
      <c r="AG263" s="226"/>
      <c r="AH263" s="226"/>
      <c r="AI263" s="226"/>
      <c r="AJ263" s="226"/>
      <c r="AK263" s="226"/>
      <c r="AL263" s="226"/>
      <c r="AM263" s="226"/>
      <c r="AN263" s="226"/>
      <c r="AO263" s="226"/>
    </row>
    <row r="264" spans="2:41" s="1" customFormat="1" ht="7.9" customHeight="1" x14ac:dyDescent="0.15"/>
    <row r="265" spans="2:41" s="1" customFormat="1" ht="10.7" customHeight="1" x14ac:dyDescent="0.15">
      <c r="B265" s="224" t="s">
        <v>1073</v>
      </c>
      <c r="C265" s="224"/>
      <c r="D265" s="224" t="s">
        <v>1070</v>
      </c>
      <c r="E265" s="224"/>
      <c r="F265" s="224"/>
      <c r="G265" s="224"/>
      <c r="H265" s="224"/>
      <c r="I265" s="224"/>
      <c r="J265" s="224"/>
      <c r="K265" s="224"/>
      <c r="L265" s="224"/>
      <c r="M265" s="224"/>
      <c r="N265" s="224" t="s">
        <v>1071</v>
      </c>
      <c r="O265" s="224"/>
      <c r="P265" s="224"/>
      <c r="Q265" s="224"/>
      <c r="R265" s="224"/>
      <c r="S265" s="224"/>
      <c r="T265" s="224"/>
      <c r="U265" s="224"/>
      <c r="V265" s="224"/>
      <c r="W265" s="224" t="s">
        <v>1072</v>
      </c>
      <c r="X265" s="224"/>
      <c r="Y265" s="224"/>
      <c r="Z265" s="224"/>
      <c r="AA265" s="224"/>
      <c r="AB265" s="224"/>
      <c r="AC265" s="224"/>
      <c r="AD265" s="224"/>
      <c r="AE265" s="224" t="s">
        <v>1071</v>
      </c>
      <c r="AF265" s="224"/>
      <c r="AG265" s="224"/>
      <c r="AH265" s="224"/>
      <c r="AI265" s="224"/>
      <c r="AJ265" s="224"/>
      <c r="AK265" s="224"/>
      <c r="AL265" s="224"/>
    </row>
    <row r="266" spans="2:41" s="1" customFormat="1" ht="10.7" customHeight="1" x14ac:dyDescent="0.15">
      <c r="B266" s="250" t="s">
        <v>1176</v>
      </c>
      <c r="C266" s="250"/>
      <c r="D266" s="247">
        <v>37140262.93</v>
      </c>
      <c r="E266" s="247"/>
      <c r="F266" s="247"/>
      <c r="G266" s="247"/>
      <c r="H266" s="247"/>
      <c r="I266" s="247"/>
      <c r="J266" s="247"/>
      <c r="K266" s="247"/>
      <c r="L266" s="247"/>
      <c r="M266" s="247"/>
      <c r="N266" s="245">
        <v>1.26222383144279E-2</v>
      </c>
      <c r="O266" s="245"/>
      <c r="P266" s="245"/>
      <c r="Q266" s="245"/>
      <c r="R266" s="245"/>
      <c r="S266" s="245"/>
      <c r="T266" s="245"/>
      <c r="U266" s="245"/>
      <c r="V266" s="245"/>
      <c r="W266" s="243">
        <v>1736</v>
      </c>
      <c r="X266" s="243"/>
      <c r="Y266" s="243"/>
      <c r="Z266" s="243"/>
      <c r="AA266" s="243"/>
      <c r="AB266" s="243"/>
      <c r="AC266" s="243"/>
      <c r="AD266" s="243"/>
      <c r="AE266" s="245">
        <v>4.1093620546810303E-2</v>
      </c>
      <c r="AF266" s="245"/>
      <c r="AG266" s="245"/>
      <c r="AH266" s="245"/>
      <c r="AI266" s="245"/>
      <c r="AJ266" s="245"/>
      <c r="AK266" s="245"/>
      <c r="AL266" s="245"/>
    </row>
    <row r="267" spans="2:41" s="1" customFormat="1" ht="10.7" customHeight="1" x14ac:dyDescent="0.15">
      <c r="B267" s="250" t="s">
        <v>1075</v>
      </c>
      <c r="C267" s="250"/>
      <c r="D267" s="247">
        <v>118138025.31999999</v>
      </c>
      <c r="E267" s="247"/>
      <c r="F267" s="247"/>
      <c r="G267" s="247"/>
      <c r="H267" s="247"/>
      <c r="I267" s="247"/>
      <c r="J267" s="247"/>
      <c r="K267" s="247"/>
      <c r="L267" s="247"/>
      <c r="M267" s="247"/>
      <c r="N267" s="245">
        <v>4.0149589473704998E-2</v>
      </c>
      <c r="O267" s="245"/>
      <c r="P267" s="245"/>
      <c r="Q267" s="245"/>
      <c r="R267" s="245"/>
      <c r="S267" s="245"/>
      <c r="T267" s="245"/>
      <c r="U267" s="245"/>
      <c r="V267" s="245"/>
      <c r="W267" s="243">
        <v>4237</v>
      </c>
      <c r="X267" s="243"/>
      <c r="Y267" s="243"/>
      <c r="Z267" s="243"/>
      <c r="AA267" s="243"/>
      <c r="AB267" s="243"/>
      <c r="AC267" s="243"/>
      <c r="AD267" s="243"/>
      <c r="AE267" s="245">
        <v>0.100295893005089</v>
      </c>
      <c r="AF267" s="245"/>
      <c r="AG267" s="245"/>
      <c r="AH267" s="245"/>
      <c r="AI267" s="245"/>
      <c r="AJ267" s="245"/>
      <c r="AK267" s="245"/>
      <c r="AL267" s="245"/>
    </row>
    <row r="268" spans="2:41" s="1" customFormat="1" ht="10.7" customHeight="1" x14ac:dyDescent="0.15">
      <c r="B268" s="250" t="s">
        <v>1076</v>
      </c>
      <c r="C268" s="250"/>
      <c r="D268" s="247">
        <v>192776086.87</v>
      </c>
      <c r="E268" s="247"/>
      <c r="F268" s="247"/>
      <c r="G268" s="247"/>
      <c r="H268" s="247"/>
      <c r="I268" s="247"/>
      <c r="J268" s="247"/>
      <c r="K268" s="247"/>
      <c r="L268" s="247"/>
      <c r="M268" s="247"/>
      <c r="N268" s="245">
        <v>6.5515575761595696E-2</v>
      </c>
      <c r="O268" s="245"/>
      <c r="P268" s="245"/>
      <c r="Q268" s="245"/>
      <c r="R268" s="245"/>
      <c r="S268" s="245"/>
      <c r="T268" s="245"/>
      <c r="U268" s="245"/>
      <c r="V268" s="245"/>
      <c r="W268" s="243">
        <v>5656</v>
      </c>
      <c r="X268" s="243"/>
      <c r="Y268" s="243"/>
      <c r="Z268" s="243"/>
      <c r="AA268" s="243"/>
      <c r="AB268" s="243"/>
      <c r="AC268" s="243"/>
      <c r="AD268" s="243"/>
      <c r="AE268" s="245">
        <v>0.13388566694283299</v>
      </c>
      <c r="AF268" s="245"/>
      <c r="AG268" s="245"/>
      <c r="AH268" s="245"/>
      <c r="AI268" s="245"/>
      <c r="AJ268" s="245"/>
      <c r="AK268" s="245"/>
      <c r="AL268" s="245"/>
    </row>
    <row r="269" spans="2:41" s="1" customFormat="1" ht="10.7" customHeight="1" x14ac:dyDescent="0.15">
      <c r="B269" s="250" t="s">
        <v>1077</v>
      </c>
      <c r="C269" s="250"/>
      <c r="D269" s="247">
        <v>222775941.96000001</v>
      </c>
      <c r="E269" s="247"/>
      <c r="F269" s="247"/>
      <c r="G269" s="247"/>
      <c r="H269" s="247"/>
      <c r="I269" s="247"/>
      <c r="J269" s="247"/>
      <c r="K269" s="247"/>
      <c r="L269" s="247"/>
      <c r="M269" s="247"/>
      <c r="N269" s="245">
        <v>7.5711123409116995E-2</v>
      </c>
      <c r="O269" s="245"/>
      <c r="P269" s="245"/>
      <c r="Q269" s="245"/>
      <c r="R269" s="245"/>
      <c r="S269" s="245"/>
      <c r="T269" s="245"/>
      <c r="U269" s="245"/>
      <c r="V269" s="245"/>
      <c r="W269" s="243">
        <v>4562</v>
      </c>
      <c r="X269" s="243"/>
      <c r="Y269" s="243"/>
      <c r="Z269" s="243"/>
      <c r="AA269" s="243"/>
      <c r="AB269" s="243"/>
      <c r="AC269" s="243"/>
      <c r="AD269" s="243"/>
      <c r="AE269" s="245">
        <v>0.107989111137413</v>
      </c>
      <c r="AF269" s="245"/>
      <c r="AG269" s="245"/>
      <c r="AH269" s="245"/>
      <c r="AI269" s="245"/>
      <c r="AJ269" s="245"/>
      <c r="AK269" s="245"/>
      <c r="AL269" s="245"/>
    </row>
    <row r="270" spans="2:41" s="1" customFormat="1" ht="10.7" customHeight="1" x14ac:dyDescent="0.15">
      <c r="B270" s="250" t="s">
        <v>1078</v>
      </c>
      <c r="C270" s="250"/>
      <c r="D270" s="247">
        <v>249393814.00999999</v>
      </c>
      <c r="E270" s="247"/>
      <c r="F270" s="247"/>
      <c r="G270" s="247"/>
      <c r="H270" s="247"/>
      <c r="I270" s="247"/>
      <c r="J270" s="247"/>
      <c r="K270" s="247"/>
      <c r="L270" s="247"/>
      <c r="M270" s="247"/>
      <c r="N270" s="245">
        <v>8.4757293197179007E-2</v>
      </c>
      <c r="O270" s="245"/>
      <c r="P270" s="245"/>
      <c r="Q270" s="245"/>
      <c r="R270" s="245"/>
      <c r="S270" s="245"/>
      <c r="T270" s="245"/>
      <c r="U270" s="245"/>
      <c r="V270" s="245"/>
      <c r="W270" s="243">
        <v>4137</v>
      </c>
      <c r="X270" s="243"/>
      <c r="Y270" s="243"/>
      <c r="Z270" s="243"/>
      <c r="AA270" s="243"/>
      <c r="AB270" s="243"/>
      <c r="AC270" s="243"/>
      <c r="AD270" s="243"/>
      <c r="AE270" s="245">
        <v>9.7928748964374507E-2</v>
      </c>
      <c r="AF270" s="245"/>
      <c r="AG270" s="245"/>
      <c r="AH270" s="245"/>
      <c r="AI270" s="245"/>
      <c r="AJ270" s="245"/>
      <c r="AK270" s="245"/>
      <c r="AL270" s="245"/>
    </row>
    <row r="271" spans="2:41" s="1" customFormat="1" ht="10.7" customHeight="1" x14ac:dyDescent="0.15">
      <c r="B271" s="250" t="s">
        <v>1079</v>
      </c>
      <c r="C271" s="250"/>
      <c r="D271" s="247">
        <v>218513570.30000001</v>
      </c>
      <c r="E271" s="247"/>
      <c r="F271" s="247"/>
      <c r="G271" s="247"/>
      <c r="H271" s="247"/>
      <c r="I271" s="247"/>
      <c r="J271" s="247"/>
      <c r="K271" s="247"/>
      <c r="L271" s="247"/>
      <c r="M271" s="247"/>
      <c r="N271" s="245">
        <v>7.4262542633623294E-2</v>
      </c>
      <c r="O271" s="245"/>
      <c r="P271" s="245"/>
      <c r="Q271" s="245"/>
      <c r="R271" s="245"/>
      <c r="S271" s="245"/>
      <c r="T271" s="245"/>
      <c r="U271" s="245"/>
      <c r="V271" s="245"/>
      <c r="W271" s="243">
        <v>3087</v>
      </c>
      <c r="X271" s="243"/>
      <c r="Y271" s="243"/>
      <c r="Z271" s="243"/>
      <c r="AA271" s="243"/>
      <c r="AB271" s="243"/>
      <c r="AC271" s="243"/>
      <c r="AD271" s="243"/>
      <c r="AE271" s="245">
        <v>7.30737365368683E-2</v>
      </c>
      <c r="AF271" s="245"/>
      <c r="AG271" s="245"/>
      <c r="AH271" s="245"/>
      <c r="AI271" s="245"/>
      <c r="AJ271" s="245"/>
      <c r="AK271" s="245"/>
      <c r="AL271" s="245"/>
    </row>
    <row r="272" spans="2:41" s="1" customFormat="1" ht="10.7" customHeight="1" x14ac:dyDescent="0.15">
      <c r="B272" s="250" t="s">
        <v>1080</v>
      </c>
      <c r="C272" s="250"/>
      <c r="D272" s="247">
        <v>285563460.88</v>
      </c>
      <c r="E272" s="247"/>
      <c r="F272" s="247"/>
      <c r="G272" s="247"/>
      <c r="H272" s="247"/>
      <c r="I272" s="247"/>
      <c r="J272" s="247"/>
      <c r="K272" s="247"/>
      <c r="L272" s="247"/>
      <c r="M272" s="247"/>
      <c r="N272" s="245">
        <v>9.7049664508666797E-2</v>
      </c>
      <c r="O272" s="245"/>
      <c r="P272" s="245"/>
      <c r="Q272" s="245"/>
      <c r="R272" s="245"/>
      <c r="S272" s="245"/>
      <c r="T272" s="245"/>
      <c r="U272" s="245"/>
      <c r="V272" s="245"/>
      <c r="W272" s="243">
        <v>3657</v>
      </c>
      <c r="X272" s="243"/>
      <c r="Y272" s="243"/>
      <c r="Z272" s="243"/>
      <c r="AA272" s="243"/>
      <c r="AB272" s="243"/>
      <c r="AC272" s="243"/>
      <c r="AD272" s="243"/>
      <c r="AE272" s="245">
        <v>8.65664575689431E-2</v>
      </c>
      <c r="AF272" s="245"/>
      <c r="AG272" s="245"/>
      <c r="AH272" s="245"/>
      <c r="AI272" s="245"/>
      <c r="AJ272" s="245"/>
      <c r="AK272" s="245"/>
      <c r="AL272" s="245"/>
    </row>
    <row r="273" spans="2:41" s="1" customFormat="1" ht="10.7" customHeight="1" x14ac:dyDescent="0.15">
      <c r="B273" s="250" t="s">
        <v>1081</v>
      </c>
      <c r="C273" s="250"/>
      <c r="D273" s="247">
        <v>321254490.46999902</v>
      </c>
      <c r="E273" s="247"/>
      <c r="F273" s="247"/>
      <c r="G273" s="247"/>
      <c r="H273" s="247"/>
      <c r="I273" s="247"/>
      <c r="J273" s="247"/>
      <c r="K273" s="247"/>
      <c r="L273" s="247"/>
      <c r="M273" s="247"/>
      <c r="N273" s="245">
        <v>0.109179376191682</v>
      </c>
      <c r="O273" s="245"/>
      <c r="P273" s="245"/>
      <c r="Q273" s="245"/>
      <c r="R273" s="245"/>
      <c r="S273" s="245"/>
      <c r="T273" s="245"/>
      <c r="U273" s="245"/>
      <c r="V273" s="245"/>
      <c r="W273" s="243">
        <v>3508</v>
      </c>
      <c r="X273" s="243"/>
      <c r="Y273" s="243"/>
      <c r="Z273" s="243"/>
      <c r="AA273" s="243"/>
      <c r="AB273" s="243"/>
      <c r="AC273" s="243"/>
      <c r="AD273" s="243"/>
      <c r="AE273" s="245">
        <v>8.3039412948277894E-2</v>
      </c>
      <c r="AF273" s="245"/>
      <c r="AG273" s="245"/>
      <c r="AH273" s="245"/>
      <c r="AI273" s="245"/>
      <c r="AJ273" s="245"/>
      <c r="AK273" s="245"/>
      <c r="AL273" s="245"/>
    </row>
    <row r="274" spans="2:41" s="1" customFormat="1" ht="10.7" customHeight="1" x14ac:dyDescent="0.15">
      <c r="B274" s="250" t="s">
        <v>1082</v>
      </c>
      <c r="C274" s="250"/>
      <c r="D274" s="247">
        <v>247060335.18000001</v>
      </c>
      <c r="E274" s="247"/>
      <c r="F274" s="247"/>
      <c r="G274" s="247"/>
      <c r="H274" s="247"/>
      <c r="I274" s="247"/>
      <c r="J274" s="247"/>
      <c r="K274" s="247"/>
      <c r="L274" s="247"/>
      <c r="M274" s="247"/>
      <c r="N274" s="245">
        <v>8.3964252880005294E-2</v>
      </c>
      <c r="O274" s="245"/>
      <c r="P274" s="245"/>
      <c r="Q274" s="245"/>
      <c r="R274" s="245"/>
      <c r="S274" s="245"/>
      <c r="T274" s="245"/>
      <c r="U274" s="245"/>
      <c r="V274" s="245"/>
      <c r="W274" s="243">
        <v>2495</v>
      </c>
      <c r="X274" s="243"/>
      <c r="Y274" s="243"/>
      <c r="Z274" s="243"/>
      <c r="AA274" s="243"/>
      <c r="AB274" s="243"/>
      <c r="AC274" s="243"/>
      <c r="AD274" s="243"/>
      <c r="AE274" s="245">
        <v>5.9060243815836203E-2</v>
      </c>
      <c r="AF274" s="245"/>
      <c r="AG274" s="245"/>
      <c r="AH274" s="245"/>
      <c r="AI274" s="245"/>
      <c r="AJ274" s="245"/>
      <c r="AK274" s="245"/>
      <c r="AL274" s="245"/>
    </row>
    <row r="275" spans="2:41" s="1" customFormat="1" ht="10.7" customHeight="1" x14ac:dyDescent="0.15">
      <c r="B275" s="250" t="s">
        <v>1083</v>
      </c>
      <c r="C275" s="250"/>
      <c r="D275" s="247">
        <v>346055759.140001</v>
      </c>
      <c r="E275" s="247"/>
      <c r="F275" s="247"/>
      <c r="G275" s="247"/>
      <c r="H275" s="247"/>
      <c r="I275" s="247"/>
      <c r="J275" s="247"/>
      <c r="K275" s="247"/>
      <c r="L275" s="247"/>
      <c r="M275" s="247"/>
      <c r="N275" s="245">
        <v>0.117608167453686</v>
      </c>
      <c r="O275" s="245"/>
      <c r="P275" s="245"/>
      <c r="Q275" s="245"/>
      <c r="R275" s="245"/>
      <c r="S275" s="245"/>
      <c r="T275" s="245"/>
      <c r="U275" s="245"/>
      <c r="V275" s="245"/>
      <c r="W275" s="243">
        <v>3478</v>
      </c>
      <c r="X275" s="243"/>
      <c r="Y275" s="243"/>
      <c r="Z275" s="243"/>
      <c r="AA275" s="243"/>
      <c r="AB275" s="243"/>
      <c r="AC275" s="243"/>
      <c r="AD275" s="243"/>
      <c r="AE275" s="245">
        <v>8.2329269736063401E-2</v>
      </c>
      <c r="AF275" s="245"/>
      <c r="AG275" s="245"/>
      <c r="AH275" s="245"/>
      <c r="AI275" s="245"/>
      <c r="AJ275" s="245"/>
      <c r="AK275" s="245"/>
      <c r="AL275" s="245"/>
    </row>
    <row r="276" spans="2:41" s="1" customFormat="1" ht="10.7" customHeight="1" x14ac:dyDescent="0.15">
      <c r="B276" s="250" t="s">
        <v>1084</v>
      </c>
      <c r="C276" s="250"/>
      <c r="D276" s="247">
        <v>263318361.96000001</v>
      </c>
      <c r="E276" s="247"/>
      <c r="F276" s="247"/>
      <c r="G276" s="247"/>
      <c r="H276" s="247"/>
      <c r="I276" s="247"/>
      <c r="J276" s="247"/>
      <c r="K276" s="247"/>
      <c r="L276" s="247"/>
      <c r="M276" s="247"/>
      <c r="N276" s="245">
        <v>8.9489595792258805E-2</v>
      </c>
      <c r="O276" s="245"/>
      <c r="P276" s="245"/>
      <c r="Q276" s="245"/>
      <c r="R276" s="245"/>
      <c r="S276" s="245"/>
      <c r="T276" s="245"/>
      <c r="U276" s="245"/>
      <c r="V276" s="245"/>
      <c r="W276" s="243">
        <v>2372</v>
      </c>
      <c r="X276" s="243"/>
      <c r="Y276" s="243"/>
      <c r="Z276" s="243"/>
      <c r="AA276" s="243"/>
      <c r="AB276" s="243"/>
      <c r="AC276" s="243"/>
      <c r="AD276" s="243"/>
      <c r="AE276" s="245">
        <v>5.6148656645756898E-2</v>
      </c>
      <c r="AF276" s="245"/>
      <c r="AG276" s="245"/>
      <c r="AH276" s="245"/>
      <c r="AI276" s="245"/>
      <c r="AJ276" s="245"/>
      <c r="AK276" s="245"/>
      <c r="AL276" s="245"/>
    </row>
    <row r="277" spans="2:41" s="1" customFormat="1" ht="10.7" customHeight="1" x14ac:dyDescent="0.15">
      <c r="B277" s="250" t="s">
        <v>1085</v>
      </c>
      <c r="C277" s="250"/>
      <c r="D277" s="247">
        <v>185057179.41</v>
      </c>
      <c r="E277" s="247"/>
      <c r="F277" s="247"/>
      <c r="G277" s="247"/>
      <c r="H277" s="247"/>
      <c r="I277" s="247"/>
      <c r="J277" s="247"/>
      <c r="K277" s="247"/>
      <c r="L277" s="247"/>
      <c r="M277" s="247"/>
      <c r="N277" s="245">
        <v>6.2892280130362202E-2</v>
      </c>
      <c r="O277" s="245"/>
      <c r="P277" s="245"/>
      <c r="Q277" s="245"/>
      <c r="R277" s="245"/>
      <c r="S277" s="245"/>
      <c r="T277" s="245"/>
      <c r="U277" s="245"/>
      <c r="V277" s="245"/>
      <c r="W277" s="243">
        <v>1588</v>
      </c>
      <c r="X277" s="243"/>
      <c r="Y277" s="243"/>
      <c r="Z277" s="243"/>
      <c r="AA277" s="243"/>
      <c r="AB277" s="243"/>
      <c r="AC277" s="243"/>
      <c r="AD277" s="243"/>
      <c r="AE277" s="245">
        <v>3.7590247366552303E-2</v>
      </c>
      <c r="AF277" s="245"/>
      <c r="AG277" s="245"/>
      <c r="AH277" s="245"/>
      <c r="AI277" s="245"/>
      <c r="AJ277" s="245"/>
      <c r="AK277" s="245"/>
      <c r="AL277" s="245"/>
    </row>
    <row r="278" spans="2:41" s="1" customFormat="1" ht="10.7" customHeight="1" x14ac:dyDescent="0.15">
      <c r="B278" s="250" t="s">
        <v>1086</v>
      </c>
      <c r="C278" s="250"/>
      <c r="D278" s="247">
        <v>243746816.38999999</v>
      </c>
      <c r="E278" s="247"/>
      <c r="F278" s="247"/>
      <c r="G278" s="247"/>
      <c r="H278" s="247"/>
      <c r="I278" s="247"/>
      <c r="J278" s="247"/>
      <c r="K278" s="247"/>
      <c r="L278" s="247"/>
      <c r="M278" s="247"/>
      <c r="N278" s="245">
        <v>8.2838142817038204E-2</v>
      </c>
      <c r="O278" s="245"/>
      <c r="P278" s="245"/>
      <c r="Q278" s="245"/>
      <c r="R278" s="245"/>
      <c r="S278" s="245"/>
      <c r="T278" s="245"/>
      <c r="U278" s="245"/>
      <c r="V278" s="245"/>
      <c r="W278" s="243">
        <v>1646</v>
      </c>
      <c r="X278" s="243"/>
      <c r="Y278" s="243"/>
      <c r="Z278" s="243"/>
      <c r="AA278" s="243"/>
      <c r="AB278" s="243"/>
      <c r="AC278" s="243"/>
      <c r="AD278" s="243"/>
      <c r="AE278" s="245">
        <v>3.8963190910166902E-2</v>
      </c>
      <c r="AF278" s="245"/>
      <c r="AG278" s="245"/>
      <c r="AH278" s="245"/>
      <c r="AI278" s="245"/>
      <c r="AJ278" s="245"/>
      <c r="AK278" s="245"/>
      <c r="AL278" s="245"/>
    </row>
    <row r="279" spans="2:41" s="1" customFormat="1" ht="10.7" customHeight="1" x14ac:dyDescent="0.15">
      <c r="B279" s="250" t="s">
        <v>1087</v>
      </c>
      <c r="C279" s="250"/>
      <c r="D279" s="247">
        <v>9620639.3300000001</v>
      </c>
      <c r="E279" s="247"/>
      <c r="F279" s="247"/>
      <c r="G279" s="247"/>
      <c r="H279" s="247"/>
      <c r="I279" s="247"/>
      <c r="J279" s="247"/>
      <c r="K279" s="247"/>
      <c r="L279" s="247"/>
      <c r="M279" s="247"/>
      <c r="N279" s="245">
        <v>3.26960534957145E-3</v>
      </c>
      <c r="O279" s="245"/>
      <c r="P279" s="245"/>
      <c r="Q279" s="245"/>
      <c r="R279" s="245"/>
      <c r="S279" s="245"/>
      <c r="T279" s="245"/>
      <c r="U279" s="245"/>
      <c r="V279" s="245"/>
      <c r="W279" s="243">
        <v>68</v>
      </c>
      <c r="X279" s="243"/>
      <c r="Y279" s="243"/>
      <c r="Z279" s="243"/>
      <c r="AA279" s="243"/>
      <c r="AB279" s="243"/>
      <c r="AC279" s="243"/>
      <c r="AD279" s="243"/>
      <c r="AE279" s="245">
        <v>1.6096579476861199E-3</v>
      </c>
      <c r="AF279" s="245"/>
      <c r="AG279" s="245"/>
      <c r="AH279" s="245"/>
      <c r="AI279" s="245"/>
      <c r="AJ279" s="245"/>
      <c r="AK279" s="245"/>
      <c r="AL279" s="245"/>
    </row>
    <row r="280" spans="2:41" s="1" customFormat="1" ht="10.7" customHeight="1" x14ac:dyDescent="0.15">
      <c r="B280" s="250" t="s">
        <v>1088</v>
      </c>
      <c r="C280" s="250"/>
      <c r="D280" s="247">
        <v>247954.61</v>
      </c>
      <c r="E280" s="247"/>
      <c r="F280" s="247"/>
      <c r="G280" s="247"/>
      <c r="H280" s="247"/>
      <c r="I280" s="247"/>
      <c r="J280" s="247"/>
      <c r="K280" s="247"/>
      <c r="L280" s="247"/>
      <c r="M280" s="247"/>
      <c r="N280" s="245">
        <v>8.4268175065960304E-5</v>
      </c>
      <c r="O280" s="245"/>
      <c r="P280" s="245"/>
      <c r="Q280" s="245"/>
      <c r="R280" s="245"/>
      <c r="S280" s="245"/>
      <c r="T280" s="245"/>
      <c r="U280" s="245"/>
      <c r="V280" s="245"/>
      <c r="W280" s="243">
        <v>4</v>
      </c>
      <c r="X280" s="243"/>
      <c r="Y280" s="243"/>
      <c r="Z280" s="243"/>
      <c r="AA280" s="243"/>
      <c r="AB280" s="243"/>
      <c r="AC280" s="243"/>
      <c r="AD280" s="243"/>
      <c r="AE280" s="245">
        <v>9.4685761628595104E-5</v>
      </c>
      <c r="AF280" s="245"/>
      <c r="AG280" s="245"/>
      <c r="AH280" s="245"/>
      <c r="AI280" s="245"/>
      <c r="AJ280" s="245"/>
      <c r="AK280" s="245"/>
      <c r="AL280" s="245"/>
    </row>
    <row r="281" spans="2:41" s="1" customFormat="1" ht="10.7" customHeight="1" x14ac:dyDescent="0.15">
      <c r="B281" s="250" t="s">
        <v>1089</v>
      </c>
      <c r="C281" s="250"/>
      <c r="D281" s="247">
        <v>1561109.23</v>
      </c>
      <c r="E281" s="247"/>
      <c r="F281" s="247"/>
      <c r="G281" s="247"/>
      <c r="H281" s="247"/>
      <c r="I281" s="247"/>
      <c r="J281" s="247"/>
      <c r="K281" s="247"/>
      <c r="L281" s="247"/>
      <c r="M281" s="247"/>
      <c r="N281" s="245">
        <v>5.3054801397209902E-4</v>
      </c>
      <c r="O281" s="245"/>
      <c r="P281" s="245"/>
      <c r="Q281" s="245"/>
      <c r="R281" s="245"/>
      <c r="S281" s="245"/>
      <c r="T281" s="245"/>
      <c r="U281" s="245"/>
      <c r="V281" s="245"/>
      <c r="W281" s="243">
        <v>10</v>
      </c>
      <c r="X281" s="243"/>
      <c r="Y281" s="243"/>
      <c r="Z281" s="243"/>
      <c r="AA281" s="243"/>
      <c r="AB281" s="243"/>
      <c r="AC281" s="243"/>
      <c r="AD281" s="243"/>
      <c r="AE281" s="245">
        <v>2.36714404071488E-4</v>
      </c>
      <c r="AF281" s="245"/>
      <c r="AG281" s="245"/>
      <c r="AH281" s="245"/>
      <c r="AI281" s="245"/>
      <c r="AJ281" s="245"/>
      <c r="AK281" s="245"/>
      <c r="AL281" s="245"/>
    </row>
    <row r="282" spans="2:41" s="1" customFormat="1" ht="10.7" customHeight="1" x14ac:dyDescent="0.15">
      <c r="B282" s="250" t="s">
        <v>1090</v>
      </c>
      <c r="C282" s="250"/>
      <c r="D282" s="247">
        <v>13084.61</v>
      </c>
      <c r="E282" s="247"/>
      <c r="F282" s="247"/>
      <c r="G282" s="247"/>
      <c r="H282" s="247"/>
      <c r="I282" s="247"/>
      <c r="J282" s="247"/>
      <c r="K282" s="247"/>
      <c r="L282" s="247"/>
      <c r="M282" s="247"/>
      <c r="N282" s="245">
        <v>4.4468469698942702E-6</v>
      </c>
      <c r="O282" s="245"/>
      <c r="P282" s="245"/>
      <c r="Q282" s="245"/>
      <c r="R282" s="245"/>
      <c r="S282" s="245"/>
      <c r="T282" s="245"/>
      <c r="U282" s="245"/>
      <c r="V282" s="245"/>
      <c r="W282" s="243">
        <v>1</v>
      </c>
      <c r="X282" s="243"/>
      <c r="Y282" s="243"/>
      <c r="Z282" s="243"/>
      <c r="AA282" s="243"/>
      <c r="AB282" s="243"/>
      <c r="AC282" s="243"/>
      <c r="AD282" s="243"/>
      <c r="AE282" s="245">
        <v>2.36714404071488E-5</v>
      </c>
      <c r="AF282" s="245"/>
      <c r="AG282" s="245"/>
      <c r="AH282" s="245"/>
      <c r="AI282" s="245"/>
      <c r="AJ282" s="245"/>
      <c r="AK282" s="245"/>
      <c r="AL282" s="245"/>
    </row>
    <row r="283" spans="2:41" s="1" customFormat="1" ht="10.7" customHeight="1" x14ac:dyDescent="0.15">
      <c r="B283" s="250" t="s">
        <v>1091</v>
      </c>
      <c r="C283" s="250"/>
      <c r="D283" s="247">
        <v>209764.23</v>
      </c>
      <c r="E283" s="247"/>
      <c r="F283" s="247"/>
      <c r="G283" s="247"/>
      <c r="H283" s="247"/>
      <c r="I283" s="247"/>
      <c r="J283" s="247"/>
      <c r="K283" s="247"/>
      <c r="L283" s="247"/>
      <c r="M283" s="247"/>
      <c r="N283" s="245">
        <v>7.1289051073566899E-5</v>
      </c>
      <c r="O283" s="245"/>
      <c r="P283" s="245"/>
      <c r="Q283" s="245"/>
      <c r="R283" s="245"/>
      <c r="S283" s="245"/>
      <c r="T283" s="245"/>
      <c r="U283" s="245"/>
      <c r="V283" s="245"/>
      <c r="W283" s="243">
        <v>3</v>
      </c>
      <c r="X283" s="243"/>
      <c r="Y283" s="243"/>
      <c r="Z283" s="243"/>
      <c r="AA283" s="243"/>
      <c r="AB283" s="243"/>
      <c r="AC283" s="243"/>
      <c r="AD283" s="243"/>
      <c r="AE283" s="245">
        <v>7.1014321221446301E-5</v>
      </c>
      <c r="AF283" s="245"/>
      <c r="AG283" s="245"/>
      <c r="AH283" s="245"/>
      <c r="AI283" s="245"/>
      <c r="AJ283" s="245"/>
      <c r="AK283" s="245"/>
      <c r="AL283" s="245"/>
    </row>
    <row r="284" spans="2:41" s="1" customFormat="1" ht="9.6" customHeight="1" x14ac:dyDescent="0.15">
      <c r="B284" s="249"/>
      <c r="C284" s="249"/>
      <c r="D284" s="248">
        <v>2942446656.8299999</v>
      </c>
      <c r="E284" s="248"/>
      <c r="F284" s="248"/>
      <c r="G284" s="248"/>
      <c r="H284" s="248"/>
      <c r="I284" s="248"/>
      <c r="J284" s="248"/>
      <c r="K284" s="248"/>
      <c r="L284" s="248"/>
      <c r="M284" s="248"/>
      <c r="N284" s="246">
        <v>1</v>
      </c>
      <c r="O284" s="246"/>
      <c r="P284" s="246"/>
      <c r="Q284" s="246"/>
      <c r="R284" s="246"/>
      <c r="S284" s="246"/>
      <c r="T284" s="246"/>
      <c r="U284" s="246"/>
      <c r="V284" s="246"/>
      <c r="W284" s="244">
        <v>42245</v>
      </c>
      <c r="X284" s="244"/>
      <c r="Y284" s="244"/>
      <c r="Z284" s="244"/>
      <c r="AA284" s="244"/>
      <c r="AB284" s="244"/>
      <c r="AC284" s="244"/>
      <c r="AD284" s="244"/>
      <c r="AE284" s="246">
        <v>1</v>
      </c>
      <c r="AF284" s="246"/>
      <c r="AG284" s="246"/>
      <c r="AH284" s="246"/>
      <c r="AI284" s="246"/>
      <c r="AJ284" s="246"/>
      <c r="AK284" s="246"/>
      <c r="AL284" s="246"/>
    </row>
    <row r="285" spans="2:41" s="1" customFormat="1" ht="9" customHeight="1" x14ac:dyDescent="0.15"/>
    <row r="286" spans="2:41" s="1" customFormat="1" ht="19.149999999999999" customHeight="1" x14ac:dyDescent="0.15">
      <c r="B286" s="226" t="s">
        <v>1192</v>
      </c>
      <c r="C286" s="226"/>
      <c r="D286" s="226"/>
      <c r="E286" s="226"/>
      <c r="F286" s="226"/>
      <c r="G286" s="226"/>
      <c r="H286" s="226"/>
      <c r="I286" s="226"/>
      <c r="J286" s="226"/>
      <c r="K286" s="226"/>
      <c r="L286" s="226"/>
      <c r="M286" s="226"/>
      <c r="N286" s="226"/>
      <c r="O286" s="226"/>
      <c r="P286" s="226"/>
      <c r="Q286" s="226"/>
      <c r="R286" s="226"/>
      <c r="S286" s="226"/>
      <c r="T286" s="226"/>
      <c r="U286" s="226"/>
      <c r="V286" s="226"/>
      <c r="W286" s="226"/>
      <c r="X286" s="226"/>
      <c r="Y286" s="226"/>
      <c r="Z286" s="226"/>
      <c r="AA286" s="226"/>
      <c r="AB286" s="226"/>
      <c r="AC286" s="226"/>
      <c r="AD286" s="226"/>
      <c r="AE286" s="226"/>
      <c r="AF286" s="226"/>
      <c r="AG286" s="226"/>
      <c r="AH286" s="226"/>
      <c r="AI286" s="226"/>
      <c r="AJ286" s="226"/>
      <c r="AK286" s="226"/>
      <c r="AL286" s="226"/>
      <c r="AM286" s="226"/>
      <c r="AN286" s="226"/>
      <c r="AO286" s="226"/>
    </row>
    <row r="287" spans="2:41" s="1" customFormat="1" ht="7.9" customHeight="1" x14ac:dyDescent="0.15"/>
    <row r="288" spans="2:41" s="1" customFormat="1" ht="12.2" customHeight="1" x14ac:dyDescent="0.15">
      <c r="B288" s="224" t="s">
        <v>1073</v>
      </c>
      <c r="C288" s="224"/>
      <c r="D288" s="224" t="s">
        <v>1070</v>
      </c>
      <c r="E288" s="224"/>
      <c r="F288" s="224"/>
      <c r="G288" s="224"/>
      <c r="H288" s="224"/>
      <c r="I288" s="224"/>
      <c r="J288" s="224"/>
      <c r="K288" s="224"/>
      <c r="L288" s="224"/>
      <c r="M288" s="224"/>
      <c r="N288" s="224" t="s">
        <v>1071</v>
      </c>
      <c r="O288" s="224"/>
      <c r="P288" s="224"/>
      <c r="Q288" s="224"/>
      <c r="R288" s="224"/>
      <c r="S288" s="224"/>
      <c r="T288" s="224"/>
      <c r="U288" s="224"/>
      <c r="V288" s="224"/>
      <c r="W288" s="224" t="s">
        <v>1072</v>
      </c>
      <c r="X288" s="224"/>
      <c r="Y288" s="224"/>
      <c r="Z288" s="224"/>
      <c r="AA288" s="224"/>
      <c r="AB288" s="224"/>
      <c r="AC288" s="224"/>
      <c r="AD288" s="224"/>
      <c r="AE288" s="224" t="s">
        <v>1071</v>
      </c>
      <c r="AF288" s="224"/>
      <c r="AG288" s="224"/>
      <c r="AH288" s="224"/>
      <c r="AI288" s="224"/>
      <c r="AJ288" s="224"/>
      <c r="AK288" s="224"/>
      <c r="AL288" s="224"/>
      <c r="AM288" s="224"/>
    </row>
    <row r="289" spans="2:39" s="1" customFormat="1" ht="12.2" customHeight="1" x14ac:dyDescent="0.15">
      <c r="B289" s="250" t="s">
        <v>1144</v>
      </c>
      <c r="C289" s="250"/>
      <c r="D289" s="247">
        <v>2767008191.9400201</v>
      </c>
      <c r="E289" s="247"/>
      <c r="F289" s="247"/>
      <c r="G289" s="247"/>
      <c r="H289" s="247"/>
      <c r="I289" s="247"/>
      <c r="J289" s="247"/>
      <c r="K289" s="247"/>
      <c r="L289" s="247"/>
      <c r="M289" s="247"/>
      <c r="N289" s="245">
        <v>0.94037667106631395</v>
      </c>
      <c r="O289" s="245"/>
      <c r="P289" s="245"/>
      <c r="Q289" s="245"/>
      <c r="R289" s="245"/>
      <c r="S289" s="245"/>
      <c r="T289" s="245"/>
      <c r="U289" s="245"/>
      <c r="V289" s="245"/>
      <c r="W289" s="243">
        <v>40125</v>
      </c>
      <c r="X289" s="243"/>
      <c r="Y289" s="243"/>
      <c r="Z289" s="243"/>
      <c r="AA289" s="243"/>
      <c r="AB289" s="243"/>
      <c r="AC289" s="243"/>
      <c r="AD289" s="243"/>
      <c r="AE289" s="245">
        <v>0.94981654633684498</v>
      </c>
      <c r="AF289" s="245"/>
      <c r="AG289" s="245"/>
      <c r="AH289" s="245"/>
      <c r="AI289" s="245"/>
      <c r="AJ289" s="245"/>
      <c r="AK289" s="245"/>
      <c r="AL289" s="245"/>
      <c r="AM289" s="245"/>
    </row>
    <row r="290" spans="2:39" s="1" customFormat="1" ht="12.2" customHeight="1" x14ac:dyDescent="0.15">
      <c r="B290" s="250" t="s">
        <v>1176</v>
      </c>
      <c r="C290" s="250"/>
      <c r="D290" s="247">
        <v>67795133.900000095</v>
      </c>
      <c r="E290" s="247"/>
      <c r="F290" s="247"/>
      <c r="G290" s="247"/>
      <c r="H290" s="247"/>
      <c r="I290" s="247"/>
      <c r="J290" s="247"/>
      <c r="K290" s="247"/>
      <c r="L290" s="247"/>
      <c r="M290" s="247"/>
      <c r="N290" s="245">
        <v>2.3040395224373501E-2</v>
      </c>
      <c r="O290" s="245"/>
      <c r="P290" s="245"/>
      <c r="Q290" s="245"/>
      <c r="R290" s="245"/>
      <c r="S290" s="245"/>
      <c r="T290" s="245"/>
      <c r="U290" s="245"/>
      <c r="V290" s="245"/>
      <c r="W290" s="243">
        <v>1075</v>
      </c>
      <c r="X290" s="243"/>
      <c r="Y290" s="243"/>
      <c r="Z290" s="243"/>
      <c r="AA290" s="243"/>
      <c r="AB290" s="243"/>
      <c r="AC290" s="243"/>
      <c r="AD290" s="243"/>
      <c r="AE290" s="245">
        <v>2.5446798437684898E-2</v>
      </c>
      <c r="AF290" s="245"/>
      <c r="AG290" s="245"/>
      <c r="AH290" s="245"/>
      <c r="AI290" s="245"/>
      <c r="AJ290" s="245"/>
      <c r="AK290" s="245"/>
      <c r="AL290" s="245"/>
      <c r="AM290" s="245"/>
    </row>
    <row r="291" spans="2:39" s="1" customFormat="1" ht="12.2" customHeight="1" x14ac:dyDescent="0.15">
      <c r="B291" s="250" t="s">
        <v>1075</v>
      </c>
      <c r="C291" s="250"/>
      <c r="D291" s="247">
        <v>36287306.530000001</v>
      </c>
      <c r="E291" s="247"/>
      <c r="F291" s="247"/>
      <c r="G291" s="247"/>
      <c r="H291" s="247"/>
      <c r="I291" s="247"/>
      <c r="J291" s="247"/>
      <c r="K291" s="247"/>
      <c r="L291" s="247"/>
      <c r="M291" s="247"/>
      <c r="N291" s="245">
        <v>1.2332358326962301E-2</v>
      </c>
      <c r="O291" s="245"/>
      <c r="P291" s="245"/>
      <c r="Q291" s="245"/>
      <c r="R291" s="245"/>
      <c r="S291" s="245"/>
      <c r="T291" s="245"/>
      <c r="U291" s="245"/>
      <c r="V291" s="245"/>
      <c r="W291" s="243">
        <v>387</v>
      </c>
      <c r="X291" s="243"/>
      <c r="Y291" s="243"/>
      <c r="Z291" s="243"/>
      <c r="AA291" s="243"/>
      <c r="AB291" s="243"/>
      <c r="AC291" s="243"/>
      <c r="AD291" s="243"/>
      <c r="AE291" s="245">
        <v>9.1608474375665799E-3</v>
      </c>
      <c r="AF291" s="245"/>
      <c r="AG291" s="245"/>
      <c r="AH291" s="245"/>
      <c r="AI291" s="245"/>
      <c r="AJ291" s="245"/>
      <c r="AK291" s="245"/>
      <c r="AL291" s="245"/>
      <c r="AM291" s="245"/>
    </row>
    <row r="292" spans="2:39" s="1" customFormat="1" ht="12.2" customHeight="1" x14ac:dyDescent="0.15">
      <c r="B292" s="250" t="s">
        <v>1076</v>
      </c>
      <c r="C292" s="250"/>
      <c r="D292" s="247">
        <v>17076260.579999998</v>
      </c>
      <c r="E292" s="247"/>
      <c r="F292" s="247"/>
      <c r="G292" s="247"/>
      <c r="H292" s="247"/>
      <c r="I292" s="247"/>
      <c r="J292" s="247"/>
      <c r="K292" s="247"/>
      <c r="L292" s="247"/>
      <c r="M292" s="247"/>
      <c r="N292" s="245">
        <v>5.8034223119601902E-3</v>
      </c>
      <c r="O292" s="245"/>
      <c r="P292" s="245"/>
      <c r="Q292" s="245"/>
      <c r="R292" s="245"/>
      <c r="S292" s="245"/>
      <c r="T292" s="245"/>
      <c r="U292" s="245"/>
      <c r="V292" s="245"/>
      <c r="W292" s="243">
        <v>171</v>
      </c>
      <c r="X292" s="243"/>
      <c r="Y292" s="243"/>
      <c r="Z292" s="243"/>
      <c r="AA292" s="243"/>
      <c r="AB292" s="243"/>
      <c r="AC292" s="243"/>
      <c r="AD292" s="243"/>
      <c r="AE292" s="245">
        <v>4.0478163096224398E-3</v>
      </c>
      <c r="AF292" s="245"/>
      <c r="AG292" s="245"/>
      <c r="AH292" s="245"/>
      <c r="AI292" s="245"/>
      <c r="AJ292" s="245"/>
      <c r="AK292" s="245"/>
      <c r="AL292" s="245"/>
      <c r="AM292" s="245"/>
    </row>
    <row r="293" spans="2:39" s="1" customFormat="1" ht="12.2" customHeight="1" x14ac:dyDescent="0.15">
      <c r="B293" s="250" t="s">
        <v>1077</v>
      </c>
      <c r="C293" s="250"/>
      <c r="D293" s="247">
        <v>8519268.8900000006</v>
      </c>
      <c r="E293" s="247"/>
      <c r="F293" s="247"/>
      <c r="G293" s="247"/>
      <c r="H293" s="247"/>
      <c r="I293" s="247"/>
      <c r="J293" s="247"/>
      <c r="K293" s="247"/>
      <c r="L293" s="247"/>
      <c r="M293" s="247"/>
      <c r="N293" s="245">
        <v>2.8953010482705098E-3</v>
      </c>
      <c r="O293" s="245"/>
      <c r="P293" s="245"/>
      <c r="Q293" s="245"/>
      <c r="R293" s="245"/>
      <c r="S293" s="245"/>
      <c r="T293" s="245"/>
      <c r="U293" s="245"/>
      <c r="V293" s="245"/>
      <c r="W293" s="243">
        <v>90</v>
      </c>
      <c r="X293" s="243"/>
      <c r="Y293" s="243"/>
      <c r="Z293" s="243"/>
      <c r="AA293" s="243"/>
      <c r="AB293" s="243"/>
      <c r="AC293" s="243"/>
      <c r="AD293" s="243"/>
      <c r="AE293" s="245">
        <v>2.13042963664339E-3</v>
      </c>
      <c r="AF293" s="245"/>
      <c r="AG293" s="245"/>
      <c r="AH293" s="245"/>
      <c r="AI293" s="245"/>
      <c r="AJ293" s="245"/>
      <c r="AK293" s="245"/>
      <c r="AL293" s="245"/>
      <c r="AM293" s="245"/>
    </row>
    <row r="294" spans="2:39" s="1" customFormat="1" ht="12.2" customHeight="1" x14ac:dyDescent="0.15">
      <c r="B294" s="250" t="s">
        <v>1078</v>
      </c>
      <c r="C294" s="250"/>
      <c r="D294" s="247">
        <v>14038135.75</v>
      </c>
      <c r="E294" s="247"/>
      <c r="F294" s="247"/>
      <c r="G294" s="247"/>
      <c r="H294" s="247"/>
      <c r="I294" s="247"/>
      <c r="J294" s="247"/>
      <c r="K294" s="247"/>
      <c r="L294" s="247"/>
      <c r="M294" s="247"/>
      <c r="N294" s="245">
        <v>4.7709057757817398E-3</v>
      </c>
      <c r="O294" s="245"/>
      <c r="P294" s="245"/>
      <c r="Q294" s="245"/>
      <c r="R294" s="245"/>
      <c r="S294" s="245"/>
      <c r="T294" s="245"/>
      <c r="U294" s="245"/>
      <c r="V294" s="245"/>
      <c r="W294" s="243">
        <v>89</v>
      </c>
      <c r="X294" s="243"/>
      <c r="Y294" s="243"/>
      <c r="Z294" s="243"/>
      <c r="AA294" s="243"/>
      <c r="AB294" s="243"/>
      <c r="AC294" s="243"/>
      <c r="AD294" s="243"/>
      <c r="AE294" s="245">
        <v>2.1067581962362402E-3</v>
      </c>
      <c r="AF294" s="245"/>
      <c r="AG294" s="245"/>
      <c r="AH294" s="245"/>
      <c r="AI294" s="245"/>
      <c r="AJ294" s="245"/>
      <c r="AK294" s="245"/>
      <c r="AL294" s="245"/>
      <c r="AM294" s="245"/>
    </row>
    <row r="295" spans="2:39" s="1" customFormat="1" ht="12.2" customHeight="1" x14ac:dyDescent="0.15">
      <c r="B295" s="250" t="s">
        <v>1079</v>
      </c>
      <c r="C295" s="250"/>
      <c r="D295" s="247">
        <v>154666.85999999999</v>
      </c>
      <c r="E295" s="247"/>
      <c r="F295" s="247"/>
      <c r="G295" s="247"/>
      <c r="H295" s="247"/>
      <c r="I295" s="247"/>
      <c r="J295" s="247"/>
      <c r="K295" s="247"/>
      <c r="L295" s="247"/>
      <c r="M295" s="247"/>
      <c r="N295" s="245">
        <v>5.2564031922545397E-5</v>
      </c>
      <c r="O295" s="245"/>
      <c r="P295" s="245"/>
      <c r="Q295" s="245"/>
      <c r="R295" s="245"/>
      <c r="S295" s="245"/>
      <c r="T295" s="245"/>
      <c r="U295" s="245"/>
      <c r="V295" s="245"/>
      <c r="W295" s="243">
        <v>5</v>
      </c>
      <c r="X295" s="243"/>
      <c r="Y295" s="243"/>
      <c r="Z295" s="243"/>
      <c r="AA295" s="243"/>
      <c r="AB295" s="243"/>
      <c r="AC295" s="243"/>
      <c r="AD295" s="243"/>
      <c r="AE295" s="245">
        <v>1.18357202035744E-4</v>
      </c>
      <c r="AF295" s="245"/>
      <c r="AG295" s="245"/>
      <c r="AH295" s="245"/>
      <c r="AI295" s="245"/>
      <c r="AJ295" s="245"/>
      <c r="AK295" s="245"/>
      <c r="AL295" s="245"/>
      <c r="AM295" s="245"/>
    </row>
    <row r="296" spans="2:39" s="1" customFormat="1" ht="12.2" customHeight="1" x14ac:dyDescent="0.15">
      <c r="B296" s="250" t="s">
        <v>1081</v>
      </c>
      <c r="C296" s="250"/>
      <c r="D296" s="247">
        <v>4207222.3899999997</v>
      </c>
      <c r="E296" s="247"/>
      <c r="F296" s="247"/>
      <c r="G296" s="247"/>
      <c r="H296" s="247"/>
      <c r="I296" s="247"/>
      <c r="J296" s="247"/>
      <c r="K296" s="247"/>
      <c r="L296" s="247"/>
      <c r="M296" s="247"/>
      <c r="N296" s="245">
        <v>1.42983811796016E-3</v>
      </c>
      <c r="O296" s="245"/>
      <c r="P296" s="245"/>
      <c r="Q296" s="245"/>
      <c r="R296" s="245"/>
      <c r="S296" s="245"/>
      <c r="T296" s="245"/>
      <c r="U296" s="245"/>
      <c r="V296" s="245"/>
      <c r="W296" s="243">
        <v>25</v>
      </c>
      <c r="X296" s="243"/>
      <c r="Y296" s="243"/>
      <c r="Z296" s="243"/>
      <c r="AA296" s="243"/>
      <c r="AB296" s="243"/>
      <c r="AC296" s="243"/>
      <c r="AD296" s="243"/>
      <c r="AE296" s="245">
        <v>5.9178601017871905E-4</v>
      </c>
      <c r="AF296" s="245"/>
      <c r="AG296" s="245"/>
      <c r="AH296" s="245"/>
      <c r="AI296" s="245"/>
      <c r="AJ296" s="245"/>
      <c r="AK296" s="245"/>
      <c r="AL296" s="245"/>
      <c r="AM296" s="245"/>
    </row>
    <row r="297" spans="2:39" s="1" customFormat="1" ht="12.2" customHeight="1" x14ac:dyDescent="0.15">
      <c r="B297" s="250" t="s">
        <v>1080</v>
      </c>
      <c r="C297" s="250"/>
      <c r="D297" s="247">
        <v>27360469.989999998</v>
      </c>
      <c r="E297" s="247"/>
      <c r="F297" s="247"/>
      <c r="G297" s="247"/>
      <c r="H297" s="247"/>
      <c r="I297" s="247"/>
      <c r="J297" s="247"/>
      <c r="K297" s="247"/>
      <c r="L297" s="247"/>
      <c r="M297" s="247"/>
      <c r="N297" s="245">
        <v>9.2985440964548308E-3</v>
      </c>
      <c r="O297" s="245"/>
      <c r="P297" s="245"/>
      <c r="Q297" s="245"/>
      <c r="R297" s="245"/>
      <c r="S297" s="245"/>
      <c r="T297" s="245"/>
      <c r="U297" s="245"/>
      <c r="V297" s="245"/>
      <c r="W297" s="243">
        <v>278</v>
      </c>
      <c r="X297" s="243"/>
      <c r="Y297" s="243"/>
      <c r="Z297" s="243"/>
      <c r="AA297" s="243"/>
      <c r="AB297" s="243"/>
      <c r="AC297" s="243"/>
      <c r="AD297" s="243"/>
      <c r="AE297" s="245">
        <v>6.5806604331873596E-3</v>
      </c>
      <c r="AF297" s="245"/>
      <c r="AG297" s="245"/>
      <c r="AH297" s="245"/>
      <c r="AI297" s="245"/>
      <c r="AJ297" s="245"/>
      <c r="AK297" s="245"/>
      <c r="AL297" s="245"/>
      <c r="AM297" s="245"/>
    </row>
    <row r="298" spans="2:39" s="1" customFormat="1" ht="9.6" customHeight="1" x14ac:dyDescent="0.15">
      <c r="B298" s="249"/>
      <c r="C298" s="249"/>
      <c r="D298" s="248">
        <v>2942446656.83002</v>
      </c>
      <c r="E298" s="248"/>
      <c r="F298" s="248"/>
      <c r="G298" s="248"/>
      <c r="H298" s="248"/>
      <c r="I298" s="248"/>
      <c r="J298" s="248"/>
      <c r="K298" s="248"/>
      <c r="L298" s="248"/>
      <c r="M298" s="248"/>
      <c r="N298" s="246">
        <v>1</v>
      </c>
      <c r="O298" s="246"/>
      <c r="P298" s="246"/>
      <c r="Q298" s="246"/>
      <c r="R298" s="246"/>
      <c r="S298" s="246"/>
      <c r="T298" s="246"/>
      <c r="U298" s="246"/>
      <c r="V298" s="246"/>
      <c r="W298" s="244">
        <v>42245</v>
      </c>
      <c r="X298" s="244"/>
      <c r="Y298" s="244"/>
      <c r="Z298" s="244"/>
      <c r="AA298" s="244"/>
      <c r="AB298" s="244"/>
      <c r="AC298" s="244"/>
      <c r="AD298" s="244"/>
      <c r="AE298" s="246">
        <v>1</v>
      </c>
      <c r="AF298" s="246"/>
      <c r="AG298" s="246"/>
      <c r="AH298" s="246"/>
      <c r="AI298" s="246"/>
      <c r="AJ298" s="246"/>
      <c r="AK298" s="246"/>
      <c r="AL298" s="246"/>
      <c r="AM298" s="246"/>
    </row>
    <row r="299" spans="2:39" s="1" customFormat="1" ht="28.7" customHeight="1" x14ac:dyDescent="0.15"/>
  </sheetData>
  <mergeCells count="1210">
    <mergeCell ref="AA181:AI181"/>
    <mergeCell ref="AB130:AE130"/>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A167:AI167"/>
    <mergeCell ref="AA168:AI168"/>
    <mergeCell ref="AA169:AI169"/>
    <mergeCell ref="AC122:AG122"/>
    <mergeCell ref="AC123:AG123"/>
    <mergeCell ref="AC124:AG124"/>
    <mergeCell ref="AC125:AG125"/>
    <mergeCell ref="AC126:AG126"/>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100:AG100"/>
    <mergeCell ref="AC101:AG101"/>
    <mergeCell ref="AC102:AG102"/>
    <mergeCell ref="AC103:AG103"/>
    <mergeCell ref="AC39:AJ39"/>
    <mergeCell ref="AC40:AJ40"/>
    <mergeCell ref="AC41:AJ41"/>
    <mergeCell ref="AC42:AJ42"/>
    <mergeCell ref="AC43:AJ43"/>
    <mergeCell ref="AC44:AJ44"/>
    <mergeCell ref="AC45:AJ45"/>
    <mergeCell ref="AC46:AJ46"/>
    <mergeCell ref="AC47:AJ47"/>
    <mergeCell ref="AC48:AJ48"/>
    <mergeCell ref="AC49:AJ49"/>
    <mergeCell ref="AC50:AJ50"/>
    <mergeCell ref="AC51:AJ51"/>
    <mergeCell ref="AC52:AJ52"/>
    <mergeCell ref="AC53:AJ53"/>
    <mergeCell ref="AC57:AG57"/>
    <mergeCell ref="AC58:AG58"/>
    <mergeCell ref="AC59:AG59"/>
    <mergeCell ref="AC60:AG60"/>
    <mergeCell ref="AC61:AG61"/>
    <mergeCell ref="AC62:AG62"/>
    <mergeCell ref="AC63:AG63"/>
    <mergeCell ref="AC64:AG64"/>
    <mergeCell ref="AC65:AG65"/>
    <mergeCell ref="AC66:AG66"/>
    <mergeCell ref="AC67:AG67"/>
    <mergeCell ref="AC68:AG68"/>
    <mergeCell ref="AC69:AG69"/>
    <mergeCell ref="AC70:AG70"/>
    <mergeCell ref="AC71:AG71"/>
    <mergeCell ref="AC72:AG72"/>
    <mergeCell ref="AC73:AG73"/>
    <mergeCell ref="AC74:AG74"/>
    <mergeCell ref="AC75:AG75"/>
    <mergeCell ref="AG214:AM214"/>
    <mergeCell ref="AG215:AM215"/>
    <mergeCell ref="AH100:AL100"/>
    <mergeCell ref="AH101:AL101"/>
    <mergeCell ref="AH102:AL102"/>
    <mergeCell ref="AH103:AL103"/>
    <mergeCell ref="AH104:AL104"/>
    <mergeCell ref="AH105:AL105"/>
    <mergeCell ref="AH106:AL106"/>
    <mergeCell ref="AH107:AL107"/>
    <mergeCell ref="AH108:AL108"/>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3:AG93"/>
    <mergeCell ref="AC94:AG94"/>
    <mergeCell ref="AC95:AG95"/>
    <mergeCell ref="AC118:AG118"/>
    <mergeCell ref="AC119:AG119"/>
    <mergeCell ref="AC120:AG120"/>
    <mergeCell ref="AC121:AG121"/>
    <mergeCell ref="AE253:AL253"/>
    <mergeCell ref="AE254:AL254"/>
    <mergeCell ref="W246:AD246"/>
    <mergeCell ref="W247:AD247"/>
    <mergeCell ref="W248:AD248"/>
    <mergeCell ref="W249:AD249"/>
    <mergeCell ref="W250:AD250"/>
    <mergeCell ref="W251:AD251"/>
    <mergeCell ref="W252:AD252"/>
    <mergeCell ref="W253:AD253"/>
    <mergeCell ref="W254:AD254"/>
    <mergeCell ref="AC96:AG96"/>
    <mergeCell ref="AC97:AG97"/>
    <mergeCell ref="AC98:AG98"/>
    <mergeCell ref="AC99:AG99"/>
    <mergeCell ref="AD227:AL227"/>
    <mergeCell ref="AD228:AL228"/>
    <mergeCell ref="AD229:AL229"/>
    <mergeCell ref="AD230:AL230"/>
    <mergeCell ref="AD231:AL231"/>
    <mergeCell ref="AD232:AL232"/>
    <mergeCell ref="AD233:AL233"/>
    <mergeCell ref="AD234:AL234"/>
    <mergeCell ref="AD235:AL235"/>
    <mergeCell ref="AD236:AL236"/>
    <mergeCell ref="AD237:AL237"/>
    <mergeCell ref="AD238:AL238"/>
    <mergeCell ref="AD239:AL239"/>
    <mergeCell ref="AG161:AM161"/>
    <mergeCell ref="AG162:AM162"/>
    <mergeCell ref="AG163:AM163"/>
    <mergeCell ref="AG213:AM213"/>
    <mergeCell ref="AE292:AM292"/>
    <mergeCell ref="AE293:AM293"/>
    <mergeCell ref="AE294:AM294"/>
    <mergeCell ref="AE255:AL255"/>
    <mergeCell ref="AE256:AL256"/>
    <mergeCell ref="AE257:AL257"/>
    <mergeCell ref="AE258:AL258"/>
    <mergeCell ref="AE259:AL259"/>
    <mergeCell ref="AE260:AL260"/>
    <mergeCell ref="AE261:AL261"/>
    <mergeCell ref="AE265:AL265"/>
    <mergeCell ref="AE266:AL266"/>
    <mergeCell ref="AE267:AL267"/>
    <mergeCell ref="AE268:AL268"/>
    <mergeCell ref="AE269:AL269"/>
    <mergeCell ref="AE270:AL270"/>
    <mergeCell ref="AE271:AL271"/>
    <mergeCell ref="AE272:AL272"/>
    <mergeCell ref="AE273:AL273"/>
    <mergeCell ref="AE274:AL274"/>
    <mergeCell ref="AG158:AM158"/>
    <mergeCell ref="AG159:AM159"/>
    <mergeCell ref="AG160:AM160"/>
    <mergeCell ref="AE275:AL275"/>
    <mergeCell ref="AE276:AL276"/>
    <mergeCell ref="AE277:AL277"/>
    <mergeCell ref="AE278:AL278"/>
    <mergeCell ref="AE279:AL279"/>
    <mergeCell ref="AE280:AL280"/>
    <mergeCell ref="AE281:AL281"/>
    <mergeCell ref="AE282:AL282"/>
    <mergeCell ref="AE283:AL283"/>
    <mergeCell ref="AE284:AL284"/>
    <mergeCell ref="AE288:AM288"/>
    <mergeCell ref="AE289:AM289"/>
    <mergeCell ref="AE290:AM290"/>
    <mergeCell ref="AE291:AM291"/>
    <mergeCell ref="AD240:AL240"/>
    <mergeCell ref="AD241:AL241"/>
    <mergeCell ref="AD242:AL242"/>
    <mergeCell ref="AE219:AL219"/>
    <mergeCell ref="AE220:AL220"/>
    <mergeCell ref="AE221:AL221"/>
    <mergeCell ref="AE222:AL222"/>
    <mergeCell ref="AE223:AL223"/>
    <mergeCell ref="AE246:AL246"/>
    <mergeCell ref="AE247:AL247"/>
    <mergeCell ref="AE248:AL248"/>
    <mergeCell ref="AE249:AL249"/>
    <mergeCell ref="AE250:AL250"/>
    <mergeCell ref="AE251:AL251"/>
    <mergeCell ref="AE252:AL252"/>
    <mergeCell ref="AH123:AL123"/>
    <mergeCell ref="AH124:AL124"/>
    <mergeCell ref="AH125:AL125"/>
    <mergeCell ref="AE295:AM295"/>
    <mergeCell ref="AE296:AM296"/>
    <mergeCell ref="AE297:AM297"/>
    <mergeCell ref="AE298:AM298"/>
    <mergeCell ref="AF130:AM130"/>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F147:AM147"/>
    <mergeCell ref="AF148:AM148"/>
    <mergeCell ref="AF149:AM149"/>
    <mergeCell ref="AF150:AM150"/>
    <mergeCell ref="AF151:AM151"/>
    <mergeCell ref="AF152:AM152"/>
    <mergeCell ref="AF153:AM153"/>
    <mergeCell ref="AG157:AM157"/>
    <mergeCell ref="AH185:AM185"/>
    <mergeCell ref="AH186:AM186"/>
    <mergeCell ref="AH187:AM187"/>
    <mergeCell ref="AH188:AM188"/>
    <mergeCell ref="AH189:AM189"/>
    <mergeCell ref="AH193:AM193"/>
    <mergeCell ref="AH194:AM194"/>
    <mergeCell ref="AH195:AM195"/>
    <mergeCell ref="AH196:AM196"/>
    <mergeCell ref="AH197:AM197"/>
    <mergeCell ref="AH198:AM198"/>
    <mergeCell ref="AH199:AM199"/>
    <mergeCell ref="AH200:AM200"/>
    <mergeCell ref="AH201:AM201"/>
    <mergeCell ref="AH202:AM202"/>
    <mergeCell ref="AH203:AM203"/>
    <mergeCell ref="AJ170:AM170"/>
    <mergeCell ref="AJ171:AM171"/>
    <mergeCell ref="AJ172:AM172"/>
    <mergeCell ref="AJ173:AM173"/>
    <mergeCell ref="AJ174:AM174"/>
    <mergeCell ref="AJ175:AM175"/>
    <mergeCell ref="AJ176:AM176"/>
    <mergeCell ref="AJ177:AM177"/>
    <mergeCell ref="AJ178:AM178"/>
    <mergeCell ref="AJ179:AM179"/>
    <mergeCell ref="AJ180:AM180"/>
    <mergeCell ref="AJ181:AM181"/>
    <mergeCell ref="AA170:AI170"/>
    <mergeCell ref="AA171:AI171"/>
    <mergeCell ref="AA172:AI172"/>
    <mergeCell ref="AA173:AI173"/>
    <mergeCell ref="AH204:AM204"/>
    <mergeCell ref="AH205:AM205"/>
    <mergeCell ref="AH206:AM206"/>
    <mergeCell ref="AH207:AM207"/>
    <mergeCell ref="AH208:AM208"/>
    <mergeCell ref="AH209:AM209"/>
    <mergeCell ref="AH57:AN57"/>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H86:AN86"/>
    <mergeCell ref="AH87:AN87"/>
    <mergeCell ref="AH88:AN88"/>
    <mergeCell ref="AH89:AN89"/>
    <mergeCell ref="AH93:AL93"/>
    <mergeCell ref="AH94:AL94"/>
    <mergeCell ref="AH95:AL95"/>
    <mergeCell ref="AH96:AL96"/>
    <mergeCell ref="AH97:AL97"/>
    <mergeCell ref="AH98:AL98"/>
    <mergeCell ref="AH99:AL99"/>
    <mergeCell ref="AJ167:AM167"/>
    <mergeCell ref="AJ168:AM168"/>
    <mergeCell ref="AJ169:AM169"/>
    <mergeCell ref="AH126:AL126"/>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K53:AL53"/>
    <mergeCell ref="B1:K3"/>
    <mergeCell ref="B100:I100"/>
    <mergeCell ref="B101:I101"/>
    <mergeCell ref="B102:I102"/>
    <mergeCell ref="B103:I103"/>
    <mergeCell ref="B104:I104"/>
    <mergeCell ref="B105:I105"/>
    <mergeCell ref="B106:I106"/>
    <mergeCell ref="B107:I107"/>
    <mergeCell ref="B108:I108"/>
    <mergeCell ref="B5:AO5"/>
    <mergeCell ref="B7:J9"/>
    <mergeCell ref="J94:S94"/>
    <mergeCell ref="J95:S95"/>
    <mergeCell ref="J96:S96"/>
    <mergeCell ref="J97:S97"/>
    <mergeCell ref="J98:S98"/>
    <mergeCell ref="J99:S99"/>
    <mergeCell ref="K57:S57"/>
    <mergeCell ref="K58:S58"/>
    <mergeCell ref="K59:S59"/>
    <mergeCell ref="K60:S60"/>
    <mergeCell ref="K61:S61"/>
    <mergeCell ref="K62:S62"/>
    <mergeCell ref="K63:S63"/>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B124:I124"/>
    <mergeCell ref="J40:S40"/>
    <mergeCell ref="J41:S41"/>
    <mergeCell ref="J42:S42"/>
    <mergeCell ref="J43:S43"/>
    <mergeCell ref="J44:S44"/>
    <mergeCell ref="J45:S45"/>
    <mergeCell ref="J46:S46"/>
    <mergeCell ref="J47:S47"/>
    <mergeCell ref="J48:S48"/>
    <mergeCell ref="J49:S49"/>
    <mergeCell ref="J50:S50"/>
    <mergeCell ref="J51:S51"/>
    <mergeCell ref="J52:S52"/>
    <mergeCell ref="J53:S53"/>
    <mergeCell ref="J93:S93"/>
    <mergeCell ref="B125:I125"/>
    <mergeCell ref="B126:I126"/>
    <mergeCell ref="B128:AO128"/>
    <mergeCell ref="B13:I13"/>
    <mergeCell ref="B130:I130"/>
    <mergeCell ref="B131:I131"/>
    <mergeCell ref="B132:I132"/>
    <mergeCell ref="B133:I133"/>
    <mergeCell ref="B134:I134"/>
    <mergeCell ref="B135:I135"/>
    <mergeCell ref="B136:I136"/>
    <mergeCell ref="B137:I137"/>
    <mergeCell ref="B138:I138"/>
    <mergeCell ref="B139:I139"/>
    <mergeCell ref="B14:I14"/>
    <mergeCell ref="B140:I140"/>
    <mergeCell ref="B141:I141"/>
    <mergeCell ref="J13:S13"/>
    <mergeCell ref="J131:Q131"/>
    <mergeCell ref="J132:Q132"/>
    <mergeCell ref="J133:Q133"/>
    <mergeCell ref="J134:Q134"/>
    <mergeCell ref="J135:Q135"/>
    <mergeCell ref="J136:Q136"/>
    <mergeCell ref="J137:Q137"/>
    <mergeCell ref="J138:Q138"/>
    <mergeCell ref="J139:Q139"/>
    <mergeCell ref="J14:S14"/>
    <mergeCell ref="J140:Q140"/>
    <mergeCell ref="J141:Q141"/>
    <mergeCell ref="J38:S38"/>
    <mergeCell ref="J39:S39"/>
    <mergeCell ref="B142:I142"/>
    <mergeCell ref="B143:I143"/>
    <mergeCell ref="B144:I144"/>
    <mergeCell ref="B145:I145"/>
    <mergeCell ref="B146:I146"/>
    <mergeCell ref="B147:I147"/>
    <mergeCell ref="B148:I148"/>
    <mergeCell ref="B149:I149"/>
    <mergeCell ref="B15:I15"/>
    <mergeCell ref="B150:I150"/>
    <mergeCell ref="B151:I151"/>
    <mergeCell ref="B152:I152"/>
    <mergeCell ref="B153:I153"/>
    <mergeCell ref="B155:AO155"/>
    <mergeCell ref="B157:H157"/>
    <mergeCell ref="B158:H158"/>
    <mergeCell ref="B159:H159"/>
    <mergeCell ref="B16:I16"/>
    <mergeCell ref="J114:S114"/>
    <mergeCell ref="J115:S115"/>
    <mergeCell ref="J116:S116"/>
    <mergeCell ref="J117:S117"/>
    <mergeCell ref="J118:S118"/>
    <mergeCell ref="J119:S119"/>
    <mergeCell ref="J120:S120"/>
    <mergeCell ref="J121:S121"/>
    <mergeCell ref="J122:S122"/>
    <mergeCell ref="J123:S123"/>
    <mergeCell ref="J124:S124"/>
    <mergeCell ref="J125:S125"/>
    <mergeCell ref="J126:S126"/>
    <mergeCell ref="J130:Q130"/>
    <mergeCell ref="B160:H160"/>
    <mergeCell ref="B161:H161"/>
    <mergeCell ref="B162:H162"/>
    <mergeCell ref="B163:H163"/>
    <mergeCell ref="B165:AO165"/>
    <mergeCell ref="B167:G167"/>
    <mergeCell ref="B168:G168"/>
    <mergeCell ref="B169:G169"/>
    <mergeCell ref="B17:I17"/>
    <mergeCell ref="B170:G170"/>
    <mergeCell ref="B171:G171"/>
    <mergeCell ref="B172:G172"/>
    <mergeCell ref="B173:G173"/>
    <mergeCell ref="B174:G174"/>
    <mergeCell ref="B175:G175"/>
    <mergeCell ref="B176:G176"/>
    <mergeCell ref="B177:G177"/>
    <mergeCell ref="I163:R163"/>
    <mergeCell ref="J100:S100"/>
    <mergeCell ref="J101:S101"/>
    <mergeCell ref="J102:S102"/>
    <mergeCell ref="J103:S103"/>
    <mergeCell ref="J104:S104"/>
    <mergeCell ref="J105:S105"/>
    <mergeCell ref="J106:S106"/>
    <mergeCell ref="J107:S107"/>
    <mergeCell ref="J108:S108"/>
    <mergeCell ref="J109:S109"/>
    <mergeCell ref="J110:S110"/>
    <mergeCell ref="J111:S111"/>
    <mergeCell ref="J112:S112"/>
    <mergeCell ref="J113:S113"/>
    <mergeCell ref="B178:G178"/>
    <mergeCell ref="B179:G179"/>
    <mergeCell ref="B18:I18"/>
    <mergeCell ref="B180:G180"/>
    <mergeCell ref="B181:G181"/>
    <mergeCell ref="B183:AO183"/>
    <mergeCell ref="B185:F185"/>
    <mergeCell ref="B186:F186"/>
    <mergeCell ref="B187:F187"/>
    <mergeCell ref="B188:F188"/>
    <mergeCell ref="B189:F189"/>
    <mergeCell ref="B19:I19"/>
    <mergeCell ref="B191:AO191"/>
    <mergeCell ref="B193:E193"/>
    <mergeCell ref="B194:E194"/>
    <mergeCell ref="B195:E195"/>
    <mergeCell ref="B196:E196"/>
    <mergeCell ref="H173:Q173"/>
    <mergeCell ref="H174:Q174"/>
    <mergeCell ref="H175:Q175"/>
    <mergeCell ref="H176:Q176"/>
    <mergeCell ref="H177:Q177"/>
    <mergeCell ref="H178:Q178"/>
    <mergeCell ref="H179:Q179"/>
    <mergeCell ref="H180:Q180"/>
    <mergeCell ref="H181:Q181"/>
    <mergeCell ref="I157:R157"/>
    <mergeCell ref="I158:R158"/>
    <mergeCell ref="I159:R159"/>
    <mergeCell ref="I160:R160"/>
    <mergeCell ref="I161:R161"/>
    <mergeCell ref="I162:R162"/>
    <mergeCell ref="B197:E197"/>
    <mergeCell ref="B198:E198"/>
    <mergeCell ref="B199:E199"/>
    <mergeCell ref="B20:I20"/>
    <mergeCell ref="B200:E200"/>
    <mergeCell ref="B201:E201"/>
    <mergeCell ref="B202:E202"/>
    <mergeCell ref="B203:E203"/>
    <mergeCell ref="B204:E204"/>
    <mergeCell ref="B205:E205"/>
    <mergeCell ref="B206:E206"/>
    <mergeCell ref="B207:E207"/>
    <mergeCell ref="B208:E208"/>
    <mergeCell ref="B209:E209"/>
    <mergeCell ref="B21:I21"/>
    <mergeCell ref="B211:AO211"/>
    <mergeCell ref="B213:D213"/>
    <mergeCell ref="B97:I97"/>
    <mergeCell ref="B98:I98"/>
    <mergeCell ref="B99:I99"/>
    <mergeCell ref="F209:O209"/>
    <mergeCell ref="G185:P185"/>
    <mergeCell ref="G186:P186"/>
    <mergeCell ref="G187:P187"/>
    <mergeCell ref="G188:P188"/>
    <mergeCell ref="G189:P189"/>
    <mergeCell ref="H167:Q167"/>
    <mergeCell ref="H168:Q168"/>
    <mergeCell ref="H169:Q169"/>
    <mergeCell ref="H170:Q170"/>
    <mergeCell ref="H171:Q171"/>
    <mergeCell ref="H172:Q172"/>
    <mergeCell ref="B214:D214"/>
    <mergeCell ref="B215:D215"/>
    <mergeCell ref="B217:AO217"/>
    <mergeCell ref="B219:C219"/>
    <mergeCell ref="B22:I22"/>
    <mergeCell ref="B220:C220"/>
    <mergeCell ref="B221:C221"/>
    <mergeCell ref="B222:C222"/>
    <mergeCell ref="B223:C223"/>
    <mergeCell ref="B225:AO225"/>
    <mergeCell ref="B23:I23"/>
    <mergeCell ref="B24:I24"/>
    <mergeCell ref="B244:AO244"/>
    <mergeCell ref="B246:C246"/>
    <mergeCell ref="B247:C247"/>
    <mergeCell ref="B248:C248"/>
    <mergeCell ref="B249:C249"/>
    <mergeCell ref="B25:I25"/>
    <mergeCell ref="B81:J81"/>
    <mergeCell ref="B82:J82"/>
    <mergeCell ref="B83:J83"/>
    <mergeCell ref="B84:J84"/>
    <mergeCell ref="B85:J85"/>
    <mergeCell ref="B86:J86"/>
    <mergeCell ref="B87:J87"/>
    <mergeCell ref="B88:J88"/>
    <mergeCell ref="B89:J89"/>
    <mergeCell ref="B91:AO91"/>
    <mergeCell ref="B93:I93"/>
    <mergeCell ref="B94:I94"/>
    <mergeCell ref="B95:I95"/>
    <mergeCell ref="B96:I96"/>
    <mergeCell ref="B250:C250"/>
    <mergeCell ref="B251:C251"/>
    <mergeCell ref="B252:C252"/>
    <mergeCell ref="B253:C253"/>
    <mergeCell ref="B254:C254"/>
    <mergeCell ref="B255:C255"/>
    <mergeCell ref="B256:C256"/>
    <mergeCell ref="B257:C257"/>
    <mergeCell ref="B258:C258"/>
    <mergeCell ref="B259:C259"/>
    <mergeCell ref="B26:I26"/>
    <mergeCell ref="B260:C260"/>
    <mergeCell ref="B261:C261"/>
    <mergeCell ref="B263:AO263"/>
    <mergeCell ref="B265:C265"/>
    <mergeCell ref="B266:C266"/>
    <mergeCell ref="B267:C267"/>
    <mergeCell ref="B66:J66"/>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AO28"/>
    <mergeCell ref="B280:C280"/>
    <mergeCell ref="B281:C281"/>
    <mergeCell ref="B282:C282"/>
    <mergeCell ref="B283:C283"/>
    <mergeCell ref="B49:I49"/>
    <mergeCell ref="B50:I50"/>
    <mergeCell ref="B51:I51"/>
    <mergeCell ref="B52:I52"/>
    <mergeCell ref="B53:I53"/>
    <mergeCell ref="B55:AO55"/>
    <mergeCell ref="B57:J57"/>
    <mergeCell ref="B58:J58"/>
    <mergeCell ref="B59:J59"/>
    <mergeCell ref="B60:J60"/>
    <mergeCell ref="B61:J61"/>
    <mergeCell ref="B62:J62"/>
    <mergeCell ref="B63:J63"/>
    <mergeCell ref="B64:J64"/>
    <mergeCell ref="B65:J65"/>
    <mergeCell ref="B284:C284"/>
    <mergeCell ref="B286:AO286"/>
    <mergeCell ref="B288:C288"/>
    <mergeCell ref="B289:C289"/>
    <mergeCell ref="B290:C290"/>
    <mergeCell ref="B291:C291"/>
    <mergeCell ref="B292:C292"/>
    <mergeCell ref="B293:C293"/>
    <mergeCell ref="B294:C294"/>
    <mergeCell ref="B295:C295"/>
    <mergeCell ref="B296:C296"/>
    <mergeCell ref="B297:C297"/>
    <mergeCell ref="B298:C298"/>
    <mergeCell ref="B30:I3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C227:L227"/>
    <mergeCell ref="C228:L228"/>
    <mergeCell ref="C229:L229"/>
    <mergeCell ref="C230:L230"/>
    <mergeCell ref="C231:L231"/>
    <mergeCell ref="C232:L232"/>
    <mergeCell ref="C233:L233"/>
    <mergeCell ref="C234:L234"/>
    <mergeCell ref="C235:L235"/>
    <mergeCell ref="C236:L236"/>
    <mergeCell ref="C237:L237"/>
    <mergeCell ref="C238:L238"/>
    <mergeCell ref="C239:L239"/>
    <mergeCell ref="C240:L240"/>
    <mergeCell ref="C241:L241"/>
    <mergeCell ref="C242:L242"/>
    <mergeCell ref="D219:M219"/>
    <mergeCell ref="D220:M220"/>
    <mergeCell ref="D221:M221"/>
    <mergeCell ref="D222:M222"/>
    <mergeCell ref="D223:M223"/>
    <mergeCell ref="M233:U233"/>
    <mergeCell ref="M234:U234"/>
    <mergeCell ref="M235:U235"/>
    <mergeCell ref="M236:U236"/>
    <mergeCell ref="M237:U237"/>
    <mergeCell ref="M238:U238"/>
    <mergeCell ref="M239:U239"/>
    <mergeCell ref="M240:U240"/>
    <mergeCell ref="M241:U241"/>
    <mergeCell ref="M242:U242"/>
    <mergeCell ref="D246:M246"/>
    <mergeCell ref="D247:M247"/>
    <mergeCell ref="D248:M248"/>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65:M265"/>
    <mergeCell ref="D266:M266"/>
    <mergeCell ref="D267:M267"/>
    <mergeCell ref="D268:M268"/>
    <mergeCell ref="D269:M269"/>
    <mergeCell ref="D270:M270"/>
    <mergeCell ref="D271:M271"/>
    <mergeCell ref="D272:M272"/>
    <mergeCell ref="D273:M273"/>
    <mergeCell ref="D274:M274"/>
    <mergeCell ref="D275:M275"/>
    <mergeCell ref="D276:M276"/>
    <mergeCell ref="D277:M277"/>
    <mergeCell ref="D278:M278"/>
    <mergeCell ref="D279:M279"/>
    <mergeCell ref="D280:M280"/>
    <mergeCell ref="D281:M281"/>
    <mergeCell ref="D282:M282"/>
    <mergeCell ref="D283:M283"/>
    <mergeCell ref="D284:M284"/>
    <mergeCell ref="D288:M288"/>
    <mergeCell ref="D289:M289"/>
    <mergeCell ref="D290:M290"/>
    <mergeCell ref="D291:M291"/>
    <mergeCell ref="D292:M292"/>
    <mergeCell ref="D293:M293"/>
    <mergeCell ref="D294:M294"/>
    <mergeCell ref="D295:M295"/>
    <mergeCell ref="D296:M296"/>
    <mergeCell ref="D297:M297"/>
    <mergeCell ref="D298:M298"/>
    <mergeCell ref="E213:N213"/>
    <mergeCell ref="E214:N214"/>
    <mergeCell ref="E215:N215"/>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J142:Q142"/>
    <mergeCell ref="J143:Q143"/>
    <mergeCell ref="J144:Q144"/>
    <mergeCell ref="J145:Q145"/>
    <mergeCell ref="J146:Q146"/>
    <mergeCell ref="J147:Q147"/>
    <mergeCell ref="J148:Q148"/>
    <mergeCell ref="J149:Q149"/>
    <mergeCell ref="J15:S15"/>
    <mergeCell ref="J150:Q150"/>
    <mergeCell ref="J151:Q151"/>
    <mergeCell ref="J152:Q152"/>
    <mergeCell ref="J153:Q153"/>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K64:S64"/>
    <mergeCell ref="K65:S65"/>
    <mergeCell ref="K66:S66"/>
    <mergeCell ref="K67:S67"/>
    <mergeCell ref="K68:S68"/>
    <mergeCell ref="K69:S69"/>
    <mergeCell ref="K70:S70"/>
    <mergeCell ref="K71:S71"/>
    <mergeCell ref="K72:S72"/>
    <mergeCell ref="K73:S73"/>
    <mergeCell ref="K74:S74"/>
    <mergeCell ref="K75:S75"/>
    <mergeCell ref="K76:S76"/>
    <mergeCell ref="K77:S77"/>
    <mergeCell ref="K78:S78"/>
    <mergeCell ref="K79:S79"/>
    <mergeCell ref="K80:S80"/>
    <mergeCell ref="K81:S81"/>
    <mergeCell ref="K82:S82"/>
    <mergeCell ref="K83:S83"/>
    <mergeCell ref="K84:S84"/>
    <mergeCell ref="K85:S85"/>
    <mergeCell ref="K86:S86"/>
    <mergeCell ref="K87:S87"/>
    <mergeCell ref="K88:S88"/>
    <mergeCell ref="K89:S89"/>
    <mergeCell ref="L2:AO2"/>
    <mergeCell ref="L8:T8"/>
    <mergeCell ref="M227:U227"/>
    <mergeCell ref="M228:U228"/>
    <mergeCell ref="M229:U229"/>
    <mergeCell ref="M230:U230"/>
    <mergeCell ref="M231:U231"/>
    <mergeCell ref="M232:U232"/>
    <mergeCell ref="N219:V219"/>
    <mergeCell ref="N220:V220"/>
    <mergeCell ref="N221:V221"/>
    <mergeCell ref="N222:V222"/>
    <mergeCell ref="N223:V223"/>
    <mergeCell ref="P209:X209"/>
    <mergeCell ref="Q185:Y185"/>
    <mergeCell ref="Q186:Y186"/>
    <mergeCell ref="Q187:Y187"/>
    <mergeCell ref="Q188:Y188"/>
    <mergeCell ref="Q189:Y189"/>
    <mergeCell ref="R130:AA130"/>
    <mergeCell ref="R131:AA131"/>
    <mergeCell ref="R132:AA132"/>
    <mergeCell ref="R133:AA133"/>
    <mergeCell ref="N246:V246"/>
    <mergeCell ref="N247:V247"/>
    <mergeCell ref="N248:V248"/>
    <mergeCell ref="N249:V249"/>
    <mergeCell ref="N250:V250"/>
    <mergeCell ref="N251:V251"/>
    <mergeCell ref="N252:V252"/>
    <mergeCell ref="N253:V253"/>
    <mergeCell ref="N254:V254"/>
    <mergeCell ref="N255:V255"/>
    <mergeCell ref="N256:V256"/>
    <mergeCell ref="N257:V257"/>
    <mergeCell ref="N258:V258"/>
    <mergeCell ref="N259:V259"/>
    <mergeCell ref="N260:V260"/>
    <mergeCell ref="N261:V261"/>
    <mergeCell ref="N265:V265"/>
    <mergeCell ref="N266:V266"/>
    <mergeCell ref="N267:V267"/>
    <mergeCell ref="N268:V268"/>
    <mergeCell ref="N269:V269"/>
    <mergeCell ref="N270:V270"/>
    <mergeCell ref="N271:V271"/>
    <mergeCell ref="N272:V272"/>
    <mergeCell ref="N273:V273"/>
    <mergeCell ref="N274:V274"/>
    <mergeCell ref="N275:V275"/>
    <mergeCell ref="N276:V276"/>
    <mergeCell ref="N277:V277"/>
    <mergeCell ref="N278:V278"/>
    <mergeCell ref="N279:V279"/>
    <mergeCell ref="N280:V280"/>
    <mergeCell ref="N281:V281"/>
    <mergeCell ref="N282:V282"/>
    <mergeCell ref="N283:V283"/>
    <mergeCell ref="N284:V284"/>
    <mergeCell ref="N288:V288"/>
    <mergeCell ref="N289:V289"/>
    <mergeCell ref="N290:V290"/>
    <mergeCell ref="N291:V291"/>
    <mergeCell ref="N292:V292"/>
    <mergeCell ref="N293:V293"/>
    <mergeCell ref="N294:V294"/>
    <mergeCell ref="N295:V295"/>
    <mergeCell ref="N296:V296"/>
    <mergeCell ref="N297:V297"/>
    <mergeCell ref="N298:V298"/>
    <mergeCell ref="O213:W213"/>
    <mergeCell ref="O214:W214"/>
    <mergeCell ref="O215:W215"/>
    <mergeCell ref="P193:X193"/>
    <mergeCell ref="P194:X194"/>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R176:Z176"/>
    <mergeCell ref="R177:Z177"/>
    <mergeCell ref="R178:Z178"/>
    <mergeCell ref="R179:Z179"/>
    <mergeCell ref="R180:Z180"/>
    <mergeCell ref="R134:AA134"/>
    <mergeCell ref="R135:AA135"/>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R150:AA150"/>
    <mergeCell ref="AA174:AI174"/>
    <mergeCell ref="AA175:AI175"/>
    <mergeCell ref="AA176:AI176"/>
    <mergeCell ref="AA177:AI177"/>
    <mergeCell ref="AA178:AI178"/>
    <mergeCell ref="AA179:AI179"/>
    <mergeCell ref="AA180:AI180"/>
    <mergeCell ref="T119:AB119"/>
    <mergeCell ref="T120:AB120"/>
    <mergeCell ref="T121:AB121"/>
    <mergeCell ref="T122:AB122"/>
    <mergeCell ref="T123:AB123"/>
    <mergeCell ref="R151:AA151"/>
    <mergeCell ref="R152:AA152"/>
    <mergeCell ref="R153:AA153"/>
    <mergeCell ref="R167:Z167"/>
    <mergeCell ref="R168:Z168"/>
    <mergeCell ref="R169:Z169"/>
    <mergeCell ref="R170:Z170"/>
    <mergeCell ref="R171:Z171"/>
    <mergeCell ref="R172:Z172"/>
    <mergeCell ref="R173:Z173"/>
    <mergeCell ref="R174:Z174"/>
    <mergeCell ref="R175:Z175"/>
    <mergeCell ref="AB147:AE147"/>
    <mergeCell ref="AB148:AE148"/>
    <mergeCell ref="AB149:AE149"/>
    <mergeCell ref="AB150:AE150"/>
    <mergeCell ref="AB151:AE151"/>
    <mergeCell ref="AB152:AE152"/>
    <mergeCell ref="AB153:AE153"/>
    <mergeCell ref="AB157:AF157"/>
    <mergeCell ref="AB158:AF158"/>
    <mergeCell ref="AB159:AF159"/>
    <mergeCell ref="AB160:AF160"/>
    <mergeCell ref="AB161:AF161"/>
    <mergeCell ref="AB162:AF162"/>
    <mergeCell ref="AB163:AF163"/>
    <mergeCell ref="T33:AB33"/>
    <mergeCell ref="T34:AB34"/>
    <mergeCell ref="T35:AB35"/>
    <mergeCell ref="T36:AB36"/>
    <mergeCell ref="T37:AB37"/>
    <mergeCell ref="T38:AB38"/>
    <mergeCell ref="T39:AB39"/>
    <mergeCell ref="T40:AB40"/>
    <mergeCell ref="T41:AB41"/>
    <mergeCell ref="T42:AB42"/>
    <mergeCell ref="T43:AB43"/>
    <mergeCell ref="T44:AB44"/>
    <mergeCell ref="R181:Z181"/>
    <mergeCell ref="S157:AA157"/>
    <mergeCell ref="S158:AA158"/>
    <mergeCell ref="S159:AA159"/>
    <mergeCell ref="S160:AA160"/>
    <mergeCell ref="S161:AA161"/>
    <mergeCell ref="S162:AA162"/>
    <mergeCell ref="S163:AA163"/>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45:AB45"/>
    <mergeCell ref="T46:AB46"/>
    <mergeCell ref="T47:AB47"/>
    <mergeCell ref="T48:AB48"/>
    <mergeCell ref="T49:AB49"/>
    <mergeCell ref="T50:AB50"/>
    <mergeCell ref="T51:AB51"/>
    <mergeCell ref="T52:AB52"/>
    <mergeCell ref="T53:AB53"/>
    <mergeCell ref="T57:AB57"/>
    <mergeCell ref="T58:AB58"/>
    <mergeCell ref="T59:AB59"/>
    <mergeCell ref="T60:AB60"/>
    <mergeCell ref="T61:AB61"/>
    <mergeCell ref="T62:AB62"/>
    <mergeCell ref="T63:AB63"/>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3:AB93"/>
    <mergeCell ref="T94:AB94"/>
    <mergeCell ref="T95:AB95"/>
    <mergeCell ref="T96:AB96"/>
    <mergeCell ref="T97:AB97"/>
    <mergeCell ref="T98:AB98"/>
    <mergeCell ref="T99:AB99"/>
    <mergeCell ref="V227:AC227"/>
    <mergeCell ref="V228:AC228"/>
    <mergeCell ref="Z185:AG185"/>
    <mergeCell ref="Z186:AG186"/>
    <mergeCell ref="Z187:AG187"/>
    <mergeCell ref="Z188:AG188"/>
    <mergeCell ref="Z189:AG189"/>
    <mergeCell ref="T124:AB124"/>
    <mergeCell ref="T125:AB125"/>
    <mergeCell ref="T126:AB126"/>
    <mergeCell ref="T112:AB112"/>
    <mergeCell ref="T113:AB113"/>
    <mergeCell ref="T114:AB114"/>
    <mergeCell ref="T115:AB115"/>
    <mergeCell ref="T116:AB116"/>
    <mergeCell ref="T117:AB117"/>
    <mergeCell ref="T118:AB118"/>
    <mergeCell ref="V229:AC229"/>
    <mergeCell ref="V230:AC230"/>
    <mergeCell ref="V231:AC231"/>
    <mergeCell ref="V232:AC232"/>
    <mergeCell ref="V233:AC233"/>
    <mergeCell ref="V234:AC234"/>
    <mergeCell ref="V235:AC235"/>
    <mergeCell ref="V236:AC236"/>
    <mergeCell ref="V237:AC237"/>
    <mergeCell ref="V238:AC238"/>
    <mergeCell ref="V239:AC239"/>
    <mergeCell ref="V240:AC240"/>
    <mergeCell ref="V241:AC241"/>
    <mergeCell ref="V242:AC242"/>
    <mergeCell ref="W219:AD219"/>
    <mergeCell ref="W220:AD220"/>
    <mergeCell ref="W221:AD221"/>
    <mergeCell ref="W222:AD222"/>
    <mergeCell ref="W223:AD223"/>
    <mergeCell ref="W283:AD283"/>
    <mergeCell ref="W284:AD284"/>
    <mergeCell ref="W288:AD288"/>
    <mergeCell ref="W289:AD289"/>
    <mergeCell ref="W290:AD290"/>
    <mergeCell ref="W291:AD291"/>
    <mergeCell ref="W292:AD292"/>
    <mergeCell ref="W293:AD293"/>
    <mergeCell ref="W294:AD294"/>
    <mergeCell ref="W255:AD255"/>
    <mergeCell ref="W256:AD256"/>
    <mergeCell ref="W257:AD257"/>
    <mergeCell ref="W258:AD258"/>
    <mergeCell ref="W259:AD259"/>
    <mergeCell ref="W260:AD260"/>
    <mergeCell ref="W261:AD261"/>
    <mergeCell ref="W265:AD265"/>
    <mergeCell ref="W266:AD266"/>
    <mergeCell ref="W267:AD267"/>
    <mergeCell ref="W268:AD268"/>
    <mergeCell ref="W269:AD269"/>
    <mergeCell ref="W270:AD270"/>
    <mergeCell ref="W271:AD271"/>
    <mergeCell ref="W272:AD272"/>
    <mergeCell ref="W273:AD273"/>
    <mergeCell ref="W274:AD274"/>
    <mergeCell ref="W295:AD295"/>
    <mergeCell ref="W296:AD296"/>
    <mergeCell ref="W297:AD297"/>
    <mergeCell ref="W298:AD298"/>
    <mergeCell ref="X213:AF213"/>
    <mergeCell ref="X214:AF214"/>
    <mergeCell ref="X215:AF215"/>
    <mergeCell ref="Y193:AG193"/>
    <mergeCell ref="Y194:AG194"/>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W275:AD275"/>
    <mergeCell ref="W276:AD276"/>
    <mergeCell ref="W277:AD277"/>
    <mergeCell ref="W278:AD278"/>
    <mergeCell ref="W279:AD279"/>
    <mergeCell ref="W280:AD280"/>
    <mergeCell ref="W281:AD281"/>
    <mergeCell ref="W282:AD282"/>
  </mergeCells>
  <pageMargins left="0.7" right="0.7" top="0.75" bottom="0.75" header="0.3" footer="0.3"/>
  <pageSetup paperSize="9" scale="55" orientation="portrait" r:id="rId1"/>
  <headerFooter alignWithMargins="0">
    <oddFooter>&amp;R&amp;1#&amp;"Calibri"&amp;10&amp;K0000FFClassification : Internal</oddFooter>
  </headerFooter>
  <rowBreaks count="2" manualBreakCount="2">
    <brk id="90" max="16383" man="1"/>
    <brk id="183" max="4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zoomScaleNormal="100" workbookViewId="0"/>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214"/>
      <c r="C1" s="214"/>
    </row>
    <row r="2" spans="2:5" s="1" customFormat="1" ht="22.9" customHeight="1" x14ac:dyDescent="0.15">
      <c r="B2" s="214"/>
      <c r="C2" s="214"/>
      <c r="D2" s="219" t="s">
        <v>907</v>
      </c>
      <c r="E2" s="219"/>
    </row>
    <row r="3" spans="2:5" s="1" customFormat="1" ht="6.4" customHeight="1" x14ac:dyDescent="0.15">
      <c r="B3" s="214"/>
      <c r="C3" s="214"/>
    </row>
    <row r="4" spans="2:5" s="1" customFormat="1" ht="9.6" customHeight="1" x14ac:dyDescent="0.15"/>
    <row r="5" spans="2:5" s="1" customFormat="1" ht="33" customHeight="1" x14ac:dyDescent="0.15">
      <c r="B5" s="215" t="s">
        <v>1177</v>
      </c>
      <c r="C5" s="215"/>
      <c r="D5" s="215"/>
      <c r="E5" s="215"/>
    </row>
    <row r="6" spans="2:5" s="1" customFormat="1" ht="6.95" customHeight="1" x14ac:dyDescent="0.15"/>
    <row r="7" spans="2:5" s="1" customFormat="1" ht="5.25" customHeight="1" x14ac:dyDescent="0.15">
      <c r="B7" s="220" t="s">
        <v>1063</v>
      </c>
    </row>
    <row r="8" spans="2:5" s="1" customFormat="1" ht="21.4" customHeight="1" x14ac:dyDescent="0.15">
      <c r="B8" s="220"/>
      <c r="D8" s="4">
        <v>44592</v>
      </c>
    </row>
    <row r="9" spans="2:5" s="1" customFormat="1" ht="2.65" customHeight="1" x14ac:dyDescent="0.15">
      <c r="B9" s="220"/>
    </row>
    <row r="10" spans="2:5" s="1" customFormat="1" ht="2.1" customHeight="1" x14ac:dyDescent="0.15"/>
    <row r="11" spans="2:5" s="1" customFormat="1" ht="19.149999999999999" customHeight="1" x14ac:dyDescent="0.15">
      <c r="B11" s="226" t="s">
        <v>1178</v>
      </c>
      <c r="C11" s="226"/>
      <c r="D11" s="226"/>
      <c r="E11" s="226"/>
    </row>
    <row r="12" spans="2:5" s="1" customFormat="1" ht="238.35" customHeight="1" x14ac:dyDescent="0.15"/>
    <row r="13" spans="2:5" s="1" customFormat="1" ht="19.149999999999999" customHeight="1" x14ac:dyDescent="0.15">
      <c r="B13" s="226" t="s">
        <v>1179</v>
      </c>
      <c r="C13" s="226"/>
      <c r="D13" s="226"/>
      <c r="E13" s="226"/>
    </row>
    <row r="14" spans="2:5" s="1" customFormat="1" ht="371.1" customHeight="1" x14ac:dyDescent="0.15"/>
    <row r="15" spans="2:5" s="1" customFormat="1" ht="19.149999999999999" customHeight="1" x14ac:dyDescent="0.15">
      <c r="B15" s="226" t="s">
        <v>1180</v>
      </c>
      <c r="C15" s="226"/>
      <c r="D15" s="226"/>
      <c r="E15" s="226"/>
    </row>
    <row r="16" spans="2:5" s="1" customFormat="1" ht="354.6" customHeight="1" x14ac:dyDescent="0.15"/>
    <row r="17" spans="2:5" s="1" customFormat="1" ht="19.149999999999999" customHeight="1" x14ac:dyDescent="0.15">
      <c r="B17" s="226" t="s">
        <v>1181</v>
      </c>
      <c r="C17" s="226"/>
      <c r="D17" s="226"/>
      <c r="E17" s="226"/>
    </row>
    <row r="18" spans="2:5" s="1" customFormat="1" ht="365.25" customHeight="1" x14ac:dyDescent="0.15"/>
    <row r="19" spans="2:5" s="1" customFormat="1" ht="19.149999999999999" customHeight="1" x14ac:dyDescent="0.15">
      <c r="B19" s="226" t="s">
        <v>1182</v>
      </c>
      <c r="C19" s="226"/>
      <c r="D19" s="226"/>
      <c r="E19" s="226"/>
    </row>
    <row r="20" spans="2:5" s="1" customFormat="1" ht="352.5" customHeight="1" x14ac:dyDescent="0.15"/>
    <row r="21" spans="2:5" s="1" customFormat="1" ht="19.149999999999999" customHeight="1" x14ac:dyDescent="0.15">
      <c r="B21" s="226" t="s">
        <v>1183</v>
      </c>
      <c r="C21" s="226"/>
      <c r="D21" s="226"/>
      <c r="E21" s="226"/>
    </row>
    <row r="22" spans="2:5" s="1" customFormat="1" ht="374.85" customHeight="1" x14ac:dyDescent="0.15"/>
    <row r="23" spans="2:5" s="1" customFormat="1" ht="19.7" customHeight="1" x14ac:dyDescent="0.15">
      <c r="B23" s="226" t="s">
        <v>1184</v>
      </c>
      <c r="C23" s="226"/>
      <c r="D23" s="226"/>
      <c r="E23" s="226"/>
    </row>
    <row r="24" spans="2:5" s="1" customFormat="1" ht="263.45" customHeight="1" x14ac:dyDescent="0.15"/>
    <row r="25" spans="2:5" s="1" customFormat="1" ht="19.149999999999999" customHeight="1" x14ac:dyDescent="0.15">
      <c r="B25" s="226" t="s">
        <v>1185</v>
      </c>
      <c r="C25" s="226"/>
      <c r="D25" s="226"/>
      <c r="E25" s="226"/>
    </row>
    <row r="26" spans="2:5" s="1" customFormat="1" ht="175.9" customHeight="1" x14ac:dyDescent="0.15"/>
    <row r="27" spans="2:5" s="1" customFormat="1" ht="19.149999999999999" customHeight="1" x14ac:dyDescent="0.15">
      <c r="B27" s="226" t="s">
        <v>1186</v>
      </c>
      <c r="C27" s="226"/>
      <c r="D27" s="226"/>
      <c r="E27" s="226"/>
    </row>
    <row r="28" spans="2:5" s="1" customFormat="1" ht="256.5" customHeight="1" x14ac:dyDescent="0.15"/>
    <row r="29" spans="2:5" s="1" customFormat="1" ht="19.149999999999999" customHeight="1" x14ac:dyDescent="0.15">
      <c r="B29" s="226" t="s">
        <v>1187</v>
      </c>
      <c r="C29" s="226"/>
      <c r="D29" s="226"/>
      <c r="E29" s="226"/>
    </row>
    <row r="30" spans="2:5" s="1" customFormat="1" ht="195.2" customHeight="1" x14ac:dyDescent="0.15"/>
    <row r="31" spans="2:5" s="1" customFormat="1" ht="19.149999999999999" customHeight="1" x14ac:dyDescent="0.15">
      <c r="B31" s="226" t="s">
        <v>1188</v>
      </c>
      <c r="C31" s="226"/>
      <c r="D31" s="226"/>
      <c r="E31" s="226"/>
    </row>
    <row r="32" spans="2:5" s="1" customFormat="1" ht="193.15" customHeight="1" x14ac:dyDescent="0.15"/>
    <row r="33" spans="2:5" s="1" customFormat="1" ht="19.149999999999999" customHeight="1" x14ac:dyDescent="0.15">
      <c r="B33" s="226" t="s">
        <v>1189</v>
      </c>
      <c r="C33" s="226"/>
      <c r="D33" s="226"/>
      <c r="E33" s="226"/>
    </row>
    <row r="34" spans="2:5" s="1" customFormat="1" ht="318.39999999999998" customHeight="1" x14ac:dyDescent="0.15"/>
    <row r="35" spans="2:5" s="1" customFormat="1" ht="19.149999999999999" customHeight="1" x14ac:dyDescent="0.15">
      <c r="B35" s="226" t="s">
        <v>1190</v>
      </c>
      <c r="C35" s="226"/>
      <c r="D35" s="226"/>
      <c r="E35" s="226"/>
    </row>
    <row r="36" spans="2:5" s="1" customFormat="1" ht="278.85000000000002" customHeight="1" x14ac:dyDescent="0.15"/>
    <row r="37" spans="2:5" s="1" customFormat="1" ht="19.149999999999999" customHeight="1" x14ac:dyDescent="0.15">
      <c r="B37" s="226" t="s">
        <v>1191</v>
      </c>
      <c r="C37" s="226"/>
      <c r="D37" s="226"/>
      <c r="E37" s="226"/>
    </row>
    <row r="38" spans="2:5" s="1" customFormat="1" ht="409.6" customHeight="1" x14ac:dyDescent="0.15"/>
    <row r="39" spans="2:5" s="1" customFormat="1" ht="1.5" customHeight="1" x14ac:dyDescent="0.15">
      <c r="B39" s="226" t="s">
        <v>1192</v>
      </c>
      <c r="C39" s="226"/>
      <c r="D39" s="226"/>
      <c r="E39" s="226"/>
    </row>
    <row r="40" spans="2:5" s="1" customFormat="1" ht="19.149999999999999" customHeight="1" x14ac:dyDescent="0.15">
      <c r="B40" s="226"/>
      <c r="C40" s="226"/>
      <c r="D40" s="226"/>
      <c r="E40" s="226"/>
    </row>
    <row r="41" spans="2:5" s="1" customFormat="1" ht="409.6" customHeight="1" x14ac:dyDescent="0.15"/>
    <row r="42" spans="2:5" s="1" customFormat="1" ht="30.95" customHeight="1" x14ac:dyDescent="0.15"/>
  </sheetData>
  <mergeCells count="19">
    <mergeCell ref="B13:E13"/>
    <mergeCell ref="B15:E15"/>
    <mergeCell ref="B17:E17"/>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s>
  <pageMargins left="0.7" right="0.7" top="0.75" bottom="0.75" header="0.3" footer="0.3"/>
  <pageSetup paperSize="9" scale="97" orientation="portrait" r:id="rId1"/>
  <headerFooter alignWithMargins="0">
    <oddFooter>&amp;R&amp;1#&amp;"Calibri"&amp;10&amp;K0000FFClassification : Internal</oddFooter>
  </headerFooter>
  <rowBreaks count="4" manualBreakCount="4">
    <brk id="18" max="4" man="1"/>
    <brk id="22" max="4" man="1"/>
    <brk id="28" max="4" man="1"/>
    <brk id="38" max="4" man="1"/>
  </rowBreaks>
  <colBreaks count="1" manualBreakCount="1">
    <brk id="6" max="4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214"/>
      <c r="C1" s="214"/>
    </row>
    <row r="2" spans="2:8" s="1" customFormat="1" ht="22.9" customHeight="1" x14ac:dyDescent="0.15">
      <c r="B2" s="214"/>
      <c r="C2" s="214"/>
      <c r="D2" s="219" t="s">
        <v>907</v>
      </c>
      <c r="E2" s="219"/>
      <c r="F2" s="219"/>
      <c r="G2" s="219"/>
      <c r="H2" s="219"/>
    </row>
    <row r="3" spans="2:8" s="1" customFormat="1" ht="6.4" customHeight="1" x14ac:dyDescent="0.15">
      <c r="B3" s="214"/>
      <c r="C3" s="214"/>
    </row>
    <row r="4" spans="2:8" s="1" customFormat="1" ht="9" customHeight="1" x14ac:dyDescent="0.15"/>
    <row r="5" spans="2:8" s="1" customFormat="1" ht="33" customHeight="1" x14ac:dyDescent="0.15">
      <c r="B5" s="215" t="s">
        <v>1198</v>
      </c>
      <c r="C5" s="215"/>
      <c r="D5" s="215"/>
      <c r="E5" s="215"/>
      <c r="F5" s="215"/>
      <c r="G5" s="215"/>
      <c r="H5" s="215"/>
    </row>
    <row r="6" spans="2:8" s="1" customFormat="1" ht="14.45" customHeight="1" x14ac:dyDescent="0.15"/>
    <row r="7" spans="2:8" s="1" customFormat="1" ht="22.9" customHeight="1" x14ac:dyDescent="0.15">
      <c r="B7" s="9" t="s">
        <v>1063</v>
      </c>
      <c r="D7" s="4">
        <v>44592</v>
      </c>
    </row>
    <row r="8" spans="2:8" s="1" customFormat="1" ht="12.75" customHeight="1" x14ac:dyDescent="0.15"/>
    <row r="9" spans="2:8" s="1" customFormat="1" ht="19.149999999999999" customHeight="1" x14ac:dyDescent="0.15">
      <c r="B9" s="256" t="s">
        <v>1199</v>
      </c>
      <c r="C9" s="256"/>
      <c r="D9" s="256"/>
      <c r="E9" s="256"/>
      <c r="F9" s="256"/>
      <c r="G9" s="256"/>
    </row>
    <row r="10" spans="2:8" s="1" customFormat="1" ht="14.85" customHeight="1" x14ac:dyDescent="0.15"/>
    <row r="11" spans="2:8" s="1" customFormat="1" ht="14.85" customHeight="1" x14ac:dyDescent="0.15">
      <c r="B11" s="5"/>
      <c r="C11" s="257" t="s">
        <v>1070</v>
      </c>
      <c r="D11" s="257"/>
      <c r="E11" s="25" t="s">
        <v>1071</v>
      </c>
      <c r="F11" s="25" t="s">
        <v>1072</v>
      </c>
      <c r="G11" s="25" t="s">
        <v>1071</v>
      </c>
    </row>
    <row r="12" spans="2:8" s="1" customFormat="1" ht="14.85" customHeight="1" x14ac:dyDescent="0.15">
      <c r="B12" s="8" t="s">
        <v>1193</v>
      </c>
      <c r="C12" s="254">
        <v>2937603433.3600202</v>
      </c>
      <c r="D12" s="254"/>
      <c r="E12" s="48">
        <v>0.99835401486082498</v>
      </c>
      <c r="F12" s="49">
        <v>42193</v>
      </c>
      <c r="G12" s="48">
        <v>0.998769085098828</v>
      </c>
    </row>
    <row r="13" spans="2:8" s="1" customFormat="1" ht="2.65" customHeight="1" x14ac:dyDescent="0.15"/>
    <row r="14" spans="2:8" s="1" customFormat="1" ht="14.85" customHeight="1" x14ac:dyDescent="0.15">
      <c r="B14" s="8" t="s">
        <v>1194</v>
      </c>
      <c r="C14" s="254">
        <v>2527927.9300000002</v>
      </c>
      <c r="D14" s="254"/>
      <c r="E14" s="48">
        <v>8.5912447185140502E-4</v>
      </c>
      <c r="F14" s="49">
        <v>31</v>
      </c>
      <c r="G14" s="48">
        <v>7.3381465262161198E-4</v>
      </c>
    </row>
    <row r="15" spans="2:8" s="1" customFormat="1" ht="16.5" customHeight="1" x14ac:dyDescent="0.15">
      <c r="B15" s="8" t="s">
        <v>1195</v>
      </c>
      <c r="C15" s="254"/>
      <c r="D15" s="254"/>
      <c r="E15" s="48"/>
      <c r="F15" s="49"/>
      <c r="G15" s="48"/>
    </row>
    <row r="16" spans="2:8" s="1" customFormat="1" ht="17.649999999999999" customHeight="1" x14ac:dyDescent="0.15">
      <c r="B16" s="8" t="s">
        <v>1196</v>
      </c>
      <c r="C16" s="254">
        <v>797457.43</v>
      </c>
      <c r="D16" s="254"/>
      <c r="E16" s="48">
        <v>2.71018483257443E-4</v>
      </c>
      <c r="F16" s="49">
        <v>8</v>
      </c>
      <c r="G16" s="48">
        <v>1.8937152325718999E-4</v>
      </c>
    </row>
    <row r="17" spans="2:7" s="1" customFormat="1" ht="17.649999999999999" customHeight="1" x14ac:dyDescent="0.15">
      <c r="B17" s="8" t="s">
        <v>1197</v>
      </c>
      <c r="C17" s="254">
        <v>1517838.11</v>
      </c>
      <c r="D17" s="254"/>
      <c r="E17" s="48">
        <v>5.1584218408065304E-4</v>
      </c>
      <c r="F17" s="49">
        <v>13</v>
      </c>
      <c r="G17" s="48">
        <v>3.0772872529293401E-4</v>
      </c>
    </row>
    <row r="18" spans="2:7" s="1" customFormat="1" ht="16.5" customHeight="1" x14ac:dyDescent="0.15">
      <c r="B18" s="6" t="s">
        <v>67</v>
      </c>
      <c r="C18" s="255">
        <v>2942446656.8299799</v>
      </c>
      <c r="D18" s="255"/>
      <c r="E18" s="50">
        <v>1</v>
      </c>
      <c r="F18" s="51">
        <v>42245</v>
      </c>
      <c r="G18" s="50">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heetViews>
  <sheetFormatPr defaultRowHeight="12.7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1" width="12" customWidth="1"/>
    <col min="12" max="12" width="12.140625" customWidth="1"/>
    <col min="13" max="13" width="7" customWidth="1"/>
    <col min="14" max="14" width="4.7109375" customWidth="1"/>
  </cols>
  <sheetData>
    <row r="1" spans="2:12" s="1" customFormat="1" ht="9" customHeight="1" x14ac:dyDescent="0.15">
      <c r="B1" s="214"/>
      <c r="C1" s="214"/>
      <c r="D1" s="214"/>
      <c r="E1" s="214"/>
      <c r="F1" s="214"/>
    </row>
    <row r="2" spans="2:12" s="1" customFormat="1" ht="22.9" customHeight="1" x14ac:dyDescent="0.15">
      <c r="B2" s="214"/>
      <c r="C2" s="214"/>
      <c r="D2" s="214"/>
      <c r="E2" s="214"/>
      <c r="F2" s="214"/>
      <c r="H2" s="219" t="s">
        <v>907</v>
      </c>
      <c r="I2" s="219"/>
      <c r="J2" s="219"/>
      <c r="K2" s="219"/>
      <c r="L2" s="219"/>
    </row>
    <row r="3" spans="2:12" s="1" customFormat="1" ht="5.85" customHeight="1" x14ac:dyDescent="0.15">
      <c r="B3" s="214"/>
      <c r="C3" s="214"/>
      <c r="D3" s="214"/>
      <c r="E3" s="214"/>
      <c r="F3" s="214"/>
    </row>
    <row r="4" spans="2:12" s="1" customFormat="1" ht="2.1" customHeight="1" x14ac:dyDescent="0.15"/>
    <row r="5" spans="2:12" s="1" customFormat="1" ht="31.9" customHeight="1" x14ac:dyDescent="0.15">
      <c r="B5" s="215" t="s">
        <v>1209</v>
      </c>
      <c r="C5" s="215"/>
      <c r="D5" s="215"/>
      <c r="E5" s="215"/>
      <c r="F5" s="215"/>
      <c r="G5" s="215"/>
      <c r="H5" s="215"/>
      <c r="I5" s="215"/>
      <c r="J5" s="215"/>
      <c r="K5" s="215"/>
      <c r="L5" s="215"/>
    </row>
    <row r="6" spans="2:12" s="1" customFormat="1" ht="2.1" customHeight="1" x14ac:dyDescent="0.15"/>
    <row r="7" spans="2:12" s="1" customFormat="1" ht="2.1" customHeight="1" x14ac:dyDescent="0.15">
      <c r="B7" s="220" t="s">
        <v>1063</v>
      </c>
      <c r="C7" s="220"/>
      <c r="D7" s="220"/>
    </row>
    <row r="8" spans="2:12" s="1" customFormat="1" ht="20.25" customHeight="1" x14ac:dyDescent="0.15">
      <c r="B8" s="220"/>
      <c r="C8" s="220"/>
      <c r="D8" s="220"/>
      <c r="G8" s="264">
        <v>44562</v>
      </c>
      <c r="H8" s="264"/>
    </row>
    <row r="9" spans="2:12" s="1" customFormat="1" ht="5.25" customHeight="1" x14ac:dyDescent="0.15"/>
    <row r="10" spans="2:12" s="1" customFormat="1" ht="17.649999999999999" customHeight="1" x14ac:dyDescent="0.15">
      <c r="B10" s="262" t="s">
        <v>1210</v>
      </c>
      <c r="C10" s="262"/>
      <c r="D10" s="262"/>
      <c r="E10" s="262"/>
      <c r="F10" s="263" t="s">
        <v>1211</v>
      </c>
      <c r="G10" s="263"/>
      <c r="H10" s="265" t="s">
        <v>1212</v>
      </c>
      <c r="I10" s="265"/>
      <c r="J10" s="265"/>
      <c r="K10" s="265"/>
      <c r="L10" s="265"/>
    </row>
    <row r="11" spans="2:12" s="1" customFormat="1" ht="27.2" customHeight="1" x14ac:dyDescent="0.15">
      <c r="B11" s="52" t="s">
        <v>1200</v>
      </c>
      <c r="C11" s="25" t="s">
        <v>1201</v>
      </c>
      <c r="D11" s="25" t="s">
        <v>1202</v>
      </c>
      <c r="E11" s="52" t="s">
        <v>1203</v>
      </c>
      <c r="F11" s="261" t="s">
        <v>1204</v>
      </c>
      <c r="G11" s="261"/>
      <c r="H11" s="257" t="s">
        <v>1205</v>
      </c>
      <c r="I11" s="257"/>
      <c r="J11" s="25" t="s">
        <v>1206</v>
      </c>
      <c r="K11" s="25" t="s">
        <v>1207</v>
      </c>
      <c r="L11" s="25" t="s">
        <v>1208</v>
      </c>
    </row>
    <row r="12" spans="2:12" s="1" customFormat="1" ht="12.75" customHeight="1" x14ac:dyDescent="0.15">
      <c r="B12" s="53">
        <v>44562</v>
      </c>
      <c r="C12" s="54">
        <v>44593</v>
      </c>
      <c r="D12" s="13">
        <v>1</v>
      </c>
      <c r="E12" s="55">
        <v>31</v>
      </c>
      <c r="F12" s="259">
        <v>2250000000</v>
      </c>
      <c r="G12" s="259"/>
      <c r="H12" s="243">
        <v>2901722805.9583302</v>
      </c>
      <c r="I12" s="243"/>
      <c r="J12" s="13">
        <v>2896801269.3463702</v>
      </c>
      <c r="K12" s="13">
        <v>2889434107.5434399</v>
      </c>
      <c r="L12" s="13">
        <v>2877195779.4549599</v>
      </c>
    </row>
    <row r="13" spans="2:12" s="1" customFormat="1" ht="12.75" customHeight="1" x14ac:dyDescent="0.15">
      <c r="B13" s="53">
        <v>44562</v>
      </c>
      <c r="C13" s="54">
        <v>44621</v>
      </c>
      <c r="D13" s="13">
        <v>2</v>
      </c>
      <c r="E13" s="55">
        <v>59</v>
      </c>
      <c r="F13" s="259">
        <v>2250000000</v>
      </c>
      <c r="G13" s="259"/>
      <c r="H13" s="243">
        <v>2881567799.37677</v>
      </c>
      <c r="I13" s="243"/>
      <c r="J13" s="13">
        <v>2872273189.7184501</v>
      </c>
      <c r="K13" s="13">
        <v>2858386509.5170798</v>
      </c>
      <c r="L13" s="13">
        <v>2835388569.9447899</v>
      </c>
    </row>
    <row r="14" spans="2:12" s="1" customFormat="1" ht="12.75" customHeight="1" x14ac:dyDescent="0.15">
      <c r="B14" s="53">
        <v>44562</v>
      </c>
      <c r="C14" s="54">
        <v>44652</v>
      </c>
      <c r="D14" s="13">
        <v>3</v>
      </c>
      <c r="E14" s="55">
        <v>90</v>
      </c>
      <c r="F14" s="259">
        <v>2250000000</v>
      </c>
      <c r="G14" s="259"/>
      <c r="H14" s="243">
        <v>2860586883.3322902</v>
      </c>
      <c r="I14" s="243"/>
      <c r="J14" s="13">
        <v>2846523830.9607501</v>
      </c>
      <c r="K14" s="13">
        <v>2825557346.2385302</v>
      </c>
      <c r="L14" s="13">
        <v>2790952057.63625</v>
      </c>
    </row>
    <row r="15" spans="2:12" s="1" customFormat="1" ht="12.75" customHeight="1" x14ac:dyDescent="0.15">
      <c r="B15" s="53">
        <v>44562</v>
      </c>
      <c r="C15" s="54">
        <v>44682</v>
      </c>
      <c r="D15" s="13">
        <v>4</v>
      </c>
      <c r="E15" s="55">
        <v>120</v>
      </c>
      <c r="F15" s="259">
        <v>2250000000</v>
      </c>
      <c r="G15" s="259"/>
      <c r="H15" s="243">
        <v>2839683491.3814402</v>
      </c>
      <c r="I15" s="243"/>
      <c r="J15" s="13">
        <v>2821085041.5973902</v>
      </c>
      <c r="K15" s="13">
        <v>2793413626.7323399</v>
      </c>
      <c r="L15" s="13">
        <v>2747891503.2505202</v>
      </c>
    </row>
    <row r="16" spans="2:12" s="1" customFormat="1" ht="12.75" customHeight="1" x14ac:dyDescent="0.15">
      <c r="B16" s="53">
        <v>44562</v>
      </c>
      <c r="C16" s="54">
        <v>44713</v>
      </c>
      <c r="D16" s="13">
        <v>5</v>
      </c>
      <c r="E16" s="55">
        <v>151</v>
      </c>
      <c r="F16" s="259">
        <v>2250000000</v>
      </c>
      <c r="G16" s="259"/>
      <c r="H16" s="243">
        <v>2818564563.7842398</v>
      </c>
      <c r="I16" s="243"/>
      <c r="J16" s="13">
        <v>2795355247.6610198</v>
      </c>
      <c r="K16" s="13">
        <v>2760896779.3585701</v>
      </c>
      <c r="L16" s="13">
        <v>2704401222.1676798</v>
      </c>
    </row>
    <row r="17" spans="2:12" s="1" customFormat="1" ht="12.75" customHeight="1" x14ac:dyDescent="0.15">
      <c r="B17" s="53">
        <v>44562</v>
      </c>
      <c r="C17" s="54">
        <v>44743</v>
      </c>
      <c r="D17" s="13">
        <v>6</v>
      </c>
      <c r="E17" s="55">
        <v>181</v>
      </c>
      <c r="F17" s="259">
        <v>2250000000</v>
      </c>
      <c r="G17" s="259"/>
      <c r="H17" s="243">
        <v>2797966343.1990299</v>
      </c>
      <c r="I17" s="243"/>
      <c r="J17" s="13">
        <v>2770371858.3601398</v>
      </c>
      <c r="K17" s="13">
        <v>2729486787.46137</v>
      </c>
      <c r="L17" s="13">
        <v>2662674218.52846</v>
      </c>
    </row>
    <row r="18" spans="2:12" s="1" customFormat="1" ht="12.75" customHeight="1" x14ac:dyDescent="0.15">
      <c r="B18" s="53">
        <v>44562</v>
      </c>
      <c r="C18" s="54">
        <v>44774</v>
      </c>
      <c r="D18" s="13">
        <v>7</v>
      </c>
      <c r="E18" s="55">
        <v>212</v>
      </c>
      <c r="F18" s="259">
        <v>2250000000</v>
      </c>
      <c r="G18" s="259"/>
      <c r="H18" s="243">
        <v>2776916308.48388</v>
      </c>
      <c r="I18" s="243"/>
      <c r="J18" s="13">
        <v>2744866020.7877998</v>
      </c>
      <c r="K18" s="13">
        <v>2697479626.9844799</v>
      </c>
      <c r="L18" s="13">
        <v>2620304904.5176001</v>
      </c>
    </row>
    <row r="19" spans="2:12" s="1" customFormat="1" ht="12.75" customHeight="1" x14ac:dyDescent="0.15">
      <c r="B19" s="53">
        <v>44562</v>
      </c>
      <c r="C19" s="54">
        <v>44805</v>
      </c>
      <c r="D19" s="13">
        <v>8</v>
      </c>
      <c r="E19" s="55">
        <v>243</v>
      </c>
      <c r="F19" s="259">
        <v>2250000000</v>
      </c>
      <c r="G19" s="259"/>
      <c r="H19" s="243">
        <v>2756340410.8337402</v>
      </c>
      <c r="I19" s="243"/>
      <c r="J19" s="13">
        <v>2719906603.1893601</v>
      </c>
      <c r="K19" s="13">
        <v>2666153235.1695299</v>
      </c>
      <c r="L19" s="13">
        <v>2578905227.8052301</v>
      </c>
    </row>
    <row r="20" spans="2:12" s="1" customFormat="1" ht="12.75" customHeight="1" x14ac:dyDescent="0.15">
      <c r="B20" s="53">
        <v>44562</v>
      </c>
      <c r="C20" s="54">
        <v>44835</v>
      </c>
      <c r="D20" s="13">
        <v>9</v>
      </c>
      <c r="E20" s="55">
        <v>273</v>
      </c>
      <c r="F20" s="259">
        <v>2250000000</v>
      </c>
      <c r="G20" s="259"/>
      <c r="H20" s="243">
        <v>2735427312.5114698</v>
      </c>
      <c r="I20" s="243"/>
      <c r="J20" s="13">
        <v>2694839337.7891102</v>
      </c>
      <c r="K20" s="13">
        <v>2635079733.21316</v>
      </c>
      <c r="L20" s="13">
        <v>2538400357.4091601</v>
      </c>
    </row>
    <row r="21" spans="2:12" s="1" customFormat="1" ht="12.75" customHeight="1" x14ac:dyDescent="0.15">
      <c r="B21" s="53">
        <v>44562</v>
      </c>
      <c r="C21" s="54">
        <v>44866</v>
      </c>
      <c r="D21" s="13">
        <v>10</v>
      </c>
      <c r="E21" s="55">
        <v>304</v>
      </c>
      <c r="F21" s="259">
        <v>2250000000</v>
      </c>
      <c r="G21" s="259"/>
      <c r="H21" s="243">
        <v>2714507439.0609698</v>
      </c>
      <c r="I21" s="243"/>
      <c r="J21" s="13">
        <v>2669694179.3994999</v>
      </c>
      <c r="K21" s="13">
        <v>2603853164.22855</v>
      </c>
      <c r="L21" s="13">
        <v>2497695371.19103</v>
      </c>
    </row>
    <row r="22" spans="2:12" s="1" customFormat="1" ht="12.75" customHeight="1" x14ac:dyDescent="0.15">
      <c r="B22" s="53">
        <v>44562</v>
      </c>
      <c r="C22" s="54">
        <v>44896</v>
      </c>
      <c r="D22" s="13">
        <v>11</v>
      </c>
      <c r="E22" s="55">
        <v>334</v>
      </c>
      <c r="F22" s="259">
        <v>2250000000</v>
      </c>
      <c r="G22" s="259"/>
      <c r="H22" s="243">
        <v>2692768950.4116602</v>
      </c>
      <c r="I22" s="243"/>
      <c r="J22" s="13">
        <v>2643967605.3952298</v>
      </c>
      <c r="K22" s="13">
        <v>2572414046.8217301</v>
      </c>
      <c r="L22" s="13">
        <v>2457423091.6433702</v>
      </c>
    </row>
    <row r="23" spans="2:12" s="1" customFormat="1" ht="12.75" customHeight="1" x14ac:dyDescent="0.15">
      <c r="B23" s="53">
        <v>44562</v>
      </c>
      <c r="C23" s="54">
        <v>44927</v>
      </c>
      <c r="D23" s="13">
        <v>12</v>
      </c>
      <c r="E23" s="55">
        <v>365</v>
      </c>
      <c r="F23" s="259">
        <v>2250000000</v>
      </c>
      <c r="G23" s="259"/>
      <c r="H23" s="243">
        <v>2671535680.3724799</v>
      </c>
      <c r="I23" s="243"/>
      <c r="J23" s="13">
        <v>2618670144.0307202</v>
      </c>
      <c r="K23" s="13">
        <v>2541321626.5213399</v>
      </c>
      <c r="L23" s="13">
        <v>2417437831.8891201</v>
      </c>
    </row>
    <row r="24" spans="2:12" s="1" customFormat="1" ht="12.75" customHeight="1" x14ac:dyDescent="0.15">
      <c r="B24" s="53">
        <v>44562</v>
      </c>
      <c r="C24" s="54">
        <v>44958</v>
      </c>
      <c r="D24" s="13">
        <v>13</v>
      </c>
      <c r="E24" s="55">
        <v>396</v>
      </c>
      <c r="F24" s="259">
        <v>2250000000</v>
      </c>
      <c r="G24" s="259"/>
      <c r="H24" s="243">
        <v>2650222337.73771</v>
      </c>
      <c r="I24" s="243"/>
      <c r="J24" s="13">
        <v>2593372534.6230102</v>
      </c>
      <c r="K24" s="13">
        <v>2510370573.6575999</v>
      </c>
      <c r="L24" s="13">
        <v>2377881111.5943098</v>
      </c>
    </row>
    <row r="25" spans="2:12" s="1" customFormat="1" ht="12.75" customHeight="1" x14ac:dyDescent="0.15">
      <c r="B25" s="53">
        <v>44562</v>
      </c>
      <c r="C25" s="54">
        <v>44986</v>
      </c>
      <c r="D25" s="13">
        <v>14</v>
      </c>
      <c r="E25" s="55">
        <v>424</v>
      </c>
      <c r="F25" s="259">
        <v>2250000000</v>
      </c>
      <c r="G25" s="259"/>
      <c r="H25" s="243">
        <v>2629155755.84865</v>
      </c>
      <c r="I25" s="243"/>
      <c r="J25" s="13">
        <v>2568816222.37848</v>
      </c>
      <c r="K25" s="13">
        <v>2480887550.54848</v>
      </c>
      <c r="L25" s="13">
        <v>2340962154.1508598</v>
      </c>
    </row>
    <row r="26" spans="2:12" s="1" customFormat="1" ht="12.75" customHeight="1" x14ac:dyDescent="0.15">
      <c r="B26" s="53">
        <v>44562</v>
      </c>
      <c r="C26" s="54">
        <v>45017</v>
      </c>
      <c r="D26" s="13">
        <v>15</v>
      </c>
      <c r="E26" s="55">
        <v>455</v>
      </c>
      <c r="F26" s="259">
        <v>2250000000</v>
      </c>
      <c r="G26" s="259"/>
      <c r="H26" s="243">
        <v>2608769106.3271298</v>
      </c>
      <c r="I26" s="243"/>
      <c r="J26" s="13">
        <v>2544574330.9360399</v>
      </c>
      <c r="K26" s="13">
        <v>2451225575.2431102</v>
      </c>
      <c r="L26" s="13">
        <v>2303176452.3696499</v>
      </c>
    </row>
    <row r="27" spans="2:12" s="1" customFormat="1" ht="12.75" customHeight="1" x14ac:dyDescent="0.15">
      <c r="B27" s="53">
        <v>44562</v>
      </c>
      <c r="C27" s="54">
        <v>45047</v>
      </c>
      <c r="D27" s="13">
        <v>16</v>
      </c>
      <c r="E27" s="55">
        <v>485</v>
      </c>
      <c r="F27" s="259">
        <v>2250000000</v>
      </c>
      <c r="G27" s="259"/>
      <c r="H27" s="243">
        <v>2587625872.8078499</v>
      </c>
      <c r="I27" s="243"/>
      <c r="J27" s="13">
        <v>2519808544.2852201</v>
      </c>
      <c r="K27" s="13">
        <v>2421393927.7775898</v>
      </c>
      <c r="L27" s="13">
        <v>2265820307.4868999</v>
      </c>
    </row>
    <row r="28" spans="2:12" s="1" customFormat="1" ht="12.75" customHeight="1" x14ac:dyDescent="0.15">
      <c r="B28" s="53">
        <v>44562</v>
      </c>
      <c r="C28" s="54">
        <v>45078</v>
      </c>
      <c r="D28" s="13">
        <v>17</v>
      </c>
      <c r="E28" s="55">
        <v>516</v>
      </c>
      <c r="F28" s="259">
        <v>2250000000</v>
      </c>
      <c r="G28" s="259"/>
      <c r="H28" s="243">
        <v>2565657813.0291901</v>
      </c>
      <c r="I28" s="243"/>
      <c r="J28" s="13">
        <v>2494178731.6462202</v>
      </c>
      <c r="K28" s="13">
        <v>2390669656.0348401</v>
      </c>
      <c r="L28" s="13">
        <v>2227594847.4580498</v>
      </c>
    </row>
    <row r="29" spans="2:12" s="1" customFormat="1" ht="12.75" customHeight="1" x14ac:dyDescent="0.15">
      <c r="B29" s="53">
        <v>44562</v>
      </c>
      <c r="C29" s="54">
        <v>45108</v>
      </c>
      <c r="D29" s="13">
        <v>18</v>
      </c>
      <c r="E29" s="55">
        <v>546</v>
      </c>
      <c r="F29" s="259">
        <v>2250000000</v>
      </c>
      <c r="G29" s="259"/>
      <c r="H29" s="243">
        <v>2544169062.5585699</v>
      </c>
      <c r="I29" s="243"/>
      <c r="J29" s="13">
        <v>2469228983.5675602</v>
      </c>
      <c r="K29" s="13">
        <v>2360930110.0447202</v>
      </c>
      <c r="L29" s="13">
        <v>2190866172.8642101</v>
      </c>
    </row>
    <row r="30" spans="2:12" s="1" customFormat="1" ht="12.75" customHeight="1" x14ac:dyDescent="0.15">
      <c r="B30" s="53">
        <v>44562</v>
      </c>
      <c r="C30" s="54">
        <v>45139</v>
      </c>
      <c r="D30" s="13">
        <v>19</v>
      </c>
      <c r="E30" s="55">
        <v>577</v>
      </c>
      <c r="F30" s="259">
        <v>2250000000</v>
      </c>
      <c r="G30" s="259"/>
      <c r="H30" s="243">
        <v>2522635210.7732801</v>
      </c>
      <c r="I30" s="243"/>
      <c r="J30" s="13">
        <v>2444176876.86796</v>
      </c>
      <c r="K30" s="13">
        <v>2331033360.53264</v>
      </c>
      <c r="L30" s="13">
        <v>2153960959.4074798</v>
      </c>
    </row>
    <row r="31" spans="2:12" s="1" customFormat="1" ht="12.75" customHeight="1" x14ac:dyDescent="0.15">
      <c r="B31" s="53">
        <v>44562</v>
      </c>
      <c r="C31" s="54">
        <v>45170</v>
      </c>
      <c r="D31" s="13">
        <v>20</v>
      </c>
      <c r="E31" s="55">
        <v>608</v>
      </c>
      <c r="F31" s="259">
        <v>2250000000</v>
      </c>
      <c r="G31" s="259"/>
      <c r="H31" s="243">
        <v>2501590785.0708499</v>
      </c>
      <c r="I31" s="243"/>
      <c r="J31" s="13">
        <v>2419676047.2694101</v>
      </c>
      <c r="K31" s="13">
        <v>2301797828.7386198</v>
      </c>
      <c r="L31" s="13">
        <v>2117937471.2720399</v>
      </c>
    </row>
    <row r="32" spans="2:12" s="1" customFormat="1" ht="12.75" customHeight="1" x14ac:dyDescent="0.15">
      <c r="B32" s="53">
        <v>44562</v>
      </c>
      <c r="C32" s="54">
        <v>45200</v>
      </c>
      <c r="D32" s="13">
        <v>21</v>
      </c>
      <c r="E32" s="55">
        <v>638</v>
      </c>
      <c r="F32" s="259">
        <v>1750000000</v>
      </c>
      <c r="G32" s="259"/>
      <c r="H32" s="243">
        <v>2481109909.37602</v>
      </c>
      <c r="I32" s="243"/>
      <c r="J32" s="13">
        <v>2395926662.8273802</v>
      </c>
      <c r="K32" s="13">
        <v>2273595696.5893698</v>
      </c>
      <c r="L32" s="13">
        <v>2083412569.8601999</v>
      </c>
    </row>
    <row r="33" spans="2:12" s="1" customFormat="1" ht="12.75" customHeight="1" x14ac:dyDescent="0.15">
      <c r="B33" s="53">
        <v>44562</v>
      </c>
      <c r="C33" s="54">
        <v>45231</v>
      </c>
      <c r="D33" s="13">
        <v>22</v>
      </c>
      <c r="E33" s="55">
        <v>669</v>
      </c>
      <c r="F33" s="259">
        <v>1750000000</v>
      </c>
      <c r="G33" s="259"/>
      <c r="H33" s="243">
        <v>2461129029.3000302</v>
      </c>
      <c r="I33" s="243"/>
      <c r="J33" s="13">
        <v>2372600837.2947102</v>
      </c>
      <c r="K33" s="13">
        <v>2245734910.2782502</v>
      </c>
      <c r="L33" s="13">
        <v>2049166046.66856</v>
      </c>
    </row>
    <row r="34" spans="2:12" s="1" customFormat="1" ht="12.75" customHeight="1" x14ac:dyDescent="0.15">
      <c r="B34" s="53">
        <v>44562</v>
      </c>
      <c r="C34" s="54">
        <v>45261</v>
      </c>
      <c r="D34" s="13">
        <v>23</v>
      </c>
      <c r="E34" s="55">
        <v>699</v>
      </c>
      <c r="F34" s="259">
        <v>1750000000</v>
      </c>
      <c r="G34" s="259"/>
      <c r="H34" s="243">
        <v>2440566475.7785001</v>
      </c>
      <c r="I34" s="243"/>
      <c r="J34" s="13">
        <v>2348916064.5139699</v>
      </c>
      <c r="K34" s="13">
        <v>2217844413.9748101</v>
      </c>
      <c r="L34" s="13">
        <v>2015421192.0049</v>
      </c>
    </row>
    <row r="35" spans="2:12" s="1" customFormat="1" ht="12.75" customHeight="1" x14ac:dyDescent="0.15">
      <c r="B35" s="53">
        <v>44562</v>
      </c>
      <c r="C35" s="54">
        <v>45292</v>
      </c>
      <c r="D35" s="13">
        <v>24</v>
      </c>
      <c r="E35" s="55">
        <v>730</v>
      </c>
      <c r="F35" s="259">
        <v>1750000000</v>
      </c>
      <c r="G35" s="259"/>
      <c r="H35" s="243">
        <v>2419647705.8470402</v>
      </c>
      <c r="I35" s="243"/>
      <c r="J35" s="13">
        <v>2324833067.5357199</v>
      </c>
      <c r="K35" s="13">
        <v>2189522665.6442599</v>
      </c>
      <c r="L35" s="13">
        <v>1981256979.1791301</v>
      </c>
    </row>
    <row r="36" spans="2:12" s="1" customFormat="1" ht="12.75" customHeight="1" x14ac:dyDescent="0.15">
      <c r="B36" s="53">
        <v>44562</v>
      </c>
      <c r="C36" s="54">
        <v>45323</v>
      </c>
      <c r="D36" s="13">
        <v>25</v>
      </c>
      <c r="E36" s="55">
        <v>761</v>
      </c>
      <c r="F36" s="259">
        <v>1750000000</v>
      </c>
      <c r="G36" s="259"/>
      <c r="H36" s="243">
        <v>2398389886.6194501</v>
      </c>
      <c r="I36" s="243"/>
      <c r="J36" s="13">
        <v>2300499795.57195</v>
      </c>
      <c r="K36" s="13">
        <v>2161095519.6213002</v>
      </c>
      <c r="L36" s="13">
        <v>1947251049.7442601</v>
      </c>
    </row>
    <row r="37" spans="2:12" s="1" customFormat="1" ht="12.75" customHeight="1" x14ac:dyDescent="0.15">
      <c r="B37" s="53">
        <v>44562</v>
      </c>
      <c r="C37" s="54">
        <v>45352</v>
      </c>
      <c r="D37" s="13">
        <v>26</v>
      </c>
      <c r="E37" s="55">
        <v>790</v>
      </c>
      <c r="F37" s="259">
        <v>1750000000</v>
      </c>
      <c r="G37" s="259"/>
      <c r="H37" s="243">
        <v>2377783925.9251699</v>
      </c>
      <c r="I37" s="243"/>
      <c r="J37" s="13">
        <v>2277115939.72082</v>
      </c>
      <c r="K37" s="13">
        <v>2134038985.5095899</v>
      </c>
      <c r="L37" s="13">
        <v>1915251803.8555501</v>
      </c>
    </row>
    <row r="38" spans="2:12" s="1" customFormat="1" ht="12.75" customHeight="1" x14ac:dyDescent="0.15">
      <c r="B38" s="53">
        <v>44562</v>
      </c>
      <c r="C38" s="54">
        <v>45383</v>
      </c>
      <c r="D38" s="13">
        <v>27</v>
      </c>
      <c r="E38" s="55">
        <v>821</v>
      </c>
      <c r="F38" s="259">
        <v>1750000000</v>
      </c>
      <c r="G38" s="259"/>
      <c r="H38" s="243">
        <v>2357037390.32477</v>
      </c>
      <c r="I38" s="243"/>
      <c r="J38" s="13">
        <v>2253419288.7792802</v>
      </c>
      <c r="K38" s="13">
        <v>2106460433.5785899</v>
      </c>
      <c r="L38" s="13">
        <v>1882493375.5866301</v>
      </c>
    </row>
    <row r="39" spans="2:12" s="1" customFormat="1" ht="12.75" customHeight="1" x14ac:dyDescent="0.15">
      <c r="B39" s="53">
        <v>44562</v>
      </c>
      <c r="C39" s="54">
        <v>45413</v>
      </c>
      <c r="D39" s="13">
        <v>28</v>
      </c>
      <c r="E39" s="55">
        <v>851</v>
      </c>
      <c r="F39" s="259">
        <v>1750000000</v>
      </c>
      <c r="G39" s="259"/>
      <c r="H39" s="243">
        <v>2336186268.2335901</v>
      </c>
      <c r="I39" s="243"/>
      <c r="J39" s="13">
        <v>2229818748.9421</v>
      </c>
      <c r="K39" s="13">
        <v>2079268760.59183</v>
      </c>
      <c r="L39" s="13">
        <v>1850575732.34688</v>
      </c>
    </row>
    <row r="40" spans="2:12" s="1" customFormat="1" ht="12.75" customHeight="1" x14ac:dyDescent="0.15">
      <c r="B40" s="53">
        <v>44562</v>
      </c>
      <c r="C40" s="54">
        <v>45444</v>
      </c>
      <c r="D40" s="13">
        <v>29</v>
      </c>
      <c r="E40" s="55">
        <v>882</v>
      </c>
      <c r="F40" s="259">
        <v>1750000000</v>
      </c>
      <c r="G40" s="259"/>
      <c r="H40" s="243">
        <v>2315195868.2406802</v>
      </c>
      <c r="I40" s="243"/>
      <c r="J40" s="13">
        <v>2206036093.1950302</v>
      </c>
      <c r="K40" s="13">
        <v>2051860223.23071</v>
      </c>
      <c r="L40" s="13">
        <v>1818446909.2471299</v>
      </c>
    </row>
    <row r="41" spans="2:12" s="1" customFormat="1" ht="12.75" customHeight="1" x14ac:dyDescent="0.15">
      <c r="B41" s="53">
        <v>44562</v>
      </c>
      <c r="C41" s="54">
        <v>45474</v>
      </c>
      <c r="D41" s="13">
        <v>30</v>
      </c>
      <c r="E41" s="55">
        <v>912</v>
      </c>
      <c r="F41" s="259">
        <v>1750000000</v>
      </c>
      <c r="G41" s="259"/>
      <c r="H41" s="243">
        <v>2292573165.7564301</v>
      </c>
      <c r="I41" s="243"/>
      <c r="J41" s="13">
        <v>2180894413.8980899</v>
      </c>
      <c r="K41" s="13">
        <v>2023483028.2878301</v>
      </c>
      <c r="L41" s="13">
        <v>1785946739.5192299</v>
      </c>
    </row>
    <row r="42" spans="2:12" s="1" customFormat="1" ht="12.75" customHeight="1" x14ac:dyDescent="0.15">
      <c r="B42" s="53">
        <v>44562</v>
      </c>
      <c r="C42" s="54">
        <v>45505</v>
      </c>
      <c r="D42" s="13">
        <v>31</v>
      </c>
      <c r="E42" s="55">
        <v>943</v>
      </c>
      <c r="F42" s="259">
        <v>1750000000</v>
      </c>
      <c r="G42" s="259"/>
      <c r="H42" s="243">
        <v>2272115863.2901402</v>
      </c>
      <c r="I42" s="243"/>
      <c r="J42" s="13">
        <v>2157767702.2483602</v>
      </c>
      <c r="K42" s="13">
        <v>1996933980.6022601</v>
      </c>
      <c r="L42" s="13">
        <v>1755049071.02037</v>
      </c>
    </row>
    <row r="43" spans="2:12" s="1" customFormat="1" ht="12.75" customHeight="1" x14ac:dyDescent="0.15">
      <c r="B43" s="53">
        <v>44562</v>
      </c>
      <c r="C43" s="54">
        <v>45536</v>
      </c>
      <c r="D43" s="13">
        <v>32</v>
      </c>
      <c r="E43" s="55">
        <v>974</v>
      </c>
      <c r="F43" s="259">
        <v>1250000000</v>
      </c>
      <c r="G43" s="259"/>
      <c r="H43" s="243">
        <v>2249868691.2615499</v>
      </c>
      <c r="I43" s="243"/>
      <c r="J43" s="13">
        <v>2133016257.81162</v>
      </c>
      <c r="K43" s="13">
        <v>1969007078.72823</v>
      </c>
      <c r="L43" s="13">
        <v>1723175271.6472099</v>
      </c>
    </row>
    <row r="44" spans="2:12" s="1" customFormat="1" ht="12.75" customHeight="1" x14ac:dyDescent="0.15">
      <c r="B44" s="53">
        <v>44562</v>
      </c>
      <c r="C44" s="54">
        <v>45566</v>
      </c>
      <c r="D44" s="13">
        <v>33</v>
      </c>
      <c r="E44" s="55">
        <v>1004</v>
      </c>
      <c r="F44" s="259">
        <v>1250000000</v>
      </c>
      <c r="G44" s="259"/>
      <c r="H44" s="243">
        <v>2228765366.63241</v>
      </c>
      <c r="I44" s="243"/>
      <c r="J44" s="13">
        <v>2109540678.5091</v>
      </c>
      <c r="K44" s="13">
        <v>1942543636.8250699</v>
      </c>
      <c r="L44" s="13">
        <v>1693047111.43276</v>
      </c>
    </row>
    <row r="45" spans="2:12" s="1" customFormat="1" ht="12.75" customHeight="1" x14ac:dyDescent="0.15">
      <c r="B45" s="53">
        <v>44562</v>
      </c>
      <c r="C45" s="54">
        <v>45597</v>
      </c>
      <c r="D45" s="13">
        <v>34</v>
      </c>
      <c r="E45" s="55">
        <v>1035</v>
      </c>
      <c r="F45" s="259">
        <v>1250000000</v>
      </c>
      <c r="G45" s="259"/>
      <c r="H45" s="243">
        <v>2208502481.2884402</v>
      </c>
      <c r="I45" s="243"/>
      <c r="J45" s="13">
        <v>2086816319.7137101</v>
      </c>
      <c r="K45" s="13">
        <v>1916731130.2051401</v>
      </c>
      <c r="L45" s="13">
        <v>1663474223.66945</v>
      </c>
    </row>
    <row r="46" spans="2:12" s="1" customFormat="1" ht="12.75" customHeight="1" x14ac:dyDescent="0.15">
      <c r="B46" s="53">
        <v>44562</v>
      </c>
      <c r="C46" s="54">
        <v>45627</v>
      </c>
      <c r="D46" s="13">
        <v>35</v>
      </c>
      <c r="E46" s="55">
        <v>1065</v>
      </c>
      <c r="F46" s="259">
        <v>1250000000</v>
      </c>
      <c r="G46" s="259"/>
      <c r="H46" s="243">
        <v>2188778965.5035901</v>
      </c>
      <c r="I46" s="243"/>
      <c r="J46" s="13">
        <v>2064784824.77439</v>
      </c>
      <c r="K46" s="13">
        <v>1891827520.96999</v>
      </c>
      <c r="L46" s="13">
        <v>1635130809.4786699</v>
      </c>
    </row>
    <row r="47" spans="2:12" s="1" customFormat="1" ht="12.75" customHeight="1" x14ac:dyDescent="0.15">
      <c r="B47" s="53">
        <v>44562</v>
      </c>
      <c r="C47" s="54">
        <v>45658</v>
      </c>
      <c r="D47" s="13">
        <v>36</v>
      </c>
      <c r="E47" s="55">
        <v>1096</v>
      </c>
      <c r="F47" s="259">
        <v>1250000000</v>
      </c>
      <c r="G47" s="259"/>
      <c r="H47" s="243">
        <v>2168033494.2078199</v>
      </c>
      <c r="I47" s="243"/>
      <c r="J47" s="13">
        <v>2041745747.3668301</v>
      </c>
      <c r="K47" s="13">
        <v>1865960696.9226899</v>
      </c>
      <c r="L47" s="13">
        <v>1605942805.56236</v>
      </c>
    </row>
    <row r="48" spans="2:12" s="1" customFormat="1" ht="12.75" customHeight="1" x14ac:dyDescent="0.15">
      <c r="B48" s="53">
        <v>44562</v>
      </c>
      <c r="C48" s="54">
        <v>45689</v>
      </c>
      <c r="D48" s="13">
        <v>37</v>
      </c>
      <c r="E48" s="55">
        <v>1127</v>
      </c>
      <c r="F48" s="259">
        <v>1250000000</v>
      </c>
      <c r="G48" s="259"/>
      <c r="H48" s="243">
        <v>2147932806.6933599</v>
      </c>
      <c r="I48" s="243"/>
      <c r="J48" s="13">
        <v>2019385077.5092199</v>
      </c>
      <c r="K48" s="13">
        <v>1840831628.9955599</v>
      </c>
      <c r="L48" s="13">
        <v>1577604983.78072</v>
      </c>
    </row>
    <row r="49" spans="2:12" s="1" customFormat="1" ht="12.75" customHeight="1" x14ac:dyDescent="0.15">
      <c r="B49" s="53">
        <v>44562</v>
      </c>
      <c r="C49" s="54">
        <v>45717</v>
      </c>
      <c r="D49" s="13">
        <v>38</v>
      </c>
      <c r="E49" s="55">
        <v>1155</v>
      </c>
      <c r="F49" s="259">
        <v>1250000000</v>
      </c>
      <c r="G49" s="259"/>
      <c r="H49" s="243">
        <v>2128025760.15133</v>
      </c>
      <c r="I49" s="243"/>
      <c r="J49" s="13">
        <v>1997604258.83777</v>
      </c>
      <c r="K49" s="13">
        <v>1816793203.15768</v>
      </c>
      <c r="L49" s="13">
        <v>1551046112.4256201</v>
      </c>
    </row>
    <row r="50" spans="2:12" s="1" customFormat="1" ht="12.75" customHeight="1" x14ac:dyDescent="0.15">
      <c r="B50" s="53">
        <v>44562</v>
      </c>
      <c r="C50" s="54">
        <v>45748</v>
      </c>
      <c r="D50" s="13">
        <v>39</v>
      </c>
      <c r="E50" s="55">
        <v>1186</v>
      </c>
      <c r="F50" s="259">
        <v>1250000000</v>
      </c>
      <c r="G50" s="259"/>
      <c r="H50" s="243">
        <v>2107812404.7904201</v>
      </c>
      <c r="I50" s="243"/>
      <c r="J50" s="13">
        <v>1975273828.2119</v>
      </c>
      <c r="K50" s="13">
        <v>1791915159.54778</v>
      </c>
      <c r="L50" s="13">
        <v>1523327478.75369</v>
      </c>
    </row>
    <row r="51" spans="2:12" s="1" customFormat="1" ht="12.75" customHeight="1" x14ac:dyDescent="0.15">
      <c r="B51" s="53">
        <v>44562</v>
      </c>
      <c r="C51" s="54">
        <v>45778</v>
      </c>
      <c r="D51" s="13">
        <v>40</v>
      </c>
      <c r="E51" s="55">
        <v>1216</v>
      </c>
      <c r="F51" s="259">
        <v>1250000000</v>
      </c>
      <c r="G51" s="259"/>
      <c r="H51" s="243">
        <v>2088553433.29159</v>
      </c>
      <c r="I51" s="243"/>
      <c r="J51" s="13">
        <v>1954013250.78883</v>
      </c>
      <c r="K51" s="13">
        <v>1768265224.11409</v>
      </c>
      <c r="L51" s="13">
        <v>1497060397.7693999</v>
      </c>
    </row>
    <row r="52" spans="2:12" s="1" customFormat="1" ht="12.75" customHeight="1" x14ac:dyDescent="0.15">
      <c r="B52" s="53">
        <v>44562</v>
      </c>
      <c r="C52" s="54">
        <v>45809</v>
      </c>
      <c r="D52" s="13">
        <v>41</v>
      </c>
      <c r="E52" s="55">
        <v>1247</v>
      </c>
      <c r="F52" s="259">
        <v>1250000000</v>
      </c>
      <c r="G52" s="259"/>
      <c r="H52" s="243">
        <v>2068100554.6488299</v>
      </c>
      <c r="I52" s="243"/>
      <c r="J52" s="13">
        <v>1931596207.1006501</v>
      </c>
      <c r="K52" s="13">
        <v>1743533668.4800899</v>
      </c>
      <c r="L52" s="13">
        <v>1469869823.46053</v>
      </c>
    </row>
    <row r="53" spans="2:12" s="1" customFormat="1" ht="12.75" customHeight="1" x14ac:dyDescent="0.15">
      <c r="B53" s="53">
        <v>44562</v>
      </c>
      <c r="C53" s="54">
        <v>45839</v>
      </c>
      <c r="D53" s="13">
        <v>42</v>
      </c>
      <c r="E53" s="55">
        <v>1277</v>
      </c>
      <c r="F53" s="259">
        <v>1250000000</v>
      </c>
      <c r="G53" s="259"/>
      <c r="H53" s="243">
        <v>2048105766.5878699</v>
      </c>
      <c r="I53" s="243"/>
      <c r="J53" s="13">
        <v>1909781287.0005701</v>
      </c>
      <c r="K53" s="13">
        <v>1719599836.6059599</v>
      </c>
      <c r="L53" s="13">
        <v>1443750056.72241</v>
      </c>
    </row>
    <row r="54" spans="2:12" s="1" customFormat="1" ht="12.75" customHeight="1" x14ac:dyDescent="0.15">
      <c r="B54" s="53">
        <v>44562</v>
      </c>
      <c r="C54" s="54">
        <v>45870</v>
      </c>
      <c r="D54" s="13">
        <v>43</v>
      </c>
      <c r="E54" s="55">
        <v>1308</v>
      </c>
      <c r="F54" s="259">
        <v>1250000000</v>
      </c>
      <c r="G54" s="259"/>
      <c r="H54" s="243">
        <v>2028252340.5343499</v>
      </c>
      <c r="I54" s="243"/>
      <c r="J54" s="13">
        <v>1888060985.20715</v>
      </c>
      <c r="K54" s="13">
        <v>1695718946.25488</v>
      </c>
      <c r="L54" s="13">
        <v>1417669876.32675</v>
      </c>
    </row>
    <row r="55" spans="2:12" s="1" customFormat="1" ht="12.75" customHeight="1" x14ac:dyDescent="0.15">
      <c r="B55" s="53">
        <v>44562</v>
      </c>
      <c r="C55" s="54">
        <v>45901</v>
      </c>
      <c r="D55" s="13">
        <v>44</v>
      </c>
      <c r="E55" s="55">
        <v>1339</v>
      </c>
      <c r="F55" s="259">
        <v>1250000000</v>
      </c>
      <c r="G55" s="259"/>
      <c r="H55" s="243">
        <v>2008326162.91343</v>
      </c>
      <c r="I55" s="243"/>
      <c r="J55" s="13">
        <v>1866341259.91959</v>
      </c>
      <c r="K55" s="13">
        <v>1671948918.20802</v>
      </c>
      <c r="L55" s="13">
        <v>1391877014.34956</v>
      </c>
    </row>
    <row r="56" spans="2:12" s="1" customFormat="1" ht="12.75" customHeight="1" x14ac:dyDescent="0.15">
      <c r="B56" s="53">
        <v>44562</v>
      </c>
      <c r="C56" s="54">
        <v>45931</v>
      </c>
      <c r="D56" s="13">
        <v>45</v>
      </c>
      <c r="E56" s="55">
        <v>1369</v>
      </c>
      <c r="F56" s="259">
        <v>750000000</v>
      </c>
      <c r="G56" s="259"/>
      <c r="H56" s="243">
        <v>1989478172.78953</v>
      </c>
      <c r="I56" s="243"/>
      <c r="J56" s="13">
        <v>1845791112.1017001</v>
      </c>
      <c r="K56" s="13">
        <v>1649469407.25526</v>
      </c>
      <c r="L56" s="13">
        <v>1367534233.39217</v>
      </c>
    </row>
    <row r="57" spans="2:12" s="1" customFormat="1" ht="12.75" customHeight="1" x14ac:dyDescent="0.15">
      <c r="B57" s="53">
        <v>44562</v>
      </c>
      <c r="C57" s="54">
        <v>45962</v>
      </c>
      <c r="D57" s="13">
        <v>46</v>
      </c>
      <c r="E57" s="55">
        <v>1400</v>
      </c>
      <c r="F57" s="259">
        <v>750000000</v>
      </c>
      <c r="G57" s="259"/>
      <c r="H57" s="243">
        <v>1968738397.73107</v>
      </c>
      <c r="I57" s="243"/>
      <c r="J57" s="13">
        <v>1823451273.3466401</v>
      </c>
      <c r="K57" s="13">
        <v>1625361506.1530199</v>
      </c>
      <c r="L57" s="13">
        <v>1341839373.8814399</v>
      </c>
    </row>
    <row r="58" spans="2:12" s="1" customFormat="1" ht="12.75" customHeight="1" x14ac:dyDescent="0.15">
      <c r="B58" s="53">
        <v>44562</v>
      </c>
      <c r="C58" s="54">
        <v>45992</v>
      </c>
      <c r="D58" s="13">
        <v>47</v>
      </c>
      <c r="E58" s="55">
        <v>1430</v>
      </c>
      <c r="F58" s="259">
        <v>750000000</v>
      </c>
      <c r="G58" s="259"/>
      <c r="H58" s="243">
        <v>1950060472.0025699</v>
      </c>
      <c r="I58" s="243"/>
      <c r="J58" s="13">
        <v>1803187093.9632599</v>
      </c>
      <c r="K58" s="13">
        <v>1603342723.4992299</v>
      </c>
      <c r="L58" s="13">
        <v>1318235521.0053401</v>
      </c>
    </row>
    <row r="59" spans="2:12" s="1" customFormat="1" ht="12.75" customHeight="1" x14ac:dyDescent="0.15">
      <c r="B59" s="53">
        <v>44562</v>
      </c>
      <c r="C59" s="54">
        <v>46023</v>
      </c>
      <c r="D59" s="13">
        <v>48</v>
      </c>
      <c r="E59" s="55">
        <v>1461</v>
      </c>
      <c r="F59" s="259">
        <v>750000000</v>
      </c>
      <c r="G59" s="259"/>
      <c r="H59" s="243">
        <v>1931692429.55762</v>
      </c>
      <c r="I59" s="243"/>
      <c r="J59" s="13">
        <v>1783172952.11991</v>
      </c>
      <c r="K59" s="13">
        <v>1581514345.69117</v>
      </c>
      <c r="L59" s="13">
        <v>1294781245.0656099</v>
      </c>
    </row>
    <row r="60" spans="2:12" s="1" customFormat="1" ht="12.75" customHeight="1" x14ac:dyDescent="0.15">
      <c r="B60" s="53">
        <v>44562</v>
      </c>
      <c r="C60" s="54">
        <v>46054</v>
      </c>
      <c r="D60" s="13">
        <v>49</v>
      </c>
      <c r="E60" s="55">
        <v>1492</v>
      </c>
      <c r="F60" s="259">
        <v>750000000</v>
      </c>
      <c r="G60" s="259"/>
      <c r="H60" s="243">
        <v>1912942763.00757</v>
      </c>
      <c r="I60" s="243"/>
      <c r="J60" s="13">
        <v>1762869828.8585401</v>
      </c>
      <c r="K60" s="13">
        <v>1559530976.9909301</v>
      </c>
      <c r="L60" s="13">
        <v>1271375650.32409</v>
      </c>
    </row>
    <row r="61" spans="2:12" s="1" customFormat="1" ht="12.75" customHeight="1" x14ac:dyDescent="0.15">
      <c r="B61" s="53">
        <v>44562</v>
      </c>
      <c r="C61" s="54">
        <v>46082</v>
      </c>
      <c r="D61" s="13">
        <v>50</v>
      </c>
      <c r="E61" s="55">
        <v>1520</v>
      </c>
      <c r="F61" s="259">
        <v>750000000</v>
      </c>
      <c r="G61" s="259"/>
      <c r="H61" s="243">
        <v>1894163335.8538101</v>
      </c>
      <c r="I61" s="243"/>
      <c r="J61" s="13">
        <v>1742889358.45647</v>
      </c>
      <c r="K61" s="13">
        <v>1538312946.1475101</v>
      </c>
      <c r="L61" s="13">
        <v>1249279432.73366</v>
      </c>
    </row>
    <row r="62" spans="2:12" s="1" customFormat="1" ht="12.75" customHeight="1" x14ac:dyDescent="0.15">
      <c r="B62" s="53">
        <v>44562</v>
      </c>
      <c r="C62" s="54">
        <v>46113</v>
      </c>
      <c r="D62" s="13">
        <v>51</v>
      </c>
      <c r="E62" s="55">
        <v>1551</v>
      </c>
      <c r="F62" s="259">
        <v>750000000</v>
      </c>
      <c r="G62" s="259"/>
      <c r="H62" s="243">
        <v>1875355688.99173</v>
      </c>
      <c r="I62" s="243"/>
      <c r="J62" s="13">
        <v>1722657033.03791</v>
      </c>
      <c r="K62" s="13">
        <v>1516588614.22807</v>
      </c>
      <c r="L62" s="13">
        <v>1226420230.63708</v>
      </c>
    </row>
    <row r="63" spans="2:12" s="1" customFormat="1" ht="12.75" customHeight="1" x14ac:dyDescent="0.15">
      <c r="B63" s="53">
        <v>44562</v>
      </c>
      <c r="C63" s="54">
        <v>46143</v>
      </c>
      <c r="D63" s="13">
        <v>52</v>
      </c>
      <c r="E63" s="55">
        <v>1581</v>
      </c>
      <c r="F63" s="259">
        <v>750000000</v>
      </c>
      <c r="G63" s="259"/>
      <c r="H63" s="243">
        <v>1857428940.7023599</v>
      </c>
      <c r="I63" s="243"/>
      <c r="J63" s="13">
        <v>1703389397.4839301</v>
      </c>
      <c r="K63" s="13">
        <v>1495934839.0716</v>
      </c>
      <c r="L63" s="13">
        <v>1204759264.83144</v>
      </c>
    </row>
    <row r="64" spans="2:12" s="1" customFormat="1" ht="12.75" customHeight="1" x14ac:dyDescent="0.15">
      <c r="B64" s="53">
        <v>44562</v>
      </c>
      <c r="C64" s="54">
        <v>46174</v>
      </c>
      <c r="D64" s="13">
        <v>53</v>
      </c>
      <c r="E64" s="55">
        <v>1612</v>
      </c>
      <c r="F64" s="259">
        <v>750000000</v>
      </c>
      <c r="G64" s="259"/>
      <c r="H64" s="243">
        <v>1838288979.57476</v>
      </c>
      <c r="I64" s="243"/>
      <c r="J64" s="13">
        <v>1682977439.9734001</v>
      </c>
      <c r="K64" s="13">
        <v>1474249958.39272</v>
      </c>
      <c r="L64" s="13">
        <v>1182266385.8220201</v>
      </c>
    </row>
    <row r="65" spans="2:12" s="1" customFormat="1" ht="12.75" customHeight="1" x14ac:dyDescent="0.15">
      <c r="B65" s="53">
        <v>44562</v>
      </c>
      <c r="C65" s="54">
        <v>46204</v>
      </c>
      <c r="D65" s="13">
        <v>54</v>
      </c>
      <c r="E65" s="55">
        <v>1642</v>
      </c>
      <c r="F65" s="259">
        <v>750000000</v>
      </c>
      <c r="G65" s="259"/>
      <c r="H65" s="243">
        <v>1819476075.1382999</v>
      </c>
      <c r="I65" s="243"/>
      <c r="J65" s="13">
        <v>1663019801.5639501</v>
      </c>
      <c r="K65" s="13">
        <v>1453182025.8660901</v>
      </c>
      <c r="L65" s="13">
        <v>1160593993.73329</v>
      </c>
    </row>
    <row r="66" spans="2:12" s="1" customFormat="1" ht="12.75" customHeight="1" x14ac:dyDescent="0.15">
      <c r="B66" s="53">
        <v>44562</v>
      </c>
      <c r="C66" s="54">
        <v>46235</v>
      </c>
      <c r="D66" s="13">
        <v>55</v>
      </c>
      <c r="E66" s="55">
        <v>1673</v>
      </c>
      <c r="F66" s="259">
        <v>750000000</v>
      </c>
      <c r="G66" s="259"/>
      <c r="H66" s="243">
        <v>1801819196.9279499</v>
      </c>
      <c r="I66" s="243"/>
      <c r="J66" s="13">
        <v>1644088001.26507</v>
      </c>
      <c r="K66" s="13">
        <v>1432985347.95908</v>
      </c>
      <c r="L66" s="13">
        <v>1139616347.8113799</v>
      </c>
    </row>
    <row r="67" spans="2:12" s="1" customFormat="1" ht="12.75" customHeight="1" x14ac:dyDescent="0.15">
      <c r="B67" s="53">
        <v>44562</v>
      </c>
      <c r="C67" s="54">
        <v>46266</v>
      </c>
      <c r="D67" s="13">
        <v>56</v>
      </c>
      <c r="E67" s="55">
        <v>1704</v>
      </c>
      <c r="F67" s="259">
        <v>750000000</v>
      </c>
      <c r="G67" s="259"/>
      <c r="H67" s="243">
        <v>1783177853.53793</v>
      </c>
      <c r="I67" s="243"/>
      <c r="J67" s="13">
        <v>1624318874.9097099</v>
      </c>
      <c r="K67" s="13">
        <v>1412154043.2049999</v>
      </c>
      <c r="L67" s="13">
        <v>1118293019.8425801</v>
      </c>
    </row>
    <row r="68" spans="2:12" s="1" customFormat="1" ht="12.75" customHeight="1" x14ac:dyDescent="0.15">
      <c r="B68" s="53">
        <v>44562</v>
      </c>
      <c r="C68" s="54">
        <v>46296</v>
      </c>
      <c r="D68" s="13">
        <v>57</v>
      </c>
      <c r="E68" s="55">
        <v>1734</v>
      </c>
      <c r="F68" s="259">
        <v>750000000</v>
      </c>
      <c r="G68" s="259"/>
      <c r="H68" s="243">
        <v>1765727132.18313</v>
      </c>
      <c r="I68" s="243"/>
      <c r="J68" s="13">
        <v>1605782719.6651001</v>
      </c>
      <c r="K68" s="13">
        <v>1392603012.19379</v>
      </c>
      <c r="L68" s="13">
        <v>1098289809.43908</v>
      </c>
    </row>
    <row r="69" spans="2:12" s="1" customFormat="1" ht="12.75" customHeight="1" x14ac:dyDescent="0.15">
      <c r="B69" s="53">
        <v>44562</v>
      </c>
      <c r="C69" s="54">
        <v>46327</v>
      </c>
      <c r="D69" s="13">
        <v>58</v>
      </c>
      <c r="E69" s="55">
        <v>1765</v>
      </c>
      <c r="F69" s="259">
        <v>750000000</v>
      </c>
      <c r="G69" s="259"/>
      <c r="H69" s="243">
        <v>1748921996.33973</v>
      </c>
      <c r="I69" s="243"/>
      <c r="J69" s="13">
        <v>1587802233.7479</v>
      </c>
      <c r="K69" s="13">
        <v>1373507551.99281</v>
      </c>
      <c r="L69" s="13">
        <v>1078641921.0755799</v>
      </c>
    </row>
    <row r="70" spans="2:12" s="1" customFormat="1" ht="12.75" customHeight="1" x14ac:dyDescent="0.15">
      <c r="B70" s="53">
        <v>44562</v>
      </c>
      <c r="C70" s="54">
        <v>46357</v>
      </c>
      <c r="D70" s="13">
        <v>59</v>
      </c>
      <c r="E70" s="55">
        <v>1795</v>
      </c>
      <c r="F70" s="259">
        <v>750000000</v>
      </c>
      <c r="G70" s="259"/>
      <c r="H70" s="243">
        <v>1731246574.1602299</v>
      </c>
      <c r="I70" s="243"/>
      <c r="J70" s="13">
        <v>1569175273.3935699</v>
      </c>
      <c r="K70" s="13">
        <v>1354053631.91257</v>
      </c>
      <c r="L70" s="13">
        <v>1059005445.27457</v>
      </c>
    </row>
    <row r="71" spans="2:12" s="1" customFormat="1" ht="12.75" customHeight="1" x14ac:dyDescent="0.15">
      <c r="B71" s="53">
        <v>44562</v>
      </c>
      <c r="C71" s="54">
        <v>46388</v>
      </c>
      <c r="D71" s="13">
        <v>60</v>
      </c>
      <c r="E71" s="55">
        <v>1826</v>
      </c>
      <c r="F71" s="259">
        <v>750000000</v>
      </c>
      <c r="G71" s="259"/>
      <c r="H71" s="243">
        <v>1713417421.2023599</v>
      </c>
      <c r="I71" s="243"/>
      <c r="J71" s="13">
        <v>1550381174.6010001</v>
      </c>
      <c r="K71" s="13">
        <v>1334433664.45895</v>
      </c>
      <c r="L71" s="13">
        <v>1039240195.59825</v>
      </c>
    </row>
    <row r="72" spans="2:12" s="1" customFormat="1" ht="12.75" customHeight="1" x14ac:dyDescent="0.15">
      <c r="B72" s="53">
        <v>44562</v>
      </c>
      <c r="C72" s="54">
        <v>46419</v>
      </c>
      <c r="D72" s="13">
        <v>61</v>
      </c>
      <c r="E72" s="55">
        <v>1857</v>
      </c>
      <c r="F72" s="259">
        <v>750000000</v>
      </c>
      <c r="G72" s="259"/>
      <c r="H72" s="243">
        <v>1696552494.3924799</v>
      </c>
      <c r="I72" s="243"/>
      <c r="J72" s="13">
        <v>1532517311.8452401</v>
      </c>
      <c r="K72" s="13">
        <v>1315703364.6075599</v>
      </c>
      <c r="L72" s="13">
        <v>1020313308.05849</v>
      </c>
    </row>
    <row r="73" spans="2:12" s="1" customFormat="1" ht="12.75" customHeight="1" x14ac:dyDescent="0.15">
      <c r="B73" s="53">
        <v>44562</v>
      </c>
      <c r="C73" s="54">
        <v>46447</v>
      </c>
      <c r="D73" s="13">
        <v>62</v>
      </c>
      <c r="E73" s="55">
        <v>1885</v>
      </c>
      <c r="F73" s="259">
        <v>750000000</v>
      </c>
      <c r="G73" s="259"/>
      <c r="H73" s="243">
        <v>1680078811.93909</v>
      </c>
      <c r="I73" s="243"/>
      <c r="J73" s="13">
        <v>1515311310.7241299</v>
      </c>
      <c r="K73" s="13">
        <v>1297942870.5142701</v>
      </c>
      <c r="L73" s="13">
        <v>1002688778.03966</v>
      </c>
    </row>
    <row r="74" spans="2:12" s="1" customFormat="1" ht="12.75" customHeight="1" x14ac:dyDescent="0.15">
      <c r="B74" s="53">
        <v>44562</v>
      </c>
      <c r="C74" s="54">
        <v>46478</v>
      </c>
      <c r="D74" s="13">
        <v>63</v>
      </c>
      <c r="E74" s="55">
        <v>1916</v>
      </c>
      <c r="F74" s="259">
        <v>750000000</v>
      </c>
      <c r="G74" s="259"/>
      <c r="H74" s="243">
        <v>1663782829.00735</v>
      </c>
      <c r="I74" s="243"/>
      <c r="J74" s="13">
        <v>1498068344.3698001</v>
      </c>
      <c r="K74" s="13">
        <v>1279909999.9451001</v>
      </c>
      <c r="L74" s="13">
        <v>984570068.79177105</v>
      </c>
    </row>
    <row r="75" spans="2:12" s="1" customFormat="1" ht="12.75" customHeight="1" x14ac:dyDescent="0.15">
      <c r="B75" s="53">
        <v>44562</v>
      </c>
      <c r="C75" s="54">
        <v>46508</v>
      </c>
      <c r="D75" s="13">
        <v>64</v>
      </c>
      <c r="E75" s="55">
        <v>1946</v>
      </c>
      <c r="F75" s="259">
        <v>750000000</v>
      </c>
      <c r="G75" s="259"/>
      <c r="H75" s="243">
        <v>1647455916.5706501</v>
      </c>
      <c r="I75" s="243"/>
      <c r="J75" s="13">
        <v>1480932799.46332</v>
      </c>
      <c r="K75" s="13">
        <v>1262155675.14852</v>
      </c>
      <c r="L75" s="13">
        <v>966932604.29221106</v>
      </c>
    </row>
    <row r="76" spans="2:12" s="1" customFormat="1" ht="12.75" customHeight="1" x14ac:dyDescent="0.15">
      <c r="B76" s="53">
        <v>44562</v>
      </c>
      <c r="C76" s="54">
        <v>46539</v>
      </c>
      <c r="D76" s="13">
        <v>65</v>
      </c>
      <c r="E76" s="55">
        <v>1977</v>
      </c>
      <c r="F76" s="259">
        <v>750000000</v>
      </c>
      <c r="G76" s="259"/>
      <c r="H76" s="243">
        <v>1629384521.44645</v>
      </c>
      <c r="I76" s="243"/>
      <c r="J76" s="13">
        <v>1462203822.7060201</v>
      </c>
      <c r="K76" s="13">
        <v>1243024189.9077101</v>
      </c>
      <c r="L76" s="13">
        <v>948242639.07500505</v>
      </c>
    </row>
    <row r="77" spans="2:12" s="1" customFormat="1" ht="12.75" customHeight="1" x14ac:dyDescent="0.15">
      <c r="B77" s="53">
        <v>44562</v>
      </c>
      <c r="C77" s="54">
        <v>46569</v>
      </c>
      <c r="D77" s="13">
        <v>66</v>
      </c>
      <c r="E77" s="55">
        <v>2007</v>
      </c>
      <c r="F77" s="259">
        <v>750000000</v>
      </c>
      <c r="G77" s="259"/>
      <c r="H77" s="243">
        <v>1613310448.00614</v>
      </c>
      <c r="I77" s="243"/>
      <c r="J77" s="13">
        <v>1445402612.47998</v>
      </c>
      <c r="K77" s="13">
        <v>1225717164.96257</v>
      </c>
      <c r="L77" s="13">
        <v>931207041.30618894</v>
      </c>
    </row>
    <row r="78" spans="2:12" s="1" customFormat="1" ht="12.75" customHeight="1" x14ac:dyDescent="0.15">
      <c r="B78" s="53">
        <v>44562</v>
      </c>
      <c r="C78" s="54">
        <v>46600</v>
      </c>
      <c r="D78" s="13">
        <v>67</v>
      </c>
      <c r="E78" s="55">
        <v>2038</v>
      </c>
      <c r="F78" s="259">
        <v>750000000</v>
      </c>
      <c r="G78" s="259"/>
      <c r="H78" s="243">
        <v>1597449843.8085201</v>
      </c>
      <c r="I78" s="243"/>
      <c r="J78" s="13">
        <v>1428765316.9660399</v>
      </c>
      <c r="K78" s="13">
        <v>1208527187.16609</v>
      </c>
      <c r="L78" s="13">
        <v>914258543.90170896</v>
      </c>
    </row>
    <row r="79" spans="2:12" s="1" customFormat="1" ht="12.75" customHeight="1" x14ac:dyDescent="0.15">
      <c r="B79" s="53">
        <v>44562</v>
      </c>
      <c r="C79" s="54">
        <v>46631</v>
      </c>
      <c r="D79" s="13">
        <v>68</v>
      </c>
      <c r="E79" s="55">
        <v>2069</v>
      </c>
      <c r="F79" s="259">
        <v>750000000</v>
      </c>
      <c r="G79" s="259"/>
      <c r="H79" s="243">
        <v>1581393461.15974</v>
      </c>
      <c r="I79" s="243"/>
      <c r="J79" s="13">
        <v>1412005491.6661699</v>
      </c>
      <c r="K79" s="13">
        <v>1191313338.10742</v>
      </c>
      <c r="L79" s="13">
        <v>897418930.76278603</v>
      </c>
    </row>
    <row r="80" spans="2:12" s="1" customFormat="1" ht="12.75" customHeight="1" x14ac:dyDescent="0.15">
      <c r="B80" s="53">
        <v>44562</v>
      </c>
      <c r="C80" s="54">
        <v>46661</v>
      </c>
      <c r="D80" s="13">
        <v>69</v>
      </c>
      <c r="E80" s="55">
        <v>2099</v>
      </c>
      <c r="F80" s="259">
        <v>750000000</v>
      </c>
      <c r="G80" s="259"/>
      <c r="H80" s="243">
        <v>1565489730.2929101</v>
      </c>
      <c r="I80" s="243"/>
      <c r="J80" s="13">
        <v>1395510891.7028999</v>
      </c>
      <c r="K80" s="13">
        <v>1174498904.8359799</v>
      </c>
      <c r="L80" s="13">
        <v>881125808.29955006</v>
      </c>
    </row>
    <row r="81" spans="2:12" s="1" customFormat="1" ht="12.75" customHeight="1" x14ac:dyDescent="0.15">
      <c r="B81" s="53">
        <v>44562</v>
      </c>
      <c r="C81" s="54">
        <v>46692</v>
      </c>
      <c r="D81" s="13">
        <v>70</v>
      </c>
      <c r="E81" s="55">
        <v>2130</v>
      </c>
      <c r="F81" s="259">
        <v>750000000</v>
      </c>
      <c r="G81" s="259"/>
      <c r="H81" s="243">
        <v>1549426651.0897701</v>
      </c>
      <c r="I81" s="243"/>
      <c r="J81" s="13">
        <v>1378849317.0369999</v>
      </c>
      <c r="K81" s="13">
        <v>1157524753.06548</v>
      </c>
      <c r="L81" s="13">
        <v>864713446.36544096</v>
      </c>
    </row>
    <row r="82" spans="2:12" s="1" customFormat="1" ht="12.75" customHeight="1" x14ac:dyDescent="0.15">
      <c r="B82" s="53">
        <v>44562</v>
      </c>
      <c r="C82" s="54">
        <v>46722</v>
      </c>
      <c r="D82" s="13">
        <v>71</v>
      </c>
      <c r="E82" s="55">
        <v>2160</v>
      </c>
      <c r="F82" s="259">
        <v>750000000</v>
      </c>
      <c r="G82" s="259"/>
      <c r="H82" s="243">
        <v>1533139076.6250999</v>
      </c>
      <c r="I82" s="243"/>
      <c r="J82" s="13">
        <v>1362115390.2545199</v>
      </c>
      <c r="K82" s="13">
        <v>1140662452.19818</v>
      </c>
      <c r="L82" s="13">
        <v>848623696.74495196</v>
      </c>
    </row>
    <row r="83" spans="2:12" s="1" customFormat="1" ht="12.75" customHeight="1" x14ac:dyDescent="0.15">
      <c r="B83" s="53">
        <v>44562</v>
      </c>
      <c r="C83" s="54">
        <v>46753</v>
      </c>
      <c r="D83" s="13">
        <v>72</v>
      </c>
      <c r="E83" s="55">
        <v>2191</v>
      </c>
      <c r="F83" s="259">
        <v>750000000</v>
      </c>
      <c r="G83" s="259"/>
      <c r="H83" s="243">
        <v>1517075235.5690701</v>
      </c>
      <c r="I83" s="243"/>
      <c r="J83" s="13">
        <v>1345557449.553</v>
      </c>
      <c r="K83" s="13">
        <v>1123930828.73489</v>
      </c>
      <c r="L83" s="13">
        <v>832634136.54340005</v>
      </c>
    </row>
    <row r="84" spans="2:12" s="1" customFormat="1" ht="12.75" customHeight="1" x14ac:dyDescent="0.15">
      <c r="B84" s="53">
        <v>44562</v>
      </c>
      <c r="C84" s="54">
        <v>46784</v>
      </c>
      <c r="D84" s="13">
        <v>73</v>
      </c>
      <c r="E84" s="55">
        <v>2222</v>
      </c>
      <c r="F84" s="259">
        <v>750000000</v>
      </c>
      <c r="G84" s="259"/>
      <c r="H84" s="243">
        <v>1501674793.8951001</v>
      </c>
      <c r="I84" s="243"/>
      <c r="J84" s="13">
        <v>1329639156.16646</v>
      </c>
      <c r="K84" s="13">
        <v>1107809863.7728901</v>
      </c>
      <c r="L84" s="13">
        <v>817215275.09281802</v>
      </c>
    </row>
    <row r="85" spans="2:12" s="1" customFormat="1" ht="12.75" customHeight="1" x14ac:dyDescent="0.15">
      <c r="B85" s="53">
        <v>44562</v>
      </c>
      <c r="C85" s="54">
        <v>46813</v>
      </c>
      <c r="D85" s="13">
        <v>74</v>
      </c>
      <c r="E85" s="55">
        <v>2251</v>
      </c>
      <c r="F85" s="259">
        <v>0</v>
      </c>
      <c r="G85" s="259"/>
      <c r="H85" s="243">
        <v>1485460019.3773</v>
      </c>
      <c r="I85" s="243"/>
      <c r="J85" s="13">
        <v>1313194980.71696</v>
      </c>
      <c r="K85" s="13">
        <v>1091505899.82938</v>
      </c>
      <c r="L85" s="13">
        <v>801997256.87612295</v>
      </c>
    </row>
    <row r="86" spans="2:12" s="1" customFormat="1" ht="11.1" customHeight="1" x14ac:dyDescent="0.15">
      <c r="B86" s="53">
        <v>44562</v>
      </c>
      <c r="C86" s="54">
        <v>46844</v>
      </c>
      <c r="D86" s="13">
        <v>75</v>
      </c>
      <c r="E86" s="55">
        <v>2282</v>
      </c>
      <c r="F86" s="259"/>
      <c r="G86" s="259"/>
      <c r="H86" s="243">
        <v>1470064250.8773999</v>
      </c>
      <c r="I86" s="243"/>
      <c r="J86" s="13">
        <v>1297380428.8342299</v>
      </c>
      <c r="K86" s="13">
        <v>1075618612.22859</v>
      </c>
      <c r="L86" s="13">
        <v>786976426.44270301</v>
      </c>
    </row>
    <row r="87" spans="2:12" s="1" customFormat="1" ht="11.1" customHeight="1" x14ac:dyDescent="0.15">
      <c r="B87" s="53">
        <v>44562</v>
      </c>
      <c r="C87" s="54">
        <v>46874</v>
      </c>
      <c r="D87" s="13">
        <v>76</v>
      </c>
      <c r="E87" s="55">
        <v>2312</v>
      </c>
      <c r="F87" s="259"/>
      <c r="G87" s="259"/>
      <c r="H87" s="243">
        <v>1454682164.95664</v>
      </c>
      <c r="I87" s="243"/>
      <c r="J87" s="13">
        <v>1281697981.43293</v>
      </c>
      <c r="K87" s="13">
        <v>1060001387.96394</v>
      </c>
      <c r="L87" s="13">
        <v>772370952.35617805</v>
      </c>
    </row>
    <row r="88" spans="2:12" s="1" customFormat="1" ht="11.1" customHeight="1" x14ac:dyDescent="0.15">
      <c r="B88" s="53">
        <v>44562</v>
      </c>
      <c r="C88" s="54">
        <v>46905</v>
      </c>
      <c r="D88" s="13">
        <v>77</v>
      </c>
      <c r="E88" s="55">
        <v>2343</v>
      </c>
      <c r="F88" s="259"/>
      <c r="G88" s="259"/>
      <c r="H88" s="243">
        <v>1439153457.9242599</v>
      </c>
      <c r="I88" s="243"/>
      <c r="J88" s="13">
        <v>1265865228.8134699</v>
      </c>
      <c r="K88" s="13">
        <v>1044244741.969</v>
      </c>
      <c r="L88" s="13">
        <v>757667075.05523002</v>
      </c>
    </row>
    <row r="89" spans="2:12" s="1" customFormat="1" ht="11.1" customHeight="1" x14ac:dyDescent="0.15">
      <c r="B89" s="53">
        <v>44562</v>
      </c>
      <c r="C89" s="54">
        <v>46935</v>
      </c>
      <c r="D89" s="13">
        <v>78</v>
      </c>
      <c r="E89" s="55">
        <v>2373</v>
      </c>
      <c r="F89" s="259"/>
      <c r="G89" s="259"/>
      <c r="H89" s="243">
        <v>1423699050.40569</v>
      </c>
      <c r="I89" s="243"/>
      <c r="J89" s="13">
        <v>1250216196.60179</v>
      </c>
      <c r="K89" s="13">
        <v>1028797060.44127</v>
      </c>
      <c r="L89" s="13">
        <v>743398903.30458903</v>
      </c>
    </row>
    <row r="90" spans="2:12" s="1" customFormat="1" ht="11.1" customHeight="1" x14ac:dyDescent="0.15">
      <c r="B90" s="53">
        <v>44562</v>
      </c>
      <c r="C90" s="54">
        <v>46966</v>
      </c>
      <c r="D90" s="13">
        <v>79</v>
      </c>
      <c r="E90" s="55">
        <v>2404</v>
      </c>
      <c r="F90" s="259"/>
      <c r="G90" s="259"/>
      <c r="H90" s="243">
        <v>1408929232.8731599</v>
      </c>
      <c r="I90" s="243"/>
      <c r="J90" s="13">
        <v>1235147673.4958999</v>
      </c>
      <c r="K90" s="13">
        <v>1013812335.88989</v>
      </c>
      <c r="L90" s="13">
        <v>729468247.07868803</v>
      </c>
    </row>
    <row r="91" spans="2:12" s="1" customFormat="1" ht="11.1" customHeight="1" x14ac:dyDescent="0.15">
      <c r="B91" s="53">
        <v>44562</v>
      </c>
      <c r="C91" s="54">
        <v>46997</v>
      </c>
      <c r="D91" s="13">
        <v>80</v>
      </c>
      <c r="E91" s="55">
        <v>2435</v>
      </c>
      <c r="F91" s="259"/>
      <c r="G91" s="259"/>
      <c r="H91" s="243">
        <v>1393981983.14979</v>
      </c>
      <c r="I91" s="243"/>
      <c r="J91" s="13">
        <v>1219971385.2423999</v>
      </c>
      <c r="K91" s="13">
        <v>998808946.71392405</v>
      </c>
      <c r="L91" s="13">
        <v>715628889.36387205</v>
      </c>
    </row>
    <row r="92" spans="2:12" s="1" customFormat="1" ht="11.1" customHeight="1" x14ac:dyDescent="0.15">
      <c r="B92" s="53">
        <v>44562</v>
      </c>
      <c r="C92" s="54">
        <v>47027</v>
      </c>
      <c r="D92" s="13">
        <v>81</v>
      </c>
      <c r="E92" s="55">
        <v>2465</v>
      </c>
      <c r="F92" s="259"/>
      <c r="G92" s="259"/>
      <c r="H92" s="243">
        <v>1379334161.2054501</v>
      </c>
      <c r="I92" s="243"/>
      <c r="J92" s="13">
        <v>1205170621.4328499</v>
      </c>
      <c r="K92" s="13">
        <v>984262826.70353198</v>
      </c>
      <c r="L92" s="13">
        <v>702316072.11459196</v>
      </c>
    </row>
    <row r="93" spans="2:12" s="1" customFormat="1" ht="11.1" customHeight="1" x14ac:dyDescent="0.15">
      <c r="B93" s="53">
        <v>44562</v>
      </c>
      <c r="C93" s="54">
        <v>47058</v>
      </c>
      <c r="D93" s="13">
        <v>82</v>
      </c>
      <c r="E93" s="55">
        <v>2496</v>
      </c>
      <c r="F93" s="259"/>
      <c r="G93" s="259"/>
      <c r="H93" s="243">
        <v>1363272256.84692</v>
      </c>
      <c r="I93" s="243"/>
      <c r="J93" s="13">
        <v>1189116539.5397999</v>
      </c>
      <c r="K93" s="13">
        <v>968681620.25966799</v>
      </c>
      <c r="L93" s="13">
        <v>688270575.19522798</v>
      </c>
    </row>
    <row r="94" spans="2:12" s="1" customFormat="1" ht="11.1" customHeight="1" x14ac:dyDescent="0.15">
      <c r="B94" s="53">
        <v>44562</v>
      </c>
      <c r="C94" s="54">
        <v>47088</v>
      </c>
      <c r="D94" s="13">
        <v>83</v>
      </c>
      <c r="E94" s="55">
        <v>2526</v>
      </c>
      <c r="F94" s="259"/>
      <c r="G94" s="259"/>
      <c r="H94" s="243">
        <v>1348592455.76265</v>
      </c>
      <c r="I94" s="243"/>
      <c r="J94" s="13">
        <v>1174381251.4448199</v>
      </c>
      <c r="K94" s="13">
        <v>954323275.74476099</v>
      </c>
      <c r="L94" s="13">
        <v>675289105.58881295</v>
      </c>
    </row>
    <row r="95" spans="2:12" s="1" customFormat="1" ht="11.1" customHeight="1" x14ac:dyDescent="0.15">
      <c r="B95" s="53">
        <v>44562</v>
      </c>
      <c r="C95" s="54">
        <v>47119</v>
      </c>
      <c r="D95" s="13">
        <v>84</v>
      </c>
      <c r="E95" s="55">
        <v>2557</v>
      </c>
      <c r="F95" s="259"/>
      <c r="G95" s="259"/>
      <c r="H95" s="243">
        <v>1334092541.61133</v>
      </c>
      <c r="I95" s="243"/>
      <c r="J95" s="13">
        <v>1159784015.0391901</v>
      </c>
      <c r="K95" s="13">
        <v>940064426.48945296</v>
      </c>
      <c r="L95" s="13">
        <v>662381913.15563202</v>
      </c>
    </row>
    <row r="96" spans="2:12" s="1" customFormat="1" ht="11.1" customHeight="1" x14ac:dyDescent="0.15">
      <c r="B96" s="53">
        <v>44562</v>
      </c>
      <c r="C96" s="54">
        <v>47150</v>
      </c>
      <c r="D96" s="13">
        <v>85</v>
      </c>
      <c r="E96" s="55">
        <v>2588</v>
      </c>
      <c r="F96" s="259"/>
      <c r="G96" s="259"/>
      <c r="H96" s="243">
        <v>1319504196.9619601</v>
      </c>
      <c r="I96" s="243"/>
      <c r="J96" s="13">
        <v>1145156170.2695601</v>
      </c>
      <c r="K96" s="13">
        <v>925847184.59425497</v>
      </c>
      <c r="L96" s="13">
        <v>649601137.05712605</v>
      </c>
    </row>
    <row r="97" spans="2:12" s="1" customFormat="1" ht="11.1" customHeight="1" x14ac:dyDescent="0.15">
      <c r="B97" s="53">
        <v>44562</v>
      </c>
      <c r="C97" s="54">
        <v>47178</v>
      </c>
      <c r="D97" s="13">
        <v>86</v>
      </c>
      <c r="E97" s="55">
        <v>2616</v>
      </c>
      <c r="F97" s="259"/>
      <c r="G97" s="259"/>
      <c r="H97" s="243">
        <v>1305317666.1284499</v>
      </c>
      <c r="I97" s="243"/>
      <c r="J97" s="13">
        <v>1131108537.3206601</v>
      </c>
      <c r="K97" s="13">
        <v>912388892.05089796</v>
      </c>
      <c r="L97" s="13">
        <v>637708883.16195202</v>
      </c>
    </row>
    <row r="98" spans="2:12" s="1" customFormat="1" ht="11.1" customHeight="1" x14ac:dyDescent="0.15">
      <c r="B98" s="53">
        <v>44562</v>
      </c>
      <c r="C98" s="54">
        <v>47209</v>
      </c>
      <c r="D98" s="13">
        <v>87</v>
      </c>
      <c r="E98" s="55">
        <v>2647</v>
      </c>
      <c r="F98" s="259"/>
      <c r="G98" s="259"/>
      <c r="H98" s="243">
        <v>1289915195.6873</v>
      </c>
      <c r="I98" s="243"/>
      <c r="J98" s="13">
        <v>1115865890.93924</v>
      </c>
      <c r="K98" s="13">
        <v>897804554.83087099</v>
      </c>
      <c r="L98" s="13">
        <v>624857376.86702394</v>
      </c>
    </row>
    <row r="99" spans="2:12" s="1" customFormat="1" ht="11.1" customHeight="1" x14ac:dyDescent="0.15">
      <c r="B99" s="53">
        <v>44562</v>
      </c>
      <c r="C99" s="54">
        <v>47239</v>
      </c>
      <c r="D99" s="13">
        <v>88</v>
      </c>
      <c r="E99" s="55">
        <v>2677</v>
      </c>
      <c r="F99" s="259"/>
      <c r="G99" s="259"/>
      <c r="H99" s="243">
        <v>1275003096.2454801</v>
      </c>
      <c r="I99" s="243"/>
      <c r="J99" s="13">
        <v>1101155477.3949101</v>
      </c>
      <c r="K99" s="13">
        <v>883788228.09487498</v>
      </c>
      <c r="L99" s="13">
        <v>612580817.30920601</v>
      </c>
    </row>
    <row r="100" spans="2:12" s="1" customFormat="1" ht="11.1" customHeight="1" x14ac:dyDescent="0.15">
      <c r="B100" s="53">
        <v>44562</v>
      </c>
      <c r="C100" s="54">
        <v>47270</v>
      </c>
      <c r="D100" s="13">
        <v>89</v>
      </c>
      <c r="E100" s="55">
        <v>2708</v>
      </c>
      <c r="F100" s="259"/>
      <c r="G100" s="259"/>
      <c r="H100" s="243">
        <v>1260748710.00667</v>
      </c>
      <c r="I100" s="243"/>
      <c r="J100" s="13">
        <v>1086997926.1372499</v>
      </c>
      <c r="K100" s="13">
        <v>870206609.37420106</v>
      </c>
      <c r="L100" s="13">
        <v>600612238.56955004</v>
      </c>
    </row>
    <row r="101" spans="2:12" s="1" customFormat="1" ht="11.1" customHeight="1" x14ac:dyDescent="0.15">
      <c r="B101" s="53">
        <v>44562</v>
      </c>
      <c r="C101" s="54">
        <v>47300</v>
      </c>
      <c r="D101" s="13">
        <v>90</v>
      </c>
      <c r="E101" s="55">
        <v>2738</v>
      </c>
      <c r="F101" s="259"/>
      <c r="G101" s="259"/>
      <c r="H101" s="243">
        <v>1246657667.35657</v>
      </c>
      <c r="I101" s="243"/>
      <c r="J101" s="13">
        <v>1073084584.07991</v>
      </c>
      <c r="K101" s="13">
        <v>856953753.11538899</v>
      </c>
      <c r="L101" s="13">
        <v>589040652.55918002</v>
      </c>
    </row>
    <row r="102" spans="2:12" s="1" customFormat="1" ht="11.1" customHeight="1" x14ac:dyDescent="0.15">
      <c r="B102" s="53">
        <v>44562</v>
      </c>
      <c r="C102" s="54">
        <v>47331</v>
      </c>
      <c r="D102" s="13">
        <v>91</v>
      </c>
      <c r="E102" s="55">
        <v>2769</v>
      </c>
      <c r="F102" s="259"/>
      <c r="G102" s="259"/>
      <c r="H102" s="243">
        <v>1232983952.1639099</v>
      </c>
      <c r="I102" s="243"/>
      <c r="J102" s="13">
        <v>1059514602.30208</v>
      </c>
      <c r="K102" s="13">
        <v>843965062.86183703</v>
      </c>
      <c r="L102" s="13">
        <v>577655578.53569806</v>
      </c>
    </row>
    <row r="103" spans="2:12" s="1" customFormat="1" ht="11.1" customHeight="1" x14ac:dyDescent="0.15">
      <c r="B103" s="53">
        <v>44562</v>
      </c>
      <c r="C103" s="54">
        <v>47362</v>
      </c>
      <c r="D103" s="13">
        <v>92</v>
      </c>
      <c r="E103" s="55">
        <v>2800</v>
      </c>
      <c r="F103" s="259"/>
      <c r="G103" s="259"/>
      <c r="H103" s="243">
        <v>1218136808.4173</v>
      </c>
      <c r="I103" s="243"/>
      <c r="J103" s="13">
        <v>1044980937.12631</v>
      </c>
      <c r="K103" s="13">
        <v>830271218.05697203</v>
      </c>
      <c r="L103" s="13">
        <v>565875779.35494804</v>
      </c>
    </row>
    <row r="104" spans="2:12" s="1" customFormat="1" ht="11.1" customHeight="1" x14ac:dyDescent="0.15">
      <c r="B104" s="53">
        <v>44562</v>
      </c>
      <c r="C104" s="54">
        <v>47392</v>
      </c>
      <c r="D104" s="13">
        <v>93</v>
      </c>
      <c r="E104" s="55">
        <v>2830</v>
      </c>
      <c r="F104" s="259"/>
      <c r="G104" s="259"/>
      <c r="H104" s="243">
        <v>1204662053.7495301</v>
      </c>
      <c r="I104" s="243"/>
      <c r="J104" s="13">
        <v>1031725328.35971</v>
      </c>
      <c r="K104" s="13">
        <v>817721609.49258304</v>
      </c>
      <c r="L104" s="13">
        <v>555037953.00293803</v>
      </c>
    </row>
    <row r="105" spans="2:12" s="1" customFormat="1" ht="11.1" customHeight="1" x14ac:dyDescent="0.15">
      <c r="B105" s="53">
        <v>44562</v>
      </c>
      <c r="C105" s="54">
        <v>47423</v>
      </c>
      <c r="D105" s="13">
        <v>94</v>
      </c>
      <c r="E105" s="55">
        <v>2861</v>
      </c>
      <c r="F105" s="259"/>
      <c r="G105" s="259"/>
      <c r="H105" s="243">
        <v>1190622202.6295199</v>
      </c>
      <c r="I105" s="243"/>
      <c r="J105" s="13">
        <v>1017971496.80203</v>
      </c>
      <c r="K105" s="13">
        <v>804768730.08131695</v>
      </c>
      <c r="L105" s="13">
        <v>543932387.38501704</v>
      </c>
    </row>
    <row r="106" spans="2:12" s="1" customFormat="1" ht="11.1" customHeight="1" x14ac:dyDescent="0.15">
      <c r="B106" s="53">
        <v>44562</v>
      </c>
      <c r="C106" s="54">
        <v>47453</v>
      </c>
      <c r="D106" s="13">
        <v>95</v>
      </c>
      <c r="E106" s="55">
        <v>2891</v>
      </c>
      <c r="F106" s="259"/>
      <c r="G106" s="259"/>
      <c r="H106" s="243">
        <v>1176441531.8508401</v>
      </c>
      <c r="I106" s="243"/>
      <c r="J106" s="13">
        <v>1004196143.76912</v>
      </c>
      <c r="K106" s="13">
        <v>791924523.33311605</v>
      </c>
      <c r="L106" s="13">
        <v>533057061.53737199</v>
      </c>
    </row>
    <row r="107" spans="2:12" s="1" customFormat="1" ht="11.1" customHeight="1" x14ac:dyDescent="0.15">
      <c r="B107" s="53">
        <v>44562</v>
      </c>
      <c r="C107" s="54">
        <v>47484</v>
      </c>
      <c r="D107" s="13">
        <v>96</v>
      </c>
      <c r="E107" s="55">
        <v>2922</v>
      </c>
      <c r="F107" s="259"/>
      <c r="G107" s="259"/>
      <c r="H107" s="243">
        <v>1163021748.19029</v>
      </c>
      <c r="I107" s="243"/>
      <c r="J107" s="13">
        <v>991057417.59723902</v>
      </c>
      <c r="K107" s="13">
        <v>779575445.93469501</v>
      </c>
      <c r="L107" s="13">
        <v>522522120.27476102</v>
      </c>
    </row>
    <row r="108" spans="2:12" s="1" customFormat="1" ht="11.1" customHeight="1" x14ac:dyDescent="0.15">
      <c r="B108" s="53">
        <v>44562</v>
      </c>
      <c r="C108" s="54">
        <v>47515</v>
      </c>
      <c r="D108" s="13">
        <v>97</v>
      </c>
      <c r="E108" s="55">
        <v>2953</v>
      </c>
      <c r="F108" s="259"/>
      <c r="G108" s="259"/>
      <c r="H108" s="243">
        <v>1149569325.1410301</v>
      </c>
      <c r="I108" s="243"/>
      <c r="J108" s="13">
        <v>977932605.03413999</v>
      </c>
      <c r="K108" s="13">
        <v>767294975.68791103</v>
      </c>
      <c r="L108" s="13">
        <v>512112648.68767101</v>
      </c>
    </row>
    <row r="109" spans="2:12" s="1" customFormat="1" ht="11.1" customHeight="1" x14ac:dyDescent="0.15">
      <c r="B109" s="53">
        <v>44562</v>
      </c>
      <c r="C109" s="54">
        <v>47543</v>
      </c>
      <c r="D109" s="13">
        <v>98</v>
      </c>
      <c r="E109" s="55">
        <v>2981</v>
      </c>
      <c r="F109" s="259"/>
      <c r="G109" s="259"/>
      <c r="H109" s="243">
        <v>1136132526.8817599</v>
      </c>
      <c r="I109" s="243"/>
      <c r="J109" s="13">
        <v>965021248.58940995</v>
      </c>
      <c r="K109" s="13">
        <v>755425117.081936</v>
      </c>
      <c r="L109" s="13">
        <v>502261142.25251299</v>
      </c>
    </row>
    <row r="110" spans="2:12" s="1" customFormat="1" ht="11.1" customHeight="1" x14ac:dyDescent="0.15">
      <c r="B110" s="53">
        <v>44562</v>
      </c>
      <c r="C110" s="54">
        <v>47574</v>
      </c>
      <c r="D110" s="13">
        <v>99</v>
      </c>
      <c r="E110" s="55">
        <v>3012</v>
      </c>
      <c r="F110" s="259"/>
      <c r="G110" s="259"/>
      <c r="H110" s="243">
        <v>1123202625.0137801</v>
      </c>
      <c r="I110" s="243"/>
      <c r="J110" s="13">
        <v>952420580.322703</v>
      </c>
      <c r="K110" s="13">
        <v>743665113.65663695</v>
      </c>
      <c r="L110" s="13">
        <v>492348010.81809402</v>
      </c>
    </row>
    <row r="111" spans="2:12" s="1" customFormat="1" ht="11.1" customHeight="1" x14ac:dyDescent="0.15">
      <c r="B111" s="53">
        <v>44562</v>
      </c>
      <c r="C111" s="54">
        <v>47604</v>
      </c>
      <c r="D111" s="13">
        <v>100</v>
      </c>
      <c r="E111" s="55">
        <v>3042</v>
      </c>
      <c r="F111" s="259"/>
      <c r="G111" s="259"/>
      <c r="H111" s="243">
        <v>1110330817.4560599</v>
      </c>
      <c r="I111" s="243"/>
      <c r="J111" s="13">
        <v>939960526.34341896</v>
      </c>
      <c r="K111" s="13">
        <v>732129692.22711205</v>
      </c>
      <c r="L111" s="13">
        <v>482723990.396882</v>
      </c>
    </row>
    <row r="112" spans="2:12" s="1" customFormat="1" ht="11.1" customHeight="1" x14ac:dyDescent="0.15">
      <c r="B112" s="53">
        <v>44562</v>
      </c>
      <c r="C112" s="54">
        <v>47635</v>
      </c>
      <c r="D112" s="13">
        <v>101</v>
      </c>
      <c r="E112" s="55">
        <v>3073</v>
      </c>
      <c r="F112" s="259"/>
      <c r="G112" s="259"/>
      <c r="H112" s="243">
        <v>1097145960.90045</v>
      </c>
      <c r="I112" s="243"/>
      <c r="J112" s="13">
        <v>927223456.159109</v>
      </c>
      <c r="K112" s="13">
        <v>720372137.85163605</v>
      </c>
      <c r="L112" s="13">
        <v>472959974.65673298</v>
      </c>
    </row>
    <row r="113" spans="2:12" s="1" customFormat="1" ht="11.1" customHeight="1" x14ac:dyDescent="0.15">
      <c r="B113" s="53">
        <v>44562</v>
      </c>
      <c r="C113" s="54">
        <v>47665</v>
      </c>
      <c r="D113" s="13">
        <v>102</v>
      </c>
      <c r="E113" s="55">
        <v>3103</v>
      </c>
      <c r="F113" s="259"/>
      <c r="G113" s="259"/>
      <c r="H113" s="243">
        <v>1084542016.3896201</v>
      </c>
      <c r="I113" s="243"/>
      <c r="J113" s="13">
        <v>915067103.93818903</v>
      </c>
      <c r="K113" s="13">
        <v>709177923.825194</v>
      </c>
      <c r="L113" s="13">
        <v>463701791.05510402</v>
      </c>
    </row>
    <row r="114" spans="2:12" s="1" customFormat="1" ht="11.1" customHeight="1" x14ac:dyDescent="0.15">
      <c r="B114" s="53">
        <v>44562</v>
      </c>
      <c r="C114" s="54">
        <v>47696</v>
      </c>
      <c r="D114" s="13">
        <v>103</v>
      </c>
      <c r="E114" s="55">
        <v>3134</v>
      </c>
      <c r="F114" s="259"/>
      <c r="G114" s="259"/>
      <c r="H114" s="243">
        <v>1072024280.31487</v>
      </c>
      <c r="I114" s="243"/>
      <c r="J114" s="13">
        <v>902971331.66020298</v>
      </c>
      <c r="K114" s="13">
        <v>698023943.36977506</v>
      </c>
      <c r="L114" s="13">
        <v>454475530.18118799</v>
      </c>
    </row>
    <row r="115" spans="2:12" s="1" customFormat="1" ht="11.1" customHeight="1" x14ac:dyDescent="0.15">
      <c r="B115" s="53">
        <v>44562</v>
      </c>
      <c r="C115" s="54">
        <v>47727</v>
      </c>
      <c r="D115" s="13">
        <v>104</v>
      </c>
      <c r="E115" s="55">
        <v>3165</v>
      </c>
      <c r="F115" s="259"/>
      <c r="G115" s="259"/>
      <c r="H115" s="243">
        <v>1059624307.26118</v>
      </c>
      <c r="I115" s="243"/>
      <c r="J115" s="13">
        <v>891012981.82373595</v>
      </c>
      <c r="K115" s="13">
        <v>687028071.26436496</v>
      </c>
      <c r="L115" s="13">
        <v>445421613.60500598</v>
      </c>
    </row>
    <row r="116" spans="2:12" s="1" customFormat="1" ht="11.1" customHeight="1" x14ac:dyDescent="0.15">
      <c r="B116" s="53">
        <v>44562</v>
      </c>
      <c r="C116" s="54">
        <v>47757</v>
      </c>
      <c r="D116" s="13">
        <v>105</v>
      </c>
      <c r="E116" s="55">
        <v>3195</v>
      </c>
      <c r="F116" s="259"/>
      <c r="G116" s="259"/>
      <c r="H116" s="243">
        <v>1047200250.61221</v>
      </c>
      <c r="I116" s="243"/>
      <c r="J116" s="13">
        <v>879120519.97101104</v>
      </c>
      <c r="K116" s="13">
        <v>676189830.84193206</v>
      </c>
      <c r="L116" s="13">
        <v>436597780.16156697</v>
      </c>
    </row>
    <row r="117" spans="2:12" s="1" customFormat="1" ht="11.1" customHeight="1" x14ac:dyDescent="0.15">
      <c r="B117" s="53">
        <v>44562</v>
      </c>
      <c r="C117" s="54">
        <v>47788</v>
      </c>
      <c r="D117" s="13">
        <v>106</v>
      </c>
      <c r="E117" s="55">
        <v>3226</v>
      </c>
      <c r="F117" s="259"/>
      <c r="G117" s="259"/>
      <c r="H117" s="243">
        <v>1034960581.8231</v>
      </c>
      <c r="I117" s="243"/>
      <c r="J117" s="13">
        <v>867371739.79465795</v>
      </c>
      <c r="K117" s="13">
        <v>665456358.13985395</v>
      </c>
      <c r="L117" s="13">
        <v>427847586.60112202</v>
      </c>
    </row>
    <row r="118" spans="2:12" s="1" customFormat="1" ht="11.1" customHeight="1" x14ac:dyDescent="0.15">
      <c r="B118" s="53">
        <v>44562</v>
      </c>
      <c r="C118" s="54">
        <v>47818</v>
      </c>
      <c r="D118" s="13">
        <v>107</v>
      </c>
      <c r="E118" s="55">
        <v>3256</v>
      </c>
      <c r="F118" s="259"/>
      <c r="G118" s="259"/>
      <c r="H118" s="243">
        <v>1021331427.75664</v>
      </c>
      <c r="I118" s="243"/>
      <c r="J118" s="13">
        <v>854544562.60438704</v>
      </c>
      <c r="K118" s="13">
        <v>654001573.53559697</v>
      </c>
      <c r="L118" s="13">
        <v>418759222.08490098</v>
      </c>
    </row>
    <row r="119" spans="2:12" s="1" customFormat="1" ht="11.1" customHeight="1" x14ac:dyDescent="0.15">
      <c r="B119" s="53">
        <v>44562</v>
      </c>
      <c r="C119" s="54">
        <v>47849</v>
      </c>
      <c r="D119" s="13">
        <v>108</v>
      </c>
      <c r="E119" s="55">
        <v>3287</v>
      </c>
      <c r="F119" s="259"/>
      <c r="G119" s="259"/>
      <c r="H119" s="243">
        <v>1009194642.62221</v>
      </c>
      <c r="I119" s="243"/>
      <c r="J119" s="13">
        <v>842957607.88498104</v>
      </c>
      <c r="K119" s="13">
        <v>643493116.531775</v>
      </c>
      <c r="L119" s="13">
        <v>410285450.45746601</v>
      </c>
    </row>
    <row r="120" spans="2:12" s="1" customFormat="1" ht="11.1" customHeight="1" x14ac:dyDescent="0.15">
      <c r="B120" s="53">
        <v>44562</v>
      </c>
      <c r="C120" s="54">
        <v>47880</v>
      </c>
      <c r="D120" s="13">
        <v>109</v>
      </c>
      <c r="E120" s="55">
        <v>3318</v>
      </c>
      <c r="F120" s="259"/>
      <c r="G120" s="259"/>
      <c r="H120" s="243">
        <v>996675812.04925895</v>
      </c>
      <c r="I120" s="243"/>
      <c r="J120" s="13">
        <v>831088926.86160302</v>
      </c>
      <c r="K120" s="13">
        <v>632819363.86580801</v>
      </c>
      <c r="L120" s="13">
        <v>401771003.79165202</v>
      </c>
    </row>
    <row r="121" spans="2:12" s="1" customFormat="1" ht="11.1" customHeight="1" x14ac:dyDescent="0.15">
      <c r="B121" s="53">
        <v>44562</v>
      </c>
      <c r="C121" s="54">
        <v>47908</v>
      </c>
      <c r="D121" s="13">
        <v>110</v>
      </c>
      <c r="E121" s="55">
        <v>3346</v>
      </c>
      <c r="F121" s="259"/>
      <c r="G121" s="259"/>
      <c r="H121" s="243">
        <v>984508372.33099401</v>
      </c>
      <c r="I121" s="243"/>
      <c r="J121" s="13">
        <v>819685238.53586102</v>
      </c>
      <c r="K121" s="13">
        <v>622702334.79635799</v>
      </c>
      <c r="L121" s="13">
        <v>393835023.97535598</v>
      </c>
    </row>
    <row r="122" spans="2:12" s="1" customFormat="1" ht="11.1" customHeight="1" x14ac:dyDescent="0.15">
      <c r="B122" s="53">
        <v>44562</v>
      </c>
      <c r="C122" s="54">
        <v>47939</v>
      </c>
      <c r="D122" s="13">
        <v>111</v>
      </c>
      <c r="E122" s="55">
        <v>3377</v>
      </c>
      <c r="F122" s="259"/>
      <c r="G122" s="259"/>
      <c r="H122" s="243">
        <v>972410258.27916396</v>
      </c>
      <c r="I122" s="243"/>
      <c r="J122" s="13">
        <v>808239387.90505898</v>
      </c>
      <c r="K122" s="13">
        <v>612445550.77632403</v>
      </c>
      <c r="L122" s="13">
        <v>385707376.83661598</v>
      </c>
    </row>
    <row r="123" spans="2:12" s="1" customFormat="1" ht="11.1" customHeight="1" x14ac:dyDescent="0.15">
      <c r="B123" s="53">
        <v>44562</v>
      </c>
      <c r="C123" s="54">
        <v>47969</v>
      </c>
      <c r="D123" s="13">
        <v>112</v>
      </c>
      <c r="E123" s="55">
        <v>3407</v>
      </c>
      <c r="F123" s="259"/>
      <c r="G123" s="259"/>
      <c r="H123" s="243">
        <v>960303164.15423</v>
      </c>
      <c r="I123" s="243"/>
      <c r="J123" s="13">
        <v>796866188.027982</v>
      </c>
      <c r="K123" s="13">
        <v>602341297.03032398</v>
      </c>
      <c r="L123" s="13">
        <v>377788891.95025098</v>
      </c>
    </row>
    <row r="124" spans="2:12" s="1" customFormat="1" ht="11.1" customHeight="1" x14ac:dyDescent="0.15">
      <c r="B124" s="53">
        <v>44562</v>
      </c>
      <c r="C124" s="54">
        <v>48000</v>
      </c>
      <c r="D124" s="13">
        <v>113</v>
      </c>
      <c r="E124" s="55">
        <v>3438</v>
      </c>
      <c r="F124" s="259"/>
      <c r="G124" s="259"/>
      <c r="H124" s="243">
        <v>948085563.85533094</v>
      </c>
      <c r="I124" s="243"/>
      <c r="J124" s="13">
        <v>785393590.24132299</v>
      </c>
      <c r="K124" s="13">
        <v>592159479.02459002</v>
      </c>
      <c r="L124" s="13">
        <v>369829754.95584798</v>
      </c>
    </row>
    <row r="125" spans="2:12" s="1" customFormat="1" ht="11.1" customHeight="1" x14ac:dyDescent="0.15">
      <c r="B125" s="53">
        <v>44562</v>
      </c>
      <c r="C125" s="54">
        <v>48030</v>
      </c>
      <c r="D125" s="13">
        <v>114</v>
      </c>
      <c r="E125" s="55">
        <v>3468</v>
      </c>
      <c r="F125" s="259"/>
      <c r="G125" s="259"/>
      <c r="H125" s="243">
        <v>936423867.33140397</v>
      </c>
      <c r="I125" s="243"/>
      <c r="J125" s="13">
        <v>774459753.33022904</v>
      </c>
      <c r="K125" s="13">
        <v>582478572.77115297</v>
      </c>
      <c r="L125" s="13">
        <v>362292381.43237799</v>
      </c>
    </row>
    <row r="126" spans="2:12" s="1" customFormat="1" ht="11.1" customHeight="1" x14ac:dyDescent="0.15">
      <c r="B126" s="53">
        <v>44562</v>
      </c>
      <c r="C126" s="54">
        <v>48061</v>
      </c>
      <c r="D126" s="13">
        <v>115</v>
      </c>
      <c r="E126" s="55">
        <v>3499</v>
      </c>
      <c r="F126" s="259"/>
      <c r="G126" s="259"/>
      <c r="H126" s="243">
        <v>924953971.40907204</v>
      </c>
      <c r="I126" s="243"/>
      <c r="J126" s="13">
        <v>763676241.57584202</v>
      </c>
      <c r="K126" s="13">
        <v>572907454.134606</v>
      </c>
      <c r="L126" s="13">
        <v>354830007.18360299</v>
      </c>
    </row>
    <row r="127" spans="2:12" s="1" customFormat="1" ht="11.1" customHeight="1" x14ac:dyDescent="0.15">
      <c r="B127" s="53">
        <v>44562</v>
      </c>
      <c r="C127" s="54">
        <v>48092</v>
      </c>
      <c r="D127" s="13">
        <v>116</v>
      </c>
      <c r="E127" s="55">
        <v>3530</v>
      </c>
      <c r="F127" s="259"/>
      <c r="G127" s="259"/>
      <c r="H127" s="243">
        <v>913554717.19914305</v>
      </c>
      <c r="I127" s="243"/>
      <c r="J127" s="13">
        <v>752985306.71696699</v>
      </c>
      <c r="K127" s="13">
        <v>563450524.99692905</v>
      </c>
      <c r="L127" s="13">
        <v>347494771.58040601</v>
      </c>
    </row>
    <row r="128" spans="2:12" s="1" customFormat="1" ht="11.1" customHeight="1" x14ac:dyDescent="0.15">
      <c r="B128" s="53">
        <v>44562</v>
      </c>
      <c r="C128" s="54">
        <v>48122</v>
      </c>
      <c r="D128" s="13">
        <v>117</v>
      </c>
      <c r="E128" s="55">
        <v>3560</v>
      </c>
      <c r="F128" s="259"/>
      <c r="G128" s="259"/>
      <c r="H128" s="243">
        <v>901988468.27050197</v>
      </c>
      <c r="I128" s="243"/>
      <c r="J128" s="13">
        <v>742231672.921121</v>
      </c>
      <c r="K128" s="13">
        <v>554036703.17696095</v>
      </c>
      <c r="L128" s="13">
        <v>340288369.95441097</v>
      </c>
    </row>
    <row r="129" spans="2:12" s="1" customFormat="1" ht="11.1" customHeight="1" x14ac:dyDescent="0.15">
      <c r="B129" s="53">
        <v>44562</v>
      </c>
      <c r="C129" s="54">
        <v>48153</v>
      </c>
      <c r="D129" s="13">
        <v>118</v>
      </c>
      <c r="E129" s="55">
        <v>3591</v>
      </c>
      <c r="F129" s="259"/>
      <c r="G129" s="259"/>
      <c r="H129" s="243">
        <v>890816989.96644497</v>
      </c>
      <c r="I129" s="243"/>
      <c r="J129" s="13">
        <v>731795556.59039795</v>
      </c>
      <c r="K129" s="13">
        <v>544857476.31454396</v>
      </c>
      <c r="L129" s="13">
        <v>333233077.67682898</v>
      </c>
    </row>
    <row r="130" spans="2:12" s="1" customFormat="1" ht="11.1" customHeight="1" x14ac:dyDescent="0.15">
      <c r="B130" s="53">
        <v>44562</v>
      </c>
      <c r="C130" s="54">
        <v>48183</v>
      </c>
      <c r="D130" s="13">
        <v>119</v>
      </c>
      <c r="E130" s="55">
        <v>3621</v>
      </c>
      <c r="F130" s="259"/>
      <c r="G130" s="259"/>
      <c r="H130" s="243">
        <v>879713196.91054296</v>
      </c>
      <c r="I130" s="243"/>
      <c r="J130" s="13">
        <v>721487720.79170501</v>
      </c>
      <c r="K130" s="13">
        <v>535860639.137909</v>
      </c>
      <c r="L130" s="13">
        <v>326387209.26022899</v>
      </c>
    </row>
    <row r="131" spans="2:12" s="1" customFormat="1" ht="11.1" customHeight="1" x14ac:dyDescent="0.15">
      <c r="B131" s="53">
        <v>44562</v>
      </c>
      <c r="C131" s="54">
        <v>48214</v>
      </c>
      <c r="D131" s="13">
        <v>120</v>
      </c>
      <c r="E131" s="55">
        <v>3652</v>
      </c>
      <c r="F131" s="259"/>
      <c r="G131" s="259"/>
      <c r="H131" s="243">
        <v>868609574.34336698</v>
      </c>
      <c r="I131" s="243"/>
      <c r="J131" s="13">
        <v>711172947.83654797</v>
      </c>
      <c r="K131" s="13">
        <v>526856369.35010397</v>
      </c>
      <c r="L131" s="13">
        <v>319543602.80899698</v>
      </c>
    </row>
    <row r="132" spans="2:12" s="1" customFormat="1" ht="11.1" customHeight="1" x14ac:dyDescent="0.15">
      <c r="B132" s="53">
        <v>44562</v>
      </c>
      <c r="C132" s="54">
        <v>48245</v>
      </c>
      <c r="D132" s="13">
        <v>121</v>
      </c>
      <c r="E132" s="55">
        <v>3683</v>
      </c>
      <c r="F132" s="259"/>
      <c r="G132" s="259"/>
      <c r="H132" s="243">
        <v>857696942.11195803</v>
      </c>
      <c r="I132" s="243"/>
      <c r="J132" s="13">
        <v>701047196.50411296</v>
      </c>
      <c r="K132" s="13">
        <v>518034109.35033101</v>
      </c>
      <c r="L132" s="13">
        <v>312862037.00181299</v>
      </c>
    </row>
    <row r="133" spans="2:12" s="1" customFormat="1" ht="11.1" customHeight="1" x14ac:dyDescent="0.15">
      <c r="B133" s="53">
        <v>44562</v>
      </c>
      <c r="C133" s="54">
        <v>48274</v>
      </c>
      <c r="D133" s="13">
        <v>122</v>
      </c>
      <c r="E133" s="55">
        <v>3712</v>
      </c>
      <c r="F133" s="259"/>
      <c r="G133" s="259"/>
      <c r="H133" s="243">
        <v>846651991.39734805</v>
      </c>
      <c r="I133" s="243"/>
      <c r="J133" s="13">
        <v>690921442.52648997</v>
      </c>
      <c r="K133" s="13">
        <v>509336983.85946399</v>
      </c>
      <c r="L133" s="13">
        <v>306390483.425946</v>
      </c>
    </row>
    <row r="134" spans="2:12" s="1" customFormat="1" ht="11.1" customHeight="1" x14ac:dyDescent="0.15">
      <c r="B134" s="53">
        <v>44562</v>
      </c>
      <c r="C134" s="54">
        <v>48305</v>
      </c>
      <c r="D134" s="13">
        <v>123</v>
      </c>
      <c r="E134" s="55">
        <v>3743</v>
      </c>
      <c r="F134" s="259"/>
      <c r="G134" s="259"/>
      <c r="H134" s="243">
        <v>835871974.16328704</v>
      </c>
      <c r="I134" s="243"/>
      <c r="J134" s="13">
        <v>680967335.08570004</v>
      </c>
      <c r="K134" s="13">
        <v>500722277.617796</v>
      </c>
      <c r="L134" s="13">
        <v>299932545.418607</v>
      </c>
    </row>
    <row r="135" spans="2:12" s="1" customFormat="1" ht="11.1" customHeight="1" x14ac:dyDescent="0.15">
      <c r="B135" s="53">
        <v>44562</v>
      </c>
      <c r="C135" s="54">
        <v>48335</v>
      </c>
      <c r="D135" s="13">
        <v>124</v>
      </c>
      <c r="E135" s="55">
        <v>3773</v>
      </c>
      <c r="F135" s="259"/>
      <c r="G135" s="259"/>
      <c r="H135" s="243">
        <v>825045069.32327199</v>
      </c>
      <c r="I135" s="243"/>
      <c r="J135" s="13">
        <v>671043616.68534505</v>
      </c>
      <c r="K135" s="13">
        <v>492210813.73095602</v>
      </c>
      <c r="L135" s="13">
        <v>293625597.46007103</v>
      </c>
    </row>
    <row r="136" spans="2:12" s="1" customFormat="1" ht="11.1" customHeight="1" x14ac:dyDescent="0.15">
      <c r="B136" s="53">
        <v>44562</v>
      </c>
      <c r="C136" s="54">
        <v>48366</v>
      </c>
      <c r="D136" s="13">
        <v>125</v>
      </c>
      <c r="E136" s="55">
        <v>3804</v>
      </c>
      <c r="F136" s="259"/>
      <c r="G136" s="259"/>
      <c r="H136" s="243">
        <v>814351765.60943496</v>
      </c>
      <c r="I136" s="243"/>
      <c r="J136" s="13">
        <v>661222917.76975799</v>
      </c>
      <c r="K136" s="13">
        <v>483773852.93240899</v>
      </c>
      <c r="L136" s="13">
        <v>287370229.032323</v>
      </c>
    </row>
    <row r="137" spans="2:12" s="1" customFormat="1" ht="11.1" customHeight="1" x14ac:dyDescent="0.15">
      <c r="B137" s="53">
        <v>44562</v>
      </c>
      <c r="C137" s="54">
        <v>48396</v>
      </c>
      <c r="D137" s="13">
        <v>126</v>
      </c>
      <c r="E137" s="55">
        <v>3834</v>
      </c>
      <c r="F137" s="259"/>
      <c r="G137" s="259"/>
      <c r="H137" s="243">
        <v>803575470.419999</v>
      </c>
      <c r="I137" s="243"/>
      <c r="J137" s="13">
        <v>651401998.92252195</v>
      </c>
      <c r="K137" s="13">
        <v>475415512.56085902</v>
      </c>
      <c r="L137" s="13">
        <v>281247592.88158602</v>
      </c>
    </row>
    <row r="138" spans="2:12" s="1" customFormat="1" ht="11.1" customHeight="1" x14ac:dyDescent="0.15">
      <c r="B138" s="53">
        <v>44562</v>
      </c>
      <c r="C138" s="54">
        <v>48427</v>
      </c>
      <c r="D138" s="13">
        <v>127</v>
      </c>
      <c r="E138" s="55">
        <v>3865</v>
      </c>
      <c r="F138" s="259"/>
      <c r="G138" s="259"/>
      <c r="H138" s="243">
        <v>793003974.26200294</v>
      </c>
      <c r="I138" s="243"/>
      <c r="J138" s="13">
        <v>641742140.67684901</v>
      </c>
      <c r="K138" s="13">
        <v>467174267.17183399</v>
      </c>
      <c r="L138" s="13">
        <v>275201627.73452097</v>
      </c>
    </row>
    <row r="139" spans="2:12" s="1" customFormat="1" ht="11.1" customHeight="1" x14ac:dyDescent="0.15">
      <c r="B139" s="53">
        <v>44562</v>
      </c>
      <c r="C139" s="54">
        <v>48458</v>
      </c>
      <c r="D139" s="13">
        <v>128</v>
      </c>
      <c r="E139" s="55">
        <v>3896</v>
      </c>
      <c r="F139" s="259"/>
      <c r="G139" s="259"/>
      <c r="H139" s="243">
        <v>782487842.68053806</v>
      </c>
      <c r="I139" s="243"/>
      <c r="J139" s="13">
        <v>632157904.28252399</v>
      </c>
      <c r="K139" s="13">
        <v>459026776.261603</v>
      </c>
      <c r="L139" s="13">
        <v>269256827.651043</v>
      </c>
    </row>
    <row r="140" spans="2:12" s="1" customFormat="1" ht="11.1" customHeight="1" x14ac:dyDescent="0.15">
      <c r="B140" s="53">
        <v>44562</v>
      </c>
      <c r="C140" s="54">
        <v>48488</v>
      </c>
      <c r="D140" s="13">
        <v>129</v>
      </c>
      <c r="E140" s="55">
        <v>3926</v>
      </c>
      <c r="F140" s="259"/>
      <c r="G140" s="259"/>
      <c r="H140" s="243">
        <v>771903724.48504496</v>
      </c>
      <c r="I140" s="243"/>
      <c r="J140" s="13">
        <v>622583591.76777303</v>
      </c>
      <c r="K140" s="13">
        <v>450961934.90050203</v>
      </c>
      <c r="L140" s="13">
        <v>263441792.976152</v>
      </c>
    </row>
    <row r="141" spans="2:12" s="1" customFormat="1" ht="11.1" customHeight="1" x14ac:dyDescent="0.15">
      <c r="B141" s="53">
        <v>44562</v>
      </c>
      <c r="C141" s="54">
        <v>48519</v>
      </c>
      <c r="D141" s="13">
        <v>130</v>
      </c>
      <c r="E141" s="55">
        <v>3957</v>
      </c>
      <c r="F141" s="259"/>
      <c r="G141" s="259"/>
      <c r="H141" s="243">
        <v>761510734.89977801</v>
      </c>
      <c r="I141" s="243"/>
      <c r="J141" s="13">
        <v>613159333.05109501</v>
      </c>
      <c r="K141" s="13">
        <v>443006043.17427498</v>
      </c>
      <c r="L141" s="13">
        <v>257698006.21985999</v>
      </c>
    </row>
    <row r="142" spans="2:12" s="1" customFormat="1" ht="11.1" customHeight="1" x14ac:dyDescent="0.15">
      <c r="B142" s="53">
        <v>44562</v>
      </c>
      <c r="C142" s="54">
        <v>48549</v>
      </c>
      <c r="D142" s="13">
        <v>131</v>
      </c>
      <c r="E142" s="55">
        <v>3987</v>
      </c>
      <c r="F142" s="259"/>
      <c r="G142" s="259"/>
      <c r="H142" s="243">
        <v>750766036.76534998</v>
      </c>
      <c r="I142" s="243"/>
      <c r="J142" s="13">
        <v>603515587.35945594</v>
      </c>
      <c r="K142" s="13">
        <v>434965254.191392</v>
      </c>
      <c r="L142" s="13">
        <v>251983473.045661</v>
      </c>
    </row>
    <row r="143" spans="2:12" s="1" customFormat="1" ht="11.1" customHeight="1" x14ac:dyDescent="0.15">
      <c r="B143" s="53">
        <v>44562</v>
      </c>
      <c r="C143" s="54">
        <v>48580</v>
      </c>
      <c r="D143" s="13">
        <v>132</v>
      </c>
      <c r="E143" s="55">
        <v>4018</v>
      </c>
      <c r="F143" s="259"/>
      <c r="G143" s="259"/>
      <c r="H143" s="243">
        <v>740346492.96989298</v>
      </c>
      <c r="I143" s="243"/>
      <c r="J143" s="13">
        <v>594130265.33705401</v>
      </c>
      <c r="K143" s="13">
        <v>427112069.22430003</v>
      </c>
      <c r="L143" s="13">
        <v>246385958.99296799</v>
      </c>
    </row>
    <row r="144" spans="2:12" s="1" customFormat="1" ht="11.1" customHeight="1" x14ac:dyDescent="0.15">
      <c r="B144" s="53">
        <v>44562</v>
      </c>
      <c r="C144" s="54">
        <v>48611</v>
      </c>
      <c r="D144" s="13">
        <v>133</v>
      </c>
      <c r="E144" s="55">
        <v>4049</v>
      </c>
      <c r="F144" s="259"/>
      <c r="G144" s="259"/>
      <c r="H144" s="243">
        <v>730101960.90357995</v>
      </c>
      <c r="I144" s="243"/>
      <c r="J144" s="13">
        <v>584915252.82720602</v>
      </c>
      <c r="K144" s="13">
        <v>419418137.269907</v>
      </c>
      <c r="L144" s="13">
        <v>240922819.80537701</v>
      </c>
    </row>
    <row r="145" spans="2:12" s="1" customFormat="1" ht="11.1" customHeight="1" x14ac:dyDescent="0.15">
      <c r="B145" s="53">
        <v>44562</v>
      </c>
      <c r="C145" s="54">
        <v>48639</v>
      </c>
      <c r="D145" s="13">
        <v>134</v>
      </c>
      <c r="E145" s="55">
        <v>4077</v>
      </c>
      <c r="F145" s="259"/>
      <c r="G145" s="259"/>
      <c r="H145" s="243">
        <v>719920203.04894304</v>
      </c>
      <c r="I145" s="243"/>
      <c r="J145" s="13">
        <v>575874589.98299396</v>
      </c>
      <c r="K145" s="13">
        <v>411986791.643583</v>
      </c>
      <c r="L145" s="13">
        <v>235748552.26705301</v>
      </c>
    </row>
    <row r="146" spans="2:12" s="1" customFormat="1" ht="11.1" customHeight="1" x14ac:dyDescent="0.15">
      <c r="B146" s="53">
        <v>44562</v>
      </c>
      <c r="C146" s="54">
        <v>48670</v>
      </c>
      <c r="D146" s="13">
        <v>135</v>
      </c>
      <c r="E146" s="55">
        <v>4108</v>
      </c>
      <c r="F146" s="259"/>
      <c r="G146" s="259"/>
      <c r="H146" s="243">
        <v>709816121.62668002</v>
      </c>
      <c r="I146" s="243"/>
      <c r="J146" s="13">
        <v>566829171.44444299</v>
      </c>
      <c r="K146" s="13">
        <v>404484293.61411399</v>
      </c>
      <c r="L146" s="13">
        <v>230475106.11930299</v>
      </c>
    </row>
    <row r="147" spans="2:12" s="1" customFormat="1" ht="11.1" customHeight="1" x14ac:dyDescent="0.15">
      <c r="B147" s="53">
        <v>44562</v>
      </c>
      <c r="C147" s="54">
        <v>48700</v>
      </c>
      <c r="D147" s="13">
        <v>136</v>
      </c>
      <c r="E147" s="55">
        <v>4138</v>
      </c>
      <c r="F147" s="259"/>
      <c r="G147" s="259"/>
      <c r="H147" s="243">
        <v>699777652.27197194</v>
      </c>
      <c r="I147" s="243"/>
      <c r="J147" s="13">
        <v>557895634.564731</v>
      </c>
      <c r="K147" s="13">
        <v>397129546.639893</v>
      </c>
      <c r="L147" s="13">
        <v>225356788.35396799</v>
      </c>
    </row>
    <row r="148" spans="2:12" s="1" customFormat="1" ht="11.1" customHeight="1" x14ac:dyDescent="0.15">
      <c r="B148" s="53">
        <v>44562</v>
      </c>
      <c r="C148" s="54">
        <v>48731</v>
      </c>
      <c r="D148" s="13">
        <v>137</v>
      </c>
      <c r="E148" s="55">
        <v>4169</v>
      </c>
      <c r="F148" s="259"/>
      <c r="G148" s="259"/>
      <c r="H148" s="243">
        <v>689806788.80774105</v>
      </c>
      <c r="I148" s="243"/>
      <c r="J148" s="13">
        <v>549013643.79098904</v>
      </c>
      <c r="K148" s="13">
        <v>389813133.48541403</v>
      </c>
      <c r="L148" s="13">
        <v>220268062.374749</v>
      </c>
    </row>
    <row r="149" spans="2:12" s="1" customFormat="1" ht="11.1" customHeight="1" x14ac:dyDescent="0.15">
      <c r="B149" s="53">
        <v>44562</v>
      </c>
      <c r="C149" s="54">
        <v>48761</v>
      </c>
      <c r="D149" s="13">
        <v>138</v>
      </c>
      <c r="E149" s="55">
        <v>4199</v>
      </c>
      <c r="F149" s="259"/>
      <c r="G149" s="259"/>
      <c r="H149" s="243">
        <v>679909941.099558</v>
      </c>
      <c r="I149" s="243"/>
      <c r="J149" s="13">
        <v>540248568.40647197</v>
      </c>
      <c r="K149" s="13">
        <v>382645598.21605903</v>
      </c>
      <c r="L149" s="13">
        <v>215331650.63727701</v>
      </c>
    </row>
    <row r="150" spans="2:12" s="1" customFormat="1" ht="11.1" customHeight="1" x14ac:dyDescent="0.15">
      <c r="B150" s="53">
        <v>44562</v>
      </c>
      <c r="C150" s="54">
        <v>48792</v>
      </c>
      <c r="D150" s="13">
        <v>139</v>
      </c>
      <c r="E150" s="55">
        <v>4230</v>
      </c>
      <c r="F150" s="259"/>
      <c r="G150" s="259"/>
      <c r="H150" s="243">
        <v>670108117.79947102</v>
      </c>
      <c r="I150" s="243"/>
      <c r="J150" s="13">
        <v>531557061.25765002</v>
      </c>
      <c r="K150" s="13">
        <v>375532113.65680301</v>
      </c>
      <c r="L150" s="13">
        <v>210433485.660101</v>
      </c>
    </row>
    <row r="151" spans="2:12" s="1" customFormat="1" ht="11.1" customHeight="1" x14ac:dyDescent="0.15">
      <c r="B151" s="53">
        <v>44562</v>
      </c>
      <c r="C151" s="54">
        <v>48823</v>
      </c>
      <c r="D151" s="13">
        <v>140</v>
      </c>
      <c r="E151" s="55">
        <v>4261</v>
      </c>
      <c r="F151" s="259"/>
      <c r="G151" s="259"/>
      <c r="H151" s="243">
        <v>660378119.67064703</v>
      </c>
      <c r="I151" s="243"/>
      <c r="J151" s="13">
        <v>522950360.89120603</v>
      </c>
      <c r="K151" s="13">
        <v>368512097.84833997</v>
      </c>
      <c r="L151" s="13">
        <v>205625104.84794</v>
      </c>
    </row>
    <row r="152" spans="2:12" s="1" customFormat="1" ht="11.1" customHeight="1" x14ac:dyDescent="0.15">
      <c r="B152" s="53">
        <v>44562</v>
      </c>
      <c r="C152" s="54">
        <v>48853</v>
      </c>
      <c r="D152" s="13">
        <v>141</v>
      </c>
      <c r="E152" s="55">
        <v>4291</v>
      </c>
      <c r="F152" s="259"/>
      <c r="G152" s="259"/>
      <c r="H152" s="243">
        <v>650721601.18057799</v>
      </c>
      <c r="I152" s="243"/>
      <c r="J152" s="13">
        <v>514457586.26835001</v>
      </c>
      <c r="K152" s="13">
        <v>361635141.44462699</v>
      </c>
      <c r="L152" s="13">
        <v>200960682.14377701</v>
      </c>
    </row>
    <row r="153" spans="2:12" s="1" customFormat="1" ht="11.1" customHeight="1" x14ac:dyDescent="0.15">
      <c r="B153" s="53">
        <v>44562</v>
      </c>
      <c r="C153" s="54">
        <v>48884</v>
      </c>
      <c r="D153" s="13">
        <v>142</v>
      </c>
      <c r="E153" s="55">
        <v>4322</v>
      </c>
      <c r="F153" s="259"/>
      <c r="G153" s="259"/>
      <c r="H153" s="243">
        <v>641104260.552472</v>
      </c>
      <c r="I153" s="243"/>
      <c r="J153" s="13">
        <v>505994497.63693398</v>
      </c>
      <c r="K153" s="13">
        <v>354781476.81069499</v>
      </c>
      <c r="L153" s="13">
        <v>196317053.47659299</v>
      </c>
    </row>
    <row r="154" spans="2:12" s="1" customFormat="1" ht="11.1" customHeight="1" x14ac:dyDescent="0.15">
      <c r="B154" s="53">
        <v>44562</v>
      </c>
      <c r="C154" s="54">
        <v>48914</v>
      </c>
      <c r="D154" s="13">
        <v>143</v>
      </c>
      <c r="E154" s="55">
        <v>4352</v>
      </c>
      <c r="F154" s="259"/>
      <c r="G154" s="259"/>
      <c r="H154" s="243">
        <v>630761644.83585799</v>
      </c>
      <c r="I154" s="243"/>
      <c r="J154" s="13">
        <v>497014396.32252198</v>
      </c>
      <c r="K154" s="13">
        <v>347627302.80931598</v>
      </c>
      <c r="L154" s="13">
        <v>191569802.80375901</v>
      </c>
    </row>
    <row r="155" spans="2:12" s="1" customFormat="1" ht="11.1" customHeight="1" x14ac:dyDescent="0.15">
      <c r="B155" s="53">
        <v>44562</v>
      </c>
      <c r="C155" s="54">
        <v>48945</v>
      </c>
      <c r="D155" s="13">
        <v>144</v>
      </c>
      <c r="E155" s="55">
        <v>4383</v>
      </c>
      <c r="F155" s="259"/>
      <c r="G155" s="259"/>
      <c r="H155" s="243">
        <v>621213991.81538498</v>
      </c>
      <c r="I155" s="243"/>
      <c r="J155" s="13">
        <v>488661022.60425901</v>
      </c>
      <c r="K155" s="13">
        <v>340915465.01226097</v>
      </c>
      <c r="L155" s="13">
        <v>187075319.499547</v>
      </c>
    </row>
    <row r="156" spans="2:12" s="1" customFormat="1" ht="11.1" customHeight="1" x14ac:dyDescent="0.15">
      <c r="B156" s="53">
        <v>44562</v>
      </c>
      <c r="C156" s="54">
        <v>48976</v>
      </c>
      <c r="D156" s="13">
        <v>145</v>
      </c>
      <c r="E156" s="55">
        <v>4414</v>
      </c>
      <c r="F156" s="259"/>
      <c r="G156" s="259"/>
      <c r="H156" s="243">
        <v>611706550.37190902</v>
      </c>
      <c r="I156" s="243"/>
      <c r="J156" s="13">
        <v>480366132.71091503</v>
      </c>
      <c r="K156" s="13">
        <v>334276215.57386601</v>
      </c>
      <c r="L156" s="13">
        <v>182655136.350777</v>
      </c>
    </row>
    <row r="157" spans="2:12" s="1" customFormat="1" ht="11.1" customHeight="1" x14ac:dyDescent="0.15">
      <c r="B157" s="53">
        <v>44562</v>
      </c>
      <c r="C157" s="54">
        <v>49004</v>
      </c>
      <c r="D157" s="13">
        <v>146</v>
      </c>
      <c r="E157" s="55">
        <v>4442</v>
      </c>
      <c r="F157" s="259"/>
      <c r="G157" s="259"/>
      <c r="H157" s="243">
        <v>602247692.18439806</v>
      </c>
      <c r="I157" s="243"/>
      <c r="J157" s="13">
        <v>472213628.54137403</v>
      </c>
      <c r="K157" s="13">
        <v>327848143.91165799</v>
      </c>
      <c r="L157" s="13">
        <v>178457232.22692499</v>
      </c>
    </row>
    <row r="158" spans="2:12" s="1" customFormat="1" ht="11.1" customHeight="1" x14ac:dyDescent="0.15">
      <c r="B158" s="53">
        <v>44562</v>
      </c>
      <c r="C158" s="54">
        <v>49035</v>
      </c>
      <c r="D158" s="13">
        <v>147</v>
      </c>
      <c r="E158" s="55">
        <v>4473</v>
      </c>
      <c r="F158" s="259"/>
      <c r="G158" s="259"/>
      <c r="H158" s="243">
        <v>592823060.24675</v>
      </c>
      <c r="I158" s="243"/>
      <c r="J158" s="13">
        <v>464035536.393251</v>
      </c>
      <c r="K158" s="13">
        <v>321350918.59625298</v>
      </c>
      <c r="L158" s="13">
        <v>174179720.38088199</v>
      </c>
    </row>
    <row r="159" spans="2:12" s="1" customFormat="1" ht="11.1" customHeight="1" x14ac:dyDescent="0.15">
      <c r="B159" s="53">
        <v>44562</v>
      </c>
      <c r="C159" s="54">
        <v>49065</v>
      </c>
      <c r="D159" s="13">
        <v>148</v>
      </c>
      <c r="E159" s="55">
        <v>4503</v>
      </c>
      <c r="F159" s="259"/>
      <c r="G159" s="259"/>
      <c r="H159" s="243">
        <v>583507862.52042603</v>
      </c>
      <c r="I159" s="243"/>
      <c r="J159" s="13">
        <v>455994310.97978097</v>
      </c>
      <c r="K159" s="13">
        <v>315005035.90032101</v>
      </c>
      <c r="L159" s="13">
        <v>170040206.44605699</v>
      </c>
    </row>
    <row r="160" spans="2:12" s="1" customFormat="1" ht="11.1" customHeight="1" x14ac:dyDescent="0.15">
      <c r="B160" s="53">
        <v>44562</v>
      </c>
      <c r="C160" s="54">
        <v>49096</v>
      </c>
      <c r="D160" s="13">
        <v>149</v>
      </c>
      <c r="E160" s="55">
        <v>4534</v>
      </c>
      <c r="F160" s="259"/>
      <c r="G160" s="259"/>
      <c r="H160" s="243">
        <v>574009137.12564194</v>
      </c>
      <c r="I160" s="243"/>
      <c r="J160" s="13">
        <v>447810525.00191897</v>
      </c>
      <c r="K160" s="13">
        <v>308564856.99202597</v>
      </c>
      <c r="L160" s="13">
        <v>165858299.47967201</v>
      </c>
    </row>
    <row r="161" spans="2:12" s="1" customFormat="1" ht="11.1" customHeight="1" x14ac:dyDescent="0.15">
      <c r="B161" s="53">
        <v>44562</v>
      </c>
      <c r="C161" s="54">
        <v>49126</v>
      </c>
      <c r="D161" s="13">
        <v>150</v>
      </c>
      <c r="E161" s="55">
        <v>4564</v>
      </c>
      <c r="F161" s="259"/>
      <c r="G161" s="259"/>
      <c r="H161" s="243">
        <v>564910505.54899001</v>
      </c>
      <c r="I161" s="243"/>
      <c r="J161" s="13">
        <v>439988882.28184003</v>
      </c>
      <c r="K161" s="13">
        <v>302429140.61274999</v>
      </c>
      <c r="L161" s="13">
        <v>161893892.50449699</v>
      </c>
    </row>
    <row r="162" spans="2:12" s="1" customFormat="1" ht="11.1" customHeight="1" x14ac:dyDescent="0.15">
      <c r="B162" s="53">
        <v>44562</v>
      </c>
      <c r="C162" s="54">
        <v>49157</v>
      </c>
      <c r="D162" s="13">
        <v>151</v>
      </c>
      <c r="E162" s="55">
        <v>4595</v>
      </c>
      <c r="F162" s="259"/>
      <c r="G162" s="259"/>
      <c r="H162" s="243">
        <v>555912838.13605595</v>
      </c>
      <c r="I162" s="243"/>
      <c r="J162" s="13">
        <v>432246548.58479398</v>
      </c>
      <c r="K162" s="13">
        <v>296351793.324893</v>
      </c>
      <c r="L162" s="13">
        <v>157968687.225324</v>
      </c>
    </row>
    <row r="163" spans="2:12" s="1" customFormat="1" ht="11.1" customHeight="1" x14ac:dyDescent="0.15">
      <c r="B163" s="53">
        <v>44562</v>
      </c>
      <c r="C163" s="54">
        <v>49188</v>
      </c>
      <c r="D163" s="13">
        <v>152</v>
      </c>
      <c r="E163" s="55">
        <v>4626</v>
      </c>
      <c r="F163" s="259"/>
      <c r="G163" s="259"/>
      <c r="H163" s="243">
        <v>547028665.08232105</v>
      </c>
      <c r="I163" s="243"/>
      <c r="J163" s="13">
        <v>424617309.48367298</v>
      </c>
      <c r="K163" s="13">
        <v>290380743.23641098</v>
      </c>
      <c r="L163" s="13">
        <v>154130249.50681099</v>
      </c>
    </row>
    <row r="164" spans="2:12" s="1" customFormat="1" ht="11.1" customHeight="1" x14ac:dyDescent="0.15">
      <c r="B164" s="53">
        <v>44562</v>
      </c>
      <c r="C164" s="54">
        <v>49218</v>
      </c>
      <c r="D164" s="13">
        <v>153</v>
      </c>
      <c r="E164" s="55">
        <v>4656</v>
      </c>
      <c r="F164" s="259"/>
      <c r="G164" s="259"/>
      <c r="H164" s="243">
        <v>538285133.50238204</v>
      </c>
      <c r="I164" s="243"/>
      <c r="J164" s="13">
        <v>417144532.31551498</v>
      </c>
      <c r="K164" s="13">
        <v>284568248.69202298</v>
      </c>
      <c r="L164" s="13">
        <v>150425891.32895601</v>
      </c>
    </row>
    <row r="165" spans="2:12" s="1" customFormat="1" ht="11.1" customHeight="1" x14ac:dyDescent="0.15">
      <c r="B165" s="53">
        <v>44562</v>
      </c>
      <c r="C165" s="54">
        <v>49249</v>
      </c>
      <c r="D165" s="13">
        <v>154</v>
      </c>
      <c r="E165" s="55">
        <v>4687</v>
      </c>
      <c r="F165" s="259"/>
      <c r="G165" s="259"/>
      <c r="H165" s="243">
        <v>529619403.14178801</v>
      </c>
      <c r="I165" s="243"/>
      <c r="J165" s="13">
        <v>409732899.05118197</v>
      </c>
      <c r="K165" s="13">
        <v>278801313.22612</v>
      </c>
      <c r="L165" s="13">
        <v>146753202.397769</v>
      </c>
    </row>
    <row r="166" spans="2:12" s="1" customFormat="1" ht="11.1" customHeight="1" x14ac:dyDescent="0.15">
      <c r="B166" s="53">
        <v>44562</v>
      </c>
      <c r="C166" s="54">
        <v>49279</v>
      </c>
      <c r="D166" s="13">
        <v>155</v>
      </c>
      <c r="E166" s="55">
        <v>4717</v>
      </c>
      <c r="F166" s="259"/>
      <c r="G166" s="259"/>
      <c r="H166" s="243">
        <v>521012122.50641203</v>
      </c>
      <c r="I166" s="243"/>
      <c r="J166" s="13">
        <v>402412384.20525801</v>
      </c>
      <c r="K166" s="13">
        <v>273146149.96674001</v>
      </c>
      <c r="L166" s="13">
        <v>143187115.02550399</v>
      </c>
    </row>
    <row r="167" spans="2:12" s="1" customFormat="1" ht="11.1" customHeight="1" x14ac:dyDescent="0.15">
      <c r="B167" s="53">
        <v>44562</v>
      </c>
      <c r="C167" s="54">
        <v>49310</v>
      </c>
      <c r="D167" s="13">
        <v>156</v>
      </c>
      <c r="E167" s="55">
        <v>4748</v>
      </c>
      <c r="F167" s="259"/>
      <c r="G167" s="259"/>
      <c r="H167" s="243">
        <v>512239460.35506397</v>
      </c>
      <c r="I167" s="243"/>
      <c r="J167" s="13">
        <v>394965643.51159298</v>
      </c>
      <c r="K167" s="13">
        <v>267409701.01577699</v>
      </c>
      <c r="L167" s="13">
        <v>139586247.87631899</v>
      </c>
    </row>
    <row r="168" spans="2:12" s="1" customFormat="1" ht="11.1" customHeight="1" x14ac:dyDescent="0.15">
      <c r="B168" s="53">
        <v>44562</v>
      </c>
      <c r="C168" s="54">
        <v>49341</v>
      </c>
      <c r="D168" s="13">
        <v>157</v>
      </c>
      <c r="E168" s="55">
        <v>4779</v>
      </c>
      <c r="F168" s="259"/>
      <c r="G168" s="259"/>
      <c r="H168" s="243">
        <v>503784660.01905102</v>
      </c>
      <c r="I168" s="243"/>
      <c r="J168" s="13">
        <v>387787679.43544799</v>
      </c>
      <c r="K168" s="13">
        <v>261882174.51941299</v>
      </c>
      <c r="L168" s="13">
        <v>136121909.58850601</v>
      </c>
    </row>
    <row r="169" spans="2:12" s="1" customFormat="1" ht="11.1" customHeight="1" x14ac:dyDescent="0.15">
      <c r="B169" s="53">
        <v>44562</v>
      </c>
      <c r="C169" s="54">
        <v>49369</v>
      </c>
      <c r="D169" s="13">
        <v>158</v>
      </c>
      <c r="E169" s="55">
        <v>4807</v>
      </c>
      <c r="F169" s="259"/>
      <c r="G169" s="259"/>
      <c r="H169" s="243">
        <v>494386973.00939</v>
      </c>
      <c r="I169" s="243"/>
      <c r="J169" s="13">
        <v>379970787.69527</v>
      </c>
      <c r="K169" s="13">
        <v>256013729.87288001</v>
      </c>
      <c r="L169" s="13">
        <v>132562401.36227</v>
      </c>
    </row>
    <row r="170" spans="2:12" s="1" customFormat="1" ht="11.1" customHeight="1" x14ac:dyDescent="0.15">
      <c r="B170" s="53">
        <v>44562</v>
      </c>
      <c r="C170" s="54">
        <v>49400</v>
      </c>
      <c r="D170" s="13">
        <v>159</v>
      </c>
      <c r="E170" s="55">
        <v>4838</v>
      </c>
      <c r="F170" s="259"/>
      <c r="G170" s="259"/>
      <c r="H170" s="243">
        <v>486069931.07245398</v>
      </c>
      <c r="I170" s="243"/>
      <c r="J170" s="13">
        <v>372944945.388354</v>
      </c>
      <c r="K170" s="13">
        <v>250640856.54937601</v>
      </c>
      <c r="L170" s="13">
        <v>129230668.65543699</v>
      </c>
    </row>
    <row r="171" spans="2:12" s="1" customFormat="1" ht="11.1" customHeight="1" x14ac:dyDescent="0.15">
      <c r="B171" s="53">
        <v>44562</v>
      </c>
      <c r="C171" s="54">
        <v>49430</v>
      </c>
      <c r="D171" s="13">
        <v>160</v>
      </c>
      <c r="E171" s="55">
        <v>4868</v>
      </c>
      <c r="F171" s="259"/>
      <c r="G171" s="259"/>
      <c r="H171" s="243">
        <v>477819598.52121699</v>
      </c>
      <c r="I171" s="243"/>
      <c r="J171" s="13">
        <v>366012981.54136598</v>
      </c>
      <c r="K171" s="13">
        <v>245376742.62239599</v>
      </c>
      <c r="L171" s="13">
        <v>125997870.673481</v>
      </c>
    </row>
    <row r="172" spans="2:12" s="1" customFormat="1" ht="11.1" customHeight="1" x14ac:dyDescent="0.15">
      <c r="B172" s="53">
        <v>44562</v>
      </c>
      <c r="C172" s="54">
        <v>49461</v>
      </c>
      <c r="D172" s="13">
        <v>161</v>
      </c>
      <c r="E172" s="55">
        <v>4899</v>
      </c>
      <c r="F172" s="259"/>
      <c r="G172" s="259"/>
      <c r="H172" s="243">
        <v>469664185.24305201</v>
      </c>
      <c r="I172" s="243"/>
      <c r="J172" s="13">
        <v>359155691.323273</v>
      </c>
      <c r="K172" s="13">
        <v>240167232.50139901</v>
      </c>
      <c r="L172" s="13">
        <v>122800513.270064</v>
      </c>
    </row>
    <row r="173" spans="2:12" s="1" customFormat="1" ht="11.1" customHeight="1" x14ac:dyDescent="0.15">
      <c r="B173" s="53">
        <v>44562</v>
      </c>
      <c r="C173" s="54">
        <v>49491</v>
      </c>
      <c r="D173" s="13">
        <v>162</v>
      </c>
      <c r="E173" s="55">
        <v>4929</v>
      </c>
      <c r="F173" s="259"/>
      <c r="G173" s="259"/>
      <c r="H173" s="243">
        <v>461671977.42956299</v>
      </c>
      <c r="I173" s="243"/>
      <c r="J173" s="13">
        <v>352464501.808954</v>
      </c>
      <c r="K173" s="13">
        <v>235112734.16755399</v>
      </c>
      <c r="L173" s="13">
        <v>119723295.817559</v>
      </c>
    </row>
    <row r="174" spans="2:12" s="1" customFormat="1" ht="11.1" customHeight="1" x14ac:dyDescent="0.15">
      <c r="B174" s="53">
        <v>44562</v>
      </c>
      <c r="C174" s="54">
        <v>49522</v>
      </c>
      <c r="D174" s="13">
        <v>163</v>
      </c>
      <c r="E174" s="55">
        <v>4960</v>
      </c>
      <c r="F174" s="259"/>
      <c r="G174" s="259"/>
      <c r="H174" s="243">
        <v>453789452.77085602</v>
      </c>
      <c r="I174" s="243"/>
      <c r="J174" s="13">
        <v>345858971.73952901</v>
      </c>
      <c r="K174" s="13">
        <v>230119757.104386</v>
      </c>
      <c r="L174" s="13">
        <v>116684464.75135601</v>
      </c>
    </row>
    <row r="175" spans="2:12" s="1" customFormat="1" ht="11.1" customHeight="1" x14ac:dyDescent="0.15">
      <c r="B175" s="53">
        <v>44562</v>
      </c>
      <c r="C175" s="54">
        <v>49553</v>
      </c>
      <c r="D175" s="13">
        <v>164</v>
      </c>
      <c r="E175" s="55">
        <v>4991</v>
      </c>
      <c r="F175" s="259"/>
      <c r="G175" s="259"/>
      <c r="H175" s="243">
        <v>445862624.98547697</v>
      </c>
      <c r="I175" s="243"/>
      <c r="J175" s="13">
        <v>339241125.99818701</v>
      </c>
      <c r="K175" s="13">
        <v>225142482.211918</v>
      </c>
      <c r="L175" s="13">
        <v>113677156.294972</v>
      </c>
    </row>
    <row r="176" spans="2:12" s="1" customFormat="1" ht="11.1" customHeight="1" x14ac:dyDescent="0.15">
      <c r="B176" s="53">
        <v>44562</v>
      </c>
      <c r="C176" s="54">
        <v>49583</v>
      </c>
      <c r="D176" s="13">
        <v>165</v>
      </c>
      <c r="E176" s="55">
        <v>5021</v>
      </c>
      <c r="F176" s="259"/>
      <c r="G176" s="259"/>
      <c r="H176" s="243">
        <v>438217156.21544999</v>
      </c>
      <c r="I176" s="243"/>
      <c r="J176" s="13">
        <v>332876674.43106598</v>
      </c>
      <c r="K176" s="13">
        <v>220374878.166639</v>
      </c>
      <c r="L176" s="13">
        <v>110813818.323732</v>
      </c>
    </row>
    <row r="177" spans="2:12" s="1" customFormat="1" ht="11.1" customHeight="1" x14ac:dyDescent="0.15">
      <c r="B177" s="53">
        <v>44562</v>
      </c>
      <c r="C177" s="54">
        <v>49614</v>
      </c>
      <c r="D177" s="13">
        <v>166</v>
      </c>
      <c r="E177" s="55">
        <v>5052</v>
      </c>
      <c r="F177" s="259"/>
      <c r="G177" s="259"/>
      <c r="H177" s="243">
        <v>430650366.74443501</v>
      </c>
      <c r="I177" s="243"/>
      <c r="J177" s="13">
        <v>326573986.92576802</v>
      </c>
      <c r="K177" s="13">
        <v>215652452.91427699</v>
      </c>
      <c r="L177" s="13">
        <v>107979883.947147</v>
      </c>
    </row>
    <row r="178" spans="2:12" s="1" customFormat="1" ht="11.1" customHeight="1" x14ac:dyDescent="0.15">
      <c r="B178" s="53">
        <v>44562</v>
      </c>
      <c r="C178" s="54">
        <v>49644</v>
      </c>
      <c r="D178" s="13">
        <v>167</v>
      </c>
      <c r="E178" s="55">
        <v>5082</v>
      </c>
      <c r="F178" s="259"/>
      <c r="G178" s="259"/>
      <c r="H178" s="243">
        <v>423119624.14111102</v>
      </c>
      <c r="I178" s="243"/>
      <c r="J178" s="13">
        <v>320336551.13341802</v>
      </c>
      <c r="K178" s="13">
        <v>211012934.35487199</v>
      </c>
      <c r="L178" s="13">
        <v>105223711.006089</v>
      </c>
    </row>
    <row r="179" spans="2:12" s="1" customFormat="1" ht="11.1" customHeight="1" x14ac:dyDescent="0.15">
      <c r="B179" s="53">
        <v>44562</v>
      </c>
      <c r="C179" s="54">
        <v>49675</v>
      </c>
      <c r="D179" s="13">
        <v>168</v>
      </c>
      <c r="E179" s="55">
        <v>5113</v>
      </c>
      <c r="F179" s="259"/>
      <c r="G179" s="259"/>
      <c r="H179" s="243">
        <v>415624575.238931</v>
      </c>
      <c r="I179" s="243"/>
      <c r="J179" s="13">
        <v>314128488.86744797</v>
      </c>
      <c r="K179" s="13">
        <v>206397294.11664999</v>
      </c>
      <c r="L179" s="13">
        <v>102486144.739393</v>
      </c>
    </row>
    <row r="180" spans="2:12" s="1" customFormat="1" ht="11.1" customHeight="1" x14ac:dyDescent="0.15">
      <c r="B180" s="53">
        <v>44562</v>
      </c>
      <c r="C180" s="54">
        <v>49706</v>
      </c>
      <c r="D180" s="13">
        <v>169</v>
      </c>
      <c r="E180" s="55">
        <v>5144</v>
      </c>
      <c r="F180" s="259"/>
      <c r="G180" s="259"/>
      <c r="H180" s="243">
        <v>408161057.410124</v>
      </c>
      <c r="I180" s="243"/>
      <c r="J180" s="13">
        <v>307964354.48891199</v>
      </c>
      <c r="K180" s="13">
        <v>201832555.41350499</v>
      </c>
      <c r="L180" s="13">
        <v>99795048.943248197</v>
      </c>
    </row>
    <row r="181" spans="2:12" s="1" customFormat="1" ht="11.1" customHeight="1" x14ac:dyDescent="0.15">
      <c r="B181" s="53">
        <v>44562</v>
      </c>
      <c r="C181" s="54">
        <v>49735</v>
      </c>
      <c r="D181" s="13">
        <v>170</v>
      </c>
      <c r="E181" s="55">
        <v>5173</v>
      </c>
      <c r="F181" s="259"/>
      <c r="G181" s="259"/>
      <c r="H181" s="243">
        <v>400739526.67296702</v>
      </c>
      <c r="I181" s="243"/>
      <c r="J181" s="13">
        <v>301884912.08442402</v>
      </c>
      <c r="K181" s="13">
        <v>197377487.700636</v>
      </c>
      <c r="L181" s="13">
        <v>97205522.888276905</v>
      </c>
    </row>
    <row r="182" spans="2:12" s="1" customFormat="1" ht="11.1" customHeight="1" x14ac:dyDescent="0.15">
      <c r="B182" s="53">
        <v>44562</v>
      </c>
      <c r="C182" s="54">
        <v>49766</v>
      </c>
      <c r="D182" s="13">
        <v>171</v>
      </c>
      <c r="E182" s="55">
        <v>5204</v>
      </c>
      <c r="F182" s="259"/>
      <c r="G182" s="259"/>
      <c r="H182" s="243">
        <v>393396024.077465</v>
      </c>
      <c r="I182" s="243"/>
      <c r="J182" s="13">
        <v>295850271.694067</v>
      </c>
      <c r="K182" s="13">
        <v>192939999.99627399</v>
      </c>
      <c r="L182" s="13">
        <v>94617663.150354102</v>
      </c>
    </row>
    <row r="183" spans="2:12" s="1" customFormat="1" ht="11.1" customHeight="1" x14ac:dyDescent="0.15">
      <c r="B183" s="53">
        <v>44562</v>
      </c>
      <c r="C183" s="54">
        <v>49796</v>
      </c>
      <c r="D183" s="13">
        <v>172</v>
      </c>
      <c r="E183" s="55">
        <v>5234</v>
      </c>
      <c r="F183" s="259"/>
      <c r="G183" s="259"/>
      <c r="H183" s="243">
        <v>386112609.346569</v>
      </c>
      <c r="I183" s="243"/>
      <c r="J183" s="13">
        <v>289896219.07188499</v>
      </c>
      <c r="K183" s="13">
        <v>188591719.484126</v>
      </c>
      <c r="L183" s="13">
        <v>92106153.786754295</v>
      </c>
    </row>
    <row r="184" spans="2:12" s="1" customFormat="1" ht="11.1" customHeight="1" x14ac:dyDescent="0.15">
      <c r="B184" s="53">
        <v>44562</v>
      </c>
      <c r="C184" s="54">
        <v>49827</v>
      </c>
      <c r="D184" s="13">
        <v>173</v>
      </c>
      <c r="E184" s="55">
        <v>5265</v>
      </c>
      <c r="F184" s="259"/>
      <c r="G184" s="259"/>
      <c r="H184" s="243">
        <v>378932007.26289397</v>
      </c>
      <c r="I184" s="243"/>
      <c r="J184" s="13">
        <v>284022428.13447899</v>
      </c>
      <c r="K184" s="13">
        <v>184300620.691167</v>
      </c>
      <c r="L184" s="13">
        <v>89629184.385389805</v>
      </c>
    </row>
    <row r="185" spans="2:12" s="1" customFormat="1" ht="11.1" customHeight="1" x14ac:dyDescent="0.15">
      <c r="B185" s="53">
        <v>44562</v>
      </c>
      <c r="C185" s="54">
        <v>49857</v>
      </c>
      <c r="D185" s="13">
        <v>174</v>
      </c>
      <c r="E185" s="55">
        <v>5295</v>
      </c>
      <c r="F185" s="259"/>
      <c r="G185" s="259"/>
      <c r="H185" s="243">
        <v>371913012.63753003</v>
      </c>
      <c r="I185" s="243"/>
      <c r="J185" s="13">
        <v>278303891.96183801</v>
      </c>
      <c r="K185" s="13">
        <v>180145413.31568199</v>
      </c>
      <c r="L185" s="13">
        <v>87249297.5370612</v>
      </c>
    </row>
    <row r="186" spans="2:12" s="1" customFormat="1" ht="11.1" customHeight="1" x14ac:dyDescent="0.15">
      <c r="B186" s="53">
        <v>44562</v>
      </c>
      <c r="C186" s="54">
        <v>49888</v>
      </c>
      <c r="D186" s="13">
        <v>175</v>
      </c>
      <c r="E186" s="55">
        <v>5326</v>
      </c>
      <c r="F186" s="259"/>
      <c r="G186" s="259"/>
      <c r="H186" s="243">
        <v>365034060.66190302</v>
      </c>
      <c r="I186" s="243"/>
      <c r="J186" s="13">
        <v>272693053.210729</v>
      </c>
      <c r="K186" s="13">
        <v>176064621.185343</v>
      </c>
      <c r="L186" s="13">
        <v>84911682.470944703</v>
      </c>
    </row>
    <row r="187" spans="2:12" s="1" customFormat="1" ht="11.1" customHeight="1" x14ac:dyDescent="0.15">
      <c r="B187" s="53">
        <v>44562</v>
      </c>
      <c r="C187" s="54">
        <v>49919</v>
      </c>
      <c r="D187" s="13">
        <v>176</v>
      </c>
      <c r="E187" s="55">
        <v>5357</v>
      </c>
      <c r="F187" s="259"/>
      <c r="G187" s="259"/>
      <c r="H187" s="243">
        <v>358265299.92823899</v>
      </c>
      <c r="I187" s="243"/>
      <c r="J187" s="13">
        <v>267182623.71654901</v>
      </c>
      <c r="K187" s="13">
        <v>172068084.973414</v>
      </c>
      <c r="L187" s="13">
        <v>82632766.783332393</v>
      </c>
    </row>
    <row r="188" spans="2:12" s="1" customFormat="1" ht="11.1" customHeight="1" x14ac:dyDescent="0.15">
      <c r="B188" s="53">
        <v>44562</v>
      </c>
      <c r="C188" s="54">
        <v>49949</v>
      </c>
      <c r="D188" s="13">
        <v>177</v>
      </c>
      <c r="E188" s="55">
        <v>5387</v>
      </c>
      <c r="F188" s="259"/>
      <c r="G188" s="259"/>
      <c r="H188" s="243">
        <v>351586461.089692</v>
      </c>
      <c r="I188" s="243"/>
      <c r="J188" s="13">
        <v>261771382.875857</v>
      </c>
      <c r="K188" s="13">
        <v>168168267.32294801</v>
      </c>
      <c r="L188" s="13">
        <v>80428895.027849302</v>
      </c>
    </row>
    <row r="189" spans="2:12" s="1" customFormat="1" ht="11.1" customHeight="1" x14ac:dyDescent="0.15">
      <c r="B189" s="53">
        <v>44562</v>
      </c>
      <c r="C189" s="54">
        <v>49980</v>
      </c>
      <c r="D189" s="13">
        <v>178</v>
      </c>
      <c r="E189" s="55">
        <v>5418</v>
      </c>
      <c r="F189" s="259"/>
      <c r="G189" s="259"/>
      <c r="H189" s="243">
        <v>345012530.739196</v>
      </c>
      <c r="I189" s="243"/>
      <c r="J189" s="13">
        <v>256441124.27841699</v>
      </c>
      <c r="K189" s="13">
        <v>164325002.44025099</v>
      </c>
      <c r="L189" s="13">
        <v>78257923.404839903</v>
      </c>
    </row>
    <row r="190" spans="2:12" s="1" customFormat="1" ht="11.1" customHeight="1" x14ac:dyDescent="0.15">
      <c r="B190" s="53">
        <v>44562</v>
      </c>
      <c r="C190" s="54">
        <v>50010</v>
      </c>
      <c r="D190" s="13">
        <v>179</v>
      </c>
      <c r="E190" s="55">
        <v>5448</v>
      </c>
      <c r="F190" s="259"/>
      <c r="G190" s="259"/>
      <c r="H190" s="243">
        <v>338530634.78473997</v>
      </c>
      <c r="I190" s="243"/>
      <c r="J190" s="13">
        <v>251210240.559071</v>
      </c>
      <c r="K190" s="13">
        <v>160576904.59749901</v>
      </c>
      <c r="L190" s="13">
        <v>76159456.746730998</v>
      </c>
    </row>
    <row r="191" spans="2:12" s="1" customFormat="1" ht="11.1" customHeight="1" x14ac:dyDescent="0.15">
      <c r="B191" s="53">
        <v>44562</v>
      </c>
      <c r="C191" s="54">
        <v>50041</v>
      </c>
      <c r="D191" s="13">
        <v>180</v>
      </c>
      <c r="E191" s="55">
        <v>5479</v>
      </c>
      <c r="F191" s="259"/>
      <c r="G191" s="259"/>
      <c r="H191" s="243">
        <v>332181145.79753202</v>
      </c>
      <c r="I191" s="243"/>
      <c r="J191" s="13">
        <v>246080455.29614201</v>
      </c>
      <c r="K191" s="13">
        <v>156897837.20933199</v>
      </c>
      <c r="L191" s="13">
        <v>74099338.716247097</v>
      </c>
    </row>
    <row r="192" spans="2:12" s="1" customFormat="1" ht="11.1" customHeight="1" x14ac:dyDescent="0.15">
      <c r="B192" s="53">
        <v>44562</v>
      </c>
      <c r="C192" s="54">
        <v>50072</v>
      </c>
      <c r="D192" s="13">
        <v>181</v>
      </c>
      <c r="E192" s="55">
        <v>5510</v>
      </c>
      <c r="F192" s="259"/>
      <c r="G192" s="259"/>
      <c r="H192" s="243">
        <v>325308515.39171201</v>
      </c>
      <c r="I192" s="243"/>
      <c r="J192" s="13">
        <v>240580461.47325099</v>
      </c>
      <c r="K192" s="13">
        <v>153001004.404136</v>
      </c>
      <c r="L192" s="13">
        <v>71952895.714987993</v>
      </c>
    </row>
    <row r="193" spans="2:12" s="1" customFormat="1" ht="11.1" customHeight="1" x14ac:dyDescent="0.15">
      <c r="B193" s="53">
        <v>44562</v>
      </c>
      <c r="C193" s="54">
        <v>50100</v>
      </c>
      <c r="D193" s="13">
        <v>182</v>
      </c>
      <c r="E193" s="55">
        <v>5538</v>
      </c>
      <c r="F193" s="259"/>
      <c r="G193" s="259"/>
      <c r="H193" s="243">
        <v>319126085.20865703</v>
      </c>
      <c r="I193" s="243"/>
      <c r="J193" s="13">
        <v>235646693.12268299</v>
      </c>
      <c r="K193" s="13">
        <v>149519003.51673201</v>
      </c>
      <c r="L193" s="13">
        <v>70046332.284640595</v>
      </c>
    </row>
    <row r="194" spans="2:12" s="1" customFormat="1" ht="11.1" customHeight="1" x14ac:dyDescent="0.15">
      <c r="B194" s="53">
        <v>44562</v>
      </c>
      <c r="C194" s="54">
        <v>50131</v>
      </c>
      <c r="D194" s="13">
        <v>183</v>
      </c>
      <c r="E194" s="55">
        <v>5569</v>
      </c>
      <c r="F194" s="259"/>
      <c r="G194" s="259"/>
      <c r="H194" s="243">
        <v>313008059.49203998</v>
      </c>
      <c r="I194" s="243"/>
      <c r="J194" s="13">
        <v>230737054.40528399</v>
      </c>
      <c r="K194" s="13">
        <v>146031478.206036</v>
      </c>
      <c r="L194" s="13">
        <v>68122739.898091093</v>
      </c>
    </row>
    <row r="195" spans="2:12" s="1" customFormat="1" ht="11.1" customHeight="1" x14ac:dyDescent="0.15">
      <c r="B195" s="53">
        <v>44562</v>
      </c>
      <c r="C195" s="54">
        <v>50161</v>
      </c>
      <c r="D195" s="13">
        <v>184</v>
      </c>
      <c r="E195" s="55">
        <v>5599</v>
      </c>
      <c r="F195" s="259"/>
      <c r="G195" s="259"/>
      <c r="H195" s="243">
        <v>306934250.19543999</v>
      </c>
      <c r="I195" s="243"/>
      <c r="J195" s="13">
        <v>225888300.29926199</v>
      </c>
      <c r="K195" s="13">
        <v>142610874.21514201</v>
      </c>
      <c r="L195" s="13">
        <v>66254342.918550096</v>
      </c>
    </row>
    <row r="196" spans="2:12" s="1" customFormat="1" ht="11.1" customHeight="1" x14ac:dyDescent="0.15">
      <c r="B196" s="53">
        <v>44562</v>
      </c>
      <c r="C196" s="54">
        <v>50192</v>
      </c>
      <c r="D196" s="13">
        <v>185</v>
      </c>
      <c r="E196" s="55">
        <v>5630</v>
      </c>
      <c r="F196" s="259"/>
      <c r="G196" s="259"/>
      <c r="H196" s="243">
        <v>300838908.31915599</v>
      </c>
      <c r="I196" s="243"/>
      <c r="J196" s="13">
        <v>221026917.763522</v>
      </c>
      <c r="K196" s="13">
        <v>139186836.75703499</v>
      </c>
      <c r="L196" s="13">
        <v>64389713.620999299</v>
      </c>
    </row>
    <row r="197" spans="2:12" s="1" customFormat="1" ht="11.1" customHeight="1" x14ac:dyDescent="0.15">
      <c r="B197" s="53">
        <v>44562</v>
      </c>
      <c r="C197" s="54">
        <v>50222</v>
      </c>
      <c r="D197" s="13">
        <v>186</v>
      </c>
      <c r="E197" s="55">
        <v>5660</v>
      </c>
      <c r="F197" s="259"/>
      <c r="G197" s="259"/>
      <c r="H197" s="243">
        <v>294856538.39195198</v>
      </c>
      <c r="I197" s="243"/>
      <c r="J197" s="13">
        <v>216276078.51444101</v>
      </c>
      <c r="K197" s="13">
        <v>135859887.668219</v>
      </c>
      <c r="L197" s="13">
        <v>62592985.015446797</v>
      </c>
    </row>
    <row r="198" spans="2:12" s="1" customFormat="1" ht="11.1" customHeight="1" x14ac:dyDescent="0.15">
      <c r="B198" s="53">
        <v>44562</v>
      </c>
      <c r="C198" s="54">
        <v>50253</v>
      </c>
      <c r="D198" s="13">
        <v>187</v>
      </c>
      <c r="E198" s="55">
        <v>5691</v>
      </c>
      <c r="F198" s="259"/>
      <c r="G198" s="259"/>
      <c r="H198" s="243">
        <v>288921700.25226498</v>
      </c>
      <c r="I198" s="243"/>
      <c r="J198" s="13">
        <v>211563461.820427</v>
      </c>
      <c r="K198" s="13">
        <v>132561534.406519</v>
      </c>
      <c r="L198" s="13">
        <v>60814697.950788602</v>
      </c>
    </row>
    <row r="199" spans="2:12" s="1" customFormat="1" ht="11.1" customHeight="1" x14ac:dyDescent="0.15">
      <c r="B199" s="53">
        <v>44562</v>
      </c>
      <c r="C199" s="54">
        <v>50284</v>
      </c>
      <c r="D199" s="13">
        <v>188</v>
      </c>
      <c r="E199" s="55">
        <v>5722</v>
      </c>
      <c r="F199" s="259"/>
      <c r="G199" s="259"/>
      <c r="H199" s="243">
        <v>283032617.81903398</v>
      </c>
      <c r="I199" s="243"/>
      <c r="J199" s="13">
        <v>206899656.74165699</v>
      </c>
      <c r="K199" s="13">
        <v>129309585.82217801</v>
      </c>
      <c r="L199" s="13">
        <v>59071550.716349103</v>
      </c>
    </row>
    <row r="200" spans="2:12" s="1" customFormat="1" ht="11.1" customHeight="1" x14ac:dyDescent="0.15">
      <c r="B200" s="53">
        <v>44562</v>
      </c>
      <c r="C200" s="54">
        <v>50314</v>
      </c>
      <c r="D200" s="13">
        <v>189</v>
      </c>
      <c r="E200" s="55">
        <v>5752</v>
      </c>
      <c r="F200" s="259"/>
      <c r="G200" s="259"/>
      <c r="H200" s="243">
        <v>277207020.19674498</v>
      </c>
      <c r="I200" s="243"/>
      <c r="J200" s="13">
        <v>202308470.506782</v>
      </c>
      <c r="K200" s="13">
        <v>126128951.231824</v>
      </c>
      <c r="L200" s="13">
        <v>57382374.9918219</v>
      </c>
    </row>
    <row r="201" spans="2:12" s="1" customFormat="1" ht="11.1" customHeight="1" x14ac:dyDescent="0.15">
      <c r="B201" s="53">
        <v>44562</v>
      </c>
      <c r="C201" s="54">
        <v>50345</v>
      </c>
      <c r="D201" s="13">
        <v>190</v>
      </c>
      <c r="E201" s="55">
        <v>5783</v>
      </c>
      <c r="F201" s="259"/>
      <c r="G201" s="259"/>
      <c r="H201" s="243">
        <v>271442005.68230599</v>
      </c>
      <c r="I201" s="243"/>
      <c r="J201" s="13">
        <v>197765110.816174</v>
      </c>
      <c r="K201" s="13">
        <v>122982831.45827299</v>
      </c>
      <c r="L201" s="13">
        <v>55714064.407671101</v>
      </c>
    </row>
    <row r="202" spans="2:12" s="1" customFormat="1" ht="11.1" customHeight="1" x14ac:dyDescent="0.15">
      <c r="B202" s="53">
        <v>44562</v>
      </c>
      <c r="C202" s="54">
        <v>50375</v>
      </c>
      <c r="D202" s="13">
        <v>191</v>
      </c>
      <c r="E202" s="55">
        <v>5813</v>
      </c>
      <c r="F202" s="259"/>
      <c r="G202" s="259"/>
      <c r="H202" s="243">
        <v>265663607.78786001</v>
      </c>
      <c r="I202" s="243"/>
      <c r="J202" s="13">
        <v>193237427.783665</v>
      </c>
      <c r="K202" s="13">
        <v>119871468.543623</v>
      </c>
      <c r="L202" s="13">
        <v>54081940.1983127</v>
      </c>
    </row>
    <row r="203" spans="2:12" s="1" customFormat="1" ht="11.1" customHeight="1" x14ac:dyDescent="0.15">
      <c r="B203" s="53">
        <v>44562</v>
      </c>
      <c r="C203" s="54">
        <v>50406</v>
      </c>
      <c r="D203" s="13">
        <v>192</v>
      </c>
      <c r="E203" s="55">
        <v>5844</v>
      </c>
      <c r="F203" s="259"/>
      <c r="G203" s="259"/>
      <c r="H203" s="243">
        <v>259974350.996777</v>
      </c>
      <c r="I203" s="243"/>
      <c r="J203" s="13">
        <v>188778470.66122901</v>
      </c>
      <c r="K203" s="13">
        <v>116807609.03545099</v>
      </c>
      <c r="L203" s="13">
        <v>52476419.068139203</v>
      </c>
    </row>
    <row r="204" spans="2:12" s="1" customFormat="1" ht="11.1" customHeight="1" x14ac:dyDescent="0.15">
      <c r="B204" s="53">
        <v>44562</v>
      </c>
      <c r="C204" s="54">
        <v>50437</v>
      </c>
      <c r="D204" s="13">
        <v>193</v>
      </c>
      <c r="E204" s="55">
        <v>5875</v>
      </c>
      <c r="F204" s="259"/>
      <c r="G204" s="259"/>
      <c r="H204" s="243">
        <v>254401771.86764401</v>
      </c>
      <c r="I204" s="243"/>
      <c r="J204" s="13">
        <v>184418664.03187901</v>
      </c>
      <c r="K204" s="13">
        <v>113819752.092594</v>
      </c>
      <c r="L204" s="13">
        <v>50917528.153008804</v>
      </c>
    </row>
    <row r="205" spans="2:12" s="1" customFormat="1" ht="11.1" customHeight="1" x14ac:dyDescent="0.15">
      <c r="B205" s="53">
        <v>44562</v>
      </c>
      <c r="C205" s="54">
        <v>50465</v>
      </c>
      <c r="D205" s="13">
        <v>194</v>
      </c>
      <c r="E205" s="55">
        <v>5903</v>
      </c>
      <c r="F205" s="259"/>
      <c r="G205" s="259"/>
      <c r="H205" s="243">
        <v>248921788.09173101</v>
      </c>
      <c r="I205" s="243"/>
      <c r="J205" s="13">
        <v>180169708.056667</v>
      </c>
      <c r="K205" s="13">
        <v>110941914.146917</v>
      </c>
      <c r="L205" s="13">
        <v>49440214.103312299</v>
      </c>
    </row>
    <row r="206" spans="2:12" s="1" customFormat="1" ht="11.1" customHeight="1" x14ac:dyDescent="0.15">
      <c r="B206" s="53">
        <v>44562</v>
      </c>
      <c r="C206" s="54">
        <v>50496</v>
      </c>
      <c r="D206" s="13">
        <v>195</v>
      </c>
      <c r="E206" s="55">
        <v>5934</v>
      </c>
      <c r="F206" s="259"/>
      <c r="G206" s="259"/>
      <c r="H206" s="243">
        <v>243114430.39676401</v>
      </c>
      <c r="I206" s="243"/>
      <c r="J206" s="13">
        <v>175667887.873772</v>
      </c>
      <c r="K206" s="13">
        <v>107894759.780789</v>
      </c>
      <c r="L206" s="13">
        <v>47878623.944758102</v>
      </c>
    </row>
    <row r="207" spans="2:12" s="1" customFormat="1" ht="11.1" customHeight="1" x14ac:dyDescent="0.15">
      <c r="B207" s="53">
        <v>44562</v>
      </c>
      <c r="C207" s="54">
        <v>50526</v>
      </c>
      <c r="D207" s="13">
        <v>196</v>
      </c>
      <c r="E207" s="55">
        <v>5964</v>
      </c>
      <c r="F207" s="259"/>
      <c r="G207" s="259"/>
      <c r="H207" s="243">
        <v>237802817.33214101</v>
      </c>
      <c r="I207" s="243"/>
      <c r="J207" s="13">
        <v>171547817.748633</v>
      </c>
      <c r="K207" s="13">
        <v>105104893.840757</v>
      </c>
      <c r="L207" s="13">
        <v>46449423.586978003</v>
      </c>
    </row>
    <row r="208" spans="2:12" s="1" customFormat="1" ht="11.1" customHeight="1" x14ac:dyDescent="0.15">
      <c r="B208" s="53">
        <v>44562</v>
      </c>
      <c r="C208" s="54">
        <v>50557</v>
      </c>
      <c r="D208" s="13">
        <v>197</v>
      </c>
      <c r="E208" s="55">
        <v>5995</v>
      </c>
      <c r="F208" s="259"/>
      <c r="G208" s="259"/>
      <c r="H208" s="243">
        <v>232576819.34622401</v>
      </c>
      <c r="I208" s="243"/>
      <c r="J208" s="13">
        <v>167493288.03742701</v>
      </c>
      <c r="K208" s="13">
        <v>102359755.823741</v>
      </c>
      <c r="L208" s="13">
        <v>45044653.642443903</v>
      </c>
    </row>
    <row r="209" spans="2:12" s="1" customFormat="1" ht="11.1" customHeight="1" x14ac:dyDescent="0.15">
      <c r="B209" s="53">
        <v>44562</v>
      </c>
      <c r="C209" s="54">
        <v>50587</v>
      </c>
      <c r="D209" s="13">
        <v>198</v>
      </c>
      <c r="E209" s="55">
        <v>6025</v>
      </c>
      <c r="F209" s="259"/>
      <c r="G209" s="259"/>
      <c r="H209" s="243">
        <v>227358157.477525</v>
      </c>
      <c r="I209" s="243"/>
      <c r="J209" s="13">
        <v>163466243.57043999</v>
      </c>
      <c r="K209" s="13">
        <v>99652840.658187494</v>
      </c>
      <c r="L209" s="13">
        <v>43673678.940803997</v>
      </c>
    </row>
    <row r="210" spans="2:12" s="1" customFormat="1" ht="11.1" customHeight="1" x14ac:dyDescent="0.15">
      <c r="B210" s="53">
        <v>44562</v>
      </c>
      <c r="C210" s="54">
        <v>50618</v>
      </c>
      <c r="D210" s="13">
        <v>199</v>
      </c>
      <c r="E210" s="55">
        <v>6056</v>
      </c>
      <c r="F210" s="259"/>
      <c r="G210" s="259"/>
      <c r="H210" s="243">
        <v>221755256.877718</v>
      </c>
      <c r="I210" s="243"/>
      <c r="J210" s="13">
        <v>159167444.892851</v>
      </c>
      <c r="K210" s="13">
        <v>96785419.728867695</v>
      </c>
      <c r="L210" s="13">
        <v>42237348.934921101</v>
      </c>
    </row>
    <row r="211" spans="2:12" s="1" customFormat="1" ht="11.1" customHeight="1" x14ac:dyDescent="0.15">
      <c r="B211" s="53">
        <v>44562</v>
      </c>
      <c r="C211" s="54">
        <v>50649</v>
      </c>
      <c r="D211" s="13">
        <v>200</v>
      </c>
      <c r="E211" s="55">
        <v>6087</v>
      </c>
      <c r="F211" s="259"/>
      <c r="G211" s="259"/>
      <c r="H211" s="243">
        <v>216549612.64532799</v>
      </c>
      <c r="I211" s="243"/>
      <c r="J211" s="13">
        <v>155167409.959874</v>
      </c>
      <c r="K211" s="13">
        <v>94113147.269107506</v>
      </c>
      <c r="L211" s="13">
        <v>40897205.1771257</v>
      </c>
    </row>
    <row r="212" spans="2:12" s="1" customFormat="1" ht="11.1" customHeight="1" x14ac:dyDescent="0.15">
      <c r="B212" s="53">
        <v>44562</v>
      </c>
      <c r="C212" s="54">
        <v>50679</v>
      </c>
      <c r="D212" s="13">
        <v>201</v>
      </c>
      <c r="E212" s="55">
        <v>6117</v>
      </c>
      <c r="F212" s="259"/>
      <c r="G212" s="259"/>
      <c r="H212" s="243">
        <v>211541538.61944401</v>
      </c>
      <c r="I212" s="243"/>
      <c r="J212" s="13">
        <v>151330099.96381101</v>
      </c>
      <c r="K212" s="13">
        <v>91559807.794517502</v>
      </c>
      <c r="L212" s="13">
        <v>39624545.063525297</v>
      </c>
    </row>
    <row r="213" spans="2:12" s="1" customFormat="1" ht="11.1" customHeight="1" x14ac:dyDescent="0.15">
      <c r="B213" s="53">
        <v>44562</v>
      </c>
      <c r="C213" s="54">
        <v>50710</v>
      </c>
      <c r="D213" s="13">
        <v>202</v>
      </c>
      <c r="E213" s="55">
        <v>6148</v>
      </c>
      <c r="F213" s="259"/>
      <c r="G213" s="259"/>
      <c r="H213" s="243">
        <v>206556003.40424901</v>
      </c>
      <c r="I213" s="243"/>
      <c r="J213" s="13">
        <v>147512988.35796899</v>
      </c>
      <c r="K213" s="13">
        <v>89023344.750658497</v>
      </c>
      <c r="L213" s="13">
        <v>38363652.077611201</v>
      </c>
    </row>
    <row r="214" spans="2:12" s="1" customFormat="1" ht="11.1" customHeight="1" x14ac:dyDescent="0.15">
      <c r="B214" s="53">
        <v>44562</v>
      </c>
      <c r="C214" s="54">
        <v>50740</v>
      </c>
      <c r="D214" s="13">
        <v>203</v>
      </c>
      <c r="E214" s="55">
        <v>6178</v>
      </c>
      <c r="F214" s="259"/>
      <c r="G214" s="259"/>
      <c r="H214" s="243">
        <v>201595285.64295799</v>
      </c>
      <c r="I214" s="243"/>
      <c r="J214" s="13">
        <v>143733953.52239001</v>
      </c>
      <c r="K214" s="13">
        <v>86529219.2126939</v>
      </c>
      <c r="L214" s="13">
        <v>37135981.321659602</v>
      </c>
    </row>
    <row r="215" spans="2:12" s="1" customFormat="1" ht="11.1" customHeight="1" x14ac:dyDescent="0.15">
      <c r="B215" s="53">
        <v>44562</v>
      </c>
      <c r="C215" s="54">
        <v>50771</v>
      </c>
      <c r="D215" s="13">
        <v>204</v>
      </c>
      <c r="E215" s="55">
        <v>6209</v>
      </c>
      <c r="F215" s="259"/>
      <c r="G215" s="259"/>
      <c r="H215" s="243">
        <v>196660669.18942201</v>
      </c>
      <c r="I215" s="243"/>
      <c r="J215" s="13">
        <v>139977841.168724</v>
      </c>
      <c r="K215" s="13">
        <v>84053692.658462793</v>
      </c>
      <c r="L215" s="13">
        <v>35920761.674603403</v>
      </c>
    </row>
    <row r="216" spans="2:12" s="1" customFormat="1" ht="11.1" customHeight="1" x14ac:dyDescent="0.15">
      <c r="B216" s="53">
        <v>44562</v>
      </c>
      <c r="C216" s="54">
        <v>50802</v>
      </c>
      <c r="D216" s="13">
        <v>205</v>
      </c>
      <c r="E216" s="55">
        <v>6240</v>
      </c>
      <c r="F216" s="259"/>
      <c r="G216" s="259"/>
      <c r="H216" s="243">
        <v>191762696.63446701</v>
      </c>
      <c r="I216" s="243"/>
      <c r="J216" s="13">
        <v>136260094.54586899</v>
      </c>
      <c r="K216" s="13">
        <v>81613177.198237196</v>
      </c>
      <c r="L216" s="13">
        <v>34730068.8402877</v>
      </c>
    </row>
    <row r="217" spans="2:12" s="1" customFormat="1" ht="11.1" customHeight="1" x14ac:dyDescent="0.15">
      <c r="B217" s="53">
        <v>44562</v>
      </c>
      <c r="C217" s="54">
        <v>50830</v>
      </c>
      <c r="D217" s="13">
        <v>206</v>
      </c>
      <c r="E217" s="55">
        <v>6268</v>
      </c>
      <c r="F217" s="259"/>
      <c r="G217" s="259"/>
      <c r="H217" s="243">
        <v>186915543.06392199</v>
      </c>
      <c r="I217" s="243"/>
      <c r="J217" s="13">
        <v>132612388.59129401</v>
      </c>
      <c r="K217" s="13">
        <v>79245901.997783497</v>
      </c>
      <c r="L217" s="13">
        <v>33593649.226453803</v>
      </c>
    </row>
    <row r="218" spans="2:12" s="1" customFormat="1" ht="11.1" customHeight="1" x14ac:dyDescent="0.15">
      <c r="B218" s="53">
        <v>44562</v>
      </c>
      <c r="C218" s="54">
        <v>50861</v>
      </c>
      <c r="D218" s="13">
        <v>207</v>
      </c>
      <c r="E218" s="55">
        <v>6299</v>
      </c>
      <c r="F218" s="259"/>
      <c r="G218" s="259"/>
      <c r="H218" s="243">
        <v>182103308.90450901</v>
      </c>
      <c r="I218" s="243"/>
      <c r="J218" s="13">
        <v>128979086.572789</v>
      </c>
      <c r="K218" s="13">
        <v>76878713.166834101</v>
      </c>
      <c r="L218" s="13">
        <v>32452121.625867002</v>
      </c>
    </row>
    <row r="219" spans="2:12" s="1" customFormat="1" ht="11.1" customHeight="1" x14ac:dyDescent="0.15">
      <c r="B219" s="53">
        <v>44562</v>
      </c>
      <c r="C219" s="54">
        <v>50891</v>
      </c>
      <c r="D219" s="13">
        <v>208</v>
      </c>
      <c r="E219" s="55">
        <v>6329</v>
      </c>
      <c r="F219" s="259"/>
      <c r="G219" s="259"/>
      <c r="H219" s="243">
        <v>177204081.37403101</v>
      </c>
      <c r="I219" s="243"/>
      <c r="J219" s="13">
        <v>125303078.33168299</v>
      </c>
      <c r="K219" s="13">
        <v>74503781.473399699</v>
      </c>
      <c r="L219" s="13">
        <v>31320694.918462101</v>
      </c>
    </row>
    <row r="220" spans="2:12" s="1" customFormat="1" ht="11.1" customHeight="1" x14ac:dyDescent="0.15">
      <c r="B220" s="53">
        <v>44562</v>
      </c>
      <c r="C220" s="54">
        <v>50922</v>
      </c>
      <c r="D220" s="13">
        <v>209</v>
      </c>
      <c r="E220" s="55">
        <v>6360</v>
      </c>
      <c r="F220" s="259"/>
      <c r="G220" s="259"/>
      <c r="H220" s="243">
        <v>172498377.62224001</v>
      </c>
      <c r="I220" s="243"/>
      <c r="J220" s="13">
        <v>121768740.497594</v>
      </c>
      <c r="K220" s="13">
        <v>72218170.540251404</v>
      </c>
      <c r="L220" s="13">
        <v>30231254.9071499</v>
      </c>
    </row>
    <row r="221" spans="2:12" s="1" customFormat="1" ht="11.1" customHeight="1" x14ac:dyDescent="0.15">
      <c r="B221" s="53">
        <v>44562</v>
      </c>
      <c r="C221" s="54">
        <v>50952</v>
      </c>
      <c r="D221" s="13">
        <v>210</v>
      </c>
      <c r="E221" s="55">
        <v>6390</v>
      </c>
      <c r="F221" s="259"/>
      <c r="G221" s="259"/>
      <c r="H221" s="243">
        <v>167890691.41811001</v>
      </c>
      <c r="I221" s="243"/>
      <c r="J221" s="13">
        <v>118321584.588223</v>
      </c>
      <c r="K221" s="13">
        <v>70001027.215554193</v>
      </c>
      <c r="L221" s="13">
        <v>29183017.071957801</v>
      </c>
    </row>
    <row r="222" spans="2:12" s="1" customFormat="1" ht="11.1" customHeight="1" x14ac:dyDescent="0.15">
      <c r="B222" s="53">
        <v>44562</v>
      </c>
      <c r="C222" s="54">
        <v>50983</v>
      </c>
      <c r="D222" s="13">
        <v>211</v>
      </c>
      <c r="E222" s="55">
        <v>6421</v>
      </c>
      <c r="F222" s="259"/>
      <c r="G222" s="259"/>
      <c r="H222" s="243">
        <v>163352606.87758201</v>
      </c>
      <c r="I222" s="243"/>
      <c r="J222" s="13">
        <v>114928095.02916899</v>
      </c>
      <c r="K222" s="13">
        <v>67820460.905487597</v>
      </c>
      <c r="L222" s="13">
        <v>28154196.191417899</v>
      </c>
    </row>
    <row r="223" spans="2:12" s="1" customFormat="1" ht="11.1" customHeight="1" x14ac:dyDescent="0.15">
      <c r="B223" s="53">
        <v>44562</v>
      </c>
      <c r="C223" s="54">
        <v>51014</v>
      </c>
      <c r="D223" s="13">
        <v>212</v>
      </c>
      <c r="E223" s="55">
        <v>6452</v>
      </c>
      <c r="F223" s="259"/>
      <c r="G223" s="259"/>
      <c r="H223" s="243">
        <v>158922155.70186701</v>
      </c>
      <c r="I223" s="243"/>
      <c r="J223" s="13">
        <v>111621374.23514099</v>
      </c>
      <c r="K223" s="13">
        <v>65701606.172540098</v>
      </c>
      <c r="L223" s="13">
        <v>27159076.724575099</v>
      </c>
    </row>
    <row r="224" spans="2:12" s="1" customFormat="1" ht="11.1" customHeight="1" x14ac:dyDescent="0.15">
      <c r="B224" s="53">
        <v>44562</v>
      </c>
      <c r="C224" s="54">
        <v>51044</v>
      </c>
      <c r="D224" s="13">
        <v>213</v>
      </c>
      <c r="E224" s="55">
        <v>6482</v>
      </c>
      <c r="F224" s="259"/>
      <c r="G224" s="259"/>
      <c r="H224" s="243">
        <v>154626476.659006</v>
      </c>
      <c r="I224" s="243"/>
      <c r="J224" s="13">
        <v>108425975.49261899</v>
      </c>
      <c r="K224" s="13">
        <v>63663678.263914101</v>
      </c>
      <c r="L224" s="13">
        <v>26208781.235748202</v>
      </c>
    </row>
    <row r="225" spans="2:12" s="1" customFormat="1" ht="11.1" customHeight="1" x14ac:dyDescent="0.15">
      <c r="B225" s="53">
        <v>44562</v>
      </c>
      <c r="C225" s="54">
        <v>51075</v>
      </c>
      <c r="D225" s="13">
        <v>214</v>
      </c>
      <c r="E225" s="55">
        <v>6513</v>
      </c>
      <c r="F225" s="259"/>
      <c r="G225" s="259"/>
      <c r="H225" s="243">
        <v>150406430.486563</v>
      </c>
      <c r="I225" s="243"/>
      <c r="J225" s="13">
        <v>105287947.98899899</v>
      </c>
      <c r="K225" s="13">
        <v>61663921.962058499</v>
      </c>
      <c r="L225" s="13">
        <v>25278008.858544599</v>
      </c>
    </row>
    <row r="226" spans="2:12" s="1" customFormat="1" ht="11.1" customHeight="1" x14ac:dyDescent="0.15">
      <c r="B226" s="53">
        <v>44562</v>
      </c>
      <c r="C226" s="54">
        <v>51105</v>
      </c>
      <c r="D226" s="13">
        <v>215</v>
      </c>
      <c r="E226" s="55">
        <v>6543</v>
      </c>
      <c r="F226" s="259"/>
      <c r="G226" s="259"/>
      <c r="H226" s="243">
        <v>146231659.571199</v>
      </c>
      <c r="I226" s="243"/>
      <c r="J226" s="13">
        <v>102197489.22578301</v>
      </c>
      <c r="K226" s="13">
        <v>59706618.476503</v>
      </c>
      <c r="L226" s="13">
        <v>24375317.2659785</v>
      </c>
    </row>
    <row r="227" spans="2:12" s="1" customFormat="1" ht="11.1" customHeight="1" x14ac:dyDescent="0.15">
      <c r="B227" s="53">
        <v>44562</v>
      </c>
      <c r="C227" s="54">
        <v>51136</v>
      </c>
      <c r="D227" s="13">
        <v>216</v>
      </c>
      <c r="E227" s="55">
        <v>6574</v>
      </c>
      <c r="F227" s="259"/>
      <c r="G227" s="259"/>
      <c r="H227" s="243">
        <v>142156621.378759</v>
      </c>
      <c r="I227" s="243"/>
      <c r="J227" s="13">
        <v>99181047.2282473</v>
      </c>
      <c r="K227" s="13">
        <v>57796964.726999499</v>
      </c>
      <c r="L227" s="13">
        <v>23495757.594580099</v>
      </c>
    </row>
    <row r="228" spans="2:12" s="1" customFormat="1" ht="11.1" customHeight="1" x14ac:dyDescent="0.15">
      <c r="B228" s="53">
        <v>44562</v>
      </c>
      <c r="C228" s="54">
        <v>51167</v>
      </c>
      <c r="D228" s="13">
        <v>217</v>
      </c>
      <c r="E228" s="55">
        <v>6605</v>
      </c>
      <c r="F228" s="259"/>
      <c r="G228" s="259"/>
      <c r="H228" s="243">
        <v>138118395.10918</v>
      </c>
      <c r="I228" s="243"/>
      <c r="J228" s="13">
        <v>96200183.156692594</v>
      </c>
      <c r="K228" s="13">
        <v>55917318.111438297</v>
      </c>
      <c r="L228" s="13">
        <v>22635358.365781099</v>
      </c>
    </row>
    <row r="229" spans="2:12" s="1" customFormat="1" ht="11.1" customHeight="1" x14ac:dyDescent="0.15">
      <c r="B229" s="53">
        <v>44562</v>
      </c>
      <c r="C229" s="54">
        <v>51196</v>
      </c>
      <c r="D229" s="13">
        <v>218</v>
      </c>
      <c r="E229" s="55">
        <v>6634</v>
      </c>
      <c r="F229" s="259"/>
      <c r="G229" s="259"/>
      <c r="H229" s="243">
        <v>134125585.534786</v>
      </c>
      <c r="I229" s="243"/>
      <c r="J229" s="13">
        <v>93270938.816689894</v>
      </c>
      <c r="K229" s="13">
        <v>54085671.336376198</v>
      </c>
      <c r="L229" s="13">
        <v>21807145.086961199</v>
      </c>
    </row>
    <row r="230" spans="2:12" s="1" customFormat="1" ht="11.1" customHeight="1" x14ac:dyDescent="0.15">
      <c r="B230" s="53">
        <v>44562</v>
      </c>
      <c r="C230" s="54">
        <v>51227</v>
      </c>
      <c r="D230" s="13">
        <v>219</v>
      </c>
      <c r="E230" s="55">
        <v>6665</v>
      </c>
      <c r="F230" s="259"/>
      <c r="G230" s="259"/>
      <c r="H230" s="243">
        <v>130188920.866209</v>
      </c>
      <c r="I230" s="243"/>
      <c r="J230" s="13">
        <v>90379830.695861697</v>
      </c>
      <c r="K230" s="13">
        <v>52275896.917377599</v>
      </c>
      <c r="L230" s="13">
        <v>20988176.1630193</v>
      </c>
    </row>
    <row r="231" spans="2:12" s="1" customFormat="1" ht="11.1" customHeight="1" x14ac:dyDescent="0.15">
      <c r="B231" s="53">
        <v>44562</v>
      </c>
      <c r="C231" s="54">
        <v>51257</v>
      </c>
      <c r="D231" s="13">
        <v>220</v>
      </c>
      <c r="E231" s="55">
        <v>6695</v>
      </c>
      <c r="F231" s="259"/>
      <c r="G231" s="259"/>
      <c r="H231" s="243">
        <v>126305914.669075</v>
      </c>
      <c r="I231" s="243"/>
      <c r="J231" s="13">
        <v>87540242.410746694</v>
      </c>
      <c r="K231" s="13">
        <v>50508850.136673197</v>
      </c>
      <c r="L231" s="13">
        <v>20195600.5872587</v>
      </c>
    </row>
    <row r="232" spans="2:12" s="1" customFormat="1" ht="11.1" customHeight="1" x14ac:dyDescent="0.15">
      <c r="B232" s="53">
        <v>44562</v>
      </c>
      <c r="C232" s="54">
        <v>51288</v>
      </c>
      <c r="D232" s="13">
        <v>221</v>
      </c>
      <c r="E232" s="55">
        <v>6726</v>
      </c>
      <c r="F232" s="259"/>
      <c r="G232" s="259"/>
      <c r="H232" s="243">
        <v>122510974.595581</v>
      </c>
      <c r="I232" s="243"/>
      <c r="J232" s="13">
        <v>84766027.452783704</v>
      </c>
      <c r="K232" s="13">
        <v>48783803.773207001</v>
      </c>
      <c r="L232" s="13">
        <v>19423235.282938</v>
      </c>
    </row>
    <row r="233" spans="2:12" s="1" customFormat="1" ht="11.1" customHeight="1" x14ac:dyDescent="0.15">
      <c r="B233" s="53">
        <v>44562</v>
      </c>
      <c r="C233" s="54">
        <v>51318</v>
      </c>
      <c r="D233" s="13">
        <v>222</v>
      </c>
      <c r="E233" s="55">
        <v>6756</v>
      </c>
      <c r="F233" s="259"/>
      <c r="G233" s="259"/>
      <c r="H233" s="243">
        <v>118811848.496159</v>
      </c>
      <c r="I233" s="243"/>
      <c r="J233" s="13">
        <v>82071647.000689998</v>
      </c>
      <c r="K233" s="13">
        <v>47116904.011394702</v>
      </c>
      <c r="L233" s="13">
        <v>18682661.284902401</v>
      </c>
    </row>
    <row r="234" spans="2:12" s="1" customFormat="1" ht="11.1" customHeight="1" x14ac:dyDescent="0.15">
      <c r="B234" s="53">
        <v>44562</v>
      </c>
      <c r="C234" s="54">
        <v>51349</v>
      </c>
      <c r="D234" s="13">
        <v>223</v>
      </c>
      <c r="E234" s="55">
        <v>6787</v>
      </c>
      <c r="F234" s="259"/>
      <c r="G234" s="259"/>
      <c r="H234" s="243">
        <v>115224257.838752</v>
      </c>
      <c r="I234" s="243"/>
      <c r="J234" s="13">
        <v>79458451.035600498</v>
      </c>
      <c r="K234" s="13">
        <v>45500669.242394298</v>
      </c>
      <c r="L234" s="13">
        <v>17965379.613341998</v>
      </c>
    </row>
    <row r="235" spans="2:12" s="1" customFormat="1" ht="11.1" customHeight="1" x14ac:dyDescent="0.15">
      <c r="B235" s="53">
        <v>44562</v>
      </c>
      <c r="C235" s="54">
        <v>51380</v>
      </c>
      <c r="D235" s="13">
        <v>224</v>
      </c>
      <c r="E235" s="55">
        <v>6818</v>
      </c>
      <c r="F235" s="259"/>
      <c r="G235" s="259"/>
      <c r="H235" s="243">
        <v>111718203.28948399</v>
      </c>
      <c r="I235" s="243"/>
      <c r="J235" s="13">
        <v>76910015.120411307</v>
      </c>
      <c r="K235" s="13">
        <v>43929340.103757203</v>
      </c>
      <c r="L235" s="13">
        <v>17271494.273124401</v>
      </c>
    </row>
    <row r="236" spans="2:12" s="1" customFormat="1" ht="11.1" customHeight="1" x14ac:dyDescent="0.15">
      <c r="B236" s="53">
        <v>44562</v>
      </c>
      <c r="C236" s="54">
        <v>51410</v>
      </c>
      <c r="D236" s="13">
        <v>225</v>
      </c>
      <c r="E236" s="55">
        <v>6848</v>
      </c>
      <c r="F236" s="259"/>
      <c r="G236" s="259"/>
      <c r="H236" s="243">
        <v>108324755.019473</v>
      </c>
      <c r="I236" s="243"/>
      <c r="J236" s="13">
        <v>74451461.951461196</v>
      </c>
      <c r="K236" s="13">
        <v>42420402.029208802</v>
      </c>
      <c r="L236" s="13">
        <v>16609864.786307599</v>
      </c>
    </row>
    <row r="237" spans="2:12" s="1" customFormat="1" ht="11.1" customHeight="1" x14ac:dyDescent="0.15">
      <c r="B237" s="53">
        <v>44562</v>
      </c>
      <c r="C237" s="54">
        <v>51441</v>
      </c>
      <c r="D237" s="13">
        <v>226</v>
      </c>
      <c r="E237" s="55">
        <v>6879</v>
      </c>
      <c r="F237" s="259"/>
      <c r="G237" s="259"/>
      <c r="H237" s="243">
        <v>105015923.248651</v>
      </c>
      <c r="I237" s="243"/>
      <c r="J237" s="13">
        <v>72054888.165525898</v>
      </c>
      <c r="K237" s="13">
        <v>40950488.925011396</v>
      </c>
      <c r="L237" s="13">
        <v>15966400.830185199</v>
      </c>
    </row>
    <row r="238" spans="2:12" s="1" customFormat="1" ht="11.1" customHeight="1" x14ac:dyDescent="0.15">
      <c r="B238" s="53">
        <v>44562</v>
      </c>
      <c r="C238" s="54">
        <v>51471</v>
      </c>
      <c r="D238" s="13">
        <v>227</v>
      </c>
      <c r="E238" s="55">
        <v>6909</v>
      </c>
      <c r="F238" s="259"/>
      <c r="G238" s="259"/>
      <c r="H238" s="243">
        <v>101752833.135729</v>
      </c>
      <c r="I238" s="243"/>
      <c r="J238" s="13">
        <v>69701378.008874997</v>
      </c>
      <c r="K238" s="13">
        <v>39515435.663400702</v>
      </c>
      <c r="L238" s="13">
        <v>15343724.5843582</v>
      </c>
    </row>
    <row r="239" spans="2:12" s="1" customFormat="1" ht="11.1" customHeight="1" x14ac:dyDescent="0.15">
      <c r="B239" s="53">
        <v>44562</v>
      </c>
      <c r="C239" s="54">
        <v>51502</v>
      </c>
      <c r="D239" s="13">
        <v>228</v>
      </c>
      <c r="E239" s="55">
        <v>6940</v>
      </c>
      <c r="F239" s="259"/>
      <c r="G239" s="259"/>
      <c r="H239" s="243">
        <v>98526842.327434003</v>
      </c>
      <c r="I239" s="243"/>
      <c r="J239" s="13">
        <v>67377081.846990898</v>
      </c>
      <c r="K239" s="13">
        <v>38100589.963684797</v>
      </c>
      <c r="L239" s="13">
        <v>14731682.152571799</v>
      </c>
    </row>
    <row r="240" spans="2:12" s="1" customFormat="1" ht="11.1" customHeight="1" x14ac:dyDescent="0.15">
      <c r="B240" s="53">
        <v>44562</v>
      </c>
      <c r="C240" s="54">
        <v>51533</v>
      </c>
      <c r="D240" s="13">
        <v>229</v>
      </c>
      <c r="E240" s="55">
        <v>6971</v>
      </c>
      <c r="F240" s="259"/>
      <c r="G240" s="259"/>
      <c r="H240" s="243">
        <v>95329833.756376997</v>
      </c>
      <c r="I240" s="243"/>
      <c r="J240" s="13">
        <v>65080255.275012203</v>
      </c>
      <c r="K240" s="13">
        <v>36708179.249050803</v>
      </c>
      <c r="L240" s="13">
        <v>14133186.921297301</v>
      </c>
    </row>
    <row r="241" spans="2:12" s="1" customFormat="1" ht="11.1" customHeight="1" x14ac:dyDescent="0.15">
      <c r="B241" s="53">
        <v>44562</v>
      </c>
      <c r="C241" s="54">
        <v>51561</v>
      </c>
      <c r="D241" s="13">
        <v>230</v>
      </c>
      <c r="E241" s="55">
        <v>6999</v>
      </c>
      <c r="F241" s="259"/>
      <c r="G241" s="259"/>
      <c r="H241" s="243">
        <v>92167289.339654997</v>
      </c>
      <c r="I241" s="243"/>
      <c r="J241" s="13">
        <v>62824834.051943503</v>
      </c>
      <c r="K241" s="13">
        <v>35354610.924006402</v>
      </c>
      <c r="L241" s="13">
        <v>13559957.6310152</v>
      </c>
    </row>
    <row r="242" spans="2:12" s="1" customFormat="1" ht="11.1" customHeight="1" x14ac:dyDescent="0.15">
      <c r="B242" s="53">
        <v>44562</v>
      </c>
      <c r="C242" s="54">
        <v>51592</v>
      </c>
      <c r="D242" s="13">
        <v>231</v>
      </c>
      <c r="E242" s="55">
        <v>7030</v>
      </c>
      <c r="F242" s="259"/>
      <c r="G242" s="259"/>
      <c r="H242" s="243">
        <v>89088357.657545999</v>
      </c>
      <c r="I242" s="243"/>
      <c r="J242" s="13">
        <v>60623117.651621498</v>
      </c>
      <c r="K242" s="13">
        <v>34028834.292976499</v>
      </c>
      <c r="L242" s="13">
        <v>12996187.3041209</v>
      </c>
    </row>
    <row r="243" spans="2:12" s="1" customFormat="1" ht="11.1" customHeight="1" x14ac:dyDescent="0.15">
      <c r="B243" s="53">
        <v>44562</v>
      </c>
      <c r="C243" s="54">
        <v>51622</v>
      </c>
      <c r="D243" s="13">
        <v>232</v>
      </c>
      <c r="E243" s="55">
        <v>7060</v>
      </c>
      <c r="F243" s="259"/>
      <c r="G243" s="259"/>
      <c r="H243" s="243">
        <v>86069362.293164998</v>
      </c>
      <c r="I243" s="243"/>
      <c r="J243" s="13">
        <v>58472607.331569903</v>
      </c>
      <c r="K243" s="13">
        <v>32740931.563106801</v>
      </c>
      <c r="L243" s="13">
        <v>12453057.8445394</v>
      </c>
    </row>
    <row r="244" spans="2:12" s="1" customFormat="1" ht="11.1" customHeight="1" x14ac:dyDescent="0.15">
      <c r="B244" s="53">
        <v>44562</v>
      </c>
      <c r="C244" s="54">
        <v>51653</v>
      </c>
      <c r="D244" s="13">
        <v>233</v>
      </c>
      <c r="E244" s="55">
        <v>7091</v>
      </c>
      <c r="F244" s="259"/>
      <c r="G244" s="259"/>
      <c r="H244" s="243">
        <v>83164529.412919998</v>
      </c>
      <c r="I244" s="243"/>
      <c r="J244" s="13">
        <v>56403335.574691601</v>
      </c>
      <c r="K244" s="13">
        <v>31501951.111907098</v>
      </c>
      <c r="L244" s="13">
        <v>11931060.4502366</v>
      </c>
    </row>
    <row r="245" spans="2:12" s="1" customFormat="1" ht="11.1" customHeight="1" x14ac:dyDescent="0.15">
      <c r="B245" s="53">
        <v>44562</v>
      </c>
      <c r="C245" s="54">
        <v>51683</v>
      </c>
      <c r="D245" s="13">
        <v>234</v>
      </c>
      <c r="E245" s="55">
        <v>7121</v>
      </c>
      <c r="F245" s="259"/>
      <c r="G245" s="259"/>
      <c r="H245" s="243">
        <v>80492645.235204995</v>
      </c>
      <c r="I245" s="243"/>
      <c r="J245" s="13">
        <v>54501620.308746196</v>
      </c>
      <c r="K245" s="13">
        <v>30364899.379238099</v>
      </c>
      <c r="L245" s="13">
        <v>11453270.6277251</v>
      </c>
    </row>
    <row r="246" spans="2:12" s="1" customFormat="1" ht="11.1" customHeight="1" x14ac:dyDescent="0.15">
      <c r="B246" s="53">
        <v>44562</v>
      </c>
      <c r="C246" s="54">
        <v>51714</v>
      </c>
      <c r="D246" s="13">
        <v>235</v>
      </c>
      <c r="E246" s="55">
        <v>7152</v>
      </c>
      <c r="F246" s="259"/>
      <c r="G246" s="259"/>
      <c r="H246" s="243">
        <v>77951638.521185994</v>
      </c>
      <c r="I246" s="243"/>
      <c r="J246" s="13">
        <v>52691582.420607999</v>
      </c>
      <c r="K246" s="13">
        <v>29281799.781516101</v>
      </c>
      <c r="L246" s="13">
        <v>10997958.149278799</v>
      </c>
    </row>
    <row r="247" spans="2:12" s="1" customFormat="1" ht="11.1" customHeight="1" x14ac:dyDescent="0.15">
      <c r="B247" s="53">
        <v>44562</v>
      </c>
      <c r="C247" s="54">
        <v>51745</v>
      </c>
      <c r="D247" s="13">
        <v>236</v>
      </c>
      <c r="E247" s="55">
        <v>7183</v>
      </c>
      <c r="F247" s="259"/>
      <c r="G247" s="259"/>
      <c r="H247" s="243">
        <v>75520451.438849002</v>
      </c>
      <c r="I247" s="243"/>
      <c r="J247" s="13">
        <v>50961634.584366702</v>
      </c>
      <c r="K247" s="13">
        <v>28248407.3796397</v>
      </c>
      <c r="L247" s="13">
        <v>10564887.655781399</v>
      </c>
    </row>
    <row r="248" spans="2:12" s="1" customFormat="1" ht="11.1" customHeight="1" x14ac:dyDescent="0.15">
      <c r="B248" s="53">
        <v>44562</v>
      </c>
      <c r="C248" s="54">
        <v>51775</v>
      </c>
      <c r="D248" s="13">
        <v>237</v>
      </c>
      <c r="E248" s="55">
        <v>7213</v>
      </c>
      <c r="F248" s="259"/>
      <c r="G248" s="259"/>
      <c r="H248" s="243">
        <v>73148330.728885993</v>
      </c>
      <c r="I248" s="243"/>
      <c r="J248" s="13">
        <v>49279892.5557504</v>
      </c>
      <c r="K248" s="13">
        <v>27248972.952196401</v>
      </c>
      <c r="L248" s="13">
        <v>10149324.4666031</v>
      </c>
    </row>
    <row r="249" spans="2:12" s="1" customFormat="1" ht="11.1" customHeight="1" x14ac:dyDescent="0.15">
      <c r="B249" s="53">
        <v>44562</v>
      </c>
      <c r="C249" s="54">
        <v>51806</v>
      </c>
      <c r="D249" s="13">
        <v>238</v>
      </c>
      <c r="E249" s="55">
        <v>7244</v>
      </c>
      <c r="F249" s="259"/>
      <c r="G249" s="259"/>
      <c r="H249" s="243">
        <v>70834016.045084998</v>
      </c>
      <c r="I249" s="243"/>
      <c r="J249" s="13">
        <v>47639805.203112103</v>
      </c>
      <c r="K249" s="13">
        <v>26275104.710384</v>
      </c>
      <c r="L249" s="13">
        <v>9745139.8062688299</v>
      </c>
    </row>
    <row r="250" spans="2:12" s="1" customFormat="1" ht="11.1" customHeight="1" x14ac:dyDescent="0.15">
      <c r="B250" s="53">
        <v>44562</v>
      </c>
      <c r="C250" s="54">
        <v>51836</v>
      </c>
      <c r="D250" s="13">
        <v>239</v>
      </c>
      <c r="E250" s="55">
        <v>7274</v>
      </c>
      <c r="F250" s="259"/>
      <c r="G250" s="259"/>
      <c r="H250" s="243">
        <v>68569065.435757995</v>
      </c>
      <c r="I250" s="243"/>
      <c r="J250" s="13">
        <v>46040804.333412297</v>
      </c>
      <c r="K250" s="13">
        <v>25330697.459433202</v>
      </c>
      <c r="L250" s="13">
        <v>9356358.4125810806</v>
      </c>
    </row>
    <row r="251" spans="2:12" s="1" customFormat="1" ht="11.1" customHeight="1" x14ac:dyDescent="0.15">
      <c r="B251" s="53">
        <v>44562</v>
      </c>
      <c r="C251" s="54">
        <v>51867</v>
      </c>
      <c r="D251" s="13">
        <v>240</v>
      </c>
      <c r="E251" s="55">
        <v>7305</v>
      </c>
      <c r="F251" s="259"/>
      <c r="G251" s="259"/>
      <c r="H251" s="243">
        <v>66407529.755585998</v>
      </c>
      <c r="I251" s="243"/>
      <c r="J251" s="13">
        <v>44513810.893721603</v>
      </c>
      <c r="K251" s="13">
        <v>24428292.7007179</v>
      </c>
      <c r="L251" s="13">
        <v>8984821.1525679491</v>
      </c>
    </row>
    <row r="252" spans="2:12" s="1" customFormat="1" ht="11.1" customHeight="1" x14ac:dyDescent="0.15">
      <c r="B252" s="53">
        <v>44562</v>
      </c>
      <c r="C252" s="54">
        <v>51898</v>
      </c>
      <c r="D252" s="13">
        <v>241</v>
      </c>
      <c r="E252" s="55">
        <v>7336</v>
      </c>
      <c r="F252" s="259"/>
      <c r="G252" s="259"/>
      <c r="H252" s="243">
        <v>64320146.787455</v>
      </c>
      <c r="I252" s="243"/>
      <c r="J252" s="13">
        <v>43041485.998482101</v>
      </c>
      <c r="K252" s="13">
        <v>23560238.817188699</v>
      </c>
      <c r="L252" s="13">
        <v>8628844.2386237197</v>
      </c>
    </row>
    <row r="253" spans="2:12" s="1" customFormat="1" ht="11.1" customHeight="1" x14ac:dyDescent="0.15">
      <c r="B253" s="53">
        <v>44562</v>
      </c>
      <c r="C253" s="54">
        <v>51926</v>
      </c>
      <c r="D253" s="13">
        <v>242</v>
      </c>
      <c r="E253" s="55">
        <v>7364</v>
      </c>
      <c r="F253" s="259"/>
      <c r="G253" s="259"/>
      <c r="H253" s="243">
        <v>62302348.336611003</v>
      </c>
      <c r="I253" s="243"/>
      <c r="J253" s="13">
        <v>41627350.488720603</v>
      </c>
      <c r="K253" s="13">
        <v>22733814.778191499</v>
      </c>
      <c r="L253" s="13">
        <v>8294310.1258180197</v>
      </c>
    </row>
    <row r="254" spans="2:12" s="1" customFormat="1" ht="11.1" customHeight="1" x14ac:dyDescent="0.15">
      <c r="B254" s="53">
        <v>44562</v>
      </c>
      <c r="C254" s="54">
        <v>51957</v>
      </c>
      <c r="D254" s="13">
        <v>243</v>
      </c>
      <c r="E254" s="55">
        <v>7395</v>
      </c>
      <c r="F254" s="259"/>
      <c r="G254" s="259"/>
      <c r="H254" s="243">
        <v>60329142.183645003</v>
      </c>
      <c r="I254" s="243"/>
      <c r="J254" s="13">
        <v>40240584.678340599</v>
      </c>
      <c r="K254" s="13">
        <v>21920574.029174902</v>
      </c>
      <c r="L254" s="13">
        <v>7963729.4000624605</v>
      </c>
    </row>
    <row r="255" spans="2:12" s="1" customFormat="1" ht="11.1" customHeight="1" x14ac:dyDescent="0.15">
      <c r="B255" s="53">
        <v>44562</v>
      </c>
      <c r="C255" s="54">
        <v>51987</v>
      </c>
      <c r="D255" s="13">
        <v>244</v>
      </c>
      <c r="E255" s="55">
        <v>7425</v>
      </c>
      <c r="F255" s="259"/>
      <c r="G255" s="259"/>
      <c r="H255" s="243">
        <v>58379241.247106001</v>
      </c>
      <c r="I255" s="243"/>
      <c r="J255" s="13">
        <v>38876050.589634202</v>
      </c>
      <c r="K255" s="13">
        <v>21125137.599979501</v>
      </c>
      <c r="L255" s="13">
        <v>7643287.6073864</v>
      </c>
    </row>
    <row r="256" spans="2:12" s="1" customFormat="1" ht="11.1" customHeight="1" x14ac:dyDescent="0.15">
      <c r="B256" s="53">
        <v>44562</v>
      </c>
      <c r="C256" s="54">
        <v>52018</v>
      </c>
      <c r="D256" s="13">
        <v>245</v>
      </c>
      <c r="E256" s="55">
        <v>7456</v>
      </c>
      <c r="F256" s="259"/>
      <c r="G256" s="259"/>
      <c r="H256" s="243">
        <v>56449922.646617003</v>
      </c>
      <c r="I256" s="243"/>
      <c r="J256" s="13">
        <v>37527516.3312627</v>
      </c>
      <c r="K256" s="13">
        <v>20340485.902967099</v>
      </c>
      <c r="L256" s="13">
        <v>7328221.6797081502</v>
      </c>
    </row>
    <row r="257" spans="2:12" s="1" customFormat="1" ht="11.1" customHeight="1" x14ac:dyDescent="0.15">
      <c r="B257" s="53">
        <v>44562</v>
      </c>
      <c r="C257" s="54">
        <v>52048</v>
      </c>
      <c r="D257" s="13">
        <v>246</v>
      </c>
      <c r="E257" s="55">
        <v>7486</v>
      </c>
      <c r="F257" s="259"/>
      <c r="G257" s="259"/>
      <c r="H257" s="243">
        <v>54560269.598494001</v>
      </c>
      <c r="I257" s="243"/>
      <c r="J257" s="13">
        <v>36211752.173884697</v>
      </c>
      <c r="K257" s="13">
        <v>19579013.574978199</v>
      </c>
      <c r="L257" s="13">
        <v>7024965.0180764403</v>
      </c>
    </row>
    <row r="258" spans="2:12" s="1" customFormat="1" ht="11.1" customHeight="1" x14ac:dyDescent="0.15">
      <c r="B258" s="53">
        <v>44562</v>
      </c>
      <c r="C258" s="54">
        <v>52079</v>
      </c>
      <c r="D258" s="13">
        <v>247</v>
      </c>
      <c r="E258" s="55">
        <v>7517</v>
      </c>
      <c r="F258" s="259"/>
      <c r="G258" s="259"/>
      <c r="H258" s="243">
        <v>52694575.506738998</v>
      </c>
      <c r="I258" s="243"/>
      <c r="J258" s="13">
        <v>34914169.920249499</v>
      </c>
      <c r="K258" s="13">
        <v>18829426.043683801</v>
      </c>
      <c r="L258" s="13">
        <v>6727397.0451060096</v>
      </c>
    </row>
    <row r="259" spans="2:12" s="1" customFormat="1" ht="11.1" customHeight="1" x14ac:dyDescent="0.15">
      <c r="B259" s="53">
        <v>44562</v>
      </c>
      <c r="C259" s="54">
        <v>52110</v>
      </c>
      <c r="D259" s="13">
        <v>248</v>
      </c>
      <c r="E259" s="55">
        <v>7548</v>
      </c>
      <c r="F259" s="259"/>
      <c r="G259" s="259"/>
      <c r="H259" s="243">
        <v>50849724.254978999</v>
      </c>
      <c r="I259" s="243"/>
      <c r="J259" s="13">
        <v>33634671.634839803</v>
      </c>
      <c r="K259" s="13">
        <v>18093252.579739701</v>
      </c>
      <c r="L259" s="13">
        <v>6436996.0632228795</v>
      </c>
    </row>
    <row r="260" spans="2:12" s="1" customFormat="1" ht="11.1" customHeight="1" x14ac:dyDescent="0.15">
      <c r="B260" s="53">
        <v>44562</v>
      </c>
      <c r="C260" s="54">
        <v>52140</v>
      </c>
      <c r="D260" s="13">
        <v>249</v>
      </c>
      <c r="E260" s="55">
        <v>7578</v>
      </c>
      <c r="F260" s="259"/>
      <c r="G260" s="259"/>
      <c r="H260" s="243">
        <v>49034666.604254</v>
      </c>
      <c r="I260" s="243"/>
      <c r="J260" s="13">
        <v>32380859.8637929</v>
      </c>
      <c r="K260" s="13">
        <v>17375911.590895399</v>
      </c>
      <c r="L260" s="13">
        <v>6156448.9025573498</v>
      </c>
    </row>
    <row r="261" spans="2:12" s="1" customFormat="1" ht="11.1" customHeight="1" x14ac:dyDescent="0.15">
      <c r="B261" s="53">
        <v>44562</v>
      </c>
      <c r="C261" s="54">
        <v>52171</v>
      </c>
      <c r="D261" s="13">
        <v>250</v>
      </c>
      <c r="E261" s="55">
        <v>7609</v>
      </c>
      <c r="F261" s="259"/>
      <c r="G261" s="259"/>
      <c r="H261" s="243">
        <v>47244857.655637003</v>
      </c>
      <c r="I261" s="243"/>
      <c r="J261" s="13">
        <v>31146013.981670499</v>
      </c>
      <c r="K261" s="13">
        <v>16670774.9298677</v>
      </c>
      <c r="L261" s="13">
        <v>5881594.6293126298</v>
      </c>
    </row>
    <row r="262" spans="2:12" s="1" customFormat="1" ht="11.1" customHeight="1" x14ac:dyDescent="0.15">
      <c r="B262" s="53">
        <v>44562</v>
      </c>
      <c r="C262" s="54">
        <v>52201</v>
      </c>
      <c r="D262" s="13">
        <v>251</v>
      </c>
      <c r="E262" s="55">
        <v>7639</v>
      </c>
      <c r="F262" s="259"/>
      <c r="G262" s="259"/>
      <c r="H262" s="243">
        <v>45469948.368500002</v>
      </c>
      <c r="I262" s="243"/>
      <c r="J262" s="13">
        <v>29926708.3199213</v>
      </c>
      <c r="K262" s="13">
        <v>15978721.6756819</v>
      </c>
      <c r="L262" s="13">
        <v>5614323.2787080901</v>
      </c>
    </row>
    <row r="263" spans="2:12" s="1" customFormat="1" ht="11.1" customHeight="1" x14ac:dyDescent="0.15">
      <c r="B263" s="53">
        <v>44562</v>
      </c>
      <c r="C263" s="54">
        <v>52232</v>
      </c>
      <c r="D263" s="13">
        <v>252</v>
      </c>
      <c r="E263" s="55">
        <v>7670</v>
      </c>
      <c r="F263" s="259"/>
      <c r="G263" s="259"/>
      <c r="H263" s="243">
        <v>43721984.623993002</v>
      </c>
      <c r="I263" s="243"/>
      <c r="J263" s="13">
        <v>28727453.873021301</v>
      </c>
      <c r="K263" s="13">
        <v>15299396.857985299</v>
      </c>
      <c r="L263" s="13">
        <v>5352865.2862505997</v>
      </c>
    </row>
    <row r="264" spans="2:12" s="1" customFormat="1" ht="11.1" customHeight="1" x14ac:dyDescent="0.15">
      <c r="B264" s="53">
        <v>44562</v>
      </c>
      <c r="C264" s="54">
        <v>52263</v>
      </c>
      <c r="D264" s="13">
        <v>253</v>
      </c>
      <c r="E264" s="55">
        <v>7701</v>
      </c>
      <c r="F264" s="259"/>
      <c r="G264" s="259"/>
      <c r="H264" s="243">
        <v>41994662.129051998</v>
      </c>
      <c r="I264" s="243"/>
      <c r="J264" s="13">
        <v>27545720.6799541</v>
      </c>
      <c r="K264" s="13">
        <v>14632731.590163101</v>
      </c>
      <c r="L264" s="13">
        <v>5097931.89835562</v>
      </c>
    </row>
    <row r="265" spans="2:12" s="1" customFormat="1" ht="11.1" customHeight="1" x14ac:dyDescent="0.15">
      <c r="B265" s="53">
        <v>44562</v>
      </c>
      <c r="C265" s="54">
        <v>52291</v>
      </c>
      <c r="D265" s="13">
        <v>254</v>
      </c>
      <c r="E265" s="55">
        <v>7729</v>
      </c>
      <c r="F265" s="259"/>
      <c r="G265" s="259"/>
      <c r="H265" s="243">
        <v>40296302.003379002</v>
      </c>
      <c r="I265" s="243"/>
      <c r="J265" s="13">
        <v>26391213.713961199</v>
      </c>
      <c r="K265" s="13">
        <v>13987230.9816557</v>
      </c>
      <c r="L265" s="13">
        <v>4854398.0115291402</v>
      </c>
    </row>
    <row r="266" spans="2:12" s="1" customFormat="1" ht="11.1" customHeight="1" x14ac:dyDescent="0.15">
      <c r="B266" s="53">
        <v>44562</v>
      </c>
      <c r="C266" s="54">
        <v>52322</v>
      </c>
      <c r="D266" s="13">
        <v>255</v>
      </c>
      <c r="E266" s="55">
        <v>7760</v>
      </c>
      <c r="F266" s="259"/>
      <c r="G266" s="259"/>
      <c r="H266" s="243">
        <v>38638964.610146999</v>
      </c>
      <c r="I266" s="243"/>
      <c r="J266" s="13">
        <v>25262855.0502817</v>
      </c>
      <c r="K266" s="13">
        <v>13355154.1851037</v>
      </c>
      <c r="L266" s="13">
        <v>4615398.0296769999</v>
      </c>
    </row>
    <row r="267" spans="2:12" s="1" customFormat="1" ht="11.1" customHeight="1" x14ac:dyDescent="0.15">
      <c r="B267" s="53">
        <v>44562</v>
      </c>
      <c r="C267" s="54">
        <v>52352</v>
      </c>
      <c r="D267" s="13">
        <v>256</v>
      </c>
      <c r="E267" s="55">
        <v>7790</v>
      </c>
      <c r="F267" s="259"/>
      <c r="G267" s="259"/>
      <c r="H267" s="243">
        <v>37009405.680834003</v>
      </c>
      <c r="I267" s="243"/>
      <c r="J267" s="13">
        <v>24157702.089875799</v>
      </c>
      <c r="K267" s="13">
        <v>12739484.791068301</v>
      </c>
      <c r="L267" s="13">
        <v>4384582.0556145599</v>
      </c>
    </row>
    <row r="268" spans="2:12" s="1" customFormat="1" ht="11.1" customHeight="1" x14ac:dyDescent="0.15">
      <c r="B268" s="53">
        <v>44562</v>
      </c>
      <c r="C268" s="54">
        <v>52383</v>
      </c>
      <c r="D268" s="13">
        <v>257</v>
      </c>
      <c r="E268" s="55">
        <v>7821</v>
      </c>
      <c r="F268" s="259"/>
      <c r="G268" s="259"/>
      <c r="H268" s="243">
        <v>35414022.961728998</v>
      </c>
      <c r="I268" s="243"/>
      <c r="J268" s="13">
        <v>23077117.104940001</v>
      </c>
      <c r="K268" s="13">
        <v>12138691.947334601</v>
      </c>
      <c r="L268" s="13">
        <v>4160110.3157155002</v>
      </c>
    </row>
    <row r="269" spans="2:12" s="1" customFormat="1" ht="11.1" customHeight="1" x14ac:dyDescent="0.15">
      <c r="B269" s="53">
        <v>44562</v>
      </c>
      <c r="C269" s="54">
        <v>52413</v>
      </c>
      <c r="D269" s="13">
        <v>258</v>
      </c>
      <c r="E269" s="55">
        <v>7851</v>
      </c>
      <c r="F269" s="259"/>
      <c r="G269" s="259"/>
      <c r="H269" s="243">
        <v>33860519.383392997</v>
      </c>
      <c r="I269" s="243"/>
      <c r="J269" s="13">
        <v>22028578.096271101</v>
      </c>
      <c r="K269" s="13">
        <v>11558635.504755801</v>
      </c>
      <c r="L269" s="13">
        <v>3945078.1356439302</v>
      </c>
    </row>
    <row r="270" spans="2:12" s="1" customFormat="1" ht="11.1" customHeight="1" x14ac:dyDescent="0.15">
      <c r="B270" s="53">
        <v>44562</v>
      </c>
      <c r="C270" s="54">
        <v>52444</v>
      </c>
      <c r="D270" s="13">
        <v>259</v>
      </c>
      <c r="E270" s="55">
        <v>7882</v>
      </c>
      <c r="F270" s="259"/>
      <c r="G270" s="259"/>
      <c r="H270" s="243">
        <v>32327731.488129999</v>
      </c>
      <c r="I270" s="243"/>
      <c r="J270" s="13">
        <v>20995724.188997202</v>
      </c>
      <c r="K270" s="13">
        <v>10988668.080423599</v>
      </c>
      <c r="L270" s="13">
        <v>3734656.9500609902</v>
      </c>
    </row>
    <row r="271" spans="2:12" s="1" customFormat="1" ht="11.1" customHeight="1" x14ac:dyDescent="0.15">
      <c r="B271" s="53">
        <v>44562</v>
      </c>
      <c r="C271" s="54">
        <v>52475</v>
      </c>
      <c r="D271" s="13">
        <v>260</v>
      </c>
      <c r="E271" s="55">
        <v>7913</v>
      </c>
      <c r="F271" s="259"/>
      <c r="G271" s="259"/>
      <c r="H271" s="243">
        <v>30813276.623477999</v>
      </c>
      <c r="I271" s="243"/>
      <c r="J271" s="13">
        <v>19978196.9699414</v>
      </c>
      <c r="K271" s="13">
        <v>10429526.212341599</v>
      </c>
      <c r="L271" s="13">
        <v>3529611.12473117</v>
      </c>
    </row>
    <row r="272" spans="2:12" s="1" customFormat="1" ht="11.1" customHeight="1" x14ac:dyDescent="0.15">
      <c r="B272" s="53">
        <v>44562</v>
      </c>
      <c r="C272" s="54">
        <v>52505</v>
      </c>
      <c r="D272" s="13">
        <v>261</v>
      </c>
      <c r="E272" s="55">
        <v>7943</v>
      </c>
      <c r="F272" s="259"/>
      <c r="G272" s="259"/>
      <c r="H272" s="243">
        <v>29330241.759537</v>
      </c>
      <c r="I272" s="243"/>
      <c r="J272" s="13">
        <v>18985437.564895701</v>
      </c>
      <c r="K272" s="13">
        <v>9886866.4442004003</v>
      </c>
      <c r="L272" s="13">
        <v>3332245.8108941498</v>
      </c>
    </row>
    <row r="273" spans="2:12" s="1" customFormat="1" ht="11.1" customHeight="1" x14ac:dyDescent="0.15">
      <c r="B273" s="53">
        <v>44562</v>
      </c>
      <c r="C273" s="54">
        <v>52536</v>
      </c>
      <c r="D273" s="13">
        <v>262</v>
      </c>
      <c r="E273" s="55">
        <v>7974</v>
      </c>
      <c r="F273" s="259"/>
      <c r="G273" s="259"/>
      <c r="H273" s="243">
        <v>27864286.756558999</v>
      </c>
      <c r="I273" s="243"/>
      <c r="J273" s="13">
        <v>18005935.003919601</v>
      </c>
      <c r="K273" s="13">
        <v>9352933.0939919706</v>
      </c>
      <c r="L273" s="13">
        <v>3138938.5251826202</v>
      </c>
    </row>
    <row r="274" spans="2:12" s="1" customFormat="1" ht="11.1" customHeight="1" x14ac:dyDescent="0.15">
      <c r="B274" s="53">
        <v>44562</v>
      </c>
      <c r="C274" s="54">
        <v>52566</v>
      </c>
      <c r="D274" s="13">
        <v>263</v>
      </c>
      <c r="E274" s="55">
        <v>8004</v>
      </c>
      <c r="F274" s="259"/>
      <c r="G274" s="259"/>
      <c r="H274" s="243">
        <v>26410680.005855002</v>
      </c>
      <c r="I274" s="243"/>
      <c r="J274" s="13">
        <v>17038599.350124799</v>
      </c>
      <c r="K274" s="13">
        <v>8828680.6475961804</v>
      </c>
      <c r="L274" s="13">
        <v>2950848.23480357</v>
      </c>
    </row>
    <row r="275" spans="2:12" s="1" customFormat="1" ht="11.1" customHeight="1" x14ac:dyDescent="0.15">
      <c r="B275" s="53">
        <v>44562</v>
      </c>
      <c r="C275" s="54">
        <v>52597</v>
      </c>
      <c r="D275" s="13">
        <v>264</v>
      </c>
      <c r="E275" s="55">
        <v>8035</v>
      </c>
      <c r="F275" s="259"/>
      <c r="G275" s="259"/>
      <c r="H275" s="243">
        <v>24743644.100288</v>
      </c>
      <c r="I275" s="243"/>
      <c r="J275" s="13">
        <v>15936052.324955501</v>
      </c>
      <c r="K275" s="13">
        <v>8236387.23310492</v>
      </c>
      <c r="L275" s="13">
        <v>2741223.47571408</v>
      </c>
    </row>
    <row r="276" spans="2:12" s="1" customFormat="1" ht="11.1" customHeight="1" x14ac:dyDescent="0.15">
      <c r="B276" s="53">
        <v>44562</v>
      </c>
      <c r="C276" s="54">
        <v>52628</v>
      </c>
      <c r="D276" s="13">
        <v>265</v>
      </c>
      <c r="E276" s="55">
        <v>8066</v>
      </c>
      <c r="F276" s="259"/>
      <c r="G276" s="259"/>
      <c r="H276" s="243">
        <v>23324187.853482999</v>
      </c>
      <c r="I276" s="243"/>
      <c r="J276" s="13">
        <v>14996378.6065324</v>
      </c>
      <c r="K276" s="13">
        <v>7731014.6970416699</v>
      </c>
      <c r="L276" s="13">
        <v>2562127.8909242302</v>
      </c>
    </row>
    <row r="277" spans="2:12" s="1" customFormat="1" ht="11.1" customHeight="1" x14ac:dyDescent="0.15">
      <c r="B277" s="53">
        <v>44562</v>
      </c>
      <c r="C277" s="54">
        <v>52657</v>
      </c>
      <c r="D277" s="13">
        <v>266</v>
      </c>
      <c r="E277" s="55">
        <v>8095</v>
      </c>
      <c r="F277" s="259"/>
      <c r="G277" s="259"/>
      <c r="H277" s="243">
        <v>21925442.684257001</v>
      </c>
      <c r="I277" s="243"/>
      <c r="J277" s="13">
        <v>14074681.574309699</v>
      </c>
      <c r="K277" s="13">
        <v>7238592.3991278298</v>
      </c>
      <c r="L277" s="13">
        <v>2389428.1456993702</v>
      </c>
    </row>
    <row r="278" spans="2:12" s="1" customFormat="1" ht="11.1" customHeight="1" x14ac:dyDescent="0.15">
      <c r="B278" s="53">
        <v>44562</v>
      </c>
      <c r="C278" s="54">
        <v>52688</v>
      </c>
      <c r="D278" s="13">
        <v>267</v>
      </c>
      <c r="E278" s="55">
        <v>8126</v>
      </c>
      <c r="F278" s="259"/>
      <c r="G278" s="259"/>
      <c r="H278" s="243">
        <v>20543362.566959001</v>
      </c>
      <c r="I278" s="243"/>
      <c r="J278" s="13">
        <v>13165110.7680359</v>
      </c>
      <c r="K278" s="13">
        <v>6753581.6481887102</v>
      </c>
      <c r="L278" s="13">
        <v>2219885.7678917199</v>
      </c>
    </row>
    <row r="279" spans="2:12" s="1" customFormat="1" ht="11.1" customHeight="1" x14ac:dyDescent="0.15">
      <c r="B279" s="53">
        <v>44562</v>
      </c>
      <c r="C279" s="54">
        <v>52718</v>
      </c>
      <c r="D279" s="13">
        <v>268</v>
      </c>
      <c r="E279" s="55">
        <v>8156</v>
      </c>
      <c r="F279" s="259"/>
      <c r="G279" s="259"/>
      <c r="H279" s="243">
        <v>19108735.448104002</v>
      </c>
      <c r="I279" s="243"/>
      <c r="J279" s="13">
        <v>12225636.9440447</v>
      </c>
      <c r="K279" s="13">
        <v>6256203.9654200897</v>
      </c>
      <c r="L279" s="13">
        <v>2047969.3601267401</v>
      </c>
    </row>
    <row r="280" spans="2:12" s="1" customFormat="1" ht="11.1" customHeight="1" x14ac:dyDescent="0.15">
      <c r="B280" s="53">
        <v>44562</v>
      </c>
      <c r="C280" s="54">
        <v>52749</v>
      </c>
      <c r="D280" s="13">
        <v>269</v>
      </c>
      <c r="E280" s="55">
        <v>8187</v>
      </c>
      <c r="F280" s="259"/>
      <c r="G280" s="259"/>
      <c r="H280" s="243">
        <v>17790445.873481002</v>
      </c>
      <c r="I280" s="243"/>
      <c r="J280" s="13">
        <v>11362899.3194943</v>
      </c>
      <c r="K280" s="13">
        <v>5799928.7174591301</v>
      </c>
      <c r="L280" s="13">
        <v>1890565.9475547899</v>
      </c>
    </row>
    <row r="281" spans="2:12" s="1" customFormat="1" ht="11.1" customHeight="1" x14ac:dyDescent="0.15">
      <c r="B281" s="53">
        <v>44562</v>
      </c>
      <c r="C281" s="54">
        <v>52779</v>
      </c>
      <c r="D281" s="13">
        <v>270</v>
      </c>
      <c r="E281" s="55">
        <v>8217</v>
      </c>
      <c r="F281" s="259"/>
      <c r="G281" s="259"/>
      <c r="H281" s="243">
        <v>16514611.969055999</v>
      </c>
      <c r="I281" s="243"/>
      <c r="J281" s="13">
        <v>10530700.4715748</v>
      </c>
      <c r="K281" s="13">
        <v>5361922.4052010998</v>
      </c>
      <c r="L281" s="13">
        <v>1740627.2710076601</v>
      </c>
    </row>
    <row r="282" spans="2:12" s="1" customFormat="1" ht="11.1" customHeight="1" x14ac:dyDescent="0.15">
      <c r="B282" s="53">
        <v>44562</v>
      </c>
      <c r="C282" s="54">
        <v>52810</v>
      </c>
      <c r="D282" s="13">
        <v>271</v>
      </c>
      <c r="E282" s="55">
        <v>8248</v>
      </c>
      <c r="F282" s="259"/>
      <c r="G282" s="259"/>
      <c r="H282" s="243">
        <v>15318108.764324</v>
      </c>
      <c r="I282" s="243"/>
      <c r="J282" s="13">
        <v>9751171.9372155294</v>
      </c>
      <c r="K282" s="13">
        <v>4952382.4025768097</v>
      </c>
      <c r="L282" s="13">
        <v>1600869.94053849</v>
      </c>
    </row>
    <row r="283" spans="2:12" s="1" customFormat="1" ht="11.1" customHeight="1" x14ac:dyDescent="0.15">
      <c r="B283" s="53">
        <v>44562</v>
      </c>
      <c r="C283" s="54">
        <v>52841</v>
      </c>
      <c r="D283" s="13">
        <v>272</v>
      </c>
      <c r="E283" s="55">
        <v>8279</v>
      </c>
      <c r="F283" s="259"/>
      <c r="G283" s="259"/>
      <c r="H283" s="243">
        <v>14192575.922774</v>
      </c>
      <c r="I283" s="243"/>
      <c r="J283" s="13">
        <v>9019358.9361754898</v>
      </c>
      <c r="K283" s="13">
        <v>4569062.7333257701</v>
      </c>
      <c r="L283" s="13">
        <v>1470705.1688643901</v>
      </c>
    </row>
    <row r="284" spans="2:12" s="1" customFormat="1" ht="11.1" customHeight="1" x14ac:dyDescent="0.15">
      <c r="B284" s="53">
        <v>44562</v>
      </c>
      <c r="C284" s="54">
        <v>52871</v>
      </c>
      <c r="D284" s="13">
        <v>273</v>
      </c>
      <c r="E284" s="55">
        <v>8309</v>
      </c>
      <c r="F284" s="259"/>
      <c r="G284" s="259"/>
      <c r="H284" s="243">
        <v>13158873.548341</v>
      </c>
      <c r="I284" s="243"/>
      <c r="J284" s="13">
        <v>8348716.5860288497</v>
      </c>
      <c r="K284" s="13">
        <v>4218916.5587461498</v>
      </c>
      <c r="L284" s="13">
        <v>1352432.24666002</v>
      </c>
    </row>
    <row r="285" spans="2:12" s="1" customFormat="1" ht="11.1" customHeight="1" x14ac:dyDescent="0.15">
      <c r="B285" s="53">
        <v>44562</v>
      </c>
      <c r="C285" s="54">
        <v>52902</v>
      </c>
      <c r="D285" s="13">
        <v>274</v>
      </c>
      <c r="E285" s="55">
        <v>8340</v>
      </c>
      <c r="F285" s="259"/>
      <c r="G285" s="259"/>
      <c r="H285" s="243">
        <v>12181826.189165</v>
      </c>
      <c r="I285" s="243"/>
      <c r="J285" s="13">
        <v>7715715.0891742297</v>
      </c>
      <c r="K285" s="13">
        <v>3889121.3384457999</v>
      </c>
      <c r="L285" s="13">
        <v>1241431.3084517301</v>
      </c>
    </row>
    <row r="286" spans="2:12" s="1" customFormat="1" ht="11.1" customHeight="1" x14ac:dyDescent="0.15">
      <c r="B286" s="53">
        <v>44562</v>
      </c>
      <c r="C286" s="54">
        <v>52932</v>
      </c>
      <c r="D286" s="13">
        <v>275</v>
      </c>
      <c r="E286" s="55">
        <v>8370</v>
      </c>
      <c r="F286" s="259"/>
      <c r="G286" s="259"/>
      <c r="H286" s="243">
        <v>11249746.362675</v>
      </c>
      <c r="I286" s="243"/>
      <c r="J286" s="13">
        <v>7113659.5256461296</v>
      </c>
      <c r="K286" s="13">
        <v>3576828.7942752</v>
      </c>
      <c r="L286" s="13">
        <v>1137065.3812348801</v>
      </c>
    </row>
    <row r="287" spans="2:12" s="1" customFormat="1" ht="11.1" customHeight="1" x14ac:dyDescent="0.15">
      <c r="B287" s="53">
        <v>44562</v>
      </c>
      <c r="C287" s="54">
        <v>52963</v>
      </c>
      <c r="D287" s="13">
        <v>276</v>
      </c>
      <c r="E287" s="55">
        <v>8401</v>
      </c>
      <c r="F287" s="259"/>
      <c r="G287" s="259"/>
      <c r="H287" s="243">
        <v>10396401.482564</v>
      </c>
      <c r="I287" s="243"/>
      <c r="J287" s="13">
        <v>6562905.7250587596</v>
      </c>
      <c r="K287" s="13">
        <v>3291511.1950109401</v>
      </c>
      <c r="L287" s="13">
        <v>1041931.67380594</v>
      </c>
    </row>
    <row r="288" spans="2:12" s="1" customFormat="1" ht="11.1" customHeight="1" x14ac:dyDescent="0.15">
      <c r="B288" s="53">
        <v>44562</v>
      </c>
      <c r="C288" s="54">
        <v>52994</v>
      </c>
      <c r="D288" s="13">
        <v>277</v>
      </c>
      <c r="E288" s="55">
        <v>8432</v>
      </c>
      <c r="F288" s="259"/>
      <c r="G288" s="259"/>
      <c r="H288" s="243">
        <v>9562668.9742440004</v>
      </c>
      <c r="I288" s="243"/>
      <c r="J288" s="13">
        <v>6026359.3448998798</v>
      </c>
      <c r="K288" s="13">
        <v>3014729.0669233301</v>
      </c>
      <c r="L288" s="13">
        <v>950273.92298878101</v>
      </c>
    </row>
    <row r="289" spans="2:12" s="1" customFormat="1" ht="11.1" customHeight="1" x14ac:dyDescent="0.15">
      <c r="B289" s="53">
        <v>44562</v>
      </c>
      <c r="C289" s="54">
        <v>53022</v>
      </c>
      <c r="D289" s="13">
        <v>278</v>
      </c>
      <c r="E289" s="55">
        <v>8460</v>
      </c>
      <c r="F289" s="259"/>
      <c r="G289" s="259"/>
      <c r="H289" s="243">
        <v>8744775.2171090003</v>
      </c>
      <c r="I289" s="243"/>
      <c r="J289" s="13">
        <v>5502482.5734748403</v>
      </c>
      <c r="K289" s="13">
        <v>2746332.11602769</v>
      </c>
      <c r="L289" s="13">
        <v>862359.97308817005</v>
      </c>
    </row>
    <row r="290" spans="2:12" s="1" customFormat="1" ht="11.1" customHeight="1" x14ac:dyDescent="0.15">
      <c r="B290" s="53">
        <v>44562</v>
      </c>
      <c r="C290" s="54">
        <v>53053</v>
      </c>
      <c r="D290" s="13">
        <v>279</v>
      </c>
      <c r="E290" s="55">
        <v>8491</v>
      </c>
      <c r="F290" s="259"/>
      <c r="G290" s="259"/>
      <c r="H290" s="243">
        <v>7943296.3234310001</v>
      </c>
      <c r="I290" s="243"/>
      <c r="J290" s="13">
        <v>4989690.0451916</v>
      </c>
      <c r="K290" s="13">
        <v>2484059.7691090801</v>
      </c>
      <c r="L290" s="13">
        <v>776701.592208441</v>
      </c>
    </row>
    <row r="291" spans="2:12" s="1" customFormat="1" ht="11.1" customHeight="1" x14ac:dyDescent="0.15">
      <c r="B291" s="53">
        <v>44562</v>
      </c>
      <c r="C291" s="54">
        <v>53083</v>
      </c>
      <c r="D291" s="13">
        <v>280</v>
      </c>
      <c r="E291" s="55">
        <v>8521</v>
      </c>
      <c r="F291" s="259"/>
      <c r="G291" s="259"/>
      <c r="H291" s="243">
        <v>7173744.3805590002</v>
      </c>
      <c r="I291" s="243"/>
      <c r="J291" s="13">
        <v>4498888.8367052404</v>
      </c>
      <c r="K291" s="13">
        <v>2234207.4843161399</v>
      </c>
      <c r="L291" s="13">
        <v>695715.59737533599</v>
      </c>
    </row>
    <row r="292" spans="2:12" s="1" customFormat="1" ht="11.1" customHeight="1" x14ac:dyDescent="0.15">
      <c r="B292" s="53">
        <v>44562</v>
      </c>
      <c r="C292" s="54">
        <v>53114</v>
      </c>
      <c r="D292" s="13">
        <v>281</v>
      </c>
      <c r="E292" s="55">
        <v>8552</v>
      </c>
      <c r="F292" s="259"/>
      <c r="G292" s="259"/>
      <c r="H292" s="243">
        <v>6466966.5627319999</v>
      </c>
      <c r="I292" s="243"/>
      <c r="J292" s="13">
        <v>4048766.7640505899</v>
      </c>
      <c r="K292" s="13">
        <v>2005557.3811787199</v>
      </c>
      <c r="L292" s="13">
        <v>621870.49132649705</v>
      </c>
    </row>
    <row r="293" spans="2:12" s="1" customFormat="1" ht="11.1" customHeight="1" x14ac:dyDescent="0.15">
      <c r="B293" s="53">
        <v>44562</v>
      </c>
      <c r="C293" s="54">
        <v>53144</v>
      </c>
      <c r="D293" s="13">
        <v>282</v>
      </c>
      <c r="E293" s="55">
        <v>8582</v>
      </c>
      <c r="F293" s="259"/>
      <c r="G293" s="259"/>
      <c r="H293" s="243">
        <v>5798533.9445399996</v>
      </c>
      <c r="I293" s="243"/>
      <c r="J293" s="13">
        <v>3624323.1078727301</v>
      </c>
      <c r="K293" s="13">
        <v>1790890.3990952701</v>
      </c>
      <c r="L293" s="13">
        <v>553031.60192622698</v>
      </c>
    </row>
    <row r="294" spans="2:12" s="1" customFormat="1" ht="11.1" customHeight="1" x14ac:dyDescent="0.15">
      <c r="B294" s="53">
        <v>44562</v>
      </c>
      <c r="C294" s="54">
        <v>53175</v>
      </c>
      <c r="D294" s="13">
        <v>283</v>
      </c>
      <c r="E294" s="55">
        <v>8613</v>
      </c>
      <c r="F294" s="259"/>
      <c r="G294" s="259"/>
      <c r="H294" s="243">
        <v>5157244.913036</v>
      </c>
      <c r="I294" s="243"/>
      <c r="J294" s="13">
        <v>3218023.7082988699</v>
      </c>
      <c r="K294" s="13">
        <v>1586081.25494842</v>
      </c>
      <c r="L294" s="13">
        <v>487711.49615562899</v>
      </c>
    </row>
    <row r="295" spans="2:12" s="1" customFormat="1" ht="11.1" customHeight="1" x14ac:dyDescent="0.15">
      <c r="B295" s="53">
        <v>44562</v>
      </c>
      <c r="C295" s="54">
        <v>53206</v>
      </c>
      <c r="D295" s="13">
        <v>284</v>
      </c>
      <c r="E295" s="55">
        <v>8644</v>
      </c>
      <c r="F295" s="259"/>
      <c r="G295" s="259"/>
      <c r="H295" s="243">
        <v>4530232.166061</v>
      </c>
      <c r="I295" s="243"/>
      <c r="J295" s="13">
        <v>2821985.1343048201</v>
      </c>
      <c r="K295" s="13">
        <v>1387346.7068250601</v>
      </c>
      <c r="L295" s="13">
        <v>424794.79573945398</v>
      </c>
    </row>
    <row r="296" spans="2:12" s="1" customFormat="1" ht="11.1" customHeight="1" x14ac:dyDescent="0.15">
      <c r="B296" s="53">
        <v>44562</v>
      </c>
      <c r="C296" s="54">
        <v>53236</v>
      </c>
      <c r="D296" s="13">
        <v>285</v>
      </c>
      <c r="E296" s="55">
        <v>8674</v>
      </c>
      <c r="F296" s="259"/>
      <c r="G296" s="259"/>
      <c r="H296" s="243">
        <v>3944318.1601280002</v>
      </c>
      <c r="I296" s="243"/>
      <c r="J296" s="13">
        <v>2452972.9652118501</v>
      </c>
      <c r="K296" s="13">
        <v>1202964.5103364999</v>
      </c>
      <c r="L296" s="13">
        <v>366828.507104763</v>
      </c>
    </row>
    <row r="297" spans="2:12" s="1" customFormat="1" ht="11.1" customHeight="1" x14ac:dyDescent="0.15">
      <c r="B297" s="53">
        <v>44562</v>
      </c>
      <c r="C297" s="54">
        <v>53267</v>
      </c>
      <c r="D297" s="13">
        <v>286</v>
      </c>
      <c r="E297" s="55">
        <v>8705</v>
      </c>
      <c r="F297" s="259"/>
      <c r="G297" s="259"/>
      <c r="H297" s="243">
        <v>3390727.2682349999</v>
      </c>
      <c r="I297" s="243"/>
      <c r="J297" s="13">
        <v>2105118.0767628001</v>
      </c>
      <c r="K297" s="13">
        <v>1029747.16916129</v>
      </c>
      <c r="L297" s="13">
        <v>312678.11823131097</v>
      </c>
    </row>
    <row r="298" spans="2:12" s="1" customFormat="1" ht="11.1" customHeight="1" x14ac:dyDescent="0.15">
      <c r="B298" s="53">
        <v>44562</v>
      </c>
      <c r="C298" s="54">
        <v>53297</v>
      </c>
      <c r="D298" s="13">
        <v>287</v>
      </c>
      <c r="E298" s="55">
        <v>8735</v>
      </c>
      <c r="F298" s="259"/>
      <c r="G298" s="259"/>
      <c r="H298" s="243">
        <v>2862693.3595890002</v>
      </c>
      <c r="I298" s="243"/>
      <c r="J298" s="13">
        <v>1774373.2954573999</v>
      </c>
      <c r="K298" s="13">
        <v>865822.57686460903</v>
      </c>
      <c r="L298" s="13">
        <v>261825.45833951101</v>
      </c>
    </row>
    <row r="299" spans="2:12" s="1" customFormat="1" ht="11.1" customHeight="1" x14ac:dyDescent="0.15">
      <c r="B299" s="53">
        <v>44562</v>
      </c>
      <c r="C299" s="54">
        <v>53328</v>
      </c>
      <c r="D299" s="13">
        <v>288</v>
      </c>
      <c r="E299" s="55">
        <v>8766</v>
      </c>
      <c r="F299" s="259"/>
      <c r="G299" s="259"/>
      <c r="H299" s="243">
        <v>2372874.6899279999</v>
      </c>
      <c r="I299" s="243"/>
      <c r="J299" s="13">
        <v>1468276.15251244</v>
      </c>
      <c r="K299" s="13">
        <v>714637.41731268505</v>
      </c>
      <c r="L299" s="13">
        <v>215191.61125345301</v>
      </c>
    </row>
    <row r="300" spans="2:12" s="1" customFormat="1" ht="11.1" customHeight="1" x14ac:dyDescent="0.15">
      <c r="B300" s="53">
        <v>44562</v>
      </c>
      <c r="C300" s="54">
        <v>53359</v>
      </c>
      <c r="D300" s="13">
        <v>289</v>
      </c>
      <c r="E300" s="55">
        <v>8797</v>
      </c>
      <c r="F300" s="259"/>
      <c r="G300" s="259"/>
      <c r="H300" s="243">
        <v>1912667.875338</v>
      </c>
      <c r="I300" s="243"/>
      <c r="J300" s="13">
        <v>1181504.2381054901</v>
      </c>
      <c r="K300" s="13">
        <v>573597.67594262795</v>
      </c>
      <c r="L300" s="13">
        <v>171990.155244366</v>
      </c>
    </row>
    <row r="301" spans="2:12" s="1" customFormat="1" ht="11.1" customHeight="1" x14ac:dyDescent="0.15">
      <c r="B301" s="53">
        <v>44562</v>
      </c>
      <c r="C301" s="54">
        <v>53387</v>
      </c>
      <c r="D301" s="13">
        <v>290</v>
      </c>
      <c r="E301" s="55">
        <v>8825</v>
      </c>
      <c r="F301" s="259"/>
      <c r="G301" s="259"/>
      <c r="H301" s="243">
        <v>1490273.1706040001</v>
      </c>
      <c r="I301" s="243"/>
      <c r="J301" s="13">
        <v>919169.75608794496</v>
      </c>
      <c r="K301" s="13">
        <v>445214.13220808998</v>
      </c>
      <c r="L301" s="13">
        <v>132984.23464887001</v>
      </c>
    </row>
    <row r="302" spans="2:12" s="1" customFormat="1" ht="11.1" customHeight="1" x14ac:dyDescent="0.15">
      <c r="B302" s="53">
        <v>44562</v>
      </c>
      <c r="C302" s="54">
        <v>53418</v>
      </c>
      <c r="D302" s="13">
        <v>291</v>
      </c>
      <c r="E302" s="55">
        <v>8856</v>
      </c>
      <c r="F302" s="259"/>
      <c r="G302" s="259"/>
      <c r="H302" s="243">
        <v>1129249.7973760001</v>
      </c>
      <c r="I302" s="243"/>
      <c r="J302" s="13">
        <v>695316.67313731904</v>
      </c>
      <c r="K302" s="13">
        <v>335930.89870044403</v>
      </c>
      <c r="L302" s="13">
        <v>99916.632391973995</v>
      </c>
    </row>
    <row r="303" spans="2:12" s="1" customFormat="1" ht="11.1" customHeight="1" x14ac:dyDescent="0.15">
      <c r="B303" s="53">
        <v>44562</v>
      </c>
      <c r="C303" s="54">
        <v>53448</v>
      </c>
      <c r="D303" s="13">
        <v>292</v>
      </c>
      <c r="E303" s="55">
        <v>8886</v>
      </c>
      <c r="F303" s="259"/>
      <c r="G303" s="259"/>
      <c r="H303" s="243">
        <v>801994.43564499996</v>
      </c>
      <c r="I303" s="243"/>
      <c r="J303" s="13">
        <v>493004.10756599501</v>
      </c>
      <c r="K303" s="13">
        <v>237600.643905473</v>
      </c>
      <c r="L303" s="13">
        <v>70380.3679485967</v>
      </c>
    </row>
    <row r="304" spans="2:12" s="1" customFormat="1" ht="11.1" customHeight="1" x14ac:dyDescent="0.15">
      <c r="B304" s="53">
        <v>44562</v>
      </c>
      <c r="C304" s="54">
        <v>53479</v>
      </c>
      <c r="D304" s="13">
        <v>293</v>
      </c>
      <c r="E304" s="55">
        <v>8917</v>
      </c>
      <c r="F304" s="259"/>
      <c r="G304" s="259"/>
      <c r="H304" s="243">
        <v>570853.30961</v>
      </c>
      <c r="I304" s="243"/>
      <c r="J304" s="13">
        <v>350321.25252834603</v>
      </c>
      <c r="K304" s="13">
        <v>168406.03599457699</v>
      </c>
      <c r="L304" s="13">
        <v>49672.748681340498</v>
      </c>
    </row>
    <row r="305" spans="2:12" s="1" customFormat="1" ht="11.1" customHeight="1" x14ac:dyDescent="0.15">
      <c r="B305" s="53">
        <v>44562</v>
      </c>
      <c r="C305" s="54">
        <v>53509</v>
      </c>
      <c r="D305" s="13">
        <v>294</v>
      </c>
      <c r="E305" s="55">
        <v>8947</v>
      </c>
      <c r="F305" s="259"/>
      <c r="G305" s="259"/>
      <c r="H305" s="243">
        <v>491650.08299700002</v>
      </c>
      <c r="I305" s="243"/>
      <c r="J305" s="13">
        <v>301220.57891039603</v>
      </c>
      <c r="K305" s="13">
        <v>144446.018203688</v>
      </c>
      <c r="L305" s="13">
        <v>42430.895475193203</v>
      </c>
    </row>
    <row r="306" spans="2:12" s="1" customFormat="1" ht="11.1" customHeight="1" x14ac:dyDescent="0.15">
      <c r="B306" s="53">
        <v>44562</v>
      </c>
      <c r="C306" s="54">
        <v>53540</v>
      </c>
      <c r="D306" s="13">
        <v>295</v>
      </c>
      <c r="E306" s="55">
        <v>8978</v>
      </c>
      <c r="F306" s="259"/>
      <c r="G306" s="259"/>
      <c r="H306" s="243">
        <v>459659.34201899997</v>
      </c>
      <c r="I306" s="243"/>
      <c r="J306" s="13">
        <v>281143.07598783099</v>
      </c>
      <c r="K306" s="13">
        <v>134475.26870903501</v>
      </c>
      <c r="L306" s="13">
        <v>39334.683776789803</v>
      </c>
    </row>
    <row r="307" spans="2:12" s="1" customFormat="1" ht="11.1" customHeight="1" x14ac:dyDescent="0.15">
      <c r="B307" s="53">
        <v>44562</v>
      </c>
      <c r="C307" s="54">
        <v>53571</v>
      </c>
      <c r="D307" s="13">
        <v>296</v>
      </c>
      <c r="E307" s="55">
        <v>9009</v>
      </c>
      <c r="F307" s="259"/>
      <c r="G307" s="259"/>
      <c r="H307" s="243">
        <v>439034.26409999997</v>
      </c>
      <c r="I307" s="243"/>
      <c r="J307" s="13">
        <v>268072.64281760302</v>
      </c>
      <c r="K307" s="13">
        <v>127897.370996169</v>
      </c>
      <c r="L307" s="13">
        <v>37252.1616896181</v>
      </c>
    </row>
    <row r="308" spans="2:12" s="1" customFormat="1" ht="11.1" customHeight="1" x14ac:dyDescent="0.15">
      <c r="B308" s="53">
        <v>44562</v>
      </c>
      <c r="C308" s="54">
        <v>53601</v>
      </c>
      <c r="D308" s="13">
        <v>297</v>
      </c>
      <c r="E308" s="55">
        <v>9039</v>
      </c>
      <c r="F308" s="259"/>
      <c r="G308" s="259"/>
      <c r="H308" s="243">
        <v>425102.295331</v>
      </c>
      <c r="I308" s="243"/>
      <c r="J308" s="13">
        <v>259139.78281730699</v>
      </c>
      <c r="K308" s="13">
        <v>123331.206275918</v>
      </c>
      <c r="L308" s="13">
        <v>35774.940870486702</v>
      </c>
    </row>
    <row r="309" spans="2:12" s="1" customFormat="1" ht="11.1" customHeight="1" x14ac:dyDescent="0.15">
      <c r="B309" s="53">
        <v>44562</v>
      </c>
      <c r="C309" s="54">
        <v>53632</v>
      </c>
      <c r="D309" s="13">
        <v>298</v>
      </c>
      <c r="E309" s="55">
        <v>9070</v>
      </c>
      <c r="F309" s="259"/>
      <c r="G309" s="259"/>
      <c r="H309" s="243">
        <v>411145.65558399999</v>
      </c>
      <c r="I309" s="243"/>
      <c r="J309" s="13">
        <v>250206.80956518301</v>
      </c>
      <c r="K309" s="13">
        <v>118776.932975619</v>
      </c>
      <c r="L309" s="13">
        <v>34307.942362426998</v>
      </c>
    </row>
    <row r="310" spans="2:12" s="1" customFormat="1" ht="11.1" customHeight="1" x14ac:dyDescent="0.15">
      <c r="B310" s="53">
        <v>44562</v>
      </c>
      <c r="C310" s="54">
        <v>53662</v>
      </c>
      <c r="D310" s="13">
        <v>299</v>
      </c>
      <c r="E310" s="55">
        <v>9100</v>
      </c>
      <c r="F310" s="259"/>
      <c r="G310" s="259"/>
      <c r="H310" s="243">
        <v>399038.40492399997</v>
      </c>
      <c r="I310" s="243"/>
      <c r="J310" s="13">
        <v>242440.22351911399</v>
      </c>
      <c r="K310" s="13">
        <v>114806.75047938499</v>
      </c>
      <c r="L310" s="13">
        <v>33025.246899513899</v>
      </c>
    </row>
    <row r="311" spans="2:12" s="1" customFormat="1" ht="11.1" customHeight="1" x14ac:dyDescent="0.15">
      <c r="B311" s="53">
        <v>44562</v>
      </c>
      <c r="C311" s="54">
        <v>53693</v>
      </c>
      <c r="D311" s="13">
        <v>300</v>
      </c>
      <c r="E311" s="55">
        <v>9131</v>
      </c>
      <c r="F311" s="259"/>
      <c r="G311" s="259"/>
      <c r="H311" s="243">
        <v>386911.483236</v>
      </c>
      <c r="I311" s="243"/>
      <c r="J311" s="13">
        <v>234673.67714819699</v>
      </c>
      <c r="K311" s="13">
        <v>110846.304893387</v>
      </c>
      <c r="L311" s="13">
        <v>31750.932760616499</v>
      </c>
    </row>
    <row r="312" spans="2:12" s="1" customFormat="1" ht="11.1" customHeight="1" x14ac:dyDescent="0.15">
      <c r="B312" s="53">
        <v>44562</v>
      </c>
      <c r="C312" s="54">
        <v>53724</v>
      </c>
      <c r="D312" s="13">
        <v>301</v>
      </c>
      <c r="E312" s="55">
        <v>9162</v>
      </c>
      <c r="F312" s="259"/>
      <c r="G312" s="259"/>
      <c r="H312" s="243">
        <v>375812.03033899999</v>
      </c>
      <c r="I312" s="243"/>
      <c r="J312" s="13">
        <v>227554.91297721301</v>
      </c>
      <c r="K312" s="13">
        <v>107210.457984008</v>
      </c>
      <c r="L312" s="13">
        <v>30579.405557660899</v>
      </c>
    </row>
    <row r="313" spans="2:12" s="1" customFormat="1" ht="11.1" customHeight="1" x14ac:dyDescent="0.15">
      <c r="B313" s="53">
        <v>44562</v>
      </c>
      <c r="C313" s="54">
        <v>53752</v>
      </c>
      <c r="D313" s="13">
        <v>302</v>
      </c>
      <c r="E313" s="55">
        <v>9190</v>
      </c>
      <c r="F313" s="259"/>
      <c r="G313" s="259"/>
      <c r="H313" s="243">
        <v>364693.839477</v>
      </c>
      <c r="I313" s="243"/>
      <c r="J313" s="13">
        <v>220484.512237683</v>
      </c>
      <c r="K313" s="13">
        <v>103640.652632579</v>
      </c>
      <c r="L313" s="13">
        <v>29448.083634323899</v>
      </c>
    </row>
    <row r="314" spans="2:12" s="1" customFormat="1" ht="11.1" customHeight="1" x14ac:dyDescent="0.15">
      <c r="B314" s="53">
        <v>44562</v>
      </c>
      <c r="C314" s="54">
        <v>53783</v>
      </c>
      <c r="D314" s="13">
        <v>303</v>
      </c>
      <c r="E314" s="55">
        <v>9221</v>
      </c>
      <c r="F314" s="259"/>
      <c r="G314" s="259"/>
      <c r="H314" s="243">
        <v>354306.15059500001</v>
      </c>
      <c r="I314" s="243"/>
      <c r="J314" s="13">
        <v>213841.07631692401</v>
      </c>
      <c r="K314" s="13">
        <v>100262.21052357</v>
      </c>
      <c r="L314" s="13">
        <v>28367.482380400699</v>
      </c>
    </row>
    <row r="315" spans="2:12" s="1" customFormat="1" ht="11.1" customHeight="1" x14ac:dyDescent="0.15">
      <c r="B315" s="53">
        <v>44562</v>
      </c>
      <c r="C315" s="54">
        <v>53813</v>
      </c>
      <c r="D315" s="13">
        <v>304</v>
      </c>
      <c r="E315" s="55">
        <v>9251</v>
      </c>
      <c r="F315" s="259"/>
      <c r="G315" s="259"/>
      <c r="H315" s="243">
        <v>344405.50371000002</v>
      </c>
      <c r="I315" s="243"/>
      <c r="J315" s="13">
        <v>207524.360147289</v>
      </c>
      <c r="K315" s="13">
        <v>97061.052102727903</v>
      </c>
      <c r="L315" s="13">
        <v>27349.1980601047</v>
      </c>
    </row>
    <row r="316" spans="2:12" s="1" customFormat="1" ht="11.1" customHeight="1" x14ac:dyDescent="0.15">
      <c r="B316" s="53">
        <v>44562</v>
      </c>
      <c r="C316" s="54">
        <v>53844</v>
      </c>
      <c r="D316" s="13">
        <v>305</v>
      </c>
      <c r="E316" s="55">
        <v>9282</v>
      </c>
      <c r="F316" s="259"/>
      <c r="G316" s="259"/>
      <c r="H316" s="243">
        <v>334488.88877100003</v>
      </c>
      <c r="I316" s="243"/>
      <c r="J316" s="13">
        <v>201207.18044922801</v>
      </c>
      <c r="K316" s="13">
        <v>93867.116983444299</v>
      </c>
      <c r="L316" s="13">
        <v>26337.2059963024</v>
      </c>
    </row>
    <row r="317" spans="2:12" s="1" customFormat="1" ht="11.1" customHeight="1" x14ac:dyDescent="0.15">
      <c r="B317" s="53">
        <v>44562</v>
      </c>
      <c r="C317" s="54">
        <v>53874</v>
      </c>
      <c r="D317" s="13">
        <v>306</v>
      </c>
      <c r="E317" s="55">
        <v>9312</v>
      </c>
      <c r="F317" s="259"/>
      <c r="G317" s="259"/>
      <c r="H317" s="243">
        <v>324556.305765</v>
      </c>
      <c r="I317" s="243"/>
      <c r="J317" s="13">
        <v>194911.91629687601</v>
      </c>
      <c r="K317" s="13">
        <v>90706.448414042097</v>
      </c>
      <c r="L317" s="13">
        <v>25346.0605134545</v>
      </c>
    </row>
    <row r="318" spans="2:12" s="1" customFormat="1" ht="11.1" customHeight="1" x14ac:dyDescent="0.15">
      <c r="B318" s="53">
        <v>44562</v>
      </c>
      <c r="C318" s="54">
        <v>53905</v>
      </c>
      <c r="D318" s="13">
        <v>307</v>
      </c>
      <c r="E318" s="55">
        <v>9343</v>
      </c>
      <c r="F318" s="259"/>
      <c r="G318" s="259"/>
      <c r="H318" s="243">
        <v>314607.75468999997</v>
      </c>
      <c r="I318" s="243"/>
      <c r="J318" s="13">
        <v>188616.87370068399</v>
      </c>
      <c r="K318" s="13">
        <v>87553.6803173886</v>
      </c>
      <c r="L318" s="13">
        <v>24361.461033428899</v>
      </c>
    </row>
    <row r="319" spans="2:12" s="1" customFormat="1" ht="11.1" customHeight="1" x14ac:dyDescent="0.15">
      <c r="B319" s="53">
        <v>44562</v>
      </c>
      <c r="C319" s="54">
        <v>53936</v>
      </c>
      <c r="D319" s="13">
        <v>308</v>
      </c>
      <c r="E319" s="55">
        <v>9374</v>
      </c>
      <c r="F319" s="259"/>
      <c r="G319" s="259"/>
      <c r="H319" s="243">
        <v>304639.501965</v>
      </c>
      <c r="I319" s="243"/>
      <c r="J319" s="13">
        <v>182330.83242192201</v>
      </c>
      <c r="K319" s="13">
        <v>84420.529493947906</v>
      </c>
      <c r="L319" s="13">
        <v>23390.182788164799</v>
      </c>
    </row>
    <row r="320" spans="2:12" s="1" customFormat="1" ht="11.1" customHeight="1" x14ac:dyDescent="0.15">
      <c r="B320" s="53">
        <v>44562</v>
      </c>
      <c r="C320" s="54">
        <v>53966</v>
      </c>
      <c r="D320" s="13">
        <v>309</v>
      </c>
      <c r="E320" s="55">
        <v>9404</v>
      </c>
      <c r="F320" s="259"/>
      <c r="G320" s="259"/>
      <c r="H320" s="243">
        <v>295432.06685499998</v>
      </c>
      <c r="I320" s="243"/>
      <c r="J320" s="13">
        <v>176529.82521883401</v>
      </c>
      <c r="K320" s="13">
        <v>81533.449276700907</v>
      </c>
      <c r="L320" s="13">
        <v>22497.664861056001</v>
      </c>
    </row>
    <row r="321" spans="2:12" s="1" customFormat="1" ht="11.1" customHeight="1" x14ac:dyDescent="0.15">
      <c r="B321" s="53">
        <v>44562</v>
      </c>
      <c r="C321" s="54">
        <v>53997</v>
      </c>
      <c r="D321" s="13">
        <v>310</v>
      </c>
      <c r="E321" s="55">
        <v>9435</v>
      </c>
      <c r="F321" s="259"/>
      <c r="G321" s="259"/>
      <c r="H321" s="243">
        <v>286209.66616899997</v>
      </c>
      <c r="I321" s="243"/>
      <c r="J321" s="13">
        <v>170729.09355767499</v>
      </c>
      <c r="K321" s="13">
        <v>78653.735209941806</v>
      </c>
      <c r="L321" s="13">
        <v>21611.136118507002</v>
      </c>
    </row>
    <row r="322" spans="2:12" s="1" customFormat="1" ht="11.1" customHeight="1" x14ac:dyDescent="0.15">
      <c r="B322" s="53">
        <v>44562</v>
      </c>
      <c r="C322" s="54">
        <v>54027</v>
      </c>
      <c r="D322" s="13">
        <v>311</v>
      </c>
      <c r="E322" s="55">
        <v>9465</v>
      </c>
      <c r="F322" s="259"/>
      <c r="G322" s="259"/>
      <c r="H322" s="243">
        <v>276971.24839899997</v>
      </c>
      <c r="I322" s="243"/>
      <c r="J322" s="13">
        <v>164947.024759269</v>
      </c>
      <c r="K322" s="13">
        <v>75802.943647954104</v>
      </c>
      <c r="L322" s="13">
        <v>20742.466688782501</v>
      </c>
    </row>
    <row r="323" spans="2:12" s="1" customFormat="1" ht="11.1" customHeight="1" x14ac:dyDescent="0.15">
      <c r="B323" s="53">
        <v>44562</v>
      </c>
      <c r="C323" s="54">
        <v>54058</v>
      </c>
      <c r="D323" s="13">
        <v>312</v>
      </c>
      <c r="E323" s="55">
        <v>9496</v>
      </c>
      <c r="F323" s="259"/>
      <c r="G323" s="259"/>
      <c r="H323" s="243">
        <v>267995.98981200001</v>
      </c>
      <c r="I323" s="243"/>
      <c r="J323" s="13">
        <v>159331.216620172</v>
      </c>
      <c r="K323" s="13">
        <v>73035.927652027502</v>
      </c>
      <c r="L323" s="13">
        <v>19900.660909537601</v>
      </c>
    </row>
    <row r="324" spans="2:12" s="1" customFormat="1" ht="11.1" customHeight="1" x14ac:dyDescent="0.15">
      <c r="B324" s="53">
        <v>44562</v>
      </c>
      <c r="C324" s="54">
        <v>54089</v>
      </c>
      <c r="D324" s="13">
        <v>313</v>
      </c>
      <c r="E324" s="55">
        <v>9527</v>
      </c>
      <c r="F324" s="259"/>
      <c r="G324" s="259"/>
      <c r="H324" s="243">
        <v>259006.87743399999</v>
      </c>
      <c r="I324" s="243"/>
      <c r="J324" s="13">
        <v>153725.76113378399</v>
      </c>
      <c r="K324" s="13">
        <v>70287.229042321007</v>
      </c>
      <c r="L324" s="13">
        <v>19070.583965354199</v>
      </c>
    </row>
    <row r="325" spans="2:12" s="1" customFormat="1" ht="11.1" customHeight="1" x14ac:dyDescent="0.15">
      <c r="B325" s="53">
        <v>44562</v>
      </c>
      <c r="C325" s="54">
        <v>54118</v>
      </c>
      <c r="D325" s="13">
        <v>314</v>
      </c>
      <c r="E325" s="55">
        <v>9556</v>
      </c>
      <c r="F325" s="259"/>
      <c r="G325" s="259"/>
      <c r="H325" s="243">
        <v>250003.87126499999</v>
      </c>
      <c r="I325" s="243"/>
      <c r="J325" s="13">
        <v>148146.853297586</v>
      </c>
      <c r="K325" s="13">
        <v>67575.247238703494</v>
      </c>
      <c r="L325" s="13">
        <v>18262.101837038801</v>
      </c>
    </row>
    <row r="326" spans="2:12" s="1" customFormat="1" ht="11.1" customHeight="1" x14ac:dyDescent="0.15">
      <c r="B326" s="53">
        <v>44562</v>
      </c>
      <c r="C326" s="54">
        <v>54149</v>
      </c>
      <c r="D326" s="13">
        <v>315</v>
      </c>
      <c r="E326" s="55">
        <v>9587</v>
      </c>
      <c r="F326" s="259"/>
      <c r="G326" s="259"/>
      <c r="H326" s="243">
        <v>240986.951305</v>
      </c>
      <c r="I326" s="243"/>
      <c r="J326" s="13">
        <v>142561.41725184099</v>
      </c>
      <c r="K326" s="13">
        <v>64862.145348533297</v>
      </c>
      <c r="L326" s="13">
        <v>17454.6460130655</v>
      </c>
    </row>
    <row r="327" spans="2:12" s="1" customFormat="1" ht="11.1" customHeight="1" x14ac:dyDescent="0.15">
      <c r="B327" s="53">
        <v>44562</v>
      </c>
      <c r="C327" s="54">
        <v>54179</v>
      </c>
      <c r="D327" s="13">
        <v>316</v>
      </c>
      <c r="E327" s="55">
        <v>9617</v>
      </c>
      <c r="F327" s="259"/>
      <c r="G327" s="259"/>
      <c r="H327" s="243">
        <v>231956.067511</v>
      </c>
      <c r="I327" s="243"/>
      <c r="J327" s="13">
        <v>136993.75641288701</v>
      </c>
      <c r="K327" s="13">
        <v>62175.580185147701</v>
      </c>
      <c r="L327" s="13">
        <v>16663.094852341201</v>
      </c>
    </row>
    <row r="328" spans="2:12" s="1" customFormat="1" ht="11.1" customHeight="1" x14ac:dyDescent="0.15">
      <c r="B328" s="53">
        <v>44562</v>
      </c>
      <c r="C328" s="54">
        <v>54210</v>
      </c>
      <c r="D328" s="13">
        <v>317</v>
      </c>
      <c r="E328" s="55">
        <v>9648</v>
      </c>
      <c r="F328" s="259"/>
      <c r="G328" s="259"/>
      <c r="H328" s="243">
        <v>222911.229903</v>
      </c>
      <c r="I328" s="243"/>
      <c r="J328" s="13">
        <v>131428.56442027501</v>
      </c>
      <c r="K328" s="13">
        <v>59498.076981386803</v>
      </c>
      <c r="L328" s="13">
        <v>15877.9843219331</v>
      </c>
    </row>
    <row r="329" spans="2:12" s="1" customFormat="1" ht="11.1" customHeight="1" x14ac:dyDescent="0.15">
      <c r="B329" s="53">
        <v>44562</v>
      </c>
      <c r="C329" s="54">
        <v>54240</v>
      </c>
      <c r="D329" s="13">
        <v>318</v>
      </c>
      <c r="E329" s="55">
        <v>9678</v>
      </c>
      <c r="F329" s="259"/>
      <c r="G329" s="259"/>
      <c r="H329" s="243">
        <v>213852.37848300001</v>
      </c>
      <c r="I329" s="243"/>
      <c r="J329" s="13">
        <v>125880.50060155299</v>
      </c>
      <c r="K329" s="13">
        <v>56846.194115486403</v>
      </c>
      <c r="L329" s="13">
        <v>15108.102294988599</v>
      </c>
    </row>
    <row r="330" spans="2:12" s="1" customFormat="1" ht="11.1" customHeight="1" x14ac:dyDescent="0.15">
      <c r="B330" s="53">
        <v>44562</v>
      </c>
      <c r="C330" s="54">
        <v>54271</v>
      </c>
      <c r="D330" s="13">
        <v>319</v>
      </c>
      <c r="E330" s="55">
        <v>9709</v>
      </c>
      <c r="F330" s="259"/>
      <c r="G330" s="259"/>
      <c r="H330" s="243">
        <v>204779.49322999999</v>
      </c>
      <c r="I330" s="243"/>
      <c r="J330" s="13">
        <v>120335.459160877</v>
      </c>
      <c r="K330" s="13">
        <v>54203.913644050001</v>
      </c>
      <c r="L330" s="13">
        <v>14344.842599338101</v>
      </c>
    </row>
    <row r="331" spans="2:12" s="1" customFormat="1" ht="11.1" customHeight="1" x14ac:dyDescent="0.15">
      <c r="B331" s="53">
        <v>44562</v>
      </c>
      <c r="C331" s="54">
        <v>54302</v>
      </c>
      <c r="D331" s="13">
        <v>320</v>
      </c>
      <c r="E331" s="55">
        <v>9740</v>
      </c>
      <c r="F331" s="259"/>
      <c r="G331" s="259"/>
      <c r="H331" s="243">
        <v>195692.55413999999</v>
      </c>
      <c r="I331" s="243"/>
      <c r="J331" s="13">
        <v>114800.620695215</v>
      </c>
      <c r="K331" s="13">
        <v>51579.289364145698</v>
      </c>
      <c r="L331" s="13">
        <v>13592.4303554873</v>
      </c>
    </row>
    <row r="332" spans="2:12" s="1" customFormat="1" ht="11.1" customHeight="1" x14ac:dyDescent="0.15">
      <c r="B332" s="53">
        <v>44562</v>
      </c>
      <c r="C332" s="54">
        <v>54332</v>
      </c>
      <c r="D332" s="13">
        <v>321</v>
      </c>
      <c r="E332" s="55">
        <v>9770</v>
      </c>
      <c r="F332" s="259"/>
      <c r="G332" s="259"/>
      <c r="H332" s="243">
        <v>186592.28119400001</v>
      </c>
      <c r="I332" s="243"/>
      <c r="J332" s="13">
        <v>109282.38615804</v>
      </c>
      <c r="K332" s="13">
        <v>48979.128646625701</v>
      </c>
      <c r="L332" s="13">
        <v>12854.3138736565</v>
      </c>
    </row>
    <row r="333" spans="2:12" s="1" customFormat="1" ht="11.1" customHeight="1" x14ac:dyDescent="0.15">
      <c r="B333" s="53">
        <v>44562</v>
      </c>
      <c r="C333" s="54">
        <v>54363</v>
      </c>
      <c r="D333" s="13">
        <v>322</v>
      </c>
      <c r="E333" s="55">
        <v>9801</v>
      </c>
      <c r="F333" s="259"/>
      <c r="G333" s="259"/>
      <c r="H333" s="243">
        <v>179371.70441499999</v>
      </c>
      <c r="I333" s="243"/>
      <c r="J333" s="13">
        <v>104875.29824483101</v>
      </c>
      <c r="K333" s="13">
        <v>46884.381075629397</v>
      </c>
      <c r="L333" s="13">
        <v>12252.441916137301</v>
      </c>
    </row>
    <row r="334" spans="2:12" s="1" customFormat="1" ht="11.1" customHeight="1" x14ac:dyDescent="0.15">
      <c r="B334" s="53">
        <v>44562</v>
      </c>
      <c r="C334" s="54">
        <v>54393</v>
      </c>
      <c r="D334" s="13">
        <v>323</v>
      </c>
      <c r="E334" s="55">
        <v>9831</v>
      </c>
      <c r="F334" s="259"/>
      <c r="G334" s="259"/>
      <c r="H334" s="243">
        <v>172138.65377800001</v>
      </c>
      <c r="I334" s="243"/>
      <c r="J334" s="13">
        <v>100481.066637576</v>
      </c>
      <c r="K334" s="13">
        <v>44809.384884859297</v>
      </c>
      <c r="L334" s="13">
        <v>11662.1743763755</v>
      </c>
    </row>
    <row r="335" spans="2:12" s="1" customFormat="1" ht="11.1" customHeight="1" x14ac:dyDescent="0.15">
      <c r="B335" s="53">
        <v>44562</v>
      </c>
      <c r="C335" s="54">
        <v>54424</v>
      </c>
      <c r="D335" s="13">
        <v>324</v>
      </c>
      <c r="E335" s="55">
        <v>9862</v>
      </c>
      <c r="F335" s="259"/>
      <c r="G335" s="259"/>
      <c r="H335" s="243">
        <v>164893.059285</v>
      </c>
      <c r="I335" s="243"/>
      <c r="J335" s="13">
        <v>96088.406012633204</v>
      </c>
      <c r="K335" s="13">
        <v>42741.506695548902</v>
      </c>
      <c r="L335" s="13">
        <v>11076.8683918682</v>
      </c>
    </row>
    <row r="336" spans="2:12" s="1" customFormat="1" ht="11.1" customHeight="1" x14ac:dyDescent="0.15">
      <c r="B336" s="53">
        <v>44562</v>
      </c>
      <c r="C336" s="54">
        <v>54455</v>
      </c>
      <c r="D336" s="13">
        <v>325</v>
      </c>
      <c r="E336" s="55">
        <v>9893</v>
      </c>
      <c r="F336" s="259"/>
      <c r="G336" s="259"/>
      <c r="H336" s="243">
        <v>157635.01091300001</v>
      </c>
      <c r="I336" s="243"/>
      <c r="J336" s="13">
        <v>91703.111931384803</v>
      </c>
      <c r="K336" s="13">
        <v>40687.125174715598</v>
      </c>
      <c r="L336" s="13">
        <v>10499.7943445245</v>
      </c>
    </row>
    <row r="337" spans="2:12" s="1" customFormat="1" ht="11.1" customHeight="1" x14ac:dyDescent="0.15">
      <c r="B337" s="53">
        <v>44562</v>
      </c>
      <c r="C337" s="54">
        <v>54483</v>
      </c>
      <c r="D337" s="13">
        <v>326</v>
      </c>
      <c r="E337" s="55">
        <v>9921</v>
      </c>
      <c r="F337" s="259"/>
      <c r="G337" s="259"/>
      <c r="H337" s="243">
        <v>150364.388664</v>
      </c>
      <c r="I337" s="243"/>
      <c r="J337" s="13">
        <v>87339.461199154102</v>
      </c>
      <c r="K337" s="13">
        <v>38662.021318832398</v>
      </c>
      <c r="L337" s="13">
        <v>9939.0152037299104</v>
      </c>
    </row>
    <row r="338" spans="2:12" s="1" customFormat="1" ht="11.1" customHeight="1" x14ac:dyDescent="0.15">
      <c r="B338" s="53">
        <v>44562</v>
      </c>
      <c r="C338" s="54">
        <v>54514</v>
      </c>
      <c r="D338" s="13">
        <v>327</v>
      </c>
      <c r="E338" s="55">
        <v>9952</v>
      </c>
      <c r="F338" s="259"/>
      <c r="G338" s="259"/>
      <c r="H338" s="243">
        <v>143081.19253500001</v>
      </c>
      <c r="I338" s="243"/>
      <c r="J338" s="13">
        <v>82968.042886340598</v>
      </c>
      <c r="K338" s="13">
        <v>36633.548301406503</v>
      </c>
      <c r="L338" s="13">
        <v>9377.6583153760803</v>
      </c>
    </row>
    <row r="339" spans="2:12" s="1" customFormat="1" ht="11.1" customHeight="1" x14ac:dyDescent="0.15">
      <c r="B339" s="53">
        <v>44562</v>
      </c>
      <c r="C339" s="54">
        <v>54544</v>
      </c>
      <c r="D339" s="13">
        <v>328</v>
      </c>
      <c r="E339" s="55">
        <v>9982</v>
      </c>
      <c r="F339" s="259"/>
      <c r="G339" s="259"/>
      <c r="H339" s="243">
        <v>135785.38252799999</v>
      </c>
      <c r="I339" s="243"/>
      <c r="J339" s="13">
        <v>78608.204211350894</v>
      </c>
      <c r="K339" s="13">
        <v>34623.086659572102</v>
      </c>
      <c r="L339" s="13">
        <v>8826.6780220760102</v>
      </c>
    </row>
    <row r="340" spans="2:12" s="1" customFormat="1" ht="11.1" customHeight="1" x14ac:dyDescent="0.15">
      <c r="B340" s="53">
        <v>44562</v>
      </c>
      <c r="C340" s="54">
        <v>54575</v>
      </c>
      <c r="D340" s="13">
        <v>329</v>
      </c>
      <c r="E340" s="55">
        <v>10013</v>
      </c>
      <c r="F340" s="259"/>
      <c r="G340" s="259"/>
      <c r="H340" s="243">
        <v>128476.948642</v>
      </c>
      <c r="I340" s="243"/>
      <c r="J340" s="13">
        <v>74251.092391736005</v>
      </c>
      <c r="K340" s="13">
        <v>32620.8180633066</v>
      </c>
      <c r="L340" s="13">
        <v>8281.0035272896603</v>
      </c>
    </row>
    <row r="341" spans="2:12" s="1" customFormat="1" ht="11.1" customHeight="1" x14ac:dyDescent="0.15">
      <c r="B341" s="53">
        <v>44562</v>
      </c>
      <c r="C341" s="54">
        <v>54605</v>
      </c>
      <c r="D341" s="13">
        <v>330</v>
      </c>
      <c r="E341" s="55">
        <v>10043</v>
      </c>
      <c r="F341" s="259"/>
      <c r="G341" s="259"/>
      <c r="H341" s="243">
        <v>121155.850835</v>
      </c>
      <c r="I341" s="243"/>
      <c r="J341" s="13">
        <v>69905.055716062401</v>
      </c>
      <c r="K341" s="13">
        <v>30635.879603961399</v>
      </c>
      <c r="L341" s="13">
        <v>7745.2342834753999</v>
      </c>
    </row>
    <row r="342" spans="2:12" s="1" customFormat="1" ht="11.1" customHeight="1" x14ac:dyDescent="0.15">
      <c r="B342" s="53">
        <v>44562</v>
      </c>
      <c r="C342" s="54">
        <v>54636</v>
      </c>
      <c r="D342" s="13">
        <v>331</v>
      </c>
      <c r="E342" s="55">
        <v>10074</v>
      </c>
      <c r="F342" s="259"/>
      <c r="G342" s="259"/>
      <c r="H342" s="243">
        <v>113822.069127</v>
      </c>
      <c r="I342" s="243"/>
      <c r="J342" s="13">
        <v>65562.189631714995</v>
      </c>
      <c r="K342" s="13">
        <v>28659.546265818401</v>
      </c>
      <c r="L342" s="13">
        <v>7214.8969924409002</v>
      </c>
    </row>
    <row r="343" spans="2:12" s="1" customFormat="1" ht="11.1" customHeight="1" x14ac:dyDescent="0.15">
      <c r="B343" s="53">
        <v>44562</v>
      </c>
      <c r="C343" s="54">
        <v>54667</v>
      </c>
      <c r="D343" s="13">
        <v>332</v>
      </c>
      <c r="E343" s="55">
        <v>10105</v>
      </c>
      <c r="F343" s="259"/>
      <c r="G343" s="259"/>
      <c r="H343" s="243">
        <v>107398.683496</v>
      </c>
      <c r="I343" s="243"/>
      <c r="J343" s="13">
        <v>61757.358249824902</v>
      </c>
      <c r="K343" s="13">
        <v>26927.6630276998</v>
      </c>
      <c r="L343" s="13">
        <v>6750.1917227702097</v>
      </c>
    </row>
    <row r="344" spans="2:12" s="1" customFormat="1" ht="11.1" customHeight="1" x14ac:dyDescent="0.15">
      <c r="B344" s="53">
        <v>44562</v>
      </c>
      <c r="C344" s="54">
        <v>54697</v>
      </c>
      <c r="D344" s="13">
        <v>333</v>
      </c>
      <c r="E344" s="55">
        <v>10135</v>
      </c>
      <c r="F344" s="259"/>
      <c r="G344" s="259"/>
      <c r="H344" s="243">
        <v>100963.73394400001</v>
      </c>
      <c r="I344" s="243"/>
      <c r="J344" s="13">
        <v>57961.780320835802</v>
      </c>
      <c r="K344" s="13">
        <v>25210.498746854901</v>
      </c>
      <c r="L344" s="13">
        <v>6293.8293765190201</v>
      </c>
    </row>
    <row r="345" spans="2:12" s="1" customFormat="1" ht="11.1" customHeight="1" x14ac:dyDescent="0.15">
      <c r="B345" s="53">
        <v>44562</v>
      </c>
      <c r="C345" s="54">
        <v>54728</v>
      </c>
      <c r="D345" s="13">
        <v>334</v>
      </c>
      <c r="E345" s="55">
        <v>10166</v>
      </c>
      <c r="F345" s="259"/>
      <c r="G345" s="259"/>
      <c r="H345" s="243">
        <v>94517.220447999993</v>
      </c>
      <c r="I345" s="243"/>
      <c r="J345" s="13">
        <v>54168.902097905499</v>
      </c>
      <c r="K345" s="13">
        <v>23500.864973317599</v>
      </c>
      <c r="L345" s="13">
        <v>5842.16736550937</v>
      </c>
    </row>
    <row r="346" spans="2:12" s="1" customFormat="1" ht="11.1" customHeight="1" x14ac:dyDescent="0.15">
      <c r="B346" s="53">
        <v>44562</v>
      </c>
      <c r="C346" s="54">
        <v>54758</v>
      </c>
      <c r="D346" s="13">
        <v>335</v>
      </c>
      <c r="E346" s="55">
        <v>10196</v>
      </c>
      <c r="F346" s="259"/>
      <c r="G346" s="259"/>
      <c r="H346" s="243">
        <v>88059.083027999994</v>
      </c>
      <c r="I346" s="243"/>
      <c r="J346" s="13">
        <v>50384.8315604124</v>
      </c>
      <c r="K346" s="13">
        <v>21805.366580648399</v>
      </c>
      <c r="L346" s="13">
        <v>5398.4567066402096</v>
      </c>
    </row>
    <row r="347" spans="2:12" s="1" customFormat="1" ht="11.1" customHeight="1" x14ac:dyDescent="0.15">
      <c r="B347" s="53">
        <v>44562</v>
      </c>
      <c r="C347" s="54">
        <v>54789</v>
      </c>
      <c r="D347" s="13">
        <v>336</v>
      </c>
      <c r="E347" s="55">
        <v>10227</v>
      </c>
      <c r="F347" s="259"/>
      <c r="G347" s="259"/>
      <c r="H347" s="243">
        <v>81590.153420999995</v>
      </c>
      <c r="I347" s="243"/>
      <c r="J347" s="13">
        <v>46604.320587541297</v>
      </c>
      <c r="K347" s="13">
        <v>20117.956054156799</v>
      </c>
      <c r="L347" s="13">
        <v>4959.6006170701603</v>
      </c>
    </row>
    <row r="348" spans="2:12" s="1" customFormat="1" ht="11.1" customHeight="1" x14ac:dyDescent="0.15">
      <c r="B348" s="53">
        <v>44562</v>
      </c>
      <c r="C348" s="54">
        <v>54820</v>
      </c>
      <c r="D348" s="13">
        <v>337</v>
      </c>
      <c r="E348" s="55">
        <v>10258</v>
      </c>
      <c r="F348" s="259"/>
      <c r="G348" s="259"/>
      <c r="H348" s="243">
        <v>76044.356104000006</v>
      </c>
      <c r="I348" s="243"/>
      <c r="J348" s="13">
        <v>43362.887844709199</v>
      </c>
      <c r="K348" s="13">
        <v>18671.102546456001</v>
      </c>
      <c r="L348" s="13">
        <v>4583.4176626324897</v>
      </c>
    </row>
    <row r="349" spans="2:12" s="1" customFormat="1" ht="11.1" customHeight="1" x14ac:dyDescent="0.15">
      <c r="B349" s="53">
        <v>44562</v>
      </c>
      <c r="C349" s="54">
        <v>54848</v>
      </c>
      <c r="D349" s="13">
        <v>338</v>
      </c>
      <c r="E349" s="55">
        <v>10286</v>
      </c>
      <c r="F349" s="259"/>
      <c r="G349" s="259"/>
      <c r="H349" s="243">
        <v>70488.518419</v>
      </c>
      <c r="I349" s="243"/>
      <c r="J349" s="13">
        <v>40133.193193462997</v>
      </c>
      <c r="K349" s="13">
        <v>17240.767641913801</v>
      </c>
      <c r="L349" s="13">
        <v>4216.1017147930397</v>
      </c>
    </row>
    <row r="350" spans="2:12" s="1" customFormat="1" ht="11.1" customHeight="1" x14ac:dyDescent="0.15">
      <c r="B350" s="53">
        <v>44562</v>
      </c>
      <c r="C350" s="54">
        <v>54879</v>
      </c>
      <c r="D350" s="13">
        <v>339</v>
      </c>
      <c r="E350" s="55">
        <v>10317</v>
      </c>
      <c r="F350" s="259"/>
      <c r="G350" s="259"/>
      <c r="H350" s="243">
        <v>64922.630364999997</v>
      </c>
      <c r="I350" s="243"/>
      <c r="J350" s="13">
        <v>36901.516950669597</v>
      </c>
      <c r="K350" s="13">
        <v>15812.1598283364</v>
      </c>
      <c r="L350" s="13">
        <v>3850.36850359446</v>
      </c>
    </row>
    <row r="351" spans="2:12" s="1" customFormat="1" ht="11.1" customHeight="1" x14ac:dyDescent="0.15">
      <c r="B351" s="53">
        <v>44562</v>
      </c>
      <c r="C351" s="54">
        <v>54909</v>
      </c>
      <c r="D351" s="13">
        <v>340</v>
      </c>
      <c r="E351" s="55">
        <v>10347</v>
      </c>
      <c r="F351" s="259"/>
      <c r="G351" s="259"/>
      <c r="H351" s="243">
        <v>59346.641921000002</v>
      </c>
      <c r="I351" s="243"/>
      <c r="J351" s="13">
        <v>33676.800377447697</v>
      </c>
      <c r="K351" s="13">
        <v>14394.863992719</v>
      </c>
      <c r="L351" s="13">
        <v>3490.87863239734</v>
      </c>
    </row>
    <row r="352" spans="2:12" s="1" customFormat="1" ht="11.1" customHeight="1" x14ac:dyDescent="0.15">
      <c r="B352" s="53">
        <v>44562</v>
      </c>
      <c r="C352" s="54">
        <v>54940</v>
      </c>
      <c r="D352" s="13">
        <v>341</v>
      </c>
      <c r="E352" s="55">
        <v>10378</v>
      </c>
      <c r="F352" s="259"/>
      <c r="G352" s="259"/>
      <c r="H352" s="243">
        <v>53831.473108999999</v>
      </c>
      <c r="I352" s="243"/>
      <c r="J352" s="13">
        <v>30495.356614116801</v>
      </c>
      <c r="K352" s="13">
        <v>13001.8320728705</v>
      </c>
      <c r="L352" s="13">
        <v>3139.7014688720801</v>
      </c>
    </row>
    <row r="353" spans="2:12" s="1" customFormat="1" ht="11.1" customHeight="1" x14ac:dyDescent="0.15">
      <c r="B353" s="53">
        <v>44562</v>
      </c>
      <c r="C353" s="54">
        <v>54970</v>
      </c>
      <c r="D353" s="13">
        <v>342</v>
      </c>
      <c r="E353" s="55">
        <v>10408</v>
      </c>
      <c r="F353" s="259"/>
      <c r="G353" s="259"/>
      <c r="H353" s="243">
        <v>48306.453929000003</v>
      </c>
      <c r="I353" s="243"/>
      <c r="J353" s="13">
        <v>27320.533155421901</v>
      </c>
      <c r="K353" s="13">
        <v>11619.562431508901</v>
      </c>
      <c r="L353" s="13">
        <v>2794.4070017836102</v>
      </c>
    </row>
    <row r="354" spans="2:12" s="1" customFormat="1" ht="11.1" customHeight="1" x14ac:dyDescent="0.15">
      <c r="B354" s="53">
        <v>44562</v>
      </c>
      <c r="C354" s="54">
        <v>55001</v>
      </c>
      <c r="D354" s="13">
        <v>343</v>
      </c>
      <c r="E354" s="55">
        <v>10439</v>
      </c>
      <c r="F354" s="259"/>
      <c r="G354" s="259"/>
      <c r="H354" s="243">
        <v>42771.534358999997</v>
      </c>
      <c r="I354" s="243"/>
      <c r="J354" s="13">
        <v>24149.1373401112</v>
      </c>
      <c r="K354" s="13">
        <v>10244.630941971</v>
      </c>
      <c r="L354" s="13">
        <v>2453.3122332306398</v>
      </c>
    </row>
    <row r="355" spans="2:12" s="1" customFormat="1" ht="11.1" customHeight="1" x14ac:dyDescent="0.15">
      <c r="B355" s="53">
        <v>44562</v>
      </c>
      <c r="C355" s="54">
        <v>55032</v>
      </c>
      <c r="D355" s="13">
        <v>344</v>
      </c>
      <c r="E355" s="55">
        <v>10470</v>
      </c>
      <c r="F355" s="259"/>
      <c r="G355" s="259"/>
      <c r="H355" s="243">
        <v>37226.744420000003</v>
      </c>
      <c r="I355" s="243"/>
      <c r="J355" s="13">
        <v>20982.857342465501</v>
      </c>
      <c r="K355" s="13">
        <v>8878.7824963557396</v>
      </c>
      <c r="L355" s="13">
        <v>2117.2227085371901</v>
      </c>
    </row>
    <row r="356" spans="2:12" s="1" customFormat="1" ht="11.1" customHeight="1" x14ac:dyDescent="0.15">
      <c r="B356" s="53">
        <v>44562</v>
      </c>
      <c r="C356" s="54">
        <v>55062</v>
      </c>
      <c r="D356" s="13">
        <v>345</v>
      </c>
      <c r="E356" s="55">
        <v>10500</v>
      </c>
      <c r="F356" s="259"/>
      <c r="G356" s="259"/>
      <c r="H356" s="243">
        <v>31672.024112999999</v>
      </c>
      <c r="I356" s="243"/>
      <c r="J356" s="13">
        <v>17822.636521226399</v>
      </c>
      <c r="K356" s="13">
        <v>7522.9903826671398</v>
      </c>
      <c r="L356" s="13">
        <v>1786.56868047378</v>
      </c>
    </row>
    <row r="357" spans="2:12" s="1" customFormat="1" ht="11.1" customHeight="1" x14ac:dyDescent="0.15">
      <c r="B357" s="53">
        <v>44562</v>
      </c>
      <c r="C357" s="54">
        <v>55093</v>
      </c>
      <c r="D357" s="13">
        <v>346</v>
      </c>
      <c r="E357" s="55">
        <v>10531</v>
      </c>
      <c r="F357" s="259"/>
      <c r="G357" s="259"/>
      <c r="H357" s="243">
        <v>27015.193415999998</v>
      </c>
      <c r="I357" s="243"/>
      <c r="J357" s="13">
        <v>15176.3380209804</v>
      </c>
      <c r="K357" s="13">
        <v>6389.6878196854104</v>
      </c>
      <c r="L357" s="13">
        <v>1511.0034976762199</v>
      </c>
    </row>
    <row r="358" spans="2:12" s="1" customFormat="1" ht="11.1" customHeight="1" x14ac:dyDescent="0.15">
      <c r="B358" s="53">
        <v>44562</v>
      </c>
      <c r="C358" s="54">
        <v>55123</v>
      </c>
      <c r="D358" s="13">
        <v>347</v>
      </c>
      <c r="E358" s="55">
        <v>10561</v>
      </c>
      <c r="F358" s="259"/>
      <c r="G358" s="259"/>
      <c r="H358" s="243">
        <v>23458.192351000002</v>
      </c>
      <c r="I358" s="243"/>
      <c r="J358" s="13">
        <v>13156.489188919901</v>
      </c>
      <c r="K358" s="13">
        <v>5525.6380030823302</v>
      </c>
      <c r="L358" s="13">
        <v>1301.32071344717</v>
      </c>
    </row>
    <row r="359" spans="2:12" s="1" customFormat="1" ht="11.1" customHeight="1" x14ac:dyDescent="0.15">
      <c r="B359" s="53">
        <v>44562</v>
      </c>
      <c r="C359" s="54">
        <v>55154</v>
      </c>
      <c r="D359" s="13">
        <v>348</v>
      </c>
      <c r="E359" s="55">
        <v>10592</v>
      </c>
      <c r="F359" s="259"/>
      <c r="G359" s="259"/>
      <c r="H359" s="243">
        <v>19896.760896</v>
      </c>
      <c r="I359" s="243"/>
      <c r="J359" s="13">
        <v>11140.1395232712</v>
      </c>
      <c r="K359" s="13">
        <v>4666.88543494647</v>
      </c>
      <c r="L359" s="13">
        <v>1094.42416062747</v>
      </c>
    </row>
    <row r="360" spans="2:12" s="1" customFormat="1" ht="11.1" customHeight="1" x14ac:dyDescent="0.15">
      <c r="B360" s="53">
        <v>44562</v>
      </c>
      <c r="C360" s="54">
        <v>55185</v>
      </c>
      <c r="D360" s="13">
        <v>349</v>
      </c>
      <c r="E360" s="55">
        <v>10623</v>
      </c>
      <c r="F360" s="259"/>
      <c r="G360" s="259"/>
      <c r="H360" s="243">
        <v>16330.839072000001</v>
      </c>
      <c r="I360" s="243"/>
      <c r="J360" s="13">
        <v>9128.0818866917398</v>
      </c>
      <c r="K360" s="13">
        <v>3814.2585630434301</v>
      </c>
      <c r="L360" s="13">
        <v>890.68734479703505</v>
      </c>
    </row>
    <row r="361" spans="2:12" s="1" customFormat="1" ht="11.1" customHeight="1" x14ac:dyDescent="0.15">
      <c r="B361" s="53">
        <v>44562</v>
      </c>
      <c r="C361" s="54">
        <v>55213</v>
      </c>
      <c r="D361" s="13">
        <v>350</v>
      </c>
      <c r="E361" s="55">
        <v>10651</v>
      </c>
      <c r="F361" s="259"/>
      <c r="G361" s="259"/>
      <c r="H361" s="243">
        <v>12761.92</v>
      </c>
      <c r="I361" s="243"/>
      <c r="J361" s="13">
        <v>7122.3148641175003</v>
      </c>
      <c r="K361" s="13">
        <v>2969.2918601378201</v>
      </c>
      <c r="L361" s="13">
        <v>690.72162145130005</v>
      </c>
    </row>
    <row r="362" spans="2:12" s="1" customFormat="1" ht="11.1" customHeight="1" x14ac:dyDescent="0.15">
      <c r="B362" s="53">
        <v>44562</v>
      </c>
      <c r="C362" s="54">
        <v>55244</v>
      </c>
      <c r="D362" s="13">
        <v>351</v>
      </c>
      <c r="E362" s="55">
        <v>10682</v>
      </c>
      <c r="F362" s="259"/>
      <c r="G362" s="259"/>
      <c r="H362" s="243">
        <v>9939.67</v>
      </c>
      <c r="I362" s="243"/>
      <c r="J362" s="13">
        <v>5537.8335265738497</v>
      </c>
      <c r="K362" s="13">
        <v>2302.8503041369599</v>
      </c>
      <c r="L362" s="13">
        <v>533.42392466620299</v>
      </c>
    </row>
    <row r="363" spans="2:12" s="1" customFormat="1" ht="11.1" customHeight="1" x14ac:dyDescent="0.15">
      <c r="B363" s="53">
        <v>44562</v>
      </c>
      <c r="C363" s="54">
        <v>55274</v>
      </c>
      <c r="D363" s="13">
        <v>352</v>
      </c>
      <c r="E363" s="55">
        <v>10712</v>
      </c>
      <c r="F363" s="259"/>
      <c r="G363" s="259"/>
      <c r="H363" s="243">
        <v>7114.1</v>
      </c>
      <c r="I363" s="243"/>
      <c r="J363" s="13">
        <v>3957.07659058338</v>
      </c>
      <c r="K363" s="13">
        <v>1641.4589833448999</v>
      </c>
      <c r="L363" s="13">
        <v>378.66302604103498</v>
      </c>
    </row>
    <row r="364" spans="2:12" s="1" customFormat="1" ht="11.1" customHeight="1" x14ac:dyDescent="0.15">
      <c r="B364" s="53">
        <v>44562</v>
      </c>
      <c r="C364" s="54">
        <v>55305</v>
      </c>
      <c r="D364" s="13">
        <v>353</v>
      </c>
      <c r="E364" s="55">
        <v>10743</v>
      </c>
      <c r="F364" s="259"/>
      <c r="G364" s="259"/>
      <c r="H364" s="243">
        <v>4285.25</v>
      </c>
      <c r="I364" s="243"/>
      <c r="J364" s="13">
        <v>2379.5423211664802</v>
      </c>
      <c r="K364" s="13">
        <v>984.56207982843</v>
      </c>
      <c r="L364" s="13">
        <v>226.163538648247</v>
      </c>
    </row>
    <row r="365" spans="2:12" s="1" customFormat="1" ht="11.1" customHeight="1" x14ac:dyDescent="0.15">
      <c r="B365" s="53">
        <v>44562</v>
      </c>
      <c r="C365" s="54">
        <v>55335</v>
      </c>
      <c r="D365" s="13">
        <v>354</v>
      </c>
      <c r="E365" s="55">
        <v>10773</v>
      </c>
      <c r="F365" s="259"/>
      <c r="G365" s="259"/>
      <c r="H365" s="243">
        <v>2143.9699999999998</v>
      </c>
      <c r="I365" s="243"/>
      <c r="J365" s="13">
        <v>1188.5638967390501</v>
      </c>
      <c r="K365" s="13">
        <v>490.571114984914</v>
      </c>
      <c r="L365" s="13">
        <v>112.227048740041</v>
      </c>
    </row>
    <row r="366" spans="2:12" s="1" customFormat="1" ht="11.1" customHeight="1" x14ac:dyDescent="0.15">
      <c r="B366" s="53">
        <v>44562</v>
      </c>
      <c r="C366" s="54">
        <v>55366</v>
      </c>
      <c r="D366" s="13">
        <v>355</v>
      </c>
      <c r="E366" s="55">
        <v>10804</v>
      </c>
      <c r="F366" s="259"/>
      <c r="G366" s="259"/>
      <c r="H366" s="243">
        <v>0</v>
      </c>
      <c r="I366" s="243"/>
      <c r="J366" s="13">
        <v>0</v>
      </c>
      <c r="K366" s="13">
        <v>0</v>
      </c>
      <c r="L366" s="13">
        <v>0</v>
      </c>
    </row>
    <row r="367" spans="2:12" s="1" customFormat="1" ht="11.1" customHeight="1" x14ac:dyDescent="0.15">
      <c r="B367" s="53">
        <v>44562</v>
      </c>
      <c r="C367" s="54">
        <v>55397</v>
      </c>
      <c r="D367" s="13">
        <v>356</v>
      </c>
      <c r="E367" s="55">
        <v>10835</v>
      </c>
      <c r="F367" s="259"/>
      <c r="G367" s="259"/>
      <c r="H367" s="243">
        <v>0</v>
      </c>
      <c r="I367" s="243"/>
      <c r="J367" s="13">
        <v>0</v>
      </c>
      <c r="K367" s="13">
        <v>0</v>
      </c>
      <c r="L367" s="13">
        <v>0</v>
      </c>
    </row>
    <row r="368" spans="2:12" s="1" customFormat="1" ht="14.85" customHeight="1" x14ac:dyDescent="0.15">
      <c r="B368" s="56"/>
      <c r="C368" s="57"/>
      <c r="D368" s="58"/>
      <c r="E368" s="59"/>
      <c r="F368" s="260"/>
      <c r="G368" s="260"/>
      <c r="H368" s="258">
        <v>258988209579.617</v>
      </c>
      <c r="I368" s="258"/>
      <c r="J368" s="60">
        <v>231780675795.48199</v>
      </c>
      <c r="K368" s="60">
        <v>198994661875.05899</v>
      </c>
      <c r="L368" s="60">
        <v>159338745112.64401</v>
      </c>
    </row>
    <row r="369" s="1" customFormat="1" ht="28.7" customHeight="1" x14ac:dyDescent="0.15"/>
  </sheetData>
  <mergeCells count="724">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12:G112"/>
    <mergeCell ref="F113:G113"/>
    <mergeCell ref="F114:G114"/>
    <mergeCell ref="F115:G115"/>
    <mergeCell ref="F116:G116"/>
    <mergeCell ref="F117:G117"/>
    <mergeCell ref="F118:G118"/>
    <mergeCell ref="F119:G119"/>
    <mergeCell ref="F111:G111"/>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18:G218"/>
    <mergeCell ref="F219:G219"/>
    <mergeCell ref="F203:G203"/>
    <mergeCell ref="F204:G204"/>
    <mergeCell ref="F205:G205"/>
    <mergeCell ref="F206:G206"/>
    <mergeCell ref="F207:G207"/>
    <mergeCell ref="F208:G208"/>
    <mergeCell ref="F209:G209"/>
    <mergeCell ref="F153:G153"/>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154:G154"/>
    <mergeCell ref="F155:G155"/>
    <mergeCell ref="F156:G156"/>
    <mergeCell ref="F157:G157"/>
    <mergeCell ref="F158:G158"/>
    <mergeCell ref="F159:G15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61:G261"/>
    <mergeCell ref="F262:G262"/>
    <mergeCell ref="F263:G263"/>
    <mergeCell ref="F264:G264"/>
    <mergeCell ref="F265:G265"/>
    <mergeCell ref="F266:G266"/>
    <mergeCell ref="F267:G267"/>
    <mergeCell ref="F268:G268"/>
    <mergeCell ref="F269:G269"/>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H12:I12"/>
    <mergeCell ref="H104:I104"/>
    <mergeCell ref="H105:I105"/>
    <mergeCell ref="H106:I106"/>
    <mergeCell ref="H107:I107"/>
    <mergeCell ref="H108:I108"/>
    <mergeCell ref="H109:I109"/>
    <mergeCell ref="H11:I11"/>
    <mergeCell ref="H110:I110"/>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185:I185"/>
    <mergeCell ref="H186:I186"/>
    <mergeCell ref="H170:I170"/>
    <mergeCell ref="H171:I171"/>
    <mergeCell ref="H172:I172"/>
    <mergeCell ref="H301:I301"/>
    <mergeCell ref="H302:I302"/>
    <mergeCell ref="H303:I303"/>
    <mergeCell ref="H304:I304"/>
    <mergeCell ref="H305:I305"/>
    <mergeCell ref="H306:I306"/>
    <mergeCell ref="H307:I307"/>
    <mergeCell ref="H308:I308"/>
    <mergeCell ref="H309:I309"/>
    <mergeCell ref="H310:I310"/>
    <mergeCell ref="H311:I311"/>
    <mergeCell ref="H312:I312"/>
    <mergeCell ref="H313:I313"/>
    <mergeCell ref="H314:I314"/>
    <mergeCell ref="H315:I315"/>
    <mergeCell ref="H316:I316"/>
    <mergeCell ref="H317:I317"/>
    <mergeCell ref="H318:I318"/>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51:I351"/>
    <mergeCell ref="H352:I352"/>
    <mergeCell ref="H353:I353"/>
    <mergeCell ref="H354:I354"/>
    <mergeCell ref="H355:I355"/>
    <mergeCell ref="H356:I356"/>
    <mergeCell ref="H357:I357"/>
    <mergeCell ref="H358:I358"/>
    <mergeCell ref="H359:I359"/>
    <mergeCell ref="H360:I360"/>
    <mergeCell ref="H361:I361"/>
    <mergeCell ref="H362:I362"/>
    <mergeCell ref="H363:I363"/>
    <mergeCell ref="H364:I364"/>
    <mergeCell ref="H365:I365"/>
    <mergeCell ref="H366:I366"/>
    <mergeCell ref="H367:I367"/>
    <mergeCell ref="H368:I368"/>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colBreaks count="1" manualBreakCount="1">
    <brk id="2" max="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3071B-B8B4-4A96-9B20-3148BC427F82}">
  <sheetPr>
    <tabColor theme="4" tint="-0.499984740745262"/>
  </sheetPr>
  <dimension ref="A1:J112"/>
  <sheetViews>
    <sheetView topLeftCell="A50" zoomScale="70" zoomScaleNormal="70" workbookViewId="0">
      <selection activeCell="D94" sqref="D94"/>
    </sheetView>
  </sheetViews>
  <sheetFormatPr defaultRowHeight="15" x14ac:dyDescent="0.2"/>
  <cols>
    <col min="1" max="1" width="13.28515625" style="101" customWidth="1"/>
    <col min="2" max="2" width="60.5703125" style="101" bestFit="1" customWidth="1"/>
    <col min="3" max="3" width="43" style="101" customWidth="1"/>
    <col min="4" max="7" width="41" style="101" customWidth="1"/>
    <col min="8" max="8" width="7.28515625" style="101" customWidth="1"/>
    <col min="9" max="9" width="92" style="101" customWidth="1"/>
    <col min="10" max="10" width="47.7109375" style="101" customWidth="1"/>
    <col min="11" max="16384" width="9.140625" style="96"/>
  </cols>
  <sheetData>
    <row r="1" spans="1:10" x14ac:dyDescent="0.2">
      <c r="A1" s="266" t="s">
        <v>1944</v>
      </c>
      <c r="B1" s="266"/>
    </row>
    <row r="2" spans="1:10" ht="31.5" x14ac:dyDescent="0.2">
      <c r="A2" s="93" t="s">
        <v>1945</v>
      </c>
      <c r="B2" s="93"/>
      <c r="C2" s="94"/>
      <c r="D2" s="94"/>
      <c r="E2" s="94"/>
      <c r="F2" s="95" t="s">
        <v>1385</v>
      </c>
      <c r="G2" s="139"/>
      <c r="H2" s="94"/>
      <c r="I2" s="93"/>
      <c r="J2" s="94"/>
    </row>
    <row r="3" spans="1:10" ht="15.75" thickBot="1" x14ac:dyDescent="0.25">
      <c r="A3" s="94"/>
      <c r="B3" s="97"/>
      <c r="C3" s="97"/>
      <c r="D3" s="94"/>
      <c r="E3" s="94"/>
      <c r="F3" s="94"/>
      <c r="G3" s="94"/>
      <c r="H3" s="94"/>
    </row>
    <row r="4" spans="1:10" ht="19.5" thickBot="1" x14ac:dyDescent="0.25">
      <c r="A4" s="98"/>
      <c r="B4" s="99" t="s">
        <v>0</v>
      </c>
      <c r="C4" s="100" t="s">
        <v>1386</v>
      </c>
      <c r="D4" s="98"/>
      <c r="E4" s="98"/>
      <c r="F4" s="94"/>
      <c r="G4" s="94"/>
      <c r="H4" s="94"/>
      <c r="I4" s="109" t="s">
        <v>1946</v>
      </c>
      <c r="J4" s="193" t="s">
        <v>1924</v>
      </c>
    </row>
    <row r="5" spans="1:10" ht="15.75" thickBot="1" x14ac:dyDescent="0.25">
      <c r="H5" s="94"/>
      <c r="I5" s="196" t="s">
        <v>1926</v>
      </c>
      <c r="J5" s="101" t="s">
        <v>48</v>
      </c>
    </row>
    <row r="6" spans="1:10" ht="18.75" x14ac:dyDescent="0.2">
      <c r="A6" s="102"/>
      <c r="B6" s="103" t="s">
        <v>1947</v>
      </c>
      <c r="C6" s="102"/>
      <c r="E6" s="104"/>
      <c r="F6" s="104"/>
      <c r="G6" s="104"/>
      <c r="H6" s="94"/>
      <c r="I6" s="196" t="s">
        <v>1928</v>
      </c>
      <c r="J6" s="101" t="s">
        <v>1929</v>
      </c>
    </row>
    <row r="7" spans="1:10" x14ac:dyDescent="0.2">
      <c r="B7" s="105" t="s">
        <v>1948</v>
      </c>
      <c r="H7" s="94"/>
      <c r="I7" s="196" t="s">
        <v>1931</v>
      </c>
      <c r="J7" s="101" t="s">
        <v>1932</v>
      </c>
    </row>
    <row r="8" spans="1:10" x14ac:dyDescent="0.2">
      <c r="B8" s="105" t="s">
        <v>783</v>
      </c>
      <c r="H8" s="94"/>
      <c r="I8" s="196" t="s">
        <v>1949</v>
      </c>
      <c r="J8" s="101" t="s">
        <v>1950</v>
      </c>
    </row>
    <row r="9" spans="1:10" ht="15.75" thickBot="1" x14ac:dyDescent="0.25">
      <c r="B9" s="107" t="s">
        <v>784</v>
      </c>
      <c r="H9" s="94"/>
    </row>
    <row r="10" spans="1:10" x14ac:dyDescent="0.2">
      <c r="B10" s="108"/>
      <c r="H10" s="94"/>
      <c r="I10" s="197" t="s">
        <v>1951</v>
      </c>
    </row>
    <row r="11" spans="1:10" x14ac:dyDescent="0.2">
      <c r="B11" s="108"/>
      <c r="H11" s="94"/>
      <c r="I11" s="197" t="s">
        <v>1952</v>
      </c>
    </row>
    <row r="12" spans="1:10" ht="37.5" x14ac:dyDescent="0.2">
      <c r="A12" s="109" t="s">
        <v>6</v>
      </c>
      <c r="B12" s="109" t="s">
        <v>782</v>
      </c>
      <c r="C12" s="110"/>
      <c r="D12" s="110"/>
      <c r="E12" s="110"/>
      <c r="F12" s="110"/>
      <c r="G12" s="110"/>
      <c r="H12" s="94"/>
    </row>
    <row r="13" spans="1:10" x14ac:dyDescent="0.2">
      <c r="A13" s="118"/>
      <c r="B13" s="119" t="s">
        <v>785</v>
      </c>
      <c r="C13" s="118" t="s">
        <v>786</v>
      </c>
      <c r="D13" s="118" t="s">
        <v>787</v>
      </c>
      <c r="E13" s="120"/>
      <c r="F13" s="121"/>
      <c r="G13" s="121"/>
      <c r="H13" s="94"/>
    </row>
    <row r="14" spans="1:10" x14ac:dyDescent="0.2">
      <c r="A14" s="101" t="s">
        <v>788</v>
      </c>
      <c r="B14" s="116" t="s">
        <v>789</v>
      </c>
      <c r="C14" s="198"/>
      <c r="D14" s="198"/>
      <c r="E14" s="104"/>
      <c r="F14" s="104"/>
      <c r="G14" s="104"/>
      <c r="H14" s="94"/>
    </row>
    <row r="15" spans="1:10" x14ac:dyDescent="0.2">
      <c r="A15" s="101" t="s">
        <v>790</v>
      </c>
      <c r="B15" s="116" t="s">
        <v>791</v>
      </c>
      <c r="C15" s="101" t="s">
        <v>792</v>
      </c>
      <c r="D15" s="101" t="s">
        <v>793</v>
      </c>
      <c r="E15" s="104"/>
      <c r="F15" s="104"/>
      <c r="G15" s="104"/>
      <c r="H15" s="94"/>
    </row>
    <row r="16" spans="1:10" x14ac:dyDescent="0.2">
      <c r="A16" s="101" t="s">
        <v>794</v>
      </c>
      <c r="B16" s="116" t="s">
        <v>795</v>
      </c>
      <c r="E16" s="104"/>
      <c r="F16" s="104"/>
      <c r="G16" s="104"/>
      <c r="H16" s="94"/>
    </row>
    <row r="17" spans="1:8" x14ac:dyDescent="0.2">
      <c r="A17" s="101" t="s">
        <v>796</v>
      </c>
      <c r="B17" s="116" t="s">
        <v>797</v>
      </c>
      <c r="E17" s="104"/>
      <c r="F17" s="104"/>
      <c r="G17" s="104"/>
      <c r="H17" s="94"/>
    </row>
    <row r="18" spans="1:8" x14ac:dyDescent="0.2">
      <c r="A18" s="101" t="s">
        <v>798</v>
      </c>
      <c r="B18" s="116" t="s">
        <v>799</v>
      </c>
      <c r="E18" s="104"/>
      <c r="F18" s="104"/>
      <c r="G18" s="104"/>
      <c r="H18" s="94"/>
    </row>
    <row r="19" spans="1:8" x14ac:dyDescent="0.2">
      <c r="A19" s="101" t="s">
        <v>800</v>
      </c>
      <c r="B19" s="116" t="s">
        <v>801</v>
      </c>
      <c r="E19" s="104"/>
      <c r="F19" s="104"/>
      <c r="G19" s="104"/>
      <c r="H19" s="94"/>
    </row>
    <row r="20" spans="1:8" x14ac:dyDescent="0.2">
      <c r="A20" s="101" t="s">
        <v>802</v>
      </c>
      <c r="B20" s="116" t="s">
        <v>803</v>
      </c>
      <c r="E20" s="104"/>
      <c r="F20" s="104"/>
      <c r="G20" s="104"/>
      <c r="H20" s="94"/>
    </row>
    <row r="21" spans="1:8" x14ac:dyDescent="0.2">
      <c r="A21" s="101" t="s">
        <v>804</v>
      </c>
      <c r="B21" s="116" t="s">
        <v>805</v>
      </c>
      <c r="E21" s="104"/>
      <c r="F21" s="104"/>
      <c r="G21" s="104"/>
      <c r="H21" s="94"/>
    </row>
    <row r="22" spans="1:8" x14ac:dyDescent="0.2">
      <c r="A22" s="101" t="s">
        <v>806</v>
      </c>
      <c r="B22" s="116" t="s">
        <v>807</v>
      </c>
      <c r="E22" s="104"/>
      <c r="F22" s="104"/>
      <c r="G22" s="104"/>
      <c r="H22" s="94"/>
    </row>
    <row r="23" spans="1:8" ht="30" x14ac:dyDescent="0.2">
      <c r="A23" s="101" t="s">
        <v>808</v>
      </c>
      <c r="B23" s="116" t="s">
        <v>809</v>
      </c>
      <c r="C23" s="101" t="s">
        <v>810</v>
      </c>
      <c r="E23" s="104"/>
      <c r="F23" s="104"/>
      <c r="G23" s="104"/>
      <c r="H23" s="94"/>
    </row>
    <row r="24" spans="1:8" x14ac:dyDescent="0.2">
      <c r="A24" s="101" t="s">
        <v>811</v>
      </c>
      <c r="B24" s="116" t="s">
        <v>812</v>
      </c>
      <c r="C24" s="101" t="s">
        <v>813</v>
      </c>
      <c r="E24" s="104"/>
      <c r="F24" s="104"/>
      <c r="G24" s="104"/>
      <c r="H24" s="94"/>
    </row>
    <row r="25" spans="1:8" x14ac:dyDescent="0.2">
      <c r="A25" s="101" t="s">
        <v>814</v>
      </c>
      <c r="B25" s="114" t="s">
        <v>1953</v>
      </c>
      <c r="E25" s="104"/>
      <c r="F25" s="104"/>
      <c r="G25" s="104"/>
      <c r="H25" s="94"/>
    </row>
    <row r="26" spans="1:8" x14ac:dyDescent="0.2">
      <c r="A26" s="101" t="s">
        <v>815</v>
      </c>
      <c r="B26" s="114"/>
      <c r="E26" s="104"/>
      <c r="F26" s="104"/>
      <c r="G26" s="104"/>
      <c r="H26" s="94"/>
    </row>
    <row r="27" spans="1:8" x14ac:dyDescent="0.2">
      <c r="A27" s="101" t="s">
        <v>816</v>
      </c>
      <c r="B27" s="114"/>
      <c r="E27" s="104"/>
      <c r="F27" s="104"/>
      <c r="G27" s="104"/>
      <c r="H27" s="94"/>
    </row>
    <row r="28" spans="1:8" x14ac:dyDescent="0.2">
      <c r="A28" s="101" t="s">
        <v>817</v>
      </c>
      <c r="B28" s="114"/>
      <c r="E28" s="104"/>
      <c r="F28" s="104"/>
      <c r="G28" s="104"/>
      <c r="H28" s="94"/>
    </row>
    <row r="29" spans="1:8" x14ac:dyDescent="0.2">
      <c r="A29" s="101" t="s">
        <v>818</v>
      </c>
      <c r="B29" s="114"/>
      <c r="E29" s="104"/>
      <c r="F29" s="104"/>
      <c r="G29" s="104"/>
      <c r="H29" s="94"/>
    </row>
    <row r="30" spans="1:8" x14ac:dyDescent="0.2">
      <c r="A30" s="101" t="s">
        <v>819</v>
      </c>
      <c r="B30" s="114"/>
      <c r="E30" s="104"/>
      <c r="F30" s="104"/>
      <c r="G30" s="104"/>
      <c r="H30" s="94"/>
    </row>
    <row r="31" spans="1:8" x14ac:dyDescent="0.2">
      <c r="A31" s="101" t="s">
        <v>820</v>
      </c>
      <c r="B31" s="114"/>
      <c r="E31" s="104"/>
      <c r="F31" s="104"/>
      <c r="G31" s="104"/>
      <c r="H31" s="94"/>
    </row>
    <row r="32" spans="1:8" x14ac:dyDescent="0.2">
      <c r="A32" s="101" t="s">
        <v>821</v>
      </c>
      <c r="B32" s="114"/>
      <c r="E32" s="104"/>
      <c r="F32" s="104"/>
      <c r="G32" s="104"/>
      <c r="H32" s="94"/>
    </row>
    <row r="33" spans="1:8" ht="18.75" x14ac:dyDescent="0.2">
      <c r="A33" s="110"/>
      <c r="B33" s="109" t="s">
        <v>783</v>
      </c>
      <c r="C33" s="110"/>
      <c r="D33" s="110"/>
      <c r="E33" s="110"/>
      <c r="F33" s="110"/>
      <c r="G33" s="110"/>
      <c r="H33" s="94"/>
    </row>
    <row r="34" spans="1:8" x14ac:dyDescent="0.2">
      <c r="A34" s="118"/>
      <c r="B34" s="119" t="s">
        <v>822</v>
      </c>
      <c r="C34" s="118" t="s">
        <v>823</v>
      </c>
      <c r="D34" s="118" t="s">
        <v>787</v>
      </c>
      <c r="E34" s="118" t="s">
        <v>824</v>
      </c>
      <c r="F34" s="121"/>
      <c r="G34" s="121"/>
      <c r="H34" s="94"/>
    </row>
    <row r="35" spans="1:8" x14ac:dyDescent="0.2">
      <c r="A35" s="101" t="s">
        <v>825</v>
      </c>
      <c r="B35" s="198" t="s">
        <v>1954</v>
      </c>
      <c r="C35" s="198" t="s">
        <v>1955</v>
      </c>
      <c r="D35" s="198" t="s">
        <v>1956</v>
      </c>
      <c r="E35" s="198" t="s">
        <v>1957</v>
      </c>
      <c r="F35" s="199"/>
      <c r="G35" s="199"/>
      <c r="H35" s="94"/>
    </row>
    <row r="36" spans="1:8" x14ac:dyDescent="0.2">
      <c r="A36" s="101" t="s">
        <v>826</v>
      </c>
      <c r="B36" s="116" t="s">
        <v>1958</v>
      </c>
      <c r="C36" s="101" t="s">
        <v>1664</v>
      </c>
      <c r="D36" s="101" t="s">
        <v>1664</v>
      </c>
      <c r="E36" s="101" t="s">
        <v>1664</v>
      </c>
      <c r="H36" s="94"/>
    </row>
    <row r="37" spans="1:8" x14ac:dyDescent="0.2">
      <c r="A37" s="101" t="s">
        <v>827</v>
      </c>
      <c r="B37" s="116" t="s">
        <v>1959</v>
      </c>
      <c r="C37" s="101" t="s">
        <v>1664</v>
      </c>
      <c r="D37" s="101" t="s">
        <v>1664</v>
      </c>
      <c r="E37" s="101" t="s">
        <v>1664</v>
      </c>
      <c r="H37" s="94"/>
    </row>
    <row r="38" spans="1:8" x14ac:dyDescent="0.2">
      <c r="A38" s="101" t="s">
        <v>828</v>
      </c>
      <c r="B38" s="116" t="s">
        <v>1960</v>
      </c>
      <c r="C38" s="101" t="s">
        <v>1664</v>
      </c>
      <c r="D38" s="101" t="s">
        <v>1664</v>
      </c>
      <c r="E38" s="101" t="s">
        <v>1664</v>
      </c>
      <c r="H38" s="94"/>
    </row>
    <row r="39" spans="1:8" x14ac:dyDescent="0.2">
      <c r="A39" s="101" t="s">
        <v>829</v>
      </c>
      <c r="B39" s="116" t="s">
        <v>1961</v>
      </c>
      <c r="C39" s="101" t="s">
        <v>1664</v>
      </c>
      <c r="D39" s="101" t="s">
        <v>1664</v>
      </c>
      <c r="E39" s="101" t="s">
        <v>1664</v>
      </c>
      <c r="H39" s="94"/>
    </row>
    <row r="40" spans="1:8" x14ac:dyDescent="0.2">
      <c r="A40" s="101" t="s">
        <v>830</v>
      </c>
      <c r="B40" s="116" t="s">
        <v>1962</v>
      </c>
      <c r="C40" s="101" t="s">
        <v>1664</v>
      </c>
      <c r="D40" s="101" t="s">
        <v>1664</v>
      </c>
      <c r="E40" s="101" t="s">
        <v>1664</v>
      </c>
      <c r="H40" s="94"/>
    </row>
    <row r="41" spans="1:8" x14ac:dyDescent="0.2">
      <c r="A41" s="101" t="s">
        <v>831</v>
      </c>
      <c r="B41" s="116" t="s">
        <v>1963</v>
      </c>
      <c r="C41" s="101" t="s">
        <v>1664</v>
      </c>
      <c r="D41" s="101" t="s">
        <v>1664</v>
      </c>
      <c r="E41" s="101" t="s">
        <v>1664</v>
      </c>
      <c r="H41" s="94"/>
    </row>
    <row r="42" spans="1:8" x14ac:dyDescent="0.2">
      <c r="A42" s="101" t="s">
        <v>832</v>
      </c>
      <c r="B42" s="116" t="s">
        <v>1964</v>
      </c>
      <c r="C42" s="101" t="s">
        <v>1664</v>
      </c>
      <c r="D42" s="101" t="s">
        <v>1664</v>
      </c>
      <c r="E42" s="101" t="s">
        <v>1664</v>
      </c>
      <c r="H42" s="94"/>
    </row>
    <row r="43" spans="1:8" x14ac:dyDescent="0.2">
      <c r="A43" s="101" t="s">
        <v>833</v>
      </c>
      <c r="B43" s="116" t="s">
        <v>1965</v>
      </c>
      <c r="C43" s="101" t="s">
        <v>1664</v>
      </c>
      <c r="D43" s="101" t="s">
        <v>1664</v>
      </c>
      <c r="E43" s="101" t="s">
        <v>1664</v>
      </c>
      <c r="H43" s="94"/>
    </row>
    <row r="44" spans="1:8" x14ac:dyDescent="0.2">
      <c r="A44" s="101" t="s">
        <v>834</v>
      </c>
      <c r="B44" s="116" t="s">
        <v>1966</v>
      </c>
      <c r="C44" s="101" t="s">
        <v>1664</v>
      </c>
      <c r="D44" s="101" t="s">
        <v>1664</v>
      </c>
      <c r="E44" s="101" t="s">
        <v>1664</v>
      </c>
      <c r="H44" s="94"/>
    </row>
    <row r="45" spans="1:8" x14ac:dyDescent="0.2">
      <c r="A45" s="101" t="s">
        <v>835</v>
      </c>
      <c r="B45" s="116" t="s">
        <v>1967</v>
      </c>
      <c r="C45" s="101" t="s">
        <v>1664</v>
      </c>
      <c r="D45" s="101" t="s">
        <v>1664</v>
      </c>
      <c r="E45" s="101" t="s">
        <v>1664</v>
      </c>
      <c r="H45" s="94"/>
    </row>
    <row r="46" spans="1:8" x14ac:dyDescent="0.2">
      <c r="A46" s="101" t="s">
        <v>836</v>
      </c>
      <c r="B46" s="116" t="s">
        <v>1968</v>
      </c>
      <c r="C46" s="101" t="s">
        <v>1664</v>
      </c>
      <c r="D46" s="101" t="s">
        <v>1664</v>
      </c>
      <c r="E46" s="101" t="s">
        <v>1664</v>
      </c>
      <c r="H46" s="94"/>
    </row>
    <row r="47" spans="1:8" x14ac:dyDescent="0.2">
      <c r="A47" s="101" t="s">
        <v>837</v>
      </c>
      <c r="B47" s="116" t="s">
        <v>1969</v>
      </c>
      <c r="C47" s="101" t="s">
        <v>1664</v>
      </c>
      <c r="D47" s="101" t="s">
        <v>1664</v>
      </c>
      <c r="E47" s="101" t="s">
        <v>1664</v>
      </c>
      <c r="H47" s="94"/>
    </row>
    <row r="48" spans="1:8" x14ac:dyDescent="0.2">
      <c r="A48" s="101" t="s">
        <v>838</v>
      </c>
      <c r="B48" s="116" t="s">
        <v>1970</v>
      </c>
      <c r="C48" s="101" t="s">
        <v>1664</v>
      </c>
      <c r="D48" s="101" t="s">
        <v>1664</v>
      </c>
      <c r="E48" s="101" t="s">
        <v>1664</v>
      </c>
      <c r="H48" s="94"/>
    </row>
    <row r="49" spans="1:8" x14ac:dyDescent="0.2">
      <c r="A49" s="101" t="s">
        <v>839</v>
      </c>
      <c r="B49" s="116" t="s">
        <v>1971</v>
      </c>
      <c r="C49" s="101" t="s">
        <v>1664</v>
      </c>
      <c r="D49" s="101" t="s">
        <v>1664</v>
      </c>
      <c r="E49" s="101" t="s">
        <v>1664</v>
      </c>
      <c r="H49" s="94"/>
    </row>
    <row r="50" spans="1:8" x14ac:dyDescent="0.2">
      <c r="A50" s="101" t="s">
        <v>840</v>
      </c>
      <c r="B50" s="116" t="s">
        <v>1972</v>
      </c>
      <c r="C50" s="101" t="s">
        <v>1664</v>
      </c>
      <c r="D50" s="101" t="s">
        <v>1664</v>
      </c>
      <c r="E50" s="101" t="s">
        <v>1664</v>
      </c>
      <c r="H50" s="94"/>
    </row>
    <row r="51" spans="1:8" x14ac:dyDescent="0.2">
      <c r="A51" s="101" t="s">
        <v>841</v>
      </c>
      <c r="B51" s="116" t="s">
        <v>1973</v>
      </c>
      <c r="C51" s="101" t="s">
        <v>1664</v>
      </c>
      <c r="D51" s="101" t="s">
        <v>1664</v>
      </c>
      <c r="E51" s="101" t="s">
        <v>1664</v>
      </c>
      <c r="H51" s="94"/>
    </row>
    <row r="52" spans="1:8" x14ac:dyDescent="0.2">
      <c r="A52" s="101" t="s">
        <v>842</v>
      </c>
      <c r="B52" s="116" t="s">
        <v>1974</v>
      </c>
      <c r="C52" s="101" t="s">
        <v>1664</v>
      </c>
      <c r="D52" s="101" t="s">
        <v>1664</v>
      </c>
      <c r="E52" s="101" t="s">
        <v>1664</v>
      </c>
      <c r="H52" s="94"/>
    </row>
    <row r="53" spans="1:8" x14ac:dyDescent="0.2">
      <c r="A53" s="101" t="s">
        <v>843</v>
      </c>
      <c r="B53" s="116" t="s">
        <v>1975</v>
      </c>
      <c r="C53" s="101" t="s">
        <v>1664</v>
      </c>
      <c r="D53" s="101" t="s">
        <v>1664</v>
      </c>
      <c r="E53" s="101" t="s">
        <v>1664</v>
      </c>
      <c r="H53" s="94"/>
    </row>
    <row r="54" spans="1:8" x14ac:dyDescent="0.2">
      <c r="A54" s="101" t="s">
        <v>844</v>
      </c>
      <c r="B54" s="116" t="s">
        <v>1976</v>
      </c>
      <c r="C54" s="101" t="s">
        <v>1664</v>
      </c>
      <c r="D54" s="101" t="s">
        <v>1664</v>
      </c>
      <c r="E54" s="101" t="s">
        <v>1664</v>
      </c>
      <c r="H54" s="94"/>
    </row>
    <row r="55" spans="1:8" x14ac:dyDescent="0.2">
      <c r="A55" s="101" t="s">
        <v>845</v>
      </c>
      <c r="B55" s="116" t="s">
        <v>1977</v>
      </c>
      <c r="C55" s="101" t="s">
        <v>1664</v>
      </c>
      <c r="D55" s="101" t="s">
        <v>1664</v>
      </c>
      <c r="E55" s="101" t="s">
        <v>1664</v>
      </c>
      <c r="H55" s="94"/>
    </row>
    <row r="56" spans="1:8" x14ac:dyDescent="0.2">
      <c r="A56" s="101" t="s">
        <v>846</v>
      </c>
      <c r="B56" s="116" t="s">
        <v>1978</v>
      </c>
      <c r="C56" s="101" t="s">
        <v>1664</v>
      </c>
      <c r="D56" s="101" t="s">
        <v>1664</v>
      </c>
      <c r="E56" s="101" t="s">
        <v>1664</v>
      </c>
      <c r="H56" s="94"/>
    </row>
    <row r="57" spans="1:8" x14ac:dyDescent="0.2">
      <c r="A57" s="101" t="s">
        <v>847</v>
      </c>
      <c r="B57" s="116" t="s">
        <v>1979</v>
      </c>
      <c r="C57" s="101" t="s">
        <v>1664</v>
      </c>
      <c r="D57" s="101" t="s">
        <v>1664</v>
      </c>
      <c r="E57" s="101" t="s">
        <v>1664</v>
      </c>
      <c r="H57" s="94"/>
    </row>
    <row r="58" spans="1:8" x14ac:dyDescent="0.2">
      <c r="A58" s="101" t="s">
        <v>848</v>
      </c>
      <c r="B58" s="116" t="s">
        <v>1980</v>
      </c>
      <c r="C58" s="101" t="s">
        <v>1664</v>
      </c>
      <c r="D58" s="101" t="s">
        <v>1664</v>
      </c>
      <c r="E58" s="101" t="s">
        <v>1664</v>
      </c>
      <c r="H58" s="94"/>
    </row>
    <row r="59" spans="1:8" x14ac:dyDescent="0.2">
      <c r="A59" s="101" t="s">
        <v>849</v>
      </c>
      <c r="B59" s="116" t="s">
        <v>1981</v>
      </c>
      <c r="C59" s="101" t="s">
        <v>1664</v>
      </c>
      <c r="D59" s="101" t="s">
        <v>1664</v>
      </c>
      <c r="E59" s="101" t="s">
        <v>1664</v>
      </c>
      <c r="H59" s="94"/>
    </row>
    <row r="60" spans="1:8" x14ac:dyDescent="0.2">
      <c r="A60" s="101" t="s">
        <v>850</v>
      </c>
      <c r="B60" s="116"/>
      <c r="E60" s="116"/>
      <c r="F60" s="116"/>
      <c r="G60" s="116"/>
      <c r="H60" s="94"/>
    </row>
    <row r="61" spans="1:8" x14ac:dyDescent="0.2">
      <c r="A61" s="101" t="s">
        <v>851</v>
      </c>
      <c r="B61" s="116"/>
      <c r="E61" s="116"/>
      <c r="F61" s="116"/>
      <c r="G61" s="116"/>
      <c r="H61" s="94"/>
    </row>
    <row r="62" spans="1:8" x14ac:dyDescent="0.2">
      <c r="A62" s="101" t="s">
        <v>852</v>
      </c>
      <c r="B62" s="116"/>
      <c r="E62" s="116"/>
      <c r="F62" s="116"/>
      <c r="G62" s="116"/>
      <c r="H62" s="94"/>
    </row>
    <row r="63" spans="1:8" x14ac:dyDescent="0.2">
      <c r="A63" s="101" t="s">
        <v>853</v>
      </c>
      <c r="B63" s="116"/>
      <c r="E63" s="116"/>
      <c r="F63" s="116"/>
      <c r="G63" s="116"/>
      <c r="H63" s="94"/>
    </row>
    <row r="64" spans="1:8" x14ac:dyDescent="0.2">
      <c r="A64" s="101" t="s">
        <v>854</v>
      </c>
      <c r="B64" s="116"/>
      <c r="E64" s="116"/>
      <c r="F64" s="116"/>
      <c r="G64" s="116"/>
      <c r="H64" s="94"/>
    </row>
    <row r="65" spans="1:10" x14ac:dyDescent="0.2">
      <c r="A65" s="101" t="s">
        <v>855</v>
      </c>
      <c r="B65" s="116"/>
      <c r="E65" s="116"/>
      <c r="F65" s="116"/>
      <c r="G65" s="116"/>
      <c r="H65" s="94"/>
    </row>
    <row r="66" spans="1:10" x14ac:dyDescent="0.2">
      <c r="A66" s="101" t="s">
        <v>856</v>
      </c>
      <c r="B66" s="116"/>
      <c r="E66" s="116"/>
      <c r="F66" s="116"/>
      <c r="G66" s="116"/>
      <c r="H66" s="94"/>
    </row>
    <row r="67" spans="1:10" x14ac:dyDescent="0.2">
      <c r="A67" s="101" t="s">
        <v>857</v>
      </c>
      <c r="B67" s="116"/>
      <c r="E67" s="116"/>
      <c r="F67" s="116"/>
      <c r="G67" s="116"/>
      <c r="H67" s="94"/>
    </row>
    <row r="68" spans="1:10" x14ac:dyDescent="0.2">
      <c r="A68" s="101" t="s">
        <v>858</v>
      </c>
      <c r="B68" s="116"/>
      <c r="E68" s="116"/>
      <c r="F68" s="116"/>
      <c r="G68" s="116"/>
      <c r="H68" s="94"/>
    </row>
    <row r="69" spans="1:10" x14ac:dyDescent="0.2">
      <c r="A69" s="101" t="s">
        <v>859</v>
      </c>
      <c r="B69" s="116"/>
      <c r="E69" s="116"/>
      <c r="F69" s="116"/>
      <c r="G69" s="116"/>
      <c r="H69" s="94"/>
    </row>
    <row r="70" spans="1:10" x14ac:dyDescent="0.2">
      <c r="A70" s="101" t="s">
        <v>860</v>
      </c>
      <c r="B70" s="116"/>
      <c r="E70" s="116"/>
      <c r="F70" s="116"/>
      <c r="G70" s="116"/>
      <c r="H70" s="94"/>
    </row>
    <row r="71" spans="1:10" x14ac:dyDescent="0.2">
      <c r="A71" s="101" t="s">
        <v>861</v>
      </c>
      <c r="B71" s="116"/>
      <c r="E71" s="116"/>
      <c r="F71" s="116"/>
      <c r="G71" s="116"/>
      <c r="H71" s="94"/>
    </row>
    <row r="72" spans="1:10" x14ac:dyDescent="0.2">
      <c r="A72" s="101" t="s">
        <v>862</v>
      </c>
      <c r="B72" s="116"/>
      <c r="E72" s="116"/>
      <c r="F72" s="116"/>
      <c r="G72" s="116"/>
      <c r="H72" s="94"/>
    </row>
    <row r="73" spans="1:10" ht="37.5" x14ac:dyDescent="0.2">
      <c r="A73" s="110"/>
      <c r="B73" s="109" t="s">
        <v>784</v>
      </c>
      <c r="C73" s="110"/>
      <c r="D73" s="110"/>
      <c r="E73" s="110"/>
      <c r="F73" s="110"/>
      <c r="G73" s="110"/>
      <c r="H73" s="94"/>
    </row>
    <row r="74" spans="1:10" x14ac:dyDescent="0.2">
      <c r="A74" s="118"/>
      <c r="B74" s="119" t="s">
        <v>863</v>
      </c>
      <c r="C74" s="118" t="s">
        <v>864</v>
      </c>
      <c r="D74" s="118"/>
      <c r="E74" s="121"/>
      <c r="F74" s="121"/>
      <c r="G74" s="121"/>
      <c r="H74" s="124"/>
      <c r="I74" s="124"/>
      <c r="J74" s="124"/>
    </row>
    <row r="75" spans="1:10" x14ac:dyDescent="0.2">
      <c r="A75" s="101" t="s">
        <v>865</v>
      </c>
      <c r="B75" s="101" t="s">
        <v>866</v>
      </c>
      <c r="C75" s="200">
        <v>47.483450549937601</v>
      </c>
      <c r="H75" s="94"/>
    </row>
    <row r="76" spans="1:10" x14ac:dyDescent="0.2">
      <c r="A76" s="101" t="s">
        <v>867</v>
      </c>
      <c r="B76" s="101" t="s">
        <v>1982</v>
      </c>
      <c r="C76" s="200">
        <v>168.44642601342599</v>
      </c>
      <c r="H76" s="94"/>
    </row>
    <row r="77" spans="1:10" x14ac:dyDescent="0.2">
      <c r="A77" s="101" t="s">
        <v>868</v>
      </c>
      <c r="H77" s="94"/>
    </row>
    <row r="78" spans="1:10" x14ac:dyDescent="0.2">
      <c r="A78" s="101" t="s">
        <v>869</v>
      </c>
      <c r="H78" s="94"/>
    </row>
    <row r="79" spans="1:10" x14ac:dyDescent="0.2">
      <c r="A79" s="101" t="s">
        <v>870</v>
      </c>
      <c r="H79" s="94"/>
    </row>
    <row r="80" spans="1:10" x14ac:dyDescent="0.2">
      <c r="A80" s="101" t="s">
        <v>871</v>
      </c>
      <c r="H80" s="94"/>
    </row>
    <row r="81" spans="1:8" x14ac:dyDescent="0.2">
      <c r="A81" s="118"/>
      <c r="B81" s="119" t="s">
        <v>872</v>
      </c>
      <c r="C81" s="118" t="s">
        <v>463</v>
      </c>
      <c r="D81" s="118" t="s">
        <v>464</v>
      </c>
      <c r="E81" s="121" t="s">
        <v>873</v>
      </c>
      <c r="F81" s="121" t="s">
        <v>874</v>
      </c>
      <c r="G81" s="121" t="s">
        <v>875</v>
      </c>
      <c r="H81" s="94"/>
    </row>
    <row r="82" spans="1:8" x14ac:dyDescent="0.2">
      <c r="A82" s="101" t="s">
        <v>876</v>
      </c>
      <c r="B82" s="101" t="s">
        <v>1983</v>
      </c>
      <c r="C82" s="173">
        <v>8.5912447185140502E-4</v>
      </c>
      <c r="G82" s="173">
        <v>8.5912447185140502E-4</v>
      </c>
      <c r="H82" s="94"/>
    </row>
    <row r="83" spans="1:8" x14ac:dyDescent="0.2">
      <c r="A83" s="101" t="s">
        <v>877</v>
      </c>
      <c r="B83" s="101" t="s">
        <v>878</v>
      </c>
      <c r="C83" s="173">
        <v>0</v>
      </c>
      <c r="G83" s="173">
        <v>0</v>
      </c>
      <c r="H83" s="94"/>
    </row>
    <row r="84" spans="1:8" x14ac:dyDescent="0.2">
      <c r="A84" s="101" t="s">
        <v>879</v>
      </c>
      <c r="B84" s="101" t="s">
        <v>880</v>
      </c>
      <c r="C84" s="173">
        <v>2.3001700589167401E-4</v>
      </c>
      <c r="G84" s="173">
        <v>2.3001700589167401E-4</v>
      </c>
      <c r="H84" s="94"/>
    </row>
    <row r="85" spans="1:8" x14ac:dyDescent="0.2">
      <c r="A85" s="101" t="s">
        <v>881</v>
      </c>
      <c r="B85" s="101" t="s">
        <v>882</v>
      </c>
      <c r="C85" s="173">
        <v>2.70779984456328E-4</v>
      </c>
      <c r="G85" s="173">
        <v>2.70779984456328E-4</v>
      </c>
      <c r="H85" s="94"/>
    </row>
    <row r="86" spans="1:8" x14ac:dyDescent="0.2">
      <c r="A86" s="101" t="s">
        <v>883</v>
      </c>
      <c r="B86" s="101" t="s">
        <v>884</v>
      </c>
      <c r="C86" s="173"/>
      <c r="G86" s="173"/>
      <c r="H86" s="94"/>
    </row>
    <row r="87" spans="1:8" x14ac:dyDescent="0.2">
      <c r="A87" s="101" t="s">
        <v>885</v>
      </c>
      <c r="H87" s="94"/>
    </row>
    <row r="88" spans="1:8" x14ac:dyDescent="0.2">
      <c r="A88" s="101" t="s">
        <v>886</v>
      </c>
      <c r="H88" s="94"/>
    </row>
    <row r="89" spans="1:8" x14ac:dyDescent="0.2">
      <c r="A89" s="101" t="s">
        <v>887</v>
      </c>
      <c r="H89" s="94"/>
    </row>
    <row r="90" spans="1:8" x14ac:dyDescent="0.2">
      <c r="A90" s="101" t="s">
        <v>888</v>
      </c>
      <c r="H90" s="94"/>
    </row>
    <row r="91" spans="1:8" x14ac:dyDescent="0.2">
      <c r="H91" s="94"/>
    </row>
    <row r="92" spans="1:8" x14ac:dyDescent="0.2">
      <c r="H92" s="94"/>
    </row>
    <row r="93" spans="1:8" x14ac:dyDescent="0.2">
      <c r="H93" s="94"/>
    </row>
    <row r="94" spans="1:8" x14ac:dyDescent="0.2">
      <c r="H94" s="94"/>
    </row>
    <row r="95" spans="1:8" x14ac:dyDescent="0.2">
      <c r="H95" s="94"/>
    </row>
    <row r="96" spans="1:8" x14ac:dyDescent="0.2">
      <c r="H96" s="94"/>
    </row>
    <row r="97" spans="8:8" x14ac:dyDescent="0.2">
      <c r="H97" s="94"/>
    </row>
    <row r="98" spans="8:8" x14ac:dyDescent="0.2">
      <c r="H98" s="94"/>
    </row>
    <row r="99" spans="8:8" x14ac:dyDescent="0.2">
      <c r="H99" s="94"/>
    </row>
    <row r="100" spans="8:8" x14ac:dyDescent="0.2">
      <c r="H100" s="94"/>
    </row>
    <row r="101" spans="8:8" x14ac:dyDescent="0.2">
      <c r="H101" s="94"/>
    </row>
    <row r="102" spans="8:8" x14ac:dyDescent="0.2">
      <c r="H102" s="94"/>
    </row>
    <row r="103" spans="8:8" x14ac:dyDescent="0.2">
      <c r="H103" s="94"/>
    </row>
    <row r="104" spans="8:8" x14ac:dyDescent="0.2">
      <c r="H104" s="94"/>
    </row>
    <row r="105" spans="8:8" x14ac:dyDescent="0.2">
      <c r="H105" s="94"/>
    </row>
    <row r="106" spans="8:8" x14ac:dyDescent="0.2">
      <c r="H106" s="94"/>
    </row>
    <row r="107" spans="8:8" x14ac:dyDescent="0.2">
      <c r="H107" s="94"/>
    </row>
    <row r="108" spans="8:8" x14ac:dyDescent="0.2">
      <c r="H108" s="94"/>
    </row>
    <row r="109" spans="8:8" x14ac:dyDescent="0.2">
      <c r="H109" s="94"/>
    </row>
    <row r="110" spans="8:8" x14ac:dyDescent="0.2">
      <c r="H110" s="94"/>
    </row>
    <row r="111" spans="8:8" x14ac:dyDescent="0.2">
      <c r="H111" s="94"/>
    </row>
    <row r="112" spans="8:8" x14ac:dyDescent="0.2">
      <c r="H112" s="94"/>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A1D0E389-6FE6-4CF4-B56F-03822241CD6C}"/>
    <hyperlink ref="B7" location="'E. Optional ECB-ECAIs data'!B12" display="1. Additional information on the programme" xr:uid="{576A8616-6B44-48FA-B3A0-29E7F20BBA4B}"/>
    <hyperlink ref="B9" location="'E. Optional ECB-ECAIs data'!B73" display="3.  Additional information on the asset distribution" xr:uid="{637F13D4-BD35-42B4-B4DC-8EDF85E7732D}"/>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48BD-65E6-4CF5-BE32-56F30625B47E}">
  <sheetPr>
    <tabColor rgb="FF847A75"/>
  </sheetPr>
  <dimension ref="B1:L43"/>
  <sheetViews>
    <sheetView topLeftCell="A22" zoomScale="98" zoomScaleNormal="98" workbookViewId="0">
      <selection activeCell="F9" sqref="F9"/>
    </sheetView>
  </sheetViews>
  <sheetFormatPr defaultRowHeight="15" x14ac:dyDescent="0.25"/>
  <cols>
    <col min="1" max="1" width="9.140625" style="63"/>
    <col min="2" max="10" width="12.42578125" style="63" customWidth="1"/>
    <col min="11" max="11" width="9.140625" style="63"/>
    <col min="12" max="12" width="11.5703125" style="63" bestFit="1" customWidth="1"/>
    <col min="13" max="16384" width="9.140625" style="63"/>
  </cols>
  <sheetData>
    <row r="1" spans="2:12" ht="15.75" thickBot="1" x14ac:dyDescent="0.3"/>
    <row r="2" spans="2:12" x14ac:dyDescent="0.25">
      <c r="B2" s="75"/>
      <c r="C2" s="76"/>
      <c r="D2" s="76"/>
      <c r="E2" s="76"/>
      <c r="F2" s="76"/>
      <c r="G2" s="76"/>
      <c r="H2" s="76"/>
      <c r="I2" s="76"/>
      <c r="J2" s="77"/>
    </row>
    <row r="3" spans="2:12" x14ac:dyDescent="0.25">
      <c r="B3" s="78"/>
      <c r="C3" s="79"/>
      <c r="D3" s="79"/>
      <c r="E3" s="79"/>
      <c r="F3" s="79"/>
      <c r="G3" s="79"/>
      <c r="H3" s="79"/>
      <c r="I3" s="79"/>
      <c r="J3" s="80"/>
    </row>
    <row r="4" spans="2:12" x14ac:dyDescent="0.25">
      <c r="B4" s="78"/>
      <c r="C4" s="79"/>
      <c r="D4" s="79"/>
      <c r="E4" s="79"/>
      <c r="F4" s="79"/>
      <c r="G4" s="79"/>
      <c r="H4" s="79"/>
      <c r="I4" s="79"/>
      <c r="J4" s="80"/>
    </row>
    <row r="5" spans="2:12" ht="31.5" x14ac:dyDescent="0.3">
      <c r="B5" s="78"/>
      <c r="C5" s="79"/>
      <c r="D5" s="79"/>
      <c r="E5" s="81"/>
      <c r="F5" s="82" t="s">
        <v>1374</v>
      </c>
      <c r="G5" s="79"/>
      <c r="H5" s="79"/>
      <c r="I5" s="79"/>
      <c r="J5" s="80"/>
    </row>
    <row r="6" spans="2:12" ht="41.25" customHeight="1" x14ac:dyDescent="0.25">
      <c r="B6" s="78"/>
      <c r="C6" s="79"/>
      <c r="D6" s="79"/>
      <c r="E6" s="208" t="s">
        <v>1375</v>
      </c>
      <c r="F6" s="208"/>
      <c r="G6" s="208"/>
      <c r="H6" s="79"/>
      <c r="I6" s="79"/>
      <c r="J6" s="80"/>
    </row>
    <row r="7" spans="2:12" ht="26.25" x14ac:dyDescent="0.25">
      <c r="B7" s="78"/>
      <c r="C7" s="79"/>
      <c r="D7" s="79"/>
      <c r="E7" s="79"/>
      <c r="F7" s="83" t="s">
        <v>8</v>
      </c>
      <c r="G7" s="79"/>
      <c r="H7" s="79"/>
      <c r="I7" s="79"/>
      <c r="J7" s="80"/>
    </row>
    <row r="8" spans="2:12" ht="26.25" x14ac:dyDescent="0.25">
      <c r="B8" s="78"/>
      <c r="C8" s="79"/>
      <c r="D8" s="79"/>
      <c r="E8" s="79"/>
      <c r="F8" s="83" t="s">
        <v>1376</v>
      </c>
      <c r="G8" s="79"/>
      <c r="H8" s="79"/>
      <c r="I8" s="79"/>
      <c r="J8" s="80"/>
    </row>
    <row r="9" spans="2:12" ht="21" x14ac:dyDescent="0.25">
      <c r="B9" s="78"/>
      <c r="C9" s="79"/>
      <c r="D9" s="79"/>
      <c r="E9" s="79"/>
      <c r="F9" s="84" t="s">
        <v>1984</v>
      </c>
      <c r="G9" s="79"/>
      <c r="H9" s="79"/>
      <c r="I9" s="79"/>
      <c r="J9" s="80"/>
      <c r="L9" s="85"/>
    </row>
    <row r="10" spans="2:12" ht="21" x14ac:dyDescent="0.25">
      <c r="B10" s="78"/>
      <c r="C10" s="79"/>
      <c r="D10" s="79"/>
      <c r="E10" s="79"/>
      <c r="F10" s="84" t="s">
        <v>1985</v>
      </c>
      <c r="G10" s="79"/>
      <c r="H10" s="79"/>
      <c r="I10" s="79"/>
      <c r="J10" s="80"/>
    </row>
    <row r="11" spans="2:12" ht="21" x14ac:dyDescent="0.25">
      <c r="B11" s="78"/>
      <c r="C11" s="79"/>
      <c r="D11" s="79"/>
      <c r="E11" s="79"/>
      <c r="F11" s="84"/>
      <c r="G11" s="79"/>
      <c r="H11" s="79"/>
      <c r="I11" s="79"/>
      <c r="J11" s="80"/>
    </row>
    <row r="12" spans="2:12" x14ac:dyDescent="0.25">
      <c r="B12" s="78"/>
      <c r="C12" s="79"/>
      <c r="D12" s="79"/>
      <c r="E12" s="79"/>
      <c r="F12" s="79"/>
      <c r="G12" s="79"/>
      <c r="H12" s="79"/>
      <c r="I12" s="79"/>
      <c r="J12" s="80"/>
    </row>
    <row r="13" spans="2:12" x14ac:dyDescent="0.25">
      <c r="B13" s="78"/>
      <c r="C13" s="79"/>
      <c r="D13" s="79"/>
      <c r="E13" s="79"/>
      <c r="F13" s="79"/>
      <c r="G13" s="79"/>
      <c r="H13" s="79"/>
      <c r="I13" s="79"/>
      <c r="J13" s="80"/>
    </row>
    <row r="14" spans="2:12" x14ac:dyDescent="0.25">
      <c r="B14" s="78"/>
      <c r="C14" s="79"/>
      <c r="D14" s="79"/>
      <c r="E14" s="79"/>
      <c r="F14" s="79"/>
      <c r="G14" s="79"/>
      <c r="H14" s="79"/>
      <c r="I14" s="79"/>
      <c r="J14" s="80"/>
    </row>
    <row r="15" spans="2:12" x14ac:dyDescent="0.25">
      <c r="B15" s="78"/>
      <c r="C15" s="79"/>
      <c r="D15" s="79"/>
      <c r="E15" s="79"/>
      <c r="F15" s="79"/>
      <c r="G15" s="79"/>
      <c r="H15" s="79"/>
      <c r="I15" s="79"/>
      <c r="J15" s="80"/>
    </row>
    <row r="16" spans="2:12" x14ac:dyDescent="0.25">
      <c r="B16" s="78"/>
      <c r="C16" s="79"/>
      <c r="D16" s="79"/>
      <c r="E16" s="79"/>
      <c r="F16" s="79"/>
      <c r="G16" s="79"/>
      <c r="H16" s="79"/>
      <c r="I16" s="79"/>
      <c r="J16" s="80"/>
    </row>
    <row r="17" spans="2:10" x14ac:dyDescent="0.25">
      <c r="B17" s="78"/>
      <c r="C17" s="79"/>
      <c r="D17" s="79"/>
      <c r="E17" s="79"/>
      <c r="F17" s="79"/>
      <c r="G17" s="79"/>
      <c r="H17" s="79"/>
      <c r="I17" s="79"/>
      <c r="J17" s="80"/>
    </row>
    <row r="18" spans="2:10" x14ac:dyDescent="0.25">
      <c r="B18" s="78"/>
      <c r="C18" s="79"/>
      <c r="D18" s="79"/>
      <c r="E18" s="79"/>
      <c r="F18" s="79"/>
      <c r="G18" s="79"/>
      <c r="H18" s="79"/>
      <c r="I18" s="79"/>
      <c r="J18" s="80"/>
    </row>
    <row r="19" spans="2:10" x14ac:dyDescent="0.25">
      <c r="B19" s="78"/>
      <c r="C19" s="79"/>
      <c r="D19" s="79"/>
      <c r="E19" s="79"/>
      <c r="F19" s="79"/>
      <c r="G19" s="79"/>
      <c r="H19" s="79"/>
      <c r="I19" s="79"/>
      <c r="J19" s="80"/>
    </row>
    <row r="20" spans="2:10" x14ac:dyDescent="0.25">
      <c r="B20" s="78"/>
      <c r="C20" s="79"/>
      <c r="D20" s="79"/>
      <c r="E20" s="79"/>
      <c r="F20" s="79"/>
      <c r="G20" s="79"/>
      <c r="H20" s="79"/>
      <c r="I20" s="79"/>
      <c r="J20" s="80"/>
    </row>
    <row r="21" spans="2:10" x14ac:dyDescent="0.25">
      <c r="B21" s="78"/>
      <c r="C21" s="79"/>
      <c r="D21" s="79"/>
      <c r="E21" s="79"/>
      <c r="F21" s="79"/>
      <c r="G21" s="79"/>
      <c r="H21" s="79"/>
      <c r="I21" s="79"/>
      <c r="J21" s="80"/>
    </row>
    <row r="22" spans="2:10" x14ac:dyDescent="0.25">
      <c r="B22" s="78"/>
      <c r="C22" s="79"/>
      <c r="D22" s="79"/>
      <c r="E22" s="79"/>
      <c r="F22" s="86" t="s">
        <v>1377</v>
      </c>
      <c r="G22" s="79"/>
      <c r="H22" s="79"/>
      <c r="I22" s="79"/>
      <c r="J22" s="80"/>
    </row>
    <row r="23" spans="2:10" x14ac:dyDescent="0.25">
      <c r="B23" s="78"/>
      <c r="C23" s="79"/>
      <c r="D23" s="79"/>
      <c r="E23" s="79"/>
      <c r="F23" s="87"/>
      <c r="G23" s="79"/>
      <c r="H23" s="79"/>
      <c r="I23" s="79"/>
      <c r="J23" s="80"/>
    </row>
    <row r="24" spans="2:10" x14ac:dyDescent="0.25">
      <c r="B24" s="78"/>
      <c r="C24" s="79"/>
      <c r="D24" s="201" t="s">
        <v>1378</v>
      </c>
      <c r="E24" s="202" t="s">
        <v>1379</v>
      </c>
      <c r="F24" s="202"/>
      <c r="G24" s="202"/>
      <c r="H24" s="202"/>
      <c r="I24" s="79"/>
      <c r="J24" s="80"/>
    </row>
    <row r="25" spans="2:10" x14ac:dyDescent="0.25">
      <c r="B25" s="78"/>
      <c r="C25" s="79"/>
      <c r="D25" s="79"/>
      <c r="H25" s="79"/>
      <c r="I25" s="79"/>
      <c r="J25" s="80"/>
    </row>
    <row r="26" spans="2:10" x14ac:dyDescent="0.25">
      <c r="B26" s="78"/>
      <c r="C26" s="79"/>
      <c r="D26" s="201" t="s">
        <v>1380</v>
      </c>
      <c r="E26" s="202"/>
      <c r="F26" s="202"/>
      <c r="G26" s="202"/>
      <c r="H26" s="202"/>
      <c r="I26" s="79"/>
      <c r="J26" s="80"/>
    </row>
    <row r="27" spans="2:10" x14ac:dyDescent="0.25">
      <c r="B27" s="78"/>
      <c r="C27" s="79"/>
      <c r="D27" s="88"/>
      <c r="E27" s="88"/>
      <c r="F27" s="88"/>
      <c r="G27" s="88"/>
      <c r="H27" s="88"/>
      <c r="I27" s="79"/>
      <c r="J27" s="80"/>
    </row>
    <row r="28" spans="2:10" x14ac:dyDescent="0.25">
      <c r="B28" s="78"/>
      <c r="C28" s="79"/>
      <c r="D28" s="206"/>
      <c r="E28" s="207"/>
      <c r="F28" s="207"/>
      <c r="G28" s="207"/>
      <c r="H28" s="207"/>
      <c r="I28" s="79"/>
      <c r="J28" s="80"/>
    </row>
    <row r="29" spans="2:10" x14ac:dyDescent="0.25">
      <c r="B29" s="78"/>
      <c r="C29" s="79"/>
      <c r="D29" s="89"/>
      <c r="E29" s="89"/>
      <c r="F29" s="89"/>
      <c r="G29" s="89"/>
      <c r="H29" s="89"/>
      <c r="I29" s="79"/>
      <c r="J29" s="80"/>
    </row>
    <row r="30" spans="2:10" x14ac:dyDescent="0.25">
      <c r="B30" s="78"/>
      <c r="C30" s="79"/>
      <c r="D30" s="206"/>
      <c r="E30" s="207"/>
      <c r="F30" s="207"/>
      <c r="G30" s="207"/>
      <c r="H30" s="207"/>
      <c r="I30" s="79"/>
      <c r="J30" s="80"/>
    </row>
    <row r="31" spans="2:10" x14ac:dyDescent="0.25">
      <c r="B31" s="78"/>
      <c r="C31" s="79"/>
      <c r="D31" s="88"/>
      <c r="E31" s="88"/>
      <c r="F31" s="88"/>
      <c r="G31" s="88"/>
      <c r="H31" s="88"/>
      <c r="I31" s="79"/>
      <c r="J31" s="80"/>
    </row>
    <row r="32" spans="2:10" x14ac:dyDescent="0.25">
      <c r="B32" s="78"/>
      <c r="C32" s="79"/>
      <c r="D32" s="201" t="s">
        <v>1381</v>
      </c>
      <c r="E32" s="202" t="s">
        <v>1379</v>
      </c>
      <c r="F32" s="202"/>
      <c r="G32" s="202"/>
      <c r="H32" s="202"/>
      <c r="I32" s="79"/>
      <c r="J32" s="80"/>
    </row>
    <row r="33" spans="2:10" x14ac:dyDescent="0.25">
      <c r="B33" s="78"/>
      <c r="C33" s="79"/>
      <c r="I33" s="79"/>
      <c r="J33" s="80"/>
    </row>
    <row r="34" spans="2:10" x14ac:dyDescent="0.25">
      <c r="B34" s="78"/>
      <c r="C34" s="79"/>
      <c r="D34" s="201" t="s">
        <v>1382</v>
      </c>
      <c r="E34" s="202" t="s">
        <v>1379</v>
      </c>
      <c r="F34" s="202"/>
      <c r="G34" s="202"/>
      <c r="H34" s="202"/>
      <c r="I34" s="79"/>
      <c r="J34" s="80"/>
    </row>
    <row r="35" spans="2:10" x14ac:dyDescent="0.25">
      <c r="B35" s="78"/>
      <c r="C35" s="79"/>
      <c r="D35" s="79"/>
      <c r="E35" s="79"/>
      <c r="F35" s="79"/>
      <c r="G35" s="79"/>
      <c r="H35" s="79"/>
      <c r="I35" s="79"/>
      <c r="J35" s="80"/>
    </row>
    <row r="36" spans="2:10" x14ac:dyDescent="0.25">
      <c r="B36" s="78"/>
      <c r="C36" s="79"/>
      <c r="D36" s="203"/>
      <c r="E36" s="204"/>
      <c r="F36" s="204"/>
      <c r="G36" s="204"/>
      <c r="H36" s="204"/>
      <c r="I36" s="79"/>
      <c r="J36" s="80"/>
    </row>
    <row r="37" spans="2:10" x14ac:dyDescent="0.25">
      <c r="B37" s="78"/>
      <c r="C37" s="79"/>
      <c r="D37" s="79"/>
      <c r="E37" s="79"/>
      <c r="F37" s="87"/>
      <c r="G37" s="79"/>
      <c r="H37" s="79"/>
      <c r="I37" s="79"/>
      <c r="J37" s="80"/>
    </row>
    <row r="38" spans="2:10" x14ac:dyDescent="0.25">
      <c r="B38" s="78"/>
      <c r="C38" s="79"/>
      <c r="D38" s="205" t="s">
        <v>1383</v>
      </c>
      <c r="E38" s="204"/>
      <c r="F38" s="204"/>
      <c r="G38" s="204"/>
      <c r="H38" s="204"/>
      <c r="I38" s="79"/>
      <c r="J38" s="80"/>
    </row>
    <row r="39" spans="2:10" x14ac:dyDescent="0.25">
      <c r="B39" s="78"/>
      <c r="C39" s="79"/>
      <c r="I39" s="79"/>
      <c r="J39" s="80"/>
    </row>
    <row r="40" spans="2:10" x14ac:dyDescent="0.25">
      <c r="B40" s="78"/>
      <c r="C40" s="79"/>
      <c r="D40" s="206"/>
      <c r="E40" s="207"/>
      <c r="F40" s="207"/>
      <c r="G40" s="207"/>
      <c r="H40" s="207"/>
      <c r="I40" s="79"/>
      <c r="J40" s="80"/>
    </row>
    <row r="41" spans="2:10" x14ac:dyDescent="0.25">
      <c r="B41" s="78"/>
      <c r="C41" s="79"/>
      <c r="D41" s="79"/>
      <c r="E41" s="89"/>
      <c r="F41" s="89"/>
      <c r="G41" s="89"/>
      <c r="H41" s="89"/>
      <c r="I41" s="79"/>
      <c r="J41" s="80"/>
    </row>
    <row r="42" spans="2:10" x14ac:dyDescent="0.25">
      <c r="B42" s="78"/>
      <c r="C42" s="79"/>
      <c r="D42" s="206"/>
      <c r="E42" s="207"/>
      <c r="F42" s="207"/>
      <c r="G42" s="207"/>
      <c r="H42" s="207"/>
      <c r="I42" s="79"/>
      <c r="J42" s="80"/>
    </row>
    <row r="43" spans="2:10" ht="15.75" thickBot="1" x14ac:dyDescent="0.3">
      <c r="B43" s="90"/>
      <c r="C43" s="91"/>
      <c r="D43" s="91"/>
      <c r="E43" s="91"/>
      <c r="F43" s="91"/>
      <c r="G43" s="91"/>
      <c r="H43" s="91"/>
      <c r="I43" s="91"/>
      <c r="J43" s="92"/>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6B030EA1-946D-4751-B107-A696D17F036F}"/>
    <hyperlink ref="D26:H26" location="'B1. HTT Mortgage Assets'!A1" display="Worksheet B1: HTT Mortgage Assets" xr:uid="{CBF7E118-FDA8-4A2B-BFFD-C5F4E1E84652}"/>
    <hyperlink ref="D32:H32" location="'C. HTT Harmonised Glossary'!A1" display="Worksheet C: HTT Harmonised Glossary" xr:uid="{2699DD4D-6461-4896-9E67-4B574D0D2E67}"/>
    <hyperlink ref="D34:H34" location="Disclaimer!A1" display="Disclaimer" xr:uid="{05FC1E88-DFCF-45AD-B8DD-AD7513CABE4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56493-7F25-43F0-9025-7A6881E5EF91}">
  <sheetPr>
    <tabColor theme="5" tint="-0.249977111117893"/>
  </sheetPr>
  <dimension ref="A1:G413"/>
  <sheetViews>
    <sheetView topLeftCell="A67" zoomScale="85" zoomScaleNormal="85" workbookViewId="0">
      <selection activeCell="E64" sqref="E64"/>
    </sheetView>
  </sheetViews>
  <sheetFormatPr defaultRowHeight="15" outlineLevelRow="1" x14ac:dyDescent="0.2"/>
  <cols>
    <col min="1" max="1" width="17.140625" style="101" customWidth="1"/>
    <col min="2" max="2" width="60.7109375" style="101" customWidth="1"/>
    <col min="3" max="3" width="39.140625" style="101" bestFit="1" customWidth="1"/>
    <col min="4" max="4" width="35.140625" style="101" bestFit="1" customWidth="1"/>
    <col min="5" max="5" width="13.140625" style="101" customWidth="1"/>
    <col min="6" max="6" width="41.7109375" style="101" customWidth="1"/>
    <col min="7" max="7" width="41.7109375" style="94" customWidth="1"/>
    <col min="8" max="16384" width="9.140625" style="96"/>
  </cols>
  <sheetData>
    <row r="1" spans="1:7" ht="31.5" x14ac:dyDescent="0.2">
      <c r="A1" s="93" t="s">
        <v>1384</v>
      </c>
      <c r="B1" s="93"/>
      <c r="C1" s="94"/>
      <c r="D1" s="94"/>
      <c r="E1" s="94"/>
      <c r="F1" s="95" t="s">
        <v>1385</v>
      </c>
    </row>
    <row r="2" spans="1:7" ht="13.5" thickBot="1" x14ac:dyDescent="0.25">
      <c r="A2" s="94"/>
      <c r="B2" s="97"/>
      <c r="C2" s="97"/>
      <c r="D2" s="94"/>
      <c r="E2" s="94"/>
      <c r="F2" s="94"/>
    </row>
    <row r="3" spans="1:7" ht="19.5" thickBot="1" x14ac:dyDescent="0.25">
      <c r="A3" s="98"/>
      <c r="B3" s="99" t="s">
        <v>0</v>
      </c>
      <c r="C3" s="100" t="s">
        <v>1386</v>
      </c>
      <c r="D3" s="98"/>
      <c r="E3" s="98"/>
      <c r="F3" s="94"/>
      <c r="G3" s="98"/>
    </row>
    <row r="4" spans="1:7" ht="15.75" thickBot="1" x14ac:dyDescent="0.25"/>
    <row r="5" spans="1:7" ht="18.75" x14ac:dyDescent="0.2">
      <c r="A5" s="102"/>
      <c r="B5" s="103" t="s">
        <v>2</v>
      </c>
      <c r="C5" s="102"/>
      <c r="E5" s="104"/>
      <c r="F5" s="104"/>
    </row>
    <row r="6" spans="1:7" x14ac:dyDescent="0.2">
      <c r="B6" s="105" t="s">
        <v>3</v>
      </c>
      <c r="C6" s="104"/>
      <c r="D6" s="104"/>
    </row>
    <row r="7" spans="1:7" x14ac:dyDescent="0.2">
      <c r="B7" s="106" t="s">
        <v>1387</v>
      </c>
      <c r="C7" s="104"/>
      <c r="D7" s="104"/>
    </row>
    <row r="8" spans="1:7" x14ac:dyDescent="0.2">
      <c r="B8" s="106" t="s">
        <v>4</v>
      </c>
      <c r="C8" s="104"/>
      <c r="D8" s="104"/>
      <c r="F8" s="101" t="s">
        <v>1388</v>
      </c>
    </row>
    <row r="9" spans="1:7" x14ac:dyDescent="0.2">
      <c r="B9" s="105" t="s">
        <v>1389</v>
      </c>
    </row>
    <row r="10" spans="1:7" x14ac:dyDescent="0.2">
      <c r="B10" s="105" t="s">
        <v>362</v>
      </c>
    </row>
    <row r="11" spans="1:7" ht="15.75" thickBot="1" x14ac:dyDescent="0.25">
      <c r="B11" s="107" t="s">
        <v>371</v>
      </c>
    </row>
    <row r="12" spans="1:7" x14ac:dyDescent="0.2">
      <c r="B12" s="108"/>
    </row>
    <row r="13" spans="1:7" ht="18.75" x14ac:dyDescent="0.2">
      <c r="A13" s="109" t="s">
        <v>6</v>
      </c>
      <c r="B13" s="109" t="s">
        <v>3</v>
      </c>
      <c r="C13" s="110"/>
      <c r="D13" s="110"/>
      <c r="E13" s="110"/>
      <c r="F13" s="110"/>
      <c r="G13" s="111"/>
    </row>
    <row r="14" spans="1:7" x14ac:dyDescent="0.2">
      <c r="A14" s="101" t="s">
        <v>1390</v>
      </c>
      <c r="B14" s="112" t="s">
        <v>7</v>
      </c>
      <c r="C14" s="101" t="s">
        <v>8</v>
      </c>
      <c r="E14" s="104"/>
      <c r="F14" s="104"/>
    </row>
    <row r="15" spans="1:7" x14ac:dyDescent="0.2">
      <c r="A15" s="101" t="s">
        <v>9</v>
      </c>
      <c r="B15" s="112" t="s">
        <v>10</v>
      </c>
      <c r="C15" s="101" t="s">
        <v>11</v>
      </c>
      <c r="E15" s="104"/>
      <c r="F15" s="104"/>
    </row>
    <row r="16" spans="1:7" ht="30" x14ac:dyDescent="0.2">
      <c r="A16" s="101" t="s">
        <v>1391</v>
      </c>
      <c r="B16" s="112" t="s">
        <v>12</v>
      </c>
      <c r="C16" s="101" t="s">
        <v>13</v>
      </c>
      <c r="E16" s="104"/>
      <c r="F16" s="104"/>
    </row>
    <row r="17" spans="1:7" x14ac:dyDescent="0.2">
      <c r="A17" s="101" t="s">
        <v>14</v>
      </c>
      <c r="B17" s="112" t="s">
        <v>15</v>
      </c>
      <c r="C17" s="113">
        <v>44592</v>
      </c>
      <c r="E17" s="104"/>
      <c r="F17" s="104"/>
    </row>
    <row r="18" spans="1:7" x14ac:dyDescent="0.2">
      <c r="A18" s="101" t="s">
        <v>16</v>
      </c>
      <c r="B18" s="114" t="s">
        <v>1392</v>
      </c>
      <c r="E18" s="104"/>
      <c r="F18" s="104"/>
    </row>
    <row r="19" spans="1:7" x14ac:dyDescent="0.2">
      <c r="A19" s="101" t="s">
        <v>17</v>
      </c>
      <c r="B19" s="114" t="s">
        <v>1393</v>
      </c>
      <c r="E19" s="104"/>
      <c r="F19" s="104"/>
    </row>
    <row r="20" spans="1:7" x14ac:dyDescent="0.2">
      <c r="A20" s="101" t="s">
        <v>1394</v>
      </c>
      <c r="B20" s="114"/>
      <c r="E20" s="104"/>
      <c r="F20" s="104"/>
    </row>
    <row r="21" spans="1:7" x14ac:dyDescent="0.2">
      <c r="A21" s="101" t="s">
        <v>18</v>
      </c>
      <c r="B21" s="114"/>
      <c r="E21" s="104"/>
      <c r="F21" s="104"/>
    </row>
    <row r="22" spans="1:7" x14ac:dyDescent="0.2">
      <c r="A22" s="101" t="s">
        <v>19</v>
      </c>
      <c r="B22" s="114"/>
      <c r="E22" s="104"/>
      <c r="F22" s="104"/>
    </row>
    <row r="23" spans="1:7" x14ac:dyDescent="0.2">
      <c r="A23" s="101" t="s">
        <v>1395</v>
      </c>
      <c r="B23" s="114"/>
      <c r="E23" s="104"/>
      <c r="F23" s="104"/>
    </row>
    <row r="24" spans="1:7" x14ac:dyDescent="0.2">
      <c r="A24" s="101" t="s">
        <v>1396</v>
      </c>
      <c r="B24" s="114"/>
      <c r="E24" s="104"/>
      <c r="F24" s="104"/>
    </row>
    <row r="25" spans="1:7" x14ac:dyDescent="0.2">
      <c r="A25" s="101" t="s">
        <v>1397</v>
      </c>
      <c r="B25" s="114"/>
      <c r="E25" s="104"/>
      <c r="F25" s="104"/>
    </row>
    <row r="26" spans="1:7" ht="18.75" x14ac:dyDescent="0.2">
      <c r="A26" s="110"/>
      <c r="B26" s="109" t="s">
        <v>1387</v>
      </c>
      <c r="C26" s="110"/>
      <c r="D26" s="110"/>
      <c r="E26" s="110"/>
      <c r="F26" s="110"/>
      <c r="G26" s="111"/>
    </row>
    <row r="27" spans="1:7" x14ac:dyDescent="0.2">
      <c r="A27" s="101" t="s">
        <v>20</v>
      </c>
      <c r="B27" s="115" t="s">
        <v>21</v>
      </c>
      <c r="C27" s="101" t="s">
        <v>22</v>
      </c>
      <c r="D27" s="116"/>
      <c r="E27" s="116"/>
      <c r="F27" s="116"/>
    </row>
    <row r="28" spans="1:7" x14ac:dyDescent="0.2">
      <c r="A28" s="101" t="s">
        <v>23</v>
      </c>
      <c r="B28" s="115" t="s">
        <v>24</v>
      </c>
      <c r="C28" s="101" t="s">
        <v>22</v>
      </c>
      <c r="D28" s="116"/>
      <c r="E28" s="116"/>
      <c r="F28" s="116"/>
    </row>
    <row r="29" spans="1:7" x14ac:dyDescent="0.2">
      <c r="A29" s="101" t="s">
        <v>1398</v>
      </c>
      <c r="B29" s="115" t="s">
        <v>25</v>
      </c>
      <c r="C29" s="101" t="s">
        <v>26</v>
      </c>
      <c r="E29" s="116"/>
      <c r="F29" s="116"/>
    </row>
    <row r="30" spans="1:7" x14ac:dyDescent="0.2">
      <c r="A30" s="101" t="s">
        <v>27</v>
      </c>
      <c r="B30" s="115"/>
      <c r="E30" s="116"/>
      <c r="F30" s="116"/>
    </row>
    <row r="31" spans="1:7" x14ac:dyDescent="0.2">
      <c r="A31" s="101" t="s">
        <v>28</v>
      </c>
      <c r="B31" s="115"/>
      <c r="E31" s="116"/>
      <c r="F31" s="116"/>
    </row>
    <row r="32" spans="1:7" x14ac:dyDescent="0.2">
      <c r="A32" s="101" t="s">
        <v>29</v>
      </c>
      <c r="B32" s="115"/>
      <c r="E32" s="116"/>
      <c r="F32" s="116"/>
    </row>
    <row r="33" spans="1:7" x14ac:dyDescent="0.2">
      <c r="A33" s="101" t="s">
        <v>30</v>
      </c>
      <c r="B33" s="115"/>
      <c r="E33" s="116"/>
      <c r="F33" s="116"/>
    </row>
    <row r="34" spans="1:7" x14ac:dyDescent="0.2">
      <c r="A34" s="101" t="s">
        <v>31</v>
      </c>
      <c r="B34" s="115"/>
      <c r="E34" s="116"/>
      <c r="F34" s="116"/>
    </row>
    <row r="35" spans="1:7" x14ac:dyDescent="0.2">
      <c r="A35" s="101" t="s">
        <v>1399</v>
      </c>
      <c r="B35" s="117"/>
      <c r="E35" s="116"/>
      <c r="F35" s="116"/>
    </row>
    <row r="36" spans="1:7" ht="18.75" x14ac:dyDescent="0.2">
      <c r="A36" s="109"/>
      <c r="B36" s="109" t="s">
        <v>4</v>
      </c>
      <c r="C36" s="109"/>
      <c r="D36" s="110"/>
      <c r="E36" s="110"/>
      <c r="F36" s="110"/>
      <c r="G36" s="111"/>
    </row>
    <row r="37" spans="1:7" x14ac:dyDescent="0.2">
      <c r="A37" s="118"/>
      <c r="B37" s="119" t="s">
        <v>32</v>
      </c>
      <c r="C37" s="118" t="s">
        <v>33</v>
      </c>
      <c r="D37" s="120"/>
      <c r="E37" s="120"/>
      <c r="F37" s="120"/>
      <c r="G37" s="121"/>
    </row>
    <row r="38" spans="1:7" x14ac:dyDescent="0.2">
      <c r="A38" s="101" t="s">
        <v>34</v>
      </c>
      <c r="B38" s="116" t="s">
        <v>1400</v>
      </c>
      <c r="C38" s="122">
        <v>2942.4466568300199</v>
      </c>
      <c r="F38" s="116"/>
    </row>
    <row r="39" spans="1:7" x14ac:dyDescent="0.2">
      <c r="A39" s="101" t="s">
        <v>35</v>
      </c>
      <c r="B39" s="116" t="s">
        <v>36</v>
      </c>
      <c r="C39" s="122">
        <v>2250</v>
      </c>
      <c r="F39" s="116"/>
    </row>
    <row r="40" spans="1:7" x14ac:dyDescent="0.2">
      <c r="A40" s="101" t="s">
        <v>37</v>
      </c>
      <c r="B40" s="123" t="s">
        <v>38</v>
      </c>
      <c r="C40" s="122">
        <v>3137.2744461111702</v>
      </c>
      <c r="F40" s="116"/>
    </row>
    <row r="41" spans="1:7" x14ac:dyDescent="0.2">
      <c r="A41" s="101" t="s">
        <v>39</v>
      </c>
      <c r="B41" s="123" t="s">
        <v>40</v>
      </c>
      <c r="C41" s="122">
        <v>2308.5383257634999</v>
      </c>
      <c r="F41" s="116"/>
    </row>
    <row r="42" spans="1:7" x14ac:dyDescent="0.2">
      <c r="A42" s="101" t="s">
        <v>41</v>
      </c>
      <c r="B42" s="123"/>
      <c r="C42" s="122"/>
      <c r="F42" s="116"/>
    </row>
    <row r="43" spans="1:7" x14ac:dyDescent="0.2">
      <c r="A43" s="124" t="s">
        <v>1401</v>
      </c>
      <c r="B43" s="116"/>
      <c r="F43" s="116"/>
    </row>
    <row r="44" spans="1:7" x14ac:dyDescent="0.2">
      <c r="A44" s="118"/>
      <c r="B44" s="119" t="s">
        <v>1402</v>
      </c>
      <c r="C44" s="125" t="s">
        <v>42</v>
      </c>
      <c r="D44" s="118" t="s">
        <v>43</v>
      </c>
      <c r="E44" s="120"/>
      <c r="F44" s="121" t="s">
        <v>44</v>
      </c>
      <c r="G44" s="121" t="s">
        <v>45</v>
      </c>
    </row>
    <row r="45" spans="1:7" x14ac:dyDescent="0.2">
      <c r="A45" s="101" t="s">
        <v>46</v>
      </c>
      <c r="B45" s="116" t="s">
        <v>47</v>
      </c>
      <c r="C45" s="126">
        <v>0.05</v>
      </c>
      <c r="D45" s="126">
        <v>0.30775406970223201</v>
      </c>
      <c r="E45" s="126"/>
      <c r="F45" s="126">
        <v>0.05</v>
      </c>
      <c r="G45" s="126" t="s">
        <v>48</v>
      </c>
    </row>
    <row r="46" spans="1:7" x14ac:dyDescent="0.2">
      <c r="A46" s="101" t="s">
        <v>49</v>
      </c>
      <c r="B46" s="114" t="s">
        <v>1403</v>
      </c>
      <c r="C46" s="126">
        <v>0</v>
      </c>
      <c r="D46" s="126">
        <v>1.4775502453421301</v>
      </c>
      <c r="E46" s="126"/>
      <c r="F46" s="126">
        <v>0</v>
      </c>
      <c r="G46" s="126">
        <v>0</v>
      </c>
    </row>
    <row r="47" spans="1:7" x14ac:dyDescent="0.2">
      <c r="A47" s="101" t="s">
        <v>50</v>
      </c>
      <c r="B47" s="114" t="s">
        <v>1404</v>
      </c>
      <c r="C47" s="126">
        <v>0</v>
      </c>
      <c r="D47" s="126">
        <v>0.35898737790007701</v>
      </c>
      <c r="E47" s="126"/>
      <c r="F47" s="126">
        <v>0</v>
      </c>
      <c r="G47" s="126">
        <v>0</v>
      </c>
    </row>
    <row r="48" spans="1:7" x14ac:dyDescent="0.2">
      <c r="A48" s="101" t="s">
        <v>51</v>
      </c>
      <c r="B48" s="114"/>
      <c r="C48" s="127"/>
      <c r="D48" s="127"/>
      <c r="E48" s="127"/>
      <c r="F48" s="127"/>
      <c r="G48" s="127"/>
    </row>
    <row r="49" spans="1:7" x14ac:dyDescent="0.2">
      <c r="A49" s="101" t="s">
        <v>52</v>
      </c>
      <c r="B49" s="114"/>
      <c r="C49" s="127"/>
      <c r="D49" s="127"/>
      <c r="E49" s="127"/>
      <c r="F49" s="127"/>
      <c r="G49" s="127"/>
    </row>
    <row r="50" spans="1:7" x14ac:dyDescent="0.2">
      <c r="A50" s="101" t="s">
        <v>1405</v>
      </c>
      <c r="B50" s="114"/>
      <c r="C50" s="127"/>
      <c r="D50" s="127"/>
      <c r="E50" s="127"/>
      <c r="F50" s="127"/>
      <c r="G50" s="127"/>
    </row>
    <row r="51" spans="1:7" x14ac:dyDescent="0.2">
      <c r="A51" s="101" t="s">
        <v>1406</v>
      </c>
      <c r="B51" s="114"/>
      <c r="C51" s="127"/>
      <c r="D51" s="127"/>
      <c r="E51" s="127"/>
      <c r="F51" s="127"/>
      <c r="G51" s="127"/>
    </row>
    <row r="52" spans="1:7" x14ac:dyDescent="0.2">
      <c r="A52" s="118"/>
      <c r="B52" s="119" t="s">
        <v>1407</v>
      </c>
      <c r="C52" s="118" t="s">
        <v>53</v>
      </c>
      <c r="D52" s="118"/>
      <c r="E52" s="120"/>
      <c r="F52" s="121" t="s">
        <v>287</v>
      </c>
      <c r="G52" s="121"/>
    </row>
    <row r="53" spans="1:7" x14ac:dyDescent="0.2">
      <c r="A53" s="101" t="s">
        <v>54</v>
      </c>
      <c r="B53" s="116" t="s">
        <v>55</v>
      </c>
      <c r="C53" s="122">
        <v>2942.4466568300199</v>
      </c>
      <c r="E53" s="128"/>
      <c r="F53" s="129">
        <f>IF($C$58=0,"",IF(C53="[for completion]","",C53/$C$58))</f>
        <v>0.99391983640087811</v>
      </c>
      <c r="G53" s="130"/>
    </row>
    <row r="54" spans="1:7" x14ac:dyDescent="0.2">
      <c r="A54" s="101" t="s">
        <v>56</v>
      </c>
      <c r="B54" s="116" t="s">
        <v>57</v>
      </c>
      <c r="C54" s="122" t="s">
        <v>58</v>
      </c>
      <c r="E54" s="128"/>
      <c r="F54" s="129"/>
      <c r="G54" s="130"/>
    </row>
    <row r="55" spans="1:7" x14ac:dyDescent="0.2">
      <c r="A55" s="101" t="s">
        <v>60</v>
      </c>
      <c r="B55" s="116" t="s">
        <v>61</v>
      </c>
      <c r="C55" s="122" t="s">
        <v>58</v>
      </c>
      <c r="E55" s="128"/>
      <c r="F55" s="129"/>
      <c r="G55" s="130"/>
    </row>
    <row r="56" spans="1:7" x14ac:dyDescent="0.2">
      <c r="A56" s="101" t="s">
        <v>62</v>
      </c>
      <c r="B56" s="116" t="s">
        <v>63</v>
      </c>
      <c r="C56" s="122">
        <v>18</v>
      </c>
      <c r="E56" s="128"/>
      <c r="F56" s="129">
        <f t="shared" ref="F56" si="0">IF($C$58=0,"",IF(C56="[for completion]","",C56/$C$58))</f>
        <v>6.0801635991218966E-3</v>
      </c>
      <c r="G56" s="130"/>
    </row>
    <row r="57" spans="1:7" x14ac:dyDescent="0.2">
      <c r="A57" s="101" t="s">
        <v>64</v>
      </c>
      <c r="B57" s="101" t="s">
        <v>65</v>
      </c>
      <c r="C57" s="122">
        <v>0</v>
      </c>
      <c r="E57" s="128"/>
      <c r="F57" s="129">
        <f>IF($C$58=0,"",IF(C57="[for completion]","",C57/$C$58))</f>
        <v>0</v>
      </c>
      <c r="G57" s="130"/>
    </row>
    <row r="58" spans="1:7" x14ac:dyDescent="0.2">
      <c r="A58" s="101" t="s">
        <v>66</v>
      </c>
      <c r="B58" s="131" t="s">
        <v>67</v>
      </c>
      <c r="C58" s="132">
        <f>SUM(C53:C57)</f>
        <v>2960.4466568300199</v>
      </c>
      <c r="D58" s="128"/>
      <c r="E58" s="128"/>
      <c r="F58" s="133">
        <f>SUM(F53:F57)</f>
        <v>1</v>
      </c>
      <c r="G58" s="130"/>
    </row>
    <row r="59" spans="1:7" x14ac:dyDescent="0.2">
      <c r="A59" s="101" t="s">
        <v>68</v>
      </c>
      <c r="B59" s="134" t="s">
        <v>171</v>
      </c>
      <c r="C59" s="122"/>
      <c r="E59" s="128"/>
      <c r="F59" s="129">
        <f t="shared" ref="F59:F64" si="1">IF($C$58=0,"",IF(C59="[for completion]","",C59/$C$58))</f>
        <v>0</v>
      </c>
      <c r="G59" s="130"/>
    </row>
    <row r="60" spans="1:7" x14ac:dyDescent="0.2">
      <c r="A60" s="101" t="s">
        <v>69</v>
      </c>
      <c r="B60" s="134" t="s">
        <v>171</v>
      </c>
      <c r="C60" s="122"/>
      <c r="E60" s="128"/>
      <c r="F60" s="129">
        <f t="shared" si="1"/>
        <v>0</v>
      </c>
      <c r="G60" s="130"/>
    </row>
    <row r="61" spans="1:7" x14ac:dyDescent="0.2">
      <c r="A61" s="101" t="s">
        <v>70</v>
      </c>
      <c r="B61" s="134" t="s">
        <v>171</v>
      </c>
      <c r="C61" s="122"/>
      <c r="E61" s="128"/>
      <c r="F61" s="129">
        <f t="shared" si="1"/>
        <v>0</v>
      </c>
      <c r="G61" s="130"/>
    </row>
    <row r="62" spans="1:7" x14ac:dyDescent="0.2">
      <c r="A62" s="101" t="s">
        <v>71</v>
      </c>
      <c r="B62" s="134" t="s">
        <v>171</v>
      </c>
      <c r="C62" s="122"/>
      <c r="E62" s="128"/>
      <c r="F62" s="129">
        <f t="shared" si="1"/>
        <v>0</v>
      </c>
      <c r="G62" s="130"/>
    </row>
    <row r="63" spans="1:7" x14ac:dyDescent="0.2">
      <c r="A63" s="101" t="s">
        <v>72</v>
      </c>
      <c r="B63" s="134" t="s">
        <v>171</v>
      </c>
      <c r="C63" s="122"/>
      <c r="E63" s="128"/>
      <c r="F63" s="129">
        <f t="shared" si="1"/>
        <v>0</v>
      </c>
      <c r="G63" s="130"/>
    </row>
    <row r="64" spans="1:7" x14ac:dyDescent="0.2">
      <c r="A64" s="101" t="s">
        <v>73</v>
      </c>
      <c r="B64" s="134" t="s">
        <v>171</v>
      </c>
      <c r="C64" s="135"/>
      <c r="D64" s="124"/>
      <c r="E64" s="124"/>
      <c r="F64" s="129">
        <f t="shared" si="1"/>
        <v>0</v>
      </c>
      <c r="G64" s="136"/>
    </row>
    <row r="65" spans="1:7" x14ac:dyDescent="0.2">
      <c r="A65" s="118"/>
      <c r="B65" s="119" t="s">
        <v>74</v>
      </c>
      <c r="C65" s="125" t="s">
        <v>75</v>
      </c>
      <c r="D65" s="125" t="s">
        <v>76</v>
      </c>
      <c r="E65" s="120"/>
      <c r="F65" s="121" t="s">
        <v>77</v>
      </c>
      <c r="G65" s="137" t="s">
        <v>78</v>
      </c>
    </row>
    <row r="66" spans="1:7" x14ac:dyDescent="0.2">
      <c r="A66" s="101" t="s">
        <v>79</v>
      </c>
      <c r="B66" s="116" t="s">
        <v>1408</v>
      </c>
      <c r="C66" s="122">
        <v>7.32572096481789</v>
      </c>
      <c r="D66" s="122" t="s">
        <v>48</v>
      </c>
      <c r="E66" s="112"/>
      <c r="F66" s="138"/>
      <c r="G66" s="139"/>
    </row>
    <row r="67" spans="1:7" x14ac:dyDescent="0.2">
      <c r="B67" s="116"/>
      <c r="E67" s="112"/>
      <c r="F67" s="138"/>
      <c r="G67" s="139"/>
    </row>
    <row r="68" spans="1:7" x14ac:dyDescent="0.2">
      <c r="B68" s="116" t="s">
        <v>81</v>
      </c>
      <c r="C68" s="112"/>
      <c r="D68" s="112"/>
      <c r="E68" s="112"/>
      <c r="F68" s="139"/>
      <c r="G68" s="139"/>
    </row>
    <row r="69" spans="1:7" x14ac:dyDescent="0.2">
      <c r="B69" s="116" t="s">
        <v>82</v>
      </c>
      <c r="E69" s="112"/>
      <c r="F69" s="139"/>
      <c r="G69" s="139"/>
    </row>
    <row r="70" spans="1:7" x14ac:dyDescent="0.2">
      <c r="A70" s="101" t="s">
        <v>83</v>
      </c>
      <c r="B70" s="140" t="s">
        <v>112</v>
      </c>
      <c r="C70" s="122">
        <v>37.140262929999999</v>
      </c>
      <c r="D70" s="122" t="s">
        <v>48</v>
      </c>
      <c r="E70" s="140"/>
      <c r="F70" s="130">
        <f t="shared" ref="F70:F76" si="2">IF($C$77=0,"",IF(C70="[for completion]","",C70/$C$77))</f>
        <v>1.2622238314427934E-2</v>
      </c>
      <c r="G70" s="129" t="str">
        <f>IF($D$77=0,"",IF(D70="[Mark as ND1 if not relevant]","",D70/$D$77))</f>
        <v/>
      </c>
    </row>
    <row r="71" spans="1:7" x14ac:dyDescent="0.2">
      <c r="A71" s="101" t="s">
        <v>84</v>
      </c>
      <c r="B71" s="140" t="s">
        <v>114</v>
      </c>
      <c r="C71" s="122">
        <v>118.13802532</v>
      </c>
      <c r="D71" s="122" t="s">
        <v>48</v>
      </c>
      <c r="E71" s="140"/>
      <c r="F71" s="130">
        <f t="shared" si="2"/>
        <v>4.0149589473704929E-2</v>
      </c>
      <c r="G71" s="129" t="str">
        <f t="shared" ref="G71:G76" si="3">IF($D$77=0,"",IF(D71="[Mark as ND1 if not relevant]","",D71/$D$77))</f>
        <v/>
      </c>
    </row>
    <row r="72" spans="1:7" x14ac:dyDescent="0.2">
      <c r="A72" s="101" t="s">
        <v>85</v>
      </c>
      <c r="B72" s="140" t="s">
        <v>116</v>
      </c>
      <c r="C72" s="122">
        <v>192.77608687</v>
      </c>
      <c r="D72" s="122" t="s">
        <v>48</v>
      </c>
      <c r="E72" s="140"/>
      <c r="F72" s="130">
        <f t="shared" si="2"/>
        <v>6.5515575761595779E-2</v>
      </c>
      <c r="G72" s="129" t="str">
        <f t="shared" si="3"/>
        <v/>
      </c>
    </row>
    <row r="73" spans="1:7" x14ac:dyDescent="0.2">
      <c r="A73" s="101" t="s">
        <v>86</v>
      </c>
      <c r="B73" s="140" t="s">
        <v>118</v>
      </c>
      <c r="C73" s="122">
        <v>222.77594196000001</v>
      </c>
      <c r="D73" s="122" t="s">
        <v>48</v>
      </c>
      <c r="E73" s="140"/>
      <c r="F73" s="130">
        <f t="shared" si="2"/>
        <v>7.5711123409117079E-2</v>
      </c>
      <c r="G73" s="129" t="str">
        <f t="shared" si="3"/>
        <v/>
      </c>
    </row>
    <row r="74" spans="1:7" x14ac:dyDescent="0.2">
      <c r="A74" s="101" t="s">
        <v>87</v>
      </c>
      <c r="B74" s="140" t="s">
        <v>120</v>
      </c>
      <c r="C74" s="122">
        <v>249.39381401</v>
      </c>
      <c r="D74" s="122" t="s">
        <v>48</v>
      </c>
      <c r="E74" s="140"/>
      <c r="F74" s="130">
        <f t="shared" si="2"/>
        <v>8.4757293197179215E-2</v>
      </c>
      <c r="G74" s="129" t="str">
        <f t="shared" si="3"/>
        <v/>
      </c>
    </row>
    <row r="75" spans="1:7" x14ac:dyDescent="0.2">
      <c r="A75" s="101" t="s">
        <v>88</v>
      </c>
      <c r="B75" s="140" t="s">
        <v>122</v>
      </c>
      <c r="C75" s="122">
        <v>1418.44761597</v>
      </c>
      <c r="D75" s="122" t="s">
        <v>48</v>
      </c>
      <c r="E75" s="140"/>
      <c r="F75" s="130">
        <f t="shared" si="2"/>
        <v>0.48206400366766322</v>
      </c>
      <c r="G75" s="129" t="str">
        <f t="shared" si="3"/>
        <v/>
      </c>
    </row>
    <row r="76" spans="1:7" x14ac:dyDescent="0.2">
      <c r="A76" s="101" t="s">
        <v>89</v>
      </c>
      <c r="B76" s="140" t="s">
        <v>124</v>
      </c>
      <c r="C76" s="122">
        <v>703.774909769999</v>
      </c>
      <c r="D76" s="122" t="s">
        <v>48</v>
      </c>
      <c r="E76" s="140"/>
      <c r="F76" s="130">
        <f t="shared" si="2"/>
        <v>0.23918017617631185</v>
      </c>
      <c r="G76" s="129" t="str">
        <f t="shared" si="3"/>
        <v/>
      </c>
    </row>
    <row r="77" spans="1:7" x14ac:dyDescent="0.2">
      <c r="A77" s="101" t="s">
        <v>90</v>
      </c>
      <c r="B77" s="141" t="s">
        <v>67</v>
      </c>
      <c r="C77" s="132">
        <f>SUM(C70:C76)</f>
        <v>2942.446656829999</v>
      </c>
      <c r="D77" s="132">
        <f>SUM(D70:D76)</f>
        <v>0</v>
      </c>
      <c r="E77" s="116"/>
      <c r="F77" s="142">
        <f>SUM(F70:F76)</f>
        <v>1</v>
      </c>
      <c r="G77" s="133">
        <f>SUM(G70:G76)</f>
        <v>0</v>
      </c>
    </row>
    <row r="78" spans="1:7" x14ac:dyDescent="0.2">
      <c r="A78" s="101" t="s">
        <v>92</v>
      </c>
      <c r="B78" s="143" t="s">
        <v>93</v>
      </c>
      <c r="C78" s="132"/>
      <c r="D78" s="132"/>
      <c r="E78" s="116"/>
      <c r="F78" s="130">
        <f>IF($C$77=0,"",IF(C78="[for completion]","",C78/$C$77))</f>
        <v>0</v>
      </c>
      <c r="G78" s="129" t="str">
        <f t="shared" ref="G78:G87" si="4">IF($D$77=0,"",IF(D78="[for completion]","",D78/$D$77))</f>
        <v/>
      </c>
    </row>
    <row r="79" spans="1:7" x14ac:dyDescent="0.2">
      <c r="A79" s="101" t="s">
        <v>94</v>
      </c>
      <c r="B79" s="143" t="s">
        <v>95</v>
      </c>
      <c r="C79" s="132"/>
      <c r="D79" s="132"/>
      <c r="E79" s="116"/>
      <c r="F79" s="130">
        <f t="shared" ref="F79:F87" si="5">IF($C$77=0,"",IF(C79="[for completion]","",C79/$C$77))</f>
        <v>0</v>
      </c>
      <c r="G79" s="129" t="str">
        <f t="shared" si="4"/>
        <v/>
      </c>
    </row>
    <row r="80" spans="1:7" x14ac:dyDescent="0.2">
      <c r="A80" s="101" t="s">
        <v>96</v>
      </c>
      <c r="B80" s="143" t="s">
        <v>1409</v>
      </c>
      <c r="C80" s="132"/>
      <c r="D80" s="132"/>
      <c r="E80" s="116"/>
      <c r="F80" s="130">
        <f t="shared" si="5"/>
        <v>0</v>
      </c>
      <c r="G80" s="129" t="str">
        <f t="shared" si="4"/>
        <v/>
      </c>
    </row>
    <row r="81" spans="1:7" x14ac:dyDescent="0.2">
      <c r="A81" s="101" t="s">
        <v>97</v>
      </c>
      <c r="B81" s="143" t="s">
        <v>98</v>
      </c>
      <c r="C81" s="132"/>
      <c r="D81" s="132"/>
      <c r="E81" s="116"/>
      <c r="F81" s="130">
        <f t="shared" si="5"/>
        <v>0</v>
      </c>
      <c r="G81" s="129" t="str">
        <f t="shared" si="4"/>
        <v/>
      </c>
    </row>
    <row r="82" spans="1:7" x14ac:dyDescent="0.2">
      <c r="A82" s="101" t="s">
        <v>99</v>
      </c>
      <c r="B82" s="143" t="s">
        <v>1410</v>
      </c>
      <c r="C82" s="132"/>
      <c r="D82" s="132"/>
      <c r="E82" s="116"/>
      <c r="F82" s="130">
        <f t="shared" si="5"/>
        <v>0</v>
      </c>
      <c r="G82" s="129" t="str">
        <f t="shared" si="4"/>
        <v/>
      </c>
    </row>
    <row r="83" spans="1:7" x14ac:dyDescent="0.2">
      <c r="A83" s="101" t="s">
        <v>100</v>
      </c>
      <c r="B83" s="143"/>
      <c r="C83" s="128"/>
      <c r="D83" s="128"/>
      <c r="E83" s="116"/>
      <c r="F83" s="130"/>
      <c r="G83" s="130"/>
    </row>
    <row r="84" spans="1:7" x14ac:dyDescent="0.2">
      <c r="A84" s="101" t="s">
        <v>101</v>
      </c>
      <c r="B84" s="143"/>
      <c r="C84" s="128"/>
      <c r="D84" s="128"/>
      <c r="E84" s="116"/>
      <c r="F84" s="130"/>
      <c r="G84" s="130"/>
    </row>
    <row r="85" spans="1:7" x14ac:dyDescent="0.2">
      <c r="A85" s="101" t="s">
        <v>102</v>
      </c>
      <c r="B85" s="143"/>
      <c r="C85" s="128"/>
      <c r="D85" s="128"/>
      <c r="E85" s="116"/>
      <c r="F85" s="130"/>
      <c r="G85" s="130"/>
    </row>
    <row r="86" spans="1:7" x14ac:dyDescent="0.2">
      <c r="A86" s="101" t="s">
        <v>103</v>
      </c>
      <c r="B86" s="141"/>
      <c r="C86" s="128"/>
      <c r="D86" s="128"/>
      <c r="E86" s="116"/>
      <c r="F86" s="130">
        <f t="shared" si="5"/>
        <v>0</v>
      </c>
      <c r="G86" s="130" t="str">
        <f t="shared" si="4"/>
        <v/>
      </c>
    </row>
    <row r="87" spans="1:7" x14ac:dyDescent="0.2">
      <c r="A87" s="101" t="s">
        <v>1411</v>
      </c>
      <c r="B87" s="143"/>
      <c r="C87" s="128"/>
      <c r="D87" s="128"/>
      <c r="E87" s="116"/>
      <c r="F87" s="130">
        <f t="shared" si="5"/>
        <v>0</v>
      </c>
      <c r="G87" s="130" t="str">
        <f t="shared" si="4"/>
        <v/>
      </c>
    </row>
    <row r="88" spans="1:7" x14ac:dyDescent="0.2">
      <c r="A88" s="118"/>
      <c r="B88" s="119" t="s">
        <v>104</v>
      </c>
      <c r="C88" s="125" t="s">
        <v>105</v>
      </c>
      <c r="D88" s="125" t="s">
        <v>106</v>
      </c>
      <c r="E88" s="120"/>
      <c r="F88" s="121" t="s">
        <v>1412</v>
      </c>
      <c r="G88" s="118" t="s">
        <v>107</v>
      </c>
    </row>
    <row r="89" spans="1:7" x14ac:dyDescent="0.2">
      <c r="A89" s="101" t="s">
        <v>108</v>
      </c>
      <c r="B89" s="116" t="s">
        <v>80</v>
      </c>
      <c r="C89" s="122">
        <v>3.8368340943683399</v>
      </c>
      <c r="D89" s="122">
        <v>4.8368340943683403</v>
      </c>
      <c r="E89" s="112"/>
      <c r="F89" s="144"/>
      <c r="G89" s="145"/>
    </row>
    <row r="90" spans="1:7" x14ac:dyDescent="0.2">
      <c r="B90" s="116"/>
      <c r="C90" s="146"/>
      <c r="D90" s="146"/>
      <c r="E90" s="112"/>
      <c r="F90" s="144"/>
      <c r="G90" s="145"/>
    </row>
    <row r="91" spans="1:7" x14ac:dyDescent="0.2">
      <c r="B91" s="116" t="s">
        <v>109</v>
      </c>
      <c r="C91" s="147"/>
      <c r="D91" s="147"/>
      <c r="E91" s="112"/>
      <c r="F91" s="145"/>
      <c r="G91" s="145"/>
    </row>
    <row r="92" spans="1:7" x14ac:dyDescent="0.2">
      <c r="A92" s="101" t="s">
        <v>110</v>
      </c>
      <c r="B92" s="116" t="s">
        <v>82</v>
      </c>
      <c r="C92" s="146"/>
      <c r="D92" s="146"/>
      <c r="E92" s="112"/>
      <c r="F92" s="145"/>
      <c r="G92" s="145"/>
    </row>
    <row r="93" spans="1:7" x14ac:dyDescent="0.2">
      <c r="A93" s="101" t="s">
        <v>111</v>
      </c>
      <c r="B93" s="140" t="s">
        <v>112</v>
      </c>
      <c r="C93" s="122">
        <v>0</v>
      </c>
      <c r="D93" s="122">
        <v>0</v>
      </c>
      <c r="E93" s="140"/>
      <c r="F93" s="129">
        <f>IF($C$100=0,"",IF(C93="[for completion]","",IF(C93="","",C93/$C$100)))</f>
        <v>0</v>
      </c>
      <c r="G93" s="129">
        <f>IF($D$100=0,"",IF(D93="[Mark as ND1 if not relevant]","",IF(D93="","",D93/$D$100)))</f>
        <v>0</v>
      </c>
    </row>
    <row r="94" spans="1:7" x14ac:dyDescent="0.2">
      <c r="A94" s="101" t="s">
        <v>113</v>
      </c>
      <c r="B94" s="140" t="s">
        <v>114</v>
      </c>
      <c r="C94" s="122">
        <v>500</v>
      </c>
      <c r="D94" s="122">
        <v>0</v>
      </c>
      <c r="E94" s="140"/>
      <c r="F94" s="129">
        <f t="shared" ref="F94:F99" si="6">IF($C$100=0,"",IF(C94="[for completion]","",IF(C94="","",C94/$C$100)))</f>
        <v>0.22222222222222221</v>
      </c>
      <c r="G94" s="129">
        <f t="shared" ref="G94:G99" si="7">IF($D$100=0,"",IF(D94="[Mark as ND1 if not relevant]","",IF(D94="","",D94/$D$100)))</f>
        <v>0</v>
      </c>
    </row>
    <row r="95" spans="1:7" x14ac:dyDescent="0.2">
      <c r="A95" s="101" t="s">
        <v>115</v>
      </c>
      <c r="B95" s="140" t="s">
        <v>116</v>
      </c>
      <c r="C95" s="122">
        <v>500</v>
      </c>
      <c r="D95" s="122">
        <v>500</v>
      </c>
      <c r="E95" s="140"/>
      <c r="F95" s="129">
        <f t="shared" si="6"/>
        <v>0.22222222222222221</v>
      </c>
      <c r="G95" s="129">
        <f t="shared" si="7"/>
        <v>0.22222222222222221</v>
      </c>
    </row>
    <row r="96" spans="1:7" x14ac:dyDescent="0.2">
      <c r="A96" s="101" t="s">
        <v>117</v>
      </c>
      <c r="B96" s="140" t="s">
        <v>118</v>
      </c>
      <c r="C96" s="122">
        <v>500</v>
      </c>
      <c r="D96" s="122">
        <v>500</v>
      </c>
      <c r="E96" s="140"/>
      <c r="F96" s="129">
        <f t="shared" si="6"/>
        <v>0.22222222222222221</v>
      </c>
      <c r="G96" s="129">
        <f t="shared" si="7"/>
        <v>0.22222222222222221</v>
      </c>
    </row>
    <row r="97" spans="1:7" x14ac:dyDescent="0.2">
      <c r="A97" s="101" t="s">
        <v>119</v>
      </c>
      <c r="B97" s="140" t="s">
        <v>120</v>
      </c>
      <c r="C97" s="122">
        <v>0</v>
      </c>
      <c r="D97" s="122">
        <v>500</v>
      </c>
      <c r="E97" s="140"/>
      <c r="F97" s="129">
        <f t="shared" si="6"/>
        <v>0</v>
      </c>
      <c r="G97" s="129">
        <f t="shared" si="7"/>
        <v>0.22222222222222221</v>
      </c>
    </row>
    <row r="98" spans="1:7" x14ac:dyDescent="0.2">
      <c r="A98" s="101" t="s">
        <v>121</v>
      </c>
      <c r="B98" s="140" t="s">
        <v>122</v>
      </c>
      <c r="C98" s="122">
        <v>750</v>
      </c>
      <c r="D98" s="122">
        <v>750</v>
      </c>
      <c r="E98" s="140"/>
      <c r="F98" s="129">
        <f t="shared" si="6"/>
        <v>0.33333333333333331</v>
      </c>
      <c r="G98" s="129">
        <f t="shared" si="7"/>
        <v>0.33333333333333331</v>
      </c>
    </row>
    <row r="99" spans="1:7" x14ac:dyDescent="0.2">
      <c r="A99" s="101" t="s">
        <v>123</v>
      </c>
      <c r="B99" s="140" t="s">
        <v>124</v>
      </c>
      <c r="C99" s="122">
        <v>0</v>
      </c>
      <c r="D99" s="122">
        <v>0</v>
      </c>
      <c r="E99" s="140"/>
      <c r="F99" s="129">
        <f t="shared" si="6"/>
        <v>0</v>
      </c>
      <c r="G99" s="129">
        <f t="shared" si="7"/>
        <v>0</v>
      </c>
    </row>
    <row r="100" spans="1:7" x14ac:dyDescent="0.2">
      <c r="A100" s="101" t="s">
        <v>125</v>
      </c>
      <c r="B100" s="141" t="s">
        <v>67</v>
      </c>
      <c r="C100" s="132">
        <f>SUM(C93:C99)</f>
        <v>2250</v>
      </c>
      <c r="D100" s="132">
        <f>SUM(D93:D99)</f>
        <v>2250</v>
      </c>
      <c r="E100" s="116"/>
      <c r="F100" s="133">
        <f>SUM(F93:F99)</f>
        <v>1</v>
      </c>
      <c r="G100" s="133">
        <f>SUM(G93:G99)</f>
        <v>1</v>
      </c>
    </row>
    <row r="101" spans="1:7" x14ac:dyDescent="0.2">
      <c r="A101" s="101" t="s">
        <v>126</v>
      </c>
      <c r="B101" s="143" t="s">
        <v>93</v>
      </c>
      <c r="C101" s="132"/>
      <c r="D101" s="132"/>
      <c r="E101" s="116"/>
      <c r="F101" s="129">
        <f t="shared" ref="F101:F105" si="8">IF($C$100=0,"",IF(C101="[for completion]","",C101/$C$100))</f>
        <v>0</v>
      </c>
      <c r="G101" s="129">
        <f t="shared" ref="G101:G105" si="9">IF($D$100=0,"",IF(D101="[for completion]","",D101/$D$100))</f>
        <v>0</v>
      </c>
    </row>
    <row r="102" spans="1:7" x14ac:dyDescent="0.2">
      <c r="A102" s="101" t="s">
        <v>127</v>
      </c>
      <c r="B102" s="143" t="s">
        <v>95</v>
      </c>
      <c r="C102" s="132"/>
      <c r="D102" s="132"/>
      <c r="E102" s="116"/>
      <c r="F102" s="129">
        <f t="shared" si="8"/>
        <v>0</v>
      </c>
      <c r="G102" s="129">
        <f t="shared" si="9"/>
        <v>0</v>
      </c>
    </row>
    <row r="103" spans="1:7" x14ac:dyDescent="0.2">
      <c r="A103" s="101" t="s">
        <v>128</v>
      </c>
      <c r="B103" s="143" t="s">
        <v>1409</v>
      </c>
      <c r="C103" s="132"/>
      <c r="D103" s="132"/>
      <c r="E103" s="116"/>
      <c r="F103" s="129">
        <f t="shared" si="8"/>
        <v>0</v>
      </c>
      <c r="G103" s="129">
        <f t="shared" si="9"/>
        <v>0</v>
      </c>
    </row>
    <row r="104" spans="1:7" x14ac:dyDescent="0.2">
      <c r="A104" s="101" t="s">
        <v>129</v>
      </c>
      <c r="B104" s="143" t="s">
        <v>98</v>
      </c>
      <c r="C104" s="132"/>
      <c r="D104" s="132"/>
      <c r="E104" s="116"/>
      <c r="F104" s="129">
        <f t="shared" si="8"/>
        <v>0</v>
      </c>
      <c r="G104" s="129">
        <f t="shared" si="9"/>
        <v>0</v>
      </c>
    </row>
    <row r="105" spans="1:7" x14ac:dyDescent="0.2">
      <c r="A105" s="101" t="s">
        <v>130</v>
      </c>
      <c r="B105" s="143" t="s">
        <v>1410</v>
      </c>
      <c r="C105" s="132"/>
      <c r="D105" s="132"/>
      <c r="E105" s="116"/>
      <c r="F105" s="129">
        <f t="shared" si="8"/>
        <v>0</v>
      </c>
      <c r="G105" s="129">
        <f t="shared" si="9"/>
        <v>0</v>
      </c>
    </row>
    <row r="106" spans="1:7" x14ac:dyDescent="0.2">
      <c r="A106" s="101" t="s">
        <v>131</v>
      </c>
      <c r="B106" s="143"/>
      <c r="C106" s="128"/>
      <c r="D106" s="128"/>
      <c r="E106" s="116"/>
      <c r="F106" s="130"/>
      <c r="G106" s="130"/>
    </row>
    <row r="107" spans="1:7" x14ac:dyDescent="0.2">
      <c r="A107" s="101" t="s">
        <v>132</v>
      </c>
      <c r="B107" s="143"/>
      <c r="C107" s="128"/>
      <c r="D107" s="128"/>
      <c r="E107" s="116"/>
      <c r="F107" s="130"/>
      <c r="G107" s="130"/>
    </row>
    <row r="108" spans="1:7" x14ac:dyDescent="0.2">
      <c r="A108" s="101" t="s">
        <v>133</v>
      </c>
      <c r="B108" s="141"/>
      <c r="C108" s="128"/>
      <c r="D108" s="128"/>
      <c r="E108" s="116"/>
      <c r="F108" s="130"/>
      <c r="G108" s="130"/>
    </row>
    <row r="109" spans="1:7" x14ac:dyDescent="0.2">
      <c r="A109" s="101" t="s">
        <v>134</v>
      </c>
      <c r="B109" s="143"/>
      <c r="C109" s="128"/>
      <c r="D109" s="128"/>
      <c r="E109" s="116"/>
      <c r="F109" s="130"/>
      <c r="G109" s="130"/>
    </row>
    <row r="110" spans="1:7" x14ac:dyDescent="0.2">
      <c r="A110" s="101" t="s">
        <v>135</v>
      </c>
      <c r="B110" s="143"/>
      <c r="C110" s="128"/>
      <c r="D110" s="128"/>
      <c r="E110" s="116"/>
      <c r="F110" s="130"/>
      <c r="G110" s="130"/>
    </row>
    <row r="111" spans="1:7" x14ac:dyDescent="0.2">
      <c r="A111" s="118"/>
      <c r="B111" s="148" t="s">
        <v>1413</v>
      </c>
      <c r="C111" s="121" t="s">
        <v>136</v>
      </c>
      <c r="D111" s="121" t="s">
        <v>137</v>
      </c>
      <c r="E111" s="120"/>
      <c r="F111" s="121" t="s">
        <v>138</v>
      </c>
      <c r="G111" s="121" t="s">
        <v>139</v>
      </c>
    </row>
    <row r="112" spans="1:7" x14ac:dyDescent="0.2">
      <c r="A112" s="101" t="s">
        <v>140</v>
      </c>
      <c r="B112" s="116" t="s">
        <v>1</v>
      </c>
      <c r="C112" s="122">
        <v>2942.4466568300199</v>
      </c>
      <c r="D112" s="122">
        <v>0</v>
      </c>
      <c r="E112" s="130"/>
      <c r="F112" s="129">
        <f>IF($C$127=0,"",IF(C112="[for completion]","",IF(C112="","",C112/$C$127)))</f>
        <v>1</v>
      </c>
      <c r="G112" s="129" t="str">
        <f>IF($D$129=0,"",IF(D112="[for completion]","",IF(D112="","",D112/$D$129)))</f>
        <v/>
      </c>
    </row>
    <row r="113" spans="1:7" x14ac:dyDescent="0.2">
      <c r="A113" s="101" t="s">
        <v>142</v>
      </c>
      <c r="B113" s="116" t="s">
        <v>143</v>
      </c>
      <c r="C113" s="122">
        <v>0</v>
      </c>
      <c r="D113" s="122">
        <v>0</v>
      </c>
      <c r="E113" s="130"/>
      <c r="F113" s="129">
        <f t="shared" ref="F113:F126" si="10">IF($C$127=0,"",IF(C113="[for completion]","",IF(C113="","",C113/$C$127)))</f>
        <v>0</v>
      </c>
      <c r="G113" s="129" t="str">
        <f t="shared" ref="G113:G128" si="11">IF($D$129=0,"",IF(D113="[for completion]","",IF(D113="","",D113/$D$129)))</f>
        <v/>
      </c>
    </row>
    <row r="114" spans="1:7" x14ac:dyDescent="0.2">
      <c r="A114" s="101" t="s">
        <v>144</v>
      </c>
      <c r="B114" s="116" t="s">
        <v>145</v>
      </c>
      <c r="C114" s="122">
        <v>0</v>
      </c>
      <c r="D114" s="122">
        <v>0</v>
      </c>
      <c r="E114" s="130"/>
      <c r="F114" s="129">
        <f t="shared" si="10"/>
        <v>0</v>
      </c>
      <c r="G114" s="129" t="str">
        <f t="shared" si="11"/>
        <v/>
      </c>
    </row>
    <row r="115" spans="1:7" x14ac:dyDescent="0.2">
      <c r="A115" s="101" t="s">
        <v>146</v>
      </c>
      <c r="B115" s="116" t="s">
        <v>147</v>
      </c>
      <c r="C115" s="122">
        <v>0</v>
      </c>
      <c r="D115" s="122">
        <v>0</v>
      </c>
      <c r="E115" s="130"/>
      <c r="F115" s="129">
        <f t="shared" si="10"/>
        <v>0</v>
      </c>
      <c r="G115" s="129" t="str">
        <f t="shared" si="11"/>
        <v/>
      </c>
    </row>
    <row r="116" spans="1:7" x14ac:dyDescent="0.2">
      <c r="A116" s="101" t="s">
        <v>148</v>
      </c>
      <c r="B116" s="116" t="s">
        <v>149</v>
      </c>
      <c r="C116" s="122">
        <v>0</v>
      </c>
      <c r="D116" s="122">
        <v>0</v>
      </c>
      <c r="E116" s="130"/>
      <c r="F116" s="129">
        <f t="shared" si="10"/>
        <v>0</v>
      </c>
      <c r="G116" s="129" t="str">
        <f t="shared" si="11"/>
        <v/>
      </c>
    </row>
    <row r="117" spans="1:7" x14ac:dyDescent="0.2">
      <c r="A117" s="101" t="s">
        <v>150</v>
      </c>
      <c r="B117" s="116" t="s">
        <v>151</v>
      </c>
      <c r="C117" s="122">
        <v>0</v>
      </c>
      <c r="D117" s="122">
        <v>0</v>
      </c>
      <c r="E117" s="116"/>
      <c r="F117" s="129">
        <f t="shared" si="10"/>
        <v>0</v>
      </c>
      <c r="G117" s="129" t="str">
        <f t="shared" si="11"/>
        <v/>
      </c>
    </row>
    <row r="118" spans="1:7" x14ac:dyDescent="0.2">
      <c r="A118" s="101" t="s">
        <v>152</v>
      </c>
      <c r="B118" s="116" t="s">
        <v>153</v>
      </c>
      <c r="C118" s="122">
        <v>0</v>
      </c>
      <c r="D118" s="122">
        <v>0</v>
      </c>
      <c r="E118" s="116"/>
      <c r="F118" s="129">
        <f t="shared" si="10"/>
        <v>0</v>
      </c>
      <c r="G118" s="129" t="str">
        <f t="shared" si="11"/>
        <v/>
      </c>
    </row>
    <row r="119" spans="1:7" x14ac:dyDescent="0.2">
      <c r="A119" s="101" t="s">
        <v>154</v>
      </c>
      <c r="B119" s="116" t="s">
        <v>155</v>
      </c>
      <c r="C119" s="122">
        <v>0</v>
      </c>
      <c r="D119" s="122">
        <v>0</v>
      </c>
      <c r="E119" s="116"/>
      <c r="F119" s="129">
        <f t="shared" si="10"/>
        <v>0</v>
      </c>
      <c r="G119" s="129" t="str">
        <f t="shared" si="11"/>
        <v/>
      </c>
    </row>
    <row r="120" spans="1:7" x14ac:dyDescent="0.2">
      <c r="A120" s="101" t="s">
        <v>156</v>
      </c>
      <c r="B120" s="116" t="s">
        <v>157</v>
      </c>
      <c r="C120" s="122">
        <v>0</v>
      </c>
      <c r="D120" s="122">
        <v>0</v>
      </c>
      <c r="E120" s="116"/>
      <c r="F120" s="129">
        <f t="shared" si="10"/>
        <v>0</v>
      </c>
      <c r="G120" s="129" t="str">
        <f t="shared" si="11"/>
        <v/>
      </c>
    </row>
    <row r="121" spans="1:7" x14ac:dyDescent="0.2">
      <c r="A121" s="101" t="s">
        <v>158</v>
      </c>
      <c r="B121" s="116" t="s">
        <v>159</v>
      </c>
      <c r="C121" s="122">
        <v>0</v>
      </c>
      <c r="D121" s="122">
        <v>0</v>
      </c>
      <c r="E121" s="116"/>
      <c r="F121" s="129">
        <f t="shared" si="10"/>
        <v>0</v>
      </c>
      <c r="G121" s="129" t="str">
        <f t="shared" si="11"/>
        <v/>
      </c>
    </row>
    <row r="122" spans="1:7" x14ac:dyDescent="0.2">
      <c r="A122" s="101" t="s">
        <v>160</v>
      </c>
      <c r="B122" s="116" t="s">
        <v>161</v>
      </c>
      <c r="C122" s="122">
        <v>0</v>
      </c>
      <c r="D122" s="122">
        <v>0</v>
      </c>
      <c r="E122" s="116"/>
      <c r="F122" s="129">
        <f t="shared" si="10"/>
        <v>0</v>
      </c>
      <c r="G122" s="129" t="str">
        <f t="shared" si="11"/>
        <v/>
      </c>
    </row>
    <row r="123" spans="1:7" x14ac:dyDescent="0.2">
      <c r="A123" s="101" t="s">
        <v>162</v>
      </c>
      <c r="B123" s="116" t="s">
        <v>163</v>
      </c>
      <c r="C123" s="122">
        <v>0</v>
      </c>
      <c r="D123" s="122">
        <v>0</v>
      </c>
      <c r="E123" s="116"/>
      <c r="F123" s="129">
        <f t="shared" si="10"/>
        <v>0</v>
      </c>
      <c r="G123" s="129" t="str">
        <f t="shared" si="11"/>
        <v/>
      </c>
    </row>
    <row r="124" spans="1:7" x14ac:dyDescent="0.2">
      <c r="A124" s="101" t="s">
        <v>164</v>
      </c>
      <c r="B124" s="140" t="s">
        <v>165</v>
      </c>
      <c r="C124" s="122">
        <v>0</v>
      </c>
      <c r="D124" s="122">
        <v>0</v>
      </c>
      <c r="E124" s="116"/>
      <c r="F124" s="129">
        <f t="shared" si="10"/>
        <v>0</v>
      </c>
      <c r="G124" s="129" t="str">
        <f t="shared" si="11"/>
        <v/>
      </c>
    </row>
    <row r="125" spans="1:7" x14ac:dyDescent="0.2">
      <c r="A125" s="101" t="s">
        <v>166</v>
      </c>
      <c r="B125" s="116" t="s">
        <v>167</v>
      </c>
      <c r="C125" s="122">
        <v>0</v>
      </c>
      <c r="D125" s="122">
        <v>0</v>
      </c>
      <c r="E125" s="116"/>
      <c r="F125" s="129">
        <f t="shared" si="10"/>
        <v>0</v>
      </c>
      <c r="G125" s="129" t="str">
        <f t="shared" si="11"/>
        <v/>
      </c>
    </row>
    <row r="126" spans="1:7" x14ac:dyDescent="0.2">
      <c r="A126" s="101" t="s">
        <v>168</v>
      </c>
      <c r="B126" s="116" t="s">
        <v>65</v>
      </c>
      <c r="C126" s="122">
        <v>0</v>
      </c>
      <c r="D126" s="122">
        <v>0</v>
      </c>
      <c r="E126" s="116"/>
      <c r="F126" s="129">
        <f t="shared" si="10"/>
        <v>0</v>
      </c>
      <c r="G126" s="129" t="str">
        <f t="shared" si="11"/>
        <v/>
      </c>
    </row>
    <row r="127" spans="1:7" x14ac:dyDescent="0.2">
      <c r="A127" s="101" t="s">
        <v>169</v>
      </c>
      <c r="B127" s="116" t="s">
        <v>67</v>
      </c>
      <c r="C127" s="122">
        <v>2942.4466568300199</v>
      </c>
      <c r="D127" s="122">
        <v>0</v>
      </c>
      <c r="E127" s="116"/>
      <c r="F127" s="149">
        <f>SUM(F112:F126)</f>
        <v>1</v>
      </c>
      <c r="G127" s="149">
        <f>SUM(G112:G126)</f>
        <v>0</v>
      </c>
    </row>
    <row r="128" spans="1:7" x14ac:dyDescent="0.2">
      <c r="A128" s="101" t="s">
        <v>170</v>
      </c>
      <c r="B128" s="134" t="s">
        <v>171</v>
      </c>
      <c r="C128" s="122">
        <v>0</v>
      </c>
      <c r="D128" s="122">
        <v>0</v>
      </c>
      <c r="E128" s="116"/>
      <c r="F128" s="129" t="str">
        <f t="shared" ref="F128" si="12">IF($C$129=0,"",IF(C128="[for completion]","",IF(C128="","",C128/$C$129)))</f>
        <v/>
      </c>
      <c r="G128" s="129" t="str">
        <f t="shared" si="11"/>
        <v/>
      </c>
    </row>
    <row r="129" spans="1:7" x14ac:dyDescent="0.2">
      <c r="A129" s="101" t="s">
        <v>172</v>
      </c>
      <c r="B129" s="134" t="s">
        <v>171</v>
      </c>
      <c r="C129" s="122">
        <v>0</v>
      </c>
      <c r="D129" s="122">
        <v>0</v>
      </c>
      <c r="E129" s="116"/>
    </row>
    <row r="130" spans="1:7" x14ac:dyDescent="0.2">
      <c r="A130" s="101" t="s">
        <v>173</v>
      </c>
      <c r="B130" s="134" t="s">
        <v>171</v>
      </c>
      <c r="C130" s="122">
        <v>0</v>
      </c>
      <c r="D130" s="122">
        <v>0</v>
      </c>
      <c r="E130" s="116"/>
      <c r="F130" s="129" t="str">
        <f>IF($C$129=0,"",IF(C130="[for completion]","",IF(C130="","",C130/$C$129)))</f>
        <v/>
      </c>
      <c r="G130" s="129" t="str">
        <f>IF($D$129=0,"",IF(D130="[for completion]","",IF(D130="","",D130/$D$129)))</f>
        <v/>
      </c>
    </row>
    <row r="131" spans="1:7" x14ac:dyDescent="0.2">
      <c r="A131" s="101" t="s">
        <v>174</v>
      </c>
      <c r="B131" s="134" t="s">
        <v>171</v>
      </c>
      <c r="C131" s="122">
        <v>0</v>
      </c>
      <c r="D131" s="122">
        <v>0</v>
      </c>
      <c r="E131" s="116"/>
      <c r="F131" s="129" t="str">
        <f t="shared" ref="F131:F136" si="13">IF($C$129=0,"",IF(C131="[for completion]","",C131/$C$129))</f>
        <v/>
      </c>
      <c r="G131" s="129" t="str">
        <f t="shared" ref="G131:G136" si="14">IF($D$129=0,"",IF(D131="[for completion]","",D131/$D$129))</f>
        <v/>
      </c>
    </row>
    <row r="132" spans="1:7" x14ac:dyDescent="0.2">
      <c r="A132" s="101" t="s">
        <v>175</v>
      </c>
      <c r="B132" s="134" t="s">
        <v>171</v>
      </c>
      <c r="C132" s="122">
        <v>0</v>
      </c>
      <c r="D132" s="122">
        <v>0</v>
      </c>
      <c r="E132" s="116"/>
      <c r="F132" s="129" t="str">
        <f t="shared" si="13"/>
        <v/>
      </c>
      <c r="G132" s="129" t="str">
        <f t="shared" si="14"/>
        <v/>
      </c>
    </row>
    <row r="133" spans="1:7" x14ac:dyDescent="0.2">
      <c r="A133" s="101" t="s">
        <v>176</v>
      </c>
      <c r="B133" s="134" t="s">
        <v>171</v>
      </c>
      <c r="C133" s="122">
        <v>0</v>
      </c>
      <c r="D133" s="122">
        <v>0</v>
      </c>
      <c r="E133" s="116"/>
      <c r="F133" s="129" t="str">
        <f t="shared" si="13"/>
        <v/>
      </c>
      <c r="G133" s="129" t="str">
        <f t="shared" si="14"/>
        <v/>
      </c>
    </row>
    <row r="134" spans="1:7" x14ac:dyDescent="0.2">
      <c r="A134" s="101" t="s">
        <v>177</v>
      </c>
      <c r="B134" s="134" t="s">
        <v>171</v>
      </c>
      <c r="C134" s="122">
        <v>0</v>
      </c>
      <c r="D134" s="122">
        <v>0</v>
      </c>
      <c r="E134" s="116"/>
      <c r="F134" s="129" t="str">
        <f t="shared" si="13"/>
        <v/>
      </c>
      <c r="G134" s="129" t="str">
        <f t="shared" si="14"/>
        <v/>
      </c>
    </row>
    <row r="135" spans="1:7" x14ac:dyDescent="0.2">
      <c r="A135" s="101" t="s">
        <v>178</v>
      </c>
      <c r="B135" s="134" t="s">
        <v>171</v>
      </c>
      <c r="C135" s="122">
        <v>0</v>
      </c>
      <c r="D135" s="122">
        <v>0</v>
      </c>
      <c r="E135" s="116"/>
      <c r="F135" s="129" t="str">
        <f t="shared" si="13"/>
        <v/>
      </c>
      <c r="G135" s="129" t="str">
        <f t="shared" si="14"/>
        <v/>
      </c>
    </row>
    <row r="136" spans="1:7" x14ac:dyDescent="0.2">
      <c r="A136" s="101" t="s">
        <v>179</v>
      </c>
      <c r="B136" s="134" t="s">
        <v>171</v>
      </c>
      <c r="C136" s="122">
        <v>0</v>
      </c>
      <c r="D136" s="122">
        <v>0</v>
      </c>
      <c r="E136" s="116"/>
      <c r="F136" s="129" t="str">
        <f t="shared" si="13"/>
        <v/>
      </c>
      <c r="G136" s="129" t="str">
        <f t="shared" si="14"/>
        <v/>
      </c>
    </row>
    <row r="137" spans="1:7" x14ac:dyDescent="0.2">
      <c r="A137" s="118"/>
      <c r="B137" s="119" t="s">
        <v>180</v>
      </c>
      <c r="C137" s="121" t="s">
        <v>136</v>
      </c>
      <c r="D137" s="121" t="s">
        <v>137</v>
      </c>
      <c r="E137" s="120"/>
      <c r="F137" s="121" t="s">
        <v>138</v>
      </c>
      <c r="G137" s="121" t="s">
        <v>139</v>
      </c>
    </row>
    <row r="138" spans="1:7" x14ac:dyDescent="0.2">
      <c r="A138" s="101" t="s">
        <v>181</v>
      </c>
      <c r="B138" s="116" t="s">
        <v>1</v>
      </c>
      <c r="C138" s="122">
        <v>2250</v>
      </c>
      <c r="D138" s="122">
        <v>0</v>
      </c>
      <c r="E138" s="130"/>
      <c r="F138" s="129">
        <f>IF($C$153=0,"",IF(C138="[for completion]","",IF(C138="","",C138/$C$153)))</f>
        <v>1</v>
      </c>
      <c r="G138" s="129" t="str">
        <f>IF($D$155=0,"",IF(D138="[for completion]","",IF(D138="","",D138/$D$155)))</f>
        <v/>
      </c>
    </row>
    <row r="139" spans="1:7" x14ac:dyDescent="0.2">
      <c r="A139" s="101" t="s">
        <v>182</v>
      </c>
      <c r="B139" s="116" t="s">
        <v>143</v>
      </c>
      <c r="C139" s="122">
        <v>0</v>
      </c>
      <c r="D139" s="122">
        <v>0</v>
      </c>
      <c r="E139" s="130"/>
      <c r="F139" s="129">
        <f t="shared" ref="F139:F152" si="15">IF($C$153=0,"",IF(C139="[for completion]","",IF(C139="","",C139/$C$153)))</f>
        <v>0</v>
      </c>
      <c r="G139" s="129" t="str">
        <f t="shared" ref="G139:G154" si="16">IF($D$155=0,"",IF(D139="[for completion]","",IF(D139="","",D139/$D$155)))</f>
        <v/>
      </c>
    </row>
    <row r="140" spans="1:7" x14ac:dyDescent="0.2">
      <c r="A140" s="101" t="s">
        <v>183</v>
      </c>
      <c r="B140" s="116" t="s">
        <v>145</v>
      </c>
      <c r="C140" s="122">
        <v>0</v>
      </c>
      <c r="D140" s="122">
        <v>0</v>
      </c>
      <c r="E140" s="130"/>
      <c r="F140" s="129">
        <f t="shared" si="15"/>
        <v>0</v>
      </c>
      <c r="G140" s="129" t="str">
        <f t="shared" si="16"/>
        <v/>
      </c>
    </row>
    <row r="141" spans="1:7" x14ac:dyDescent="0.2">
      <c r="A141" s="101" t="s">
        <v>184</v>
      </c>
      <c r="B141" s="116" t="s">
        <v>147</v>
      </c>
      <c r="C141" s="122">
        <v>0</v>
      </c>
      <c r="D141" s="122">
        <v>0</v>
      </c>
      <c r="E141" s="130"/>
      <c r="F141" s="129">
        <f t="shared" si="15"/>
        <v>0</v>
      </c>
      <c r="G141" s="129" t="str">
        <f t="shared" si="16"/>
        <v/>
      </c>
    </row>
    <row r="142" spans="1:7" x14ac:dyDescent="0.2">
      <c r="A142" s="101" t="s">
        <v>185</v>
      </c>
      <c r="B142" s="116" t="s">
        <v>149</v>
      </c>
      <c r="C142" s="122">
        <v>0</v>
      </c>
      <c r="D142" s="122">
        <v>0</v>
      </c>
      <c r="E142" s="130"/>
      <c r="F142" s="129">
        <f t="shared" si="15"/>
        <v>0</v>
      </c>
      <c r="G142" s="129" t="str">
        <f t="shared" si="16"/>
        <v/>
      </c>
    </row>
    <row r="143" spans="1:7" x14ac:dyDescent="0.2">
      <c r="A143" s="101" t="s">
        <v>186</v>
      </c>
      <c r="B143" s="116" t="s">
        <v>151</v>
      </c>
      <c r="C143" s="122">
        <v>0</v>
      </c>
      <c r="D143" s="122">
        <v>0</v>
      </c>
      <c r="E143" s="116"/>
      <c r="F143" s="129">
        <f t="shared" si="15"/>
        <v>0</v>
      </c>
      <c r="G143" s="129" t="str">
        <f t="shared" si="16"/>
        <v/>
      </c>
    </row>
    <row r="144" spans="1:7" x14ac:dyDescent="0.2">
      <c r="A144" s="101" t="s">
        <v>187</v>
      </c>
      <c r="B144" s="116" t="s">
        <v>153</v>
      </c>
      <c r="C144" s="122">
        <v>0</v>
      </c>
      <c r="D144" s="122">
        <v>0</v>
      </c>
      <c r="E144" s="116"/>
      <c r="F144" s="129">
        <f t="shared" si="15"/>
        <v>0</v>
      </c>
      <c r="G144" s="129" t="str">
        <f t="shared" si="16"/>
        <v/>
      </c>
    </row>
    <row r="145" spans="1:7" x14ac:dyDescent="0.2">
      <c r="A145" s="101" t="s">
        <v>188</v>
      </c>
      <c r="B145" s="116" t="s">
        <v>155</v>
      </c>
      <c r="C145" s="122">
        <v>0</v>
      </c>
      <c r="D145" s="122">
        <v>0</v>
      </c>
      <c r="E145" s="116"/>
      <c r="F145" s="129">
        <f t="shared" si="15"/>
        <v>0</v>
      </c>
      <c r="G145" s="129" t="str">
        <f t="shared" si="16"/>
        <v/>
      </c>
    </row>
    <row r="146" spans="1:7" x14ac:dyDescent="0.2">
      <c r="A146" s="101" t="s">
        <v>189</v>
      </c>
      <c r="B146" s="116" t="s">
        <v>157</v>
      </c>
      <c r="C146" s="122">
        <v>0</v>
      </c>
      <c r="D146" s="122">
        <v>0</v>
      </c>
      <c r="E146" s="116"/>
      <c r="F146" s="129">
        <f t="shared" si="15"/>
        <v>0</v>
      </c>
      <c r="G146" s="129" t="str">
        <f t="shared" si="16"/>
        <v/>
      </c>
    </row>
    <row r="147" spans="1:7" x14ac:dyDescent="0.2">
      <c r="A147" s="101" t="s">
        <v>190</v>
      </c>
      <c r="B147" s="116" t="s">
        <v>159</v>
      </c>
      <c r="C147" s="122">
        <v>0</v>
      </c>
      <c r="D147" s="122">
        <v>0</v>
      </c>
      <c r="E147" s="116"/>
      <c r="F147" s="129">
        <f t="shared" si="15"/>
        <v>0</v>
      </c>
      <c r="G147" s="129" t="str">
        <f t="shared" si="16"/>
        <v/>
      </c>
    </row>
    <row r="148" spans="1:7" x14ac:dyDescent="0.2">
      <c r="A148" s="101" t="s">
        <v>191</v>
      </c>
      <c r="B148" s="116" t="s">
        <v>161</v>
      </c>
      <c r="C148" s="122">
        <v>0</v>
      </c>
      <c r="D148" s="122">
        <v>0</v>
      </c>
      <c r="E148" s="116"/>
      <c r="F148" s="129">
        <f t="shared" si="15"/>
        <v>0</v>
      </c>
      <c r="G148" s="129" t="str">
        <f t="shared" si="16"/>
        <v/>
      </c>
    </row>
    <row r="149" spans="1:7" x14ac:dyDescent="0.2">
      <c r="A149" s="101" t="s">
        <v>192</v>
      </c>
      <c r="B149" s="116" t="s">
        <v>163</v>
      </c>
      <c r="C149" s="122">
        <v>0</v>
      </c>
      <c r="D149" s="122">
        <v>0</v>
      </c>
      <c r="E149" s="116"/>
      <c r="F149" s="129">
        <f t="shared" si="15"/>
        <v>0</v>
      </c>
      <c r="G149" s="129" t="str">
        <f t="shared" si="16"/>
        <v/>
      </c>
    </row>
    <row r="150" spans="1:7" x14ac:dyDescent="0.2">
      <c r="A150" s="101" t="s">
        <v>193</v>
      </c>
      <c r="B150" s="140" t="s">
        <v>165</v>
      </c>
      <c r="C150" s="122">
        <v>0</v>
      </c>
      <c r="D150" s="122">
        <v>0</v>
      </c>
      <c r="E150" s="116"/>
      <c r="F150" s="129">
        <f t="shared" si="15"/>
        <v>0</v>
      </c>
      <c r="G150" s="129" t="str">
        <f t="shared" si="16"/>
        <v/>
      </c>
    </row>
    <row r="151" spans="1:7" x14ac:dyDescent="0.2">
      <c r="A151" s="101" t="s">
        <v>194</v>
      </c>
      <c r="B151" s="116" t="s">
        <v>167</v>
      </c>
      <c r="C151" s="122">
        <v>0</v>
      </c>
      <c r="D151" s="122">
        <v>0</v>
      </c>
      <c r="E151" s="116"/>
      <c r="F151" s="129">
        <f t="shared" si="15"/>
        <v>0</v>
      </c>
      <c r="G151" s="129" t="str">
        <f t="shared" si="16"/>
        <v/>
      </c>
    </row>
    <row r="152" spans="1:7" x14ac:dyDescent="0.2">
      <c r="A152" s="101" t="s">
        <v>195</v>
      </c>
      <c r="B152" s="116" t="s">
        <v>65</v>
      </c>
      <c r="C152" s="122">
        <v>0</v>
      </c>
      <c r="D152" s="122">
        <v>0</v>
      </c>
      <c r="E152" s="116"/>
      <c r="F152" s="129">
        <f t="shared" si="15"/>
        <v>0</v>
      </c>
      <c r="G152" s="129" t="str">
        <f t="shared" si="16"/>
        <v/>
      </c>
    </row>
    <row r="153" spans="1:7" x14ac:dyDescent="0.2">
      <c r="A153" s="101" t="s">
        <v>196</v>
      </c>
      <c r="B153" s="116" t="s">
        <v>67</v>
      </c>
      <c r="C153" s="122">
        <v>2250</v>
      </c>
      <c r="D153" s="122">
        <v>0</v>
      </c>
      <c r="E153" s="116"/>
      <c r="F153" s="149">
        <f>SUM(F138:F152)</f>
        <v>1</v>
      </c>
      <c r="G153" s="149">
        <f>SUM(G138:G152)</f>
        <v>0</v>
      </c>
    </row>
    <row r="154" spans="1:7" x14ac:dyDescent="0.2">
      <c r="A154" s="101" t="s">
        <v>197</v>
      </c>
      <c r="B154" s="141" t="s">
        <v>171</v>
      </c>
      <c r="C154" s="122">
        <v>0</v>
      </c>
      <c r="D154" s="122">
        <v>0</v>
      </c>
      <c r="E154" s="116"/>
      <c r="F154" s="129" t="str">
        <f t="shared" ref="F154" si="17">IF($C$155=0,"",IF(C154="[for completion]","",IF(C154="","",C154/$C$155)))</f>
        <v/>
      </c>
      <c r="G154" s="129" t="str">
        <f t="shared" si="16"/>
        <v/>
      </c>
    </row>
    <row r="155" spans="1:7" x14ac:dyDescent="0.2">
      <c r="A155" s="101" t="s">
        <v>198</v>
      </c>
      <c r="B155" s="141" t="s">
        <v>171</v>
      </c>
      <c r="C155" s="122">
        <v>0</v>
      </c>
      <c r="D155" s="122">
        <v>0</v>
      </c>
      <c r="E155" s="116"/>
    </row>
    <row r="156" spans="1:7" x14ac:dyDescent="0.2">
      <c r="A156" s="101" t="s">
        <v>199</v>
      </c>
      <c r="B156" s="134" t="s">
        <v>171</v>
      </c>
      <c r="C156" s="122">
        <v>0</v>
      </c>
      <c r="D156" s="122">
        <v>0</v>
      </c>
      <c r="E156" s="116"/>
      <c r="F156" s="129" t="str">
        <f>IF($C$155=0,"",IF(C156="[for completion]","",IF(C156="","",C156/$C$155)))</f>
        <v/>
      </c>
      <c r="G156" s="129" t="str">
        <f>IF($D$155=0,"",IF(D156="[for completion]","",IF(D156="","",D156/$D$155)))</f>
        <v/>
      </c>
    </row>
    <row r="157" spans="1:7" x14ac:dyDescent="0.2">
      <c r="A157" s="101" t="s">
        <v>200</v>
      </c>
      <c r="B157" s="134" t="s">
        <v>171</v>
      </c>
      <c r="C157" s="122">
        <v>0</v>
      </c>
      <c r="D157" s="122">
        <v>0</v>
      </c>
      <c r="E157" s="116"/>
      <c r="F157" s="129" t="str">
        <f t="shared" ref="F157:F162" si="18">IF($C$155=0,"",IF(C157="[for completion]","",IF(C157="","",C157/$C$155)))</f>
        <v/>
      </c>
      <c r="G157" s="129" t="str">
        <f t="shared" ref="G157:G162" si="19">IF($D$155=0,"",IF(D157="[for completion]","",IF(D157="","",D157/$D$155)))</f>
        <v/>
      </c>
    </row>
    <row r="158" spans="1:7" x14ac:dyDescent="0.2">
      <c r="A158" s="101" t="s">
        <v>201</v>
      </c>
      <c r="B158" s="134" t="s">
        <v>171</v>
      </c>
      <c r="C158" s="122">
        <v>0</v>
      </c>
      <c r="D158" s="122">
        <v>0</v>
      </c>
      <c r="E158" s="116"/>
      <c r="F158" s="129" t="str">
        <f t="shared" si="18"/>
        <v/>
      </c>
      <c r="G158" s="129" t="str">
        <f t="shared" si="19"/>
        <v/>
      </c>
    </row>
    <row r="159" spans="1:7" x14ac:dyDescent="0.2">
      <c r="A159" s="101" t="s">
        <v>202</v>
      </c>
      <c r="B159" s="134" t="s">
        <v>171</v>
      </c>
      <c r="C159" s="122">
        <v>0</v>
      </c>
      <c r="D159" s="122">
        <v>0</v>
      </c>
      <c r="E159" s="116"/>
      <c r="F159" s="129" t="str">
        <f t="shared" si="18"/>
        <v/>
      </c>
      <c r="G159" s="129" t="str">
        <f t="shared" si="19"/>
        <v/>
      </c>
    </row>
    <row r="160" spans="1:7" x14ac:dyDescent="0.2">
      <c r="A160" s="101" t="s">
        <v>203</v>
      </c>
      <c r="B160" s="134" t="s">
        <v>171</v>
      </c>
      <c r="C160" s="122">
        <v>0</v>
      </c>
      <c r="D160" s="122">
        <v>0</v>
      </c>
      <c r="E160" s="116"/>
      <c r="F160" s="129" t="str">
        <f t="shared" si="18"/>
        <v/>
      </c>
      <c r="G160" s="129" t="str">
        <f t="shared" si="19"/>
        <v/>
      </c>
    </row>
    <row r="161" spans="1:7" x14ac:dyDescent="0.2">
      <c r="A161" s="101" t="s">
        <v>204</v>
      </c>
      <c r="B161" s="134" t="s">
        <v>171</v>
      </c>
      <c r="C161" s="122">
        <v>0</v>
      </c>
      <c r="D161" s="122">
        <v>0</v>
      </c>
      <c r="E161" s="116"/>
      <c r="F161" s="129" t="str">
        <f t="shared" si="18"/>
        <v/>
      </c>
      <c r="G161" s="129" t="str">
        <f t="shared" si="19"/>
        <v/>
      </c>
    </row>
    <row r="162" spans="1:7" x14ac:dyDescent="0.2">
      <c r="A162" s="101" t="s">
        <v>205</v>
      </c>
      <c r="B162" s="134" t="s">
        <v>171</v>
      </c>
      <c r="C162" s="122">
        <v>0</v>
      </c>
      <c r="D162" s="122">
        <v>0</v>
      </c>
      <c r="E162" s="116"/>
      <c r="F162" s="129" t="str">
        <f t="shared" si="18"/>
        <v/>
      </c>
      <c r="G162" s="129" t="str">
        <f t="shared" si="19"/>
        <v/>
      </c>
    </row>
    <row r="163" spans="1:7" x14ac:dyDescent="0.2">
      <c r="A163" s="118"/>
      <c r="B163" s="119" t="s">
        <v>206</v>
      </c>
      <c r="C163" s="125" t="s">
        <v>136</v>
      </c>
      <c r="D163" s="125" t="s">
        <v>137</v>
      </c>
      <c r="E163" s="120"/>
      <c r="F163" s="125" t="s">
        <v>138</v>
      </c>
      <c r="G163" s="125" t="s">
        <v>139</v>
      </c>
    </row>
    <row r="164" spans="1:7" x14ac:dyDescent="0.2">
      <c r="A164" s="101" t="s">
        <v>207</v>
      </c>
      <c r="B164" s="94" t="s">
        <v>208</v>
      </c>
      <c r="C164" s="122">
        <v>2250</v>
      </c>
      <c r="D164" s="122">
        <f t="shared" ref="D164:D166" si="20">C164</f>
        <v>2250</v>
      </c>
      <c r="E164" s="150"/>
      <c r="F164" s="129">
        <f>IF($C$167=0,"",IF(C164="[for completion]","",IF(C164="","",C164/$C$167)))</f>
        <v>1</v>
      </c>
      <c r="G164" s="129">
        <f>IF($D$167=0,"",IF(D164="[for completion]","",IF(D164="","",D164/$D$167)))</f>
        <v>1</v>
      </c>
    </row>
    <row r="165" spans="1:7" x14ac:dyDescent="0.2">
      <c r="A165" s="101" t="s">
        <v>209</v>
      </c>
      <c r="B165" s="94" t="s">
        <v>210</v>
      </c>
      <c r="C165" s="122">
        <v>0</v>
      </c>
      <c r="D165" s="122">
        <f t="shared" si="20"/>
        <v>0</v>
      </c>
      <c r="E165" s="150"/>
      <c r="F165" s="129">
        <f t="shared" ref="F165:F166" si="21">IF($C$167=0,"",IF(C165="[for completion]","",IF(C165="","",C165/$C$167)))</f>
        <v>0</v>
      </c>
      <c r="G165" s="129">
        <f t="shared" ref="G165:G166" si="22">IF($D$167=0,"",IF(D165="[for completion]","",IF(D165="","",D165/$D$167)))</f>
        <v>0</v>
      </c>
    </row>
    <row r="166" spans="1:7" x14ac:dyDescent="0.2">
      <c r="A166" s="101" t="s">
        <v>211</v>
      </c>
      <c r="B166" s="94" t="s">
        <v>65</v>
      </c>
      <c r="C166" s="122">
        <v>0</v>
      </c>
      <c r="D166" s="122">
        <f t="shared" si="20"/>
        <v>0</v>
      </c>
      <c r="E166" s="150"/>
      <c r="F166" s="129">
        <f t="shared" si="21"/>
        <v>0</v>
      </c>
      <c r="G166" s="129">
        <f t="shared" si="22"/>
        <v>0</v>
      </c>
    </row>
    <row r="167" spans="1:7" x14ac:dyDescent="0.2">
      <c r="A167" s="101" t="s">
        <v>212</v>
      </c>
      <c r="B167" s="151" t="s">
        <v>67</v>
      </c>
      <c r="C167" s="152">
        <f>SUM(C164:C166)</f>
        <v>2250</v>
      </c>
      <c r="D167" s="152">
        <f>SUM(D164:D166)</f>
        <v>2250</v>
      </c>
      <c r="E167" s="150"/>
      <c r="F167" s="153">
        <f>SUM(F164:F166)</f>
        <v>1</v>
      </c>
      <c r="G167" s="153">
        <f>SUM(G164:G166)</f>
        <v>1</v>
      </c>
    </row>
    <row r="168" spans="1:7" x14ac:dyDescent="0.2">
      <c r="A168" s="101" t="s">
        <v>213</v>
      </c>
      <c r="B168" s="151"/>
      <c r="C168" s="152"/>
      <c r="D168" s="152"/>
      <c r="E168" s="150"/>
      <c r="F168" s="150"/>
      <c r="G168" s="140"/>
    </row>
    <row r="169" spans="1:7" x14ac:dyDescent="0.2">
      <c r="A169" s="101" t="s">
        <v>214</v>
      </c>
      <c r="B169" s="151"/>
      <c r="C169" s="152"/>
      <c r="D169" s="152"/>
      <c r="E169" s="150"/>
      <c r="F169" s="150"/>
      <c r="G169" s="140"/>
    </row>
    <row r="170" spans="1:7" x14ac:dyDescent="0.2">
      <c r="A170" s="101" t="s">
        <v>215</v>
      </c>
      <c r="B170" s="151"/>
      <c r="C170" s="152"/>
      <c r="D170" s="152"/>
      <c r="E170" s="150"/>
      <c r="F170" s="150"/>
      <c r="G170" s="140"/>
    </row>
    <row r="171" spans="1:7" x14ac:dyDescent="0.2">
      <c r="A171" s="101" t="s">
        <v>216</v>
      </c>
      <c r="B171" s="151"/>
      <c r="C171" s="152"/>
      <c r="D171" s="152"/>
      <c r="E171" s="150"/>
      <c r="F171" s="150"/>
      <c r="G171" s="140"/>
    </row>
    <row r="172" spans="1:7" x14ac:dyDescent="0.2">
      <c r="A172" s="101" t="s">
        <v>217</v>
      </c>
      <c r="B172" s="151"/>
      <c r="C172" s="152"/>
      <c r="D172" s="152"/>
      <c r="E172" s="150"/>
      <c r="F172" s="150"/>
      <c r="G172" s="140"/>
    </row>
    <row r="173" spans="1:7" x14ac:dyDescent="0.2">
      <c r="A173" s="118"/>
      <c r="B173" s="119" t="s">
        <v>218</v>
      </c>
      <c r="C173" s="118" t="s">
        <v>136</v>
      </c>
      <c r="D173" s="118"/>
      <c r="E173" s="120"/>
      <c r="F173" s="121" t="s">
        <v>219</v>
      </c>
      <c r="G173" s="121"/>
    </row>
    <row r="174" spans="1:7" x14ac:dyDescent="0.2">
      <c r="A174" s="101" t="s">
        <v>220</v>
      </c>
      <c r="B174" s="116" t="s">
        <v>221</v>
      </c>
      <c r="C174" s="122">
        <v>0</v>
      </c>
      <c r="D174" s="112"/>
      <c r="E174" s="104"/>
      <c r="F174" s="129">
        <f>IF($C$179=0,"",IF(C174="[for completion]","",C174/$C$179))</f>
        <v>0</v>
      </c>
      <c r="G174" s="130"/>
    </row>
    <row r="175" spans="1:7" ht="30" x14ac:dyDescent="0.2">
      <c r="A175" s="101" t="s">
        <v>222</v>
      </c>
      <c r="B175" s="116" t="s">
        <v>223</v>
      </c>
      <c r="C175" s="122">
        <v>18</v>
      </c>
      <c r="E175" s="136"/>
      <c r="F175" s="129">
        <f>IF($C$179=0,"",IF(C175="[for completion]","",C175/$C$179))</f>
        <v>1</v>
      </c>
      <c r="G175" s="130"/>
    </row>
    <row r="176" spans="1:7" x14ac:dyDescent="0.2">
      <c r="A176" s="101" t="s">
        <v>224</v>
      </c>
      <c r="B176" s="116" t="s">
        <v>225</v>
      </c>
      <c r="C176" s="122">
        <v>0</v>
      </c>
      <c r="E176" s="136"/>
      <c r="F176" s="129"/>
      <c r="G176" s="130"/>
    </row>
    <row r="177" spans="1:7" x14ac:dyDescent="0.2">
      <c r="A177" s="101" t="s">
        <v>226</v>
      </c>
      <c r="B177" s="116" t="s">
        <v>227</v>
      </c>
      <c r="C177" s="122">
        <v>0</v>
      </c>
      <c r="E177" s="136"/>
      <c r="F177" s="129">
        <f t="shared" ref="F177:F187" si="23">IF($C$179=0,"",IF(C177="[for completion]","",C177/$C$179))</f>
        <v>0</v>
      </c>
      <c r="G177" s="130"/>
    </row>
    <row r="178" spans="1:7" x14ac:dyDescent="0.2">
      <c r="A178" s="101" t="s">
        <v>228</v>
      </c>
      <c r="B178" s="116" t="s">
        <v>65</v>
      </c>
      <c r="C178" s="122">
        <v>0</v>
      </c>
      <c r="E178" s="136"/>
      <c r="F178" s="129">
        <f t="shared" si="23"/>
        <v>0</v>
      </c>
      <c r="G178" s="130"/>
    </row>
    <row r="179" spans="1:7" x14ac:dyDescent="0.2">
      <c r="A179" s="101" t="s">
        <v>229</v>
      </c>
      <c r="B179" s="141" t="s">
        <v>67</v>
      </c>
      <c r="C179" s="132">
        <f>SUM(C174:C178)</f>
        <v>18</v>
      </c>
      <c r="E179" s="136"/>
      <c r="F179" s="133">
        <f>SUM(F174:F178)</f>
        <v>1</v>
      </c>
      <c r="G179" s="130"/>
    </row>
    <row r="180" spans="1:7" x14ac:dyDescent="0.2">
      <c r="A180" s="101" t="s">
        <v>230</v>
      </c>
      <c r="B180" s="154" t="s">
        <v>231</v>
      </c>
      <c r="C180" s="122"/>
      <c r="E180" s="136"/>
      <c r="F180" s="129">
        <f t="shared" si="23"/>
        <v>0</v>
      </c>
      <c r="G180" s="130"/>
    </row>
    <row r="181" spans="1:7" ht="30" x14ac:dyDescent="0.2">
      <c r="A181" s="101" t="s">
        <v>232</v>
      </c>
      <c r="B181" s="154" t="s">
        <v>233</v>
      </c>
      <c r="C181" s="155"/>
      <c r="D181" s="154"/>
      <c r="E181" s="154"/>
      <c r="F181" s="129">
        <f t="shared" si="23"/>
        <v>0</v>
      </c>
      <c r="G181" s="154"/>
    </row>
    <row r="182" spans="1:7" ht="30" x14ac:dyDescent="0.2">
      <c r="A182" s="101" t="s">
        <v>234</v>
      </c>
      <c r="B182" s="154" t="s">
        <v>235</v>
      </c>
      <c r="C182" s="122"/>
      <c r="E182" s="136"/>
      <c r="F182" s="129">
        <f t="shared" si="23"/>
        <v>0</v>
      </c>
      <c r="G182" s="130"/>
    </row>
    <row r="183" spans="1:7" x14ac:dyDescent="0.2">
      <c r="A183" s="101" t="s">
        <v>236</v>
      </c>
      <c r="B183" s="154" t="s">
        <v>237</v>
      </c>
      <c r="C183" s="122"/>
      <c r="E183" s="136"/>
      <c r="F183" s="129">
        <f t="shared" si="23"/>
        <v>0</v>
      </c>
      <c r="G183" s="130"/>
    </row>
    <row r="184" spans="1:7" ht="30" x14ac:dyDescent="0.2">
      <c r="A184" s="101" t="s">
        <v>238</v>
      </c>
      <c r="B184" s="154" t="s">
        <v>239</v>
      </c>
      <c r="C184" s="155"/>
      <c r="D184" s="154"/>
      <c r="E184" s="154"/>
      <c r="F184" s="129">
        <f t="shared" si="23"/>
        <v>0</v>
      </c>
      <c r="G184" s="154"/>
    </row>
    <row r="185" spans="1:7" ht="30" x14ac:dyDescent="0.2">
      <c r="A185" s="101" t="s">
        <v>240</v>
      </c>
      <c r="B185" s="154" t="s">
        <v>241</v>
      </c>
      <c r="C185" s="122"/>
      <c r="E185" s="136"/>
      <c r="F185" s="129">
        <f t="shared" si="23"/>
        <v>0</v>
      </c>
      <c r="G185" s="130"/>
    </row>
    <row r="186" spans="1:7" x14ac:dyDescent="0.2">
      <c r="A186" s="101" t="s">
        <v>242</v>
      </c>
      <c r="B186" s="154" t="s">
        <v>243</v>
      </c>
      <c r="C186" s="122"/>
      <c r="E186" s="136"/>
      <c r="F186" s="129">
        <f t="shared" si="23"/>
        <v>0</v>
      </c>
      <c r="G186" s="130"/>
    </row>
    <row r="187" spans="1:7" x14ac:dyDescent="0.2">
      <c r="A187" s="101" t="s">
        <v>244</v>
      </c>
      <c r="B187" s="154" t="s">
        <v>245</v>
      </c>
      <c r="C187" s="122"/>
      <c r="E187" s="136"/>
      <c r="F187" s="129">
        <f t="shared" si="23"/>
        <v>0</v>
      </c>
      <c r="G187" s="130"/>
    </row>
    <row r="188" spans="1:7" x14ac:dyDescent="0.2">
      <c r="A188" s="101" t="s">
        <v>246</v>
      </c>
      <c r="B188" s="154"/>
      <c r="E188" s="136"/>
      <c r="F188" s="130"/>
      <c r="G188" s="130"/>
    </row>
    <row r="189" spans="1:7" x14ac:dyDescent="0.2">
      <c r="A189" s="101" t="s">
        <v>247</v>
      </c>
      <c r="B189" s="154"/>
      <c r="E189" s="136"/>
      <c r="F189" s="130"/>
      <c r="G189" s="130"/>
    </row>
    <row r="190" spans="1:7" x14ac:dyDescent="0.2">
      <c r="A190" s="101" t="s">
        <v>248</v>
      </c>
      <c r="B190" s="154"/>
      <c r="E190" s="136"/>
      <c r="F190" s="130"/>
      <c r="G190" s="130"/>
    </row>
    <row r="191" spans="1:7" x14ac:dyDescent="0.2">
      <c r="A191" s="101" t="s">
        <v>249</v>
      </c>
      <c r="B191" s="134"/>
      <c r="E191" s="136"/>
      <c r="F191" s="130"/>
      <c r="G191" s="130"/>
    </row>
    <row r="192" spans="1:7" x14ac:dyDescent="0.2">
      <c r="A192" s="118"/>
      <c r="B192" s="119" t="s">
        <v>250</v>
      </c>
      <c r="C192" s="118" t="s">
        <v>53</v>
      </c>
      <c r="D192" s="118"/>
      <c r="E192" s="120"/>
      <c r="F192" s="121" t="s">
        <v>219</v>
      </c>
      <c r="G192" s="121"/>
    </row>
    <row r="193" spans="1:7" x14ac:dyDescent="0.2">
      <c r="A193" s="101" t="s">
        <v>251</v>
      </c>
      <c r="B193" s="116" t="s">
        <v>252</v>
      </c>
      <c r="C193" s="122">
        <v>18</v>
      </c>
      <c r="E193" s="128"/>
      <c r="F193" s="129">
        <f t="shared" ref="F193:F206" si="24">IF($C$208=0,"",IF(C193="[for completion]","",C193/$C$208))</f>
        <v>1</v>
      </c>
      <c r="G193" s="130"/>
    </row>
    <row r="194" spans="1:7" x14ac:dyDescent="0.2">
      <c r="A194" s="101" t="s">
        <v>253</v>
      </c>
      <c r="B194" s="116" t="s">
        <v>254</v>
      </c>
      <c r="C194" s="122">
        <v>0</v>
      </c>
      <c r="E194" s="136"/>
      <c r="F194" s="129">
        <f t="shared" si="24"/>
        <v>0</v>
      </c>
      <c r="G194" s="136"/>
    </row>
    <row r="195" spans="1:7" x14ac:dyDescent="0.2">
      <c r="A195" s="101" t="s">
        <v>255</v>
      </c>
      <c r="B195" s="116" t="s">
        <v>256</v>
      </c>
      <c r="C195" s="122">
        <v>0</v>
      </c>
      <c r="E195" s="136"/>
      <c r="F195" s="129">
        <f t="shared" si="24"/>
        <v>0</v>
      </c>
      <c r="G195" s="136"/>
    </row>
    <row r="196" spans="1:7" x14ac:dyDescent="0.2">
      <c r="A196" s="101" t="s">
        <v>257</v>
      </c>
      <c r="B196" s="116" t="s">
        <v>258</v>
      </c>
      <c r="C196" s="122">
        <v>0</v>
      </c>
      <c r="E196" s="136"/>
      <c r="F196" s="129">
        <f t="shared" si="24"/>
        <v>0</v>
      </c>
      <c r="G196" s="136"/>
    </row>
    <row r="197" spans="1:7" x14ac:dyDescent="0.2">
      <c r="A197" s="101" t="s">
        <v>259</v>
      </c>
      <c r="B197" s="116" t="s">
        <v>260</v>
      </c>
      <c r="C197" s="122">
        <v>0</v>
      </c>
      <c r="E197" s="136"/>
      <c r="F197" s="129">
        <f t="shared" si="24"/>
        <v>0</v>
      </c>
      <c r="G197" s="136"/>
    </row>
    <row r="198" spans="1:7" x14ac:dyDescent="0.2">
      <c r="A198" s="101" t="s">
        <v>261</v>
      </c>
      <c r="B198" s="116" t="s">
        <v>262</v>
      </c>
      <c r="C198" s="122">
        <v>0</v>
      </c>
      <c r="E198" s="136"/>
      <c r="F198" s="129">
        <f t="shared" si="24"/>
        <v>0</v>
      </c>
      <c r="G198" s="136"/>
    </row>
    <row r="199" spans="1:7" x14ac:dyDescent="0.2">
      <c r="A199" s="101" t="s">
        <v>263</v>
      </c>
      <c r="B199" s="116" t="s">
        <v>264</v>
      </c>
      <c r="C199" s="122">
        <v>0</v>
      </c>
      <c r="E199" s="136"/>
      <c r="F199" s="129">
        <f t="shared" si="24"/>
        <v>0</v>
      </c>
      <c r="G199" s="136"/>
    </row>
    <row r="200" spans="1:7" x14ac:dyDescent="0.2">
      <c r="A200" s="101" t="s">
        <v>265</v>
      </c>
      <c r="B200" s="116" t="s">
        <v>266</v>
      </c>
      <c r="C200" s="122">
        <v>0</v>
      </c>
      <c r="E200" s="136"/>
      <c r="F200" s="129">
        <f t="shared" si="24"/>
        <v>0</v>
      </c>
      <c r="G200" s="136"/>
    </row>
    <row r="201" spans="1:7" x14ac:dyDescent="0.2">
      <c r="A201" s="101" t="s">
        <v>267</v>
      </c>
      <c r="B201" s="116" t="s">
        <v>268</v>
      </c>
      <c r="C201" s="122">
        <v>0</v>
      </c>
      <c r="E201" s="136"/>
      <c r="F201" s="129">
        <f t="shared" si="24"/>
        <v>0</v>
      </c>
      <c r="G201" s="136"/>
    </row>
    <row r="202" spans="1:7" x14ac:dyDescent="0.2">
      <c r="A202" s="101" t="s">
        <v>269</v>
      </c>
      <c r="B202" s="116" t="s">
        <v>270</v>
      </c>
      <c r="C202" s="122">
        <v>0</v>
      </c>
      <c r="E202" s="136"/>
      <c r="F202" s="129">
        <f t="shared" si="24"/>
        <v>0</v>
      </c>
      <c r="G202" s="136"/>
    </row>
    <row r="203" spans="1:7" x14ac:dyDescent="0.2">
      <c r="A203" s="101" t="s">
        <v>271</v>
      </c>
      <c r="B203" s="116" t="s">
        <v>272</v>
      </c>
      <c r="C203" s="122">
        <v>0</v>
      </c>
      <c r="E203" s="136"/>
      <c r="F203" s="129">
        <f t="shared" si="24"/>
        <v>0</v>
      </c>
      <c r="G203" s="136"/>
    </row>
    <row r="204" spans="1:7" x14ac:dyDescent="0.2">
      <c r="A204" s="101" t="s">
        <v>273</v>
      </c>
      <c r="B204" s="116" t="s">
        <v>274</v>
      </c>
      <c r="C204" s="122">
        <v>0</v>
      </c>
      <c r="E204" s="136"/>
      <c r="F204" s="129">
        <f t="shared" si="24"/>
        <v>0</v>
      </c>
      <c r="G204" s="136"/>
    </row>
    <row r="205" spans="1:7" x14ac:dyDescent="0.2">
      <c r="A205" s="101" t="s">
        <v>275</v>
      </c>
      <c r="B205" s="116" t="s">
        <v>276</v>
      </c>
      <c r="C205" s="122">
        <v>0</v>
      </c>
      <c r="E205" s="136"/>
      <c r="F205" s="129">
        <f t="shared" si="24"/>
        <v>0</v>
      </c>
      <c r="G205" s="136"/>
    </row>
    <row r="206" spans="1:7" x14ac:dyDescent="0.2">
      <c r="A206" s="101" t="s">
        <v>277</v>
      </c>
      <c r="B206" s="116" t="s">
        <v>65</v>
      </c>
      <c r="C206" s="122">
        <v>0</v>
      </c>
      <c r="E206" s="136"/>
      <c r="F206" s="129">
        <f t="shared" si="24"/>
        <v>0</v>
      </c>
      <c r="G206" s="136"/>
    </row>
    <row r="207" spans="1:7" x14ac:dyDescent="0.2">
      <c r="A207" s="101" t="s">
        <v>278</v>
      </c>
      <c r="B207" s="131" t="s">
        <v>279</v>
      </c>
      <c r="C207" s="122">
        <v>18</v>
      </c>
      <c r="E207" s="136"/>
      <c r="F207" s="129"/>
      <c r="G207" s="136"/>
    </row>
    <row r="208" spans="1:7" x14ac:dyDescent="0.2">
      <c r="A208" s="101" t="s">
        <v>280</v>
      </c>
      <c r="B208" s="141" t="s">
        <v>67</v>
      </c>
      <c r="C208" s="132">
        <f>SUM(C193:C206)</f>
        <v>18</v>
      </c>
      <c r="D208" s="116"/>
      <c r="E208" s="136"/>
      <c r="F208" s="133">
        <f>SUM(F193:F206)</f>
        <v>1</v>
      </c>
      <c r="G208" s="136"/>
    </row>
    <row r="209" spans="1:7" x14ac:dyDescent="0.2">
      <c r="A209" s="101" t="s">
        <v>281</v>
      </c>
      <c r="B209" s="134" t="s">
        <v>171</v>
      </c>
      <c r="C209" s="122"/>
      <c r="E209" s="136"/>
      <c r="F209" s="129">
        <f>IF($C$208=0,"",IF(C209="[for completion]","",C209/$C$208))</f>
        <v>0</v>
      </c>
      <c r="G209" s="136"/>
    </row>
    <row r="210" spans="1:7" x14ac:dyDescent="0.2">
      <c r="A210" s="101" t="s">
        <v>1414</v>
      </c>
      <c r="B210" s="134" t="s">
        <v>171</v>
      </c>
      <c r="C210" s="122"/>
      <c r="E210" s="136"/>
      <c r="F210" s="129">
        <f t="shared" ref="F210:F215" si="25">IF($C$208=0,"",IF(C210="[for completion]","",C210/$C$208))</f>
        <v>0</v>
      </c>
      <c r="G210" s="136"/>
    </row>
    <row r="211" spans="1:7" x14ac:dyDescent="0.2">
      <c r="A211" s="101" t="s">
        <v>282</v>
      </c>
      <c r="B211" s="134" t="s">
        <v>171</v>
      </c>
      <c r="C211" s="122"/>
      <c r="E211" s="136"/>
      <c r="F211" s="129">
        <f t="shared" si="25"/>
        <v>0</v>
      </c>
      <c r="G211" s="136"/>
    </row>
    <row r="212" spans="1:7" x14ac:dyDescent="0.2">
      <c r="A212" s="101" t="s">
        <v>283</v>
      </c>
      <c r="B212" s="134" t="s">
        <v>171</v>
      </c>
      <c r="C212" s="122"/>
      <c r="E212" s="136"/>
      <c r="F212" s="129">
        <f t="shared" si="25"/>
        <v>0</v>
      </c>
      <c r="G212" s="136"/>
    </row>
    <row r="213" spans="1:7" x14ac:dyDescent="0.2">
      <c r="A213" s="101" t="s">
        <v>284</v>
      </c>
      <c r="B213" s="134" t="s">
        <v>171</v>
      </c>
      <c r="C213" s="122"/>
      <c r="E213" s="136"/>
      <c r="F213" s="129">
        <f t="shared" si="25"/>
        <v>0</v>
      </c>
      <c r="G213" s="136"/>
    </row>
    <row r="214" spans="1:7" x14ac:dyDescent="0.2">
      <c r="A214" s="101" t="s">
        <v>285</v>
      </c>
      <c r="B214" s="134" t="s">
        <v>171</v>
      </c>
      <c r="C214" s="122"/>
      <c r="E214" s="136"/>
      <c r="F214" s="129">
        <f t="shared" si="25"/>
        <v>0</v>
      </c>
      <c r="G214" s="136"/>
    </row>
    <row r="215" spans="1:7" x14ac:dyDescent="0.2">
      <c r="A215" s="101" t="s">
        <v>286</v>
      </c>
      <c r="B215" s="134" t="s">
        <v>171</v>
      </c>
      <c r="C215" s="122"/>
      <c r="E215" s="136"/>
      <c r="F215" s="129">
        <f t="shared" si="25"/>
        <v>0</v>
      </c>
      <c r="G215" s="136"/>
    </row>
    <row r="216" spans="1:7" x14ac:dyDescent="0.2">
      <c r="A216" s="118"/>
      <c r="B216" s="119" t="s">
        <v>1415</v>
      </c>
      <c r="C216" s="118" t="s">
        <v>53</v>
      </c>
      <c r="D216" s="118"/>
      <c r="E216" s="120"/>
      <c r="F216" s="121" t="s">
        <v>287</v>
      </c>
      <c r="G216" s="121" t="s">
        <v>288</v>
      </c>
    </row>
    <row r="217" spans="1:7" x14ac:dyDescent="0.2">
      <c r="A217" s="101" t="s">
        <v>289</v>
      </c>
      <c r="B217" s="140" t="s">
        <v>290</v>
      </c>
      <c r="C217" s="122">
        <v>18</v>
      </c>
      <c r="E217" s="150"/>
      <c r="F217" s="130">
        <f>IF($C$38=0,"",IF(C217="[for completion]","",IF(C217="","",C217/$C$38)))</f>
        <v>6.1173581373916578E-3</v>
      </c>
      <c r="G217" s="130">
        <f>IF($C$39=0,"",IF(C217="[for completion]","",IF(C217="","",C217/$C$39)))</f>
        <v>8.0000000000000002E-3</v>
      </c>
    </row>
    <row r="218" spans="1:7" x14ac:dyDescent="0.2">
      <c r="A218" s="101" t="s">
        <v>291</v>
      </c>
      <c r="B218" s="140" t="s">
        <v>292</v>
      </c>
      <c r="C218" s="122">
        <v>0</v>
      </c>
      <c r="E218" s="150"/>
      <c r="F218" s="130">
        <f t="shared" ref="F218:F219" si="26">IF($C$38=0,"",IF(C218="[for completion]","",IF(C218="","",C218/$C$38)))</f>
        <v>0</v>
      </c>
      <c r="G218" s="130">
        <f t="shared" ref="G218:G219" si="27">IF($C$39=0,"",IF(C218="[for completion]","",IF(C218="","",C218/$C$39)))</f>
        <v>0</v>
      </c>
    </row>
    <row r="219" spans="1:7" x14ac:dyDescent="0.2">
      <c r="A219" s="101" t="s">
        <v>293</v>
      </c>
      <c r="B219" s="140" t="s">
        <v>65</v>
      </c>
      <c r="C219" s="122">
        <v>0</v>
      </c>
      <c r="E219" s="150"/>
      <c r="F219" s="130">
        <f t="shared" si="26"/>
        <v>0</v>
      </c>
      <c r="G219" s="130">
        <f t="shared" si="27"/>
        <v>0</v>
      </c>
    </row>
    <row r="220" spans="1:7" x14ac:dyDescent="0.2">
      <c r="A220" s="101" t="s">
        <v>294</v>
      </c>
      <c r="B220" s="141" t="s">
        <v>67</v>
      </c>
      <c r="C220" s="122">
        <f>SUM(C217:C219)</f>
        <v>18</v>
      </c>
      <c r="E220" s="150"/>
      <c r="F220" s="156">
        <f>SUM(F217:F219)</f>
        <v>6.1173581373916578E-3</v>
      </c>
      <c r="G220" s="156">
        <f>SUM(G217:G219)</f>
        <v>8.0000000000000002E-3</v>
      </c>
    </row>
    <row r="221" spans="1:7" x14ac:dyDescent="0.2">
      <c r="A221" s="101" t="s">
        <v>295</v>
      </c>
      <c r="B221" s="134" t="s">
        <v>171</v>
      </c>
      <c r="C221" s="122"/>
      <c r="E221" s="150"/>
      <c r="F221" s="129" t="str">
        <f t="shared" ref="F221:F227" si="28">IF($C$38=0,"",IF(C221="[for completion]","",IF(C221="","",C221/$C$38)))</f>
        <v/>
      </c>
      <c r="G221" s="129" t="str">
        <f t="shared" ref="G221:G227" si="29">IF($C$39=0,"",IF(C221="[for completion]","",IF(C221="","",C221/$C$39)))</f>
        <v/>
      </c>
    </row>
    <row r="222" spans="1:7" x14ac:dyDescent="0.2">
      <c r="A222" s="101" t="s">
        <v>296</v>
      </c>
      <c r="B222" s="134" t="s">
        <v>171</v>
      </c>
      <c r="C222" s="122"/>
      <c r="E222" s="150"/>
      <c r="F222" s="129" t="str">
        <f t="shared" si="28"/>
        <v/>
      </c>
      <c r="G222" s="129" t="str">
        <f t="shared" si="29"/>
        <v/>
      </c>
    </row>
    <row r="223" spans="1:7" x14ac:dyDescent="0.2">
      <c r="A223" s="101" t="s">
        <v>297</v>
      </c>
      <c r="B223" s="134" t="s">
        <v>171</v>
      </c>
      <c r="C223" s="122"/>
      <c r="E223" s="150"/>
      <c r="F223" s="129" t="str">
        <f t="shared" si="28"/>
        <v/>
      </c>
      <c r="G223" s="129" t="str">
        <f t="shared" si="29"/>
        <v/>
      </c>
    </row>
    <row r="224" spans="1:7" x14ac:dyDescent="0.2">
      <c r="A224" s="101" t="s">
        <v>298</v>
      </c>
      <c r="B224" s="134" t="s">
        <v>171</v>
      </c>
      <c r="C224" s="122"/>
      <c r="E224" s="150"/>
      <c r="F224" s="129" t="str">
        <f t="shared" si="28"/>
        <v/>
      </c>
      <c r="G224" s="129" t="str">
        <f t="shared" si="29"/>
        <v/>
      </c>
    </row>
    <row r="225" spans="1:7" x14ac:dyDescent="0.2">
      <c r="A225" s="101" t="s">
        <v>299</v>
      </c>
      <c r="B225" s="134" t="s">
        <v>171</v>
      </c>
      <c r="C225" s="122"/>
      <c r="E225" s="150"/>
      <c r="F225" s="129" t="str">
        <f t="shared" si="28"/>
        <v/>
      </c>
      <c r="G225" s="129" t="str">
        <f t="shared" si="29"/>
        <v/>
      </c>
    </row>
    <row r="226" spans="1:7" x14ac:dyDescent="0.2">
      <c r="A226" s="101" t="s">
        <v>300</v>
      </c>
      <c r="B226" s="134" t="s">
        <v>171</v>
      </c>
      <c r="C226" s="122"/>
      <c r="E226" s="116"/>
      <c r="F226" s="129" t="str">
        <f t="shared" si="28"/>
        <v/>
      </c>
      <c r="G226" s="129" t="str">
        <f t="shared" si="29"/>
        <v/>
      </c>
    </row>
    <row r="227" spans="1:7" x14ac:dyDescent="0.2">
      <c r="A227" s="101" t="s">
        <v>301</v>
      </c>
      <c r="B227" s="134" t="s">
        <v>171</v>
      </c>
      <c r="C227" s="122"/>
      <c r="E227" s="150"/>
      <c r="F227" s="129" t="str">
        <f t="shared" si="28"/>
        <v/>
      </c>
      <c r="G227" s="129" t="str">
        <f t="shared" si="29"/>
        <v/>
      </c>
    </row>
    <row r="228" spans="1:7" x14ac:dyDescent="0.2">
      <c r="A228" s="118"/>
      <c r="B228" s="119" t="s">
        <v>1416</v>
      </c>
      <c r="C228" s="118"/>
      <c r="D228" s="118"/>
      <c r="E228" s="120"/>
      <c r="F228" s="121"/>
      <c r="G228" s="121"/>
    </row>
    <row r="229" spans="1:7" ht="30" x14ac:dyDescent="0.2">
      <c r="A229" s="101" t="s">
        <v>302</v>
      </c>
      <c r="B229" s="116" t="s">
        <v>1417</v>
      </c>
      <c r="C229" s="157" t="s">
        <v>1418</v>
      </c>
    </row>
    <row r="230" spans="1:7" x14ac:dyDescent="0.2">
      <c r="A230" s="118"/>
      <c r="B230" s="119" t="s">
        <v>303</v>
      </c>
      <c r="C230" s="118"/>
      <c r="D230" s="118"/>
      <c r="E230" s="120"/>
      <c r="F230" s="121"/>
      <c r="G230" s="121"/>
    </row>
    <row r="231" spans="1:7" x14ac:dyDescent="0.2">
      <c r="A231" s="101" t="s">
        <v>304</v>
      </c>
      <c r="B231" s="101" t="s">
        <v>305</v>
      </c>
      <c r="C231" s="122">
        <v>0</v>
      </c>
      <c r="E231" s="116"/>
    </row>
    <row r="232" spans="1:7" x14ac:dyDescent="0.2">
      <c r="A232" s="101" t="s">
        <v>306</v>
      </c>
      <c r="B232" s="158" t="s">
        <v>307</v>
      </c>
      <c r="C232" s="122">
        <v>0</v>
      </c>
      <c r="E232" s="116"/>
    </row>
    <row r="233" spans="1:7" x14ac:dyDescent="0.2">
      <c r="A233" s="101" t="s">
        <v>308</v>
      </c>
      <c r="B233" s="158" t="s">
        <v>309</v>
      </c>
      <c r="C233" s="122">
        <v>0</v>
      </c>
      <c r="E233" s="116"/>
    </row>
    <row r="234" spans="1:7" x14ac:dyDescent="0.2">
      <c r="A234" s="101" t="s">
        <v>310</v>
      </c>
      <c r="B234" s="114" t="s">
        <v>311</v>
      </c>
      <c r="C234" s="132"/>
      <c r="D234" s="116"/>
      <c r="E234" s="116"/>
    </row>
    <row r="235" spans="1:7" x14ac:dyDescent="0.2">
      <c r="A235" s="101" t="s">
        <v>312</v>
      </c>
      <c r="B235" s="114" t="s">
        <v>313</v>
      </c>
      <c r="C235" s="132"/>
      <c r="D235" s="116"/>
      <c r="E235" s="116"/>
    </row>
    <row r="236" spans="1:7" x14ac:dyDescent="0.2">
      <c r="A236" s="101" t="s">
        <v>314</v>
      </c>
      <c r="B236" s="114" t="s">
        <v>315</v>
      </c>
      <c r="C236" s="116"/>
      <c r="D236" s="116"/>
      <c r="E236" s="116"/>
    </row>
    <row r="237" spans="1:7" x14ac:dyDescent="0.2">
      <c r="A237" s="101" t="s">
        <v>316</v>
      </c>
      <c r="C237" s="116"/>
      <c r="D237" s="116"/>
      <c r="E237" s="116"/>
    </row>
    <row r="238" spans="1:7" x14ac:dyDescent="0.2">
      <c r="A238" s="101" t="s">
        <v>317</v>
      </c>
      <c r="C238" s="116"/>
      <c r="D238" s="116"/>
      <c r="E238" s="116"/>
    </row>
    <row r="239" spans="1:7" x14ac:dyDescent="0.2">
      <c r="A239" s="118"/>
      <c r="B239" s="119" t="s">
        <v>1419</v>
      </c>
      <c r="C239" s="118"/>
      <c r="D239" s="118"/>
      <c r="E239" s="120"/>
      <c r="F239" s="121"/>
      <c r="G239" s="121"/>
    </row>
    <row r="240" spans="1:7" ht="30" x14ac:dyDescent="0.2">
      <c r="A240" s="101" t="s">
        <v>1420</v>
      </c>
      <c r="B240" s="101" t="s">
        <v>1421</v>
      </c>
      <c r="C240" s="101" t="s">
        <v>1422</v>
      </c>
      <c r="D240" s="96"/>
      <c r="E240" s="96"/>
      <c r="F240" s="96"/>
      <c r="G240" s="96"/>
    </row>
    <row r="241" spans="1:7" ht="30" x14ac:dyDescent="0.2">
      <c r="A241" s="101" t="s">
        <v>1423</v>
      </c>
      <c r="B241" s="101" t="s">
        <v>1424</v>
      </c>
      <c r="C241" s="159"/>
      <c r="D241" s="96"/>
      <c r="E241" s="96"/>
      <c r="F241" s="96"/>
      <c r="G241" s="96"/>
    </row>
    <row r="242" spans="1:7" x14ac:dyDescent="0.2">
      <c r="A242" s="101" t="s">
        <v>1425</v>
      </c>
      <c r="B242" s="101" t="s">
        <v>1426</v>
      </c>
      <c r="C242" s="159"/>
      <c r="D242" s="96"/>
      <c r="E242" s="96"/>
      <c r="F242" s="96"/>
      <c r="G242" s="96"/>
    </row>
    <row r="243" spans="1:7" x14ac:dyDescent="0.2">
      <c r="A243" s="101" t="s">
        <v>1427</v>
      </c>
      <c r="B243" s="101" t="s">
        <v>1428</v>
      </c>
      <c r="D243" s="96"/>
      <c r="E243" s="96"/>
      <c r="F243" s="96"/>
      <c r="G243" s="96"/>
    </row>
    <row r="244" spans="1:7" hidden="1" outlineLevel="1" x14ac:dyDescent="0.2">
      <c r="A244" s="101" t="s">
        <v>1429</v>
      </c>
      <c r="D244" s="96"/>
      <c r="E244" s="96"/>
      <c r="F244" s="96"/>
      <c r="G244" s="96"/>
    </row>
    <row r="245" spans="1:7" hidden="1" outlineLevel="1" x14ac:dyDescent="0.2">
      <c r="A245" s="101" t="s">
        <v>1430</v>
      </c>
      <c r="D245" s="96"/>
      <c r="E245" s="96"/>
      <c r="F245" s="96"/>
      <c r="G245" s="96"/>
    </row>
    <row r="246" spans="1:7" hidden="1" outlineLevel="1" x14ac:dyDescent="0.2">
      <c r="A246" s="101" t="s">
        <v>1431</v>
      </c>
      <c r="D246" s="96"/>
      <c r="E246" s="96"/>
      <c r="F246" s="96"/>
      <c r="G246" s="96"/>
    </row>
    <row r="247" spans="1:7" hidden="1" outlineLevel="1" x14ac:dyDescent="0.2">
      <c r="A247" s="101" t="s">
        <v>1432</v>
      </c>
      <c r="D247" s="96"/>
      <c r="E247" s="96"/>
      <c r="F247" s="96"/>
      <c r="G247" s="96"/>
    </row>
    <row r="248" spans="1:7" hidden="1" outlineLevel="1" x14ac:dyDescent="0.2">
      <c r="A248" s="101" t="s">
        <v>1433</v>
      </c>
      <c r="D248" s="96"/>
      <c r="E248" s="96"/>
      <c r="F248" s="96"/>
      <c r="G248" s="96"/>
    </row>
    <row r="249" spans="1:7" hidden="1" outlineLevel="1" x14ac:dyDescent="0.2">
      <c r="A249" s="101" t="s">
        <v>1434</v>
      </c>
      <c r="D249" s="96"/>
      <c r="E249" s="96"/>
      <c r="F249" s="96"/>
      <c r="G249" s="96"/>
    </row>
    <row r="250" spans="1:7" hidden="1" outlineLevel="1" x14ac:dyDescent="0.2">
      <c r="A250" s="101" t="s">
        <v>1435</v>
      </c>
      <c r="D250" s="96"/>
      <c r="E250" s="96"/>
      <c r="F250" s="96"/>
      <c r="G250" s="96"/>
    </row>
    <row r="251" spans="1:7" hidden="1" outlineLevel="1" x14ac:dyDescent="0.2">
      <c r="A251" s="101" t="s">
        <v>1436</v>
      </c>
      <c r="D251" s="96"/>
      <c r="E251" s="96"/>
      <c r="F251" s="96"/>
      <c r="G251" s="96"/>
    </row>
    <row r="252" spans="1:7" hidden="1" outlineLevel="1" x14ac:dyDescent="0.2">
      <c r="A252" s="101" t="s">
        <v>1437</v>
      </c>
      <c r="D252" s="96"/>
      <c r="E252" s="96"/>
      <c r="F252" s="96"/>
      <c r="G252" s="96"/>
    </row>
    <row r="253" spans="1:7" hidden="1" outlineLevel="1" x14ac:dyDescent="0.2">
      <c r="A253" s="101" t="s">
        <v>1438</v>
      </c>
      <c r="D253" s="96"/>
      <c r="E253" s="96"/>
      <c r="F253" s="96"/>
      <c r="G253" s="96"/>
    </row>
    <row r="254" spans="1:7" hidden="1" outlineLevel="1" x14ac:dyDescent="0.2">
      <c r="A254" s="101" t="s">
        <v>1439</v>
      </c>
      <c r="D254" s="96"/>
      <c r="E254" s="96"/>
      <c r="F254" s="96"/>
      <c r="G254" s="96"/>
    </row>
    <row r="255" spans="1:7" hidden="1" outlineLevel="1" x14ac:dyDescent="0.2">
      <c r="A255" s="101" t="s">
        <v>1440</v>
      </c>
      <c r="D255" s="96"/>
      <c r="E255" s="96"/>
      <c r="F255" s="96"/>
      <c r="G255" s="96"/>
    </row>
    <row r="256" spans="1:7" hidden="1" outlineLevel="1" x14ac:dyDescent="0.2">
      <c r="A256" s="101" t="s">
        <v>1441</v>
      </c>
      <c r="D256" s="96"/>
      <c r="E256" s="96"/>
      <c r="F256" s="96"/>
      <c r="G256" s="96"/>
    </row>
    <row r="257" spans="1:7" hidden="1" outlineLevel="1" x14ac:dyDescent="0.2">
      <c r="A257" s="101" t="s">
        <v>1442</v>
      </c>
      <c r="D257" s="96"/>
      <c r="E257" s="96"/>
      <c r="F257" s="96"/>
      <c r="G257" s="96"/>
    </row>
    <row r="258" spans="1:7" hidden="1" outlineLevel="1" x14ac:dyDescent="0.2">
      <c r="A258" s="101" t="s">
        <v>1443</v>
      </c>
      <c r="D258" s="96"/>
      <c r="E258" s="96"/>
      <c r="F258" s="96"/>
      <c r="G258" s="96"/>
    </row>
    <row r="259" spans="1:7" hidden="1" outlineLevel="1" x14ac:dyDescent="0.2">
      <c r="A259" s="101" t="s">
        <v>1444</v>
      </c>
      <c r="D259" s="96"/>
      <c r="E259" s="96"/>
      <c r="F259" s="96"/>
      <c r="G259" s="96"/>
    </row>
    <row r="260" spans="1:7" hidden="1" outlineLevel="1" x14ac:dyDescent="0.2">
      <c r="A260" s="101" t="s">
        <v>1445</v>
      </c>
      <c r="D260" s="96"/>
      <c r="E260" s="96"/>
      <c r="F260" s="96"/>
      <c r="G260" s="96"/>
    </row>
    <row r="261" spans="1:7" hidden="1" outlineLevel="1" x14ac:dyDescent="0.2">
      <c r="A261" s="101" t="s">
        <v>1446</v>
      </c>
      <c r="D261" s="96"/>
      <c r="E261" s="96"/>
      <c r="F261" s="96"/>
      <c r="G261" s="96"/>
    </row>
    <row r="262" spans="1:7" hidden="1" outlineLevel="1" x14ac:dyDescent="0.2">
      <c r="A262" s="101" t="s">
        <v>1447</v>
      </c>
      <c r="D262" s="96"/>
      <c r="E262" s="96"/>
      <c r="F262" s="96"/>
      <c r="G262" s="96"/>
    </row>
    <row r="263" spans="1:7" hidden="1" outlineLevel="1" x14ac:dyDescent="0.2">
      <c r="A263" s="101" t="s">
        <v>1448</v>
      </c>
      <c r="D263" s="96"/>
      <c r="E263" s="96"/>
      <c r="F263" s="96"/>
      <c r="G263" s="96"/>
    </row>
    <row r="264" spans="1:7" hidden="1" outlineLevel="1" x14ac:dyDescent="0.2">
      <c r="A264" s="101" t="s">
        <v>1449</v>
      </c>
      <c r="D264" s="96"/>
      <c r="E264" s="96"/>
      <c r="F264" s="96"/>
      <c r="G264" s="96"/>
    </row>
    <row r="265" spans="1:7" hidden="1" outlineLevel="1" x14ac:dyDescent="0.2">
      <c r="A265" s="101" t="s">
        <v>1450</v>
      </c>
      <c r="D265" s="96"/>
      <c r="E265" s="96"/>
      <c r="F265" s="96"/>
      <c r="G265" s="96"/>
    </row>
    <row r="266" spans="1:7" hidden="1" outlineLevel="1" x14ac:dyDescent="0.2">
      <c r="A266" s="101" t="s">
        <v>1451</v>
      </c>
      <c r="D266" s="96"/>
      <c r="E266" s="96"/>
      <c r="F266" s="96"/>
      <c r="G266" s="96"/>
    </row>
    <row r="267" spans="1:7" hidden="1" outlineLevel="1" x14ac:dyDescent="0.2">
      <c r="A267" s="101" t="s">
        <v>1452</v>
      </c>
      <c r="D267" s="96"/>
      <c r="E267" s="96"/>
      <c r="F267" s="96"/>
      <c r="G267" s="96"/>
    </row>
    <row r="268" spans="1:7" hidden="1" outlineLevel="1" x14ac:dyDescent="0.2">
      <c r="A268" s="101" t="s">
        <v>1453</v>
      </c>
      <c r="D268" s="96"/>
      <c r="E268" s="96"/>
      <c r="F268" s="96"/>
      <c r="G268" s="96"/>
    </row>
    <row r="269" spans="1:7" hidden="1" outlineLevel="1" x14ac:dyDescent="0.2">
      <c r="A269" s="101" t="s">
        <v>1454</v>
      </c>
      <c r="D269" s="96"/>
      <c r="E269" s="96"/>
      <c r="F269" s="96"/>
      <c r="G269" s="96"/>
    </row>
    <row r="270" spans="1:7" hidden="1" outlineLevel="1" x14ac:dyDescent="0.2">
      <c r="A270" s="101" t="s">
        <v>1455</v>
      </c>
      <c r="D270" s="96"/>
      <c r="E270" s="96"/>
      <c r="F270" s="96"/>
      <c r="G270" s="96"/>
    </row>
    <row r="271" spans="1:7" hidden="1" outlineLevel="1" x14ac:dyDescent="0.2">
      <c r="A271" s="101" t="s">
        <v>1456</v>
      </c>
      <c r="D271" s="96"/>
      <c r="E271" s="96"/>
      <c r="F271" s="96"/>
      <c r="G271" s="96"/>
    </row>
    <row r="272" spans="1:7" hidden="1" outlineLevel="1" x14ac:dyDescent="0.2">
      <c r="A272" s="101" t="s">
        <v>1457</v>
      </c>
      <c r="D272" s="96"/>
      <c r="E272" s="96"/>
      <c r="F272" s="96"/>
      <c r="G272" s="96"/>
    </row>
    <row r="273" spans="1:7" hidden="1" outlineLevel="1" x14ac:dyDescent="0.2">
      <c r="A273" s="101" t="s">
        <v>1458</v>
      </c>
      <c r="D273" s="96"/>
      <c r="E273" s="96"/>
      <c r="F273" s="96"/>
      <c r="G273" s="96"/>
    </row>
    <row r="274" spans="1:7" hidden="1" outlineLevel="1" x14ac:dyDescent="0.2">
      <c r="A274" s="101" t="s">
        <v>1459</v>
      </c>
      <c r="D274" s="96"/>
      <c r="E274" s="96"/>
      <c r="F274" s="96"/>
      <c r="G274" s="96"/>
    </row>
    <row r="275" spans="1:7" hidden="1" outlineLevel="1" x14ac:dyDescent="0.2">
      <c r="A275" s="101" t="s">
        <v>1460</v>
      </c>
      <c r="D275" s="96"/>
      <c r="E275" s="96"/>
      <c r="F275" s="96"/>
      <c r="G275" s="96"/>
    </row>
    <row r="276" spans="1:7" hidden="1" outlineLevel="1" x14ac:dyDescent="0.2">
      <c r="A276" s="101" t="s">
        <v>1461</v>
      </c>
      <c r="D276" s="96"/>
      <c r="E276" s="96"/>
      <c r="F276" s="96"/>
      <c r="G276" s="96"/>
    </row>
    <row r="277" spans="1:7" hidden="1" outlineLevel="1" x14ac:dyDescent="0.2">
      <c r="A277" s="101" t="s">
        <v>1462</v>
      </c>
      <c r="D277" s="96"/>
      <c r="E277" s="96"/>
      <c r="F277" s="96"/>
      <c r="G277" s="96"/>
    </row>
    <row r="278" spans="1:7" hidden="1" outlineLevel="1" x14ac:dyDescent="0.2">
      <c r="A278" s="101" t="s">
        <v>1463</v>
      </c>
      <c r="D278" s="96"/>
      <c r="E278" s="96"/>
      <c r="F278" s="96"/>
      <c r="G278" s="96"/>
    </row>
    <row r="279" spans="1:7" hidden="1" outlineLevel="1" x14ac:dyDescent="0.2">
      <c r="A279" s="101" t="s">
        <v>1464</v>
      </c>
      <c r="D279" s="96"/>
      <c r="E279" s="96"/>
      <c r="F279" s="96"/>
      <c r="G279" s="96"/>
    </row>
    <row r="280" spans="1:7" hidden="1" outlineLevel="1" x14ac:dyDescent="0.2">
      <c r="A280" s="101" t="s">
        <v>1465</v>
      </c>
      <c r="D280" s="96"/>
      <c r="E280" s="96"/>
      <c r="F280" s="96"/>
      <c r="G280" s="96"/>
    </row>
    <row r="281" spans="1:7" hidden="1" outlineLevel="1" x14ac:dyDescent="0.2">
      <c r="A281" s="101" t="s">
        <v>1466</v>
      </c>
      <c r="D281" s="96"/>
      <c r="E281" s="96"/>
      <c r="F281" s="96"/>
      <c r="G281" s="96"/>
    </row>
    <row r="282" spans="1:7" hidden="1" outlineLevel="1" x14ac:dyDescent="0.2">
      <c r="A282" s="101" t="s">
        <v>1467</v>
      </c>
      <c r="D282" s="96"/>
      <c r="E282" s="96"/>
      <c r="F282" s="96"/>
      <c r="G282" s="96"/>
    </row>
    <row r="283" spans="1:7" hidden="1" outlineLevel="1" x14ac:dyDescent="0.2">
      <c r="A283" s="101" t="s">
        <v>1468</v>
      </c>
      <c r="D283" s="96"/>
      <c r="E283" s="96"/>
      <c r="F283" s="96"/>
      <c r="G283" s="96"/>
    </row>
    <row r="284" spans="1:7" hidden="1" outlineLevel="1" x14ac:dyDescent="0.2">
      <c r="A284" s="101" t="s">
        <v>1469</v>
      </c>
      <c r="D284" s="96"/>
      <c r="E284" s="96"/>
      <c r="F284" s="96"/>
      <c r="G284" s="96"/>
    </row>
    <row r="285" spans="1:7" ht="37.5" collapsed="1" x14ac:dyDescent="0.2">
      <c r="A285" s="109"/>
      <c r="B285" s="109" t="s">
        <v>5</v>
      </c>
      <c r="C285" s="109" t="s">
        <v>318</v>
      </c>
      <c r="D285" s="109" t="s">
        <v>318</v>
      </c>
      <c r="E285" s="109"/>
      <c r="F285" s="110"/>
      <c r="G285" s="111"/>
    </row>
    <row r="286" spans="1:7" ht="12.75" x14ac:dyDescent="0.2">
      <c r="A286" s="160" t="s">
        <v>1470</v>
      </c>
      <c r="B286" s="161"/>
      <c r="C286" s="161"/>
      <c r="D286" s="161"/>
      <c r="E286" s="161"/>
      <c r="F286" s="162"/>
      <c r="G286" s="161"/>
    </row>
    <row r="287" spans="1:7" ht="12.75" x14ac:dyDescent="0.2">
      <c r="A287" s="160" t="s">
        <v>1471</v>
      </c>
      <c r="B287" s="161"/>
      <c r="C287" s="161"/>
      <c r="D287" s="161"/>
      <c r="E287" s="161"/>
      <c r="F287" s="162"/>
      <c r="G287" s="161"/>
    </row>
    <row r="288" spans="1:7" x14ac:dyDescent="0.2">
      <c r="A288" s="101" t="s">
        <v>319</v>
      </c>
      <c r="B288" s="114" t="s">
        <v>1472</v>
      </c>
      <c r="C288" s="163" t="s">
        <v>320</v>
      </c>
      <c r="D288" s="127"/>
      <c r="E288" s="127"/>
      <c r="F288" s="127"/>
      <c r="G288" s="127"/>
    </row>
    <row r="289" spans="1:7" x14ac:dyDescent="0.2">
      <c r="A289" s="101" t="s">
        <v>321</v>
      </c>
      <c r="B289" s="114" t="s">
        <v>1473</v>
      </c>
      <c r="C289" s="163" t="s">
        <v>322</v>
      </c>
      <c r="E289" s="127"/>
      <c r="F289" s="127"/>
    </row>
    <row r="290" spans="1:7" x14ac:dyDescent="0.2">
      <c r="A290" s="101" t="s">
        <v>323</v>
      </c>
      <c r="B290" s="114" t="s">
        <v>1474</v>
      </c>
      <c r="C290" s="163" t="s">
        <v>324</v>
      </c>
      <c r="D290" s="163" t="s">
        <v>325</v>
      </c>
      <c r="E290" s="164"/>
      <c r="F290" s="127"/>
      <c r="G290" s="164"/>
    </row>
    <row r="291" spans="1:7" x14ac:dyDescent="0.2">
      <c r="A291" s="101" t="s">
        <v>326</v>
      </c>
      <c r="B291" s="114" t="s">
        <v>1475</v>
      </c>
      <c r="C291" s="163" t="s">
        <v>327</v>
      </c>
    </row>
    <row r="292" spans="1:7" ht="30" x14ac:dyDescent="0.25">
      <c r="A292" s="101" t="s">
        <v>328</v>
      </c>
      <c r="B292" s="114" t="s">
        <v>1476</v>
      </c>
      <c r="C292" s="165" t="s">
        <v>329</v>
      </c>
      <c r="D292" s="163" t="s">
        <v>330</v>
      </c>
      <c r="E292" s="164" t="s">
        <v>331</v>
      </c>
      <c r="F292" s="163" t="str">
        <f ca="1">IF(ISREF(INDIRECT("'B2. HTT Public Sector Assets'!A1")),ROW(#REF!)&amp; " for Public Sector Assets","")</f>
        <v/>
      </c>
      <c r="G292" s="164"/>
    </row>
    <row r="293" spans="1:7" ht="30" x14ac:dyDescent="0.2">
      <c r="A293" s="101" t="s">
        <v>332</v>
      </c>
      <c r="B293" s="114" t="s">
        <v>1477</v>
      </c>
      <c r="C293" s="163" t="s">
        <v>333</v>
      </c>
      <c r="D293" s="163" t="s">
        <v>334</v>
      </c>
      <c r="E293" s="101" t="s">
        <v>335</v>
      </c>
    </row>
    <row r="294" spans="1:7" x14ac:dyDescent="0.2">
      <c r="A294" s="101" t="s">
        <v>336</v>
      </c>
      <c r="B294" s="114" t="s">
        <v>1478</v>
      </c>
      <c r="C294" s="163" t="s">
        <v>337</v>
      </c>
      <c r="F294" s="164"/>
    </row>
    <row r="295" spans="1:7" x14ac:dyDescent="0.2">
      <c r="A295" s="101" t="s">
        <v>338</v>
      </c>
      <c r="B295" s="114" t="s">
        <v>1479</v>
      </c>
      <c r="C295" s="163" t="s">
        <v>339</v>
      </c>
      <c r="E295" s="164"/>
      <c r="F295" s="164"/>
    </row>
    <row r="296" spans="1:7" x14ac:dyDescent="0.2">
      <c r="A296" s="101" t="s">
        <v>340</v>
      </c>
      <c r="B296" s="114" t="s">
        <v>1480</v>
      </c>
      <c r="C296" s="163" t="s">
        <v>341</v>
      </c>
      <c r="E296" s="164"/>
      <c r="F296" s="164"/>
    </row>
    <row r="297" spans="1:7" ht="30" x14ac:dyDescent="0.2">
      <c r="A297" s="101" t="s">
        <v>342</v>
      </c>
      <c r="B297" s="101" t="s">
        <v>343</v>
      </c>
      <c r="C297" s="163" t="s">
        <v>344</v>
      </c>
      <c r="E297" s="164"/>
    </row>
    <row r="298" spans="1:7" x14ac:dyDescent="0.2">
      <c r="A298" s="101" t="s">
        <v>345</v>
      </c>
      <c r="B298" s="114" t="s">
        <v>1481</v>
      </c>
      <c r="C298" s="163" t="s">
        <v>346</v>
      </c>
      <c r="E298" s="164"/>
    </row>
    <row r="299" spans="1:7" x14ac:dyDescent="0.2">
      <c r="A299" s="101" t="s">
        <v>347</v>
      </c>
      <c r="B299" s="114" t="s">
        <v>1482</v>
      </c>
      <c r="C299" s="163" t="s">
        <v>348</v>
      </c>
      <c r="E299" s="164"/>
    </row>
    <row r="300" spans="1:7" x14ac:dyDescent="0.2">
      <c r="A300" s="101" t="s">
        <v>349</v>
      </c>
      <c r="B300" s="114" t="s">
        <v>1483</v>
      </c>
      <c r="C300" s="163" t="s">
        <v>350</v>
      </c>
      <c r="D300" s="163" t="s">
        <v>351</v>
      </c>
      <c r="E300" s="164"/>
    </row>
    <row r="301" spans="1:7" x14ac:dyDescent="0.2">
      <c r="A301" s="101" t="s">
        <v>352</v>
      </c>
      <c r="B301" s="114"/>
      <c r="C301" s="163"/>
      <c r="D301" s="163"/>
      <c r="E301" s="164"/>
    </row>
    <row r="302" spans="1:7" x14ac:dyDescent="0.2">
      <c r="A302" s="101" t="s">
        <v>353</v>
      </c>
      <c r="B302" s="114"/>
      <c r="C302" s="163"/>
      <c r="D302" s="163"/>
      <c r="E302" s="164"/>
    </row>
    <row r="303" spans="1:7" x14ac:dyDescent="0.2">
      <c r="A303" s="101" t="s">
        <v>354</v>
      </c>
      <c r="B303" s="114"/>
      <c r="C303" s="163"/>
      <c r="D303" s="163"/>
      <c r="E303" s="164"/>
    </row>
    <row r="304" spans="1:7" x14ac:dyDescent="0.2">
      <c r="A304" s="101" t="s">
        <v>355</v>
      </c>
      <c r="B304" s="114"/>
      <c r="C304" s="163"/>
      <c r="D304" s="163"/>
      <c r="E304" s="164"/>
    </row>
    <row r="305" spans="1:7" x14ac:dyDescent="0.2">
      <c r="A305" s="101" t="s">
        <v>356</v>
      </c>
      <c r="B305" s="114"/>
      <c r="C305" s="163"/>
      <c r="D305" s="163"/>
      <c r="E305" s="164"/>
    </row>
    <row r="306" spans="1:7" x14ac:dyDescent="0.2">
      <c r="A306" s="101" t="s">
        <v>357</v>
      </c>
      <c r="B306" s="114"/>
      <c r="C306" s="163"/>
      <c r="D306" s="163"/>
      <c r="E306" s="164"/>
    </row>
    <row r="307" spans="1:7" x14ac:dyDescent="0.2">
      <c r="A307" s="101" t="s">
        <v>358</v>
      </c>
      <c r="B307" s="114"/>
      <c r="C307" s="163"/>
      <c r="D307" s="163"/>
      <c r="E307" s="164"/>
    </row>
    <row r="308" spans="1:7" x14ac:dyDescent="0.2">
      <c r="A308" s="101" t="s">
        <v>359</v>
      </c>
      <c r="B308" s="114"/>
      <c r="C308" s="163"/>
      <c r="D308" s="163"/>
      <c r="E308" s="164"/>
    </row>
    <row r="309" spans="1:7" x14ac:dyDescent="0.2">
      <c r="A309" s="101" t="s">
        <v>360</v>
      </c>
      <c r="B309" s="114"/>
      <c r="C309" s="163"/>
      <c r="D309" s="163"/>
      <c r="E309" s="164"/>
    </row>
    <row r="310" spans="1:7" x14ac:dyDescent="0.2">
      <c r="A310" s="101" t="s">
        <v>361</v>
      </c>
    </row>
    <row r="311" spans="1:7" ht="37.5" x14ac:dyDescent="0.2">
      <c r="A311" s="110"/>
      <c r="B311" s="109" t="s">
        <v>362</v>
      </c>
      <c r="C311" s="110"/>
      <c r="D311" s="110"/>
      <c r="E311" s="110"/>
      <c r="F311" s="110"/>
      <c r="G311" s="111"/>
    </row>
    <row r="312" spans="1:7" x14ac:dyDescent="0.2">
      <c r="A312" s="101" t="s">
        <v>363</v>
      </c>
      <c r="B312" s="123" t="s">
        <v>364</v>
      </c>
      <c r="C312" s="101">
        <v>0</v>
      </c>
    </row>
    <row r="313" spans="1:7" x14ac:dyDescent="0.2">
      <c r="A313" s="101" t="s">
        <v>365</v>
      </c>
      <c r="B313" s="123"/>
      <c r="C313" s="163"/>
    </row>
    <row r="314" spans="1:7" x14ac:dyDescent="0.2">
      <c r="A314" s="101" t="s">
        <v>366</v>
      </c>
      <c r="B314" s="123"/>
      <c r="C314" s="163"/>
    </row>
    <row r="315" spans="1:7" x14ac:dyDescent="0.2">
      <c r="A315" s="101" t="s">
        <v>367</v>
      </c>
      <c r="B315" s="123"/>
      <c r="C315" s="163"/>
    </row>
    <row r="316" spans="1:7" x14ac:dyDescent="0.2">
      <c r="A316" s="101" t="s">
        <v>368</v>
      </c>
      <c r="B316" s="123"/>
      <c r="C316" s="163"/>
    </row>
    <row r="317" spans="1:7" x14ac:dyDescent="0.2">
      <c r="A317" s="101" t="s">
        <v>369</v>
      </c>
      <c r="B317" s="123"/>
      <c r="C317" s="163"/>
    </row>
    <row r="318" spans="1:7" x14ac:dyDescent="0.2">
      <c r="A318" s="101" t="s">
        <v>370</v>
      </c>
      <c r="B318" s="123"/>
      <c r="C318" s="163"/>
    </row>
    <row r="319" spans="1:7" ht="18.75" x14ac:dyDescent="0.2">
      <c r="A319" s="110"/>
      <c r="B319" s="109" t="s">
        <v>371</v>
      </c>
      <c r="C319" s="110"/>
      <c r="D319" s="110"/>
      <c r="E319" s="110"/>
      <c r="F319" s="110"/>
      <c r="G319" s="111"/>
    </row>
    <row r="320" spans="1:7" x14ac:dyDescent="0.2">
      <c r="A320" s="118"/>
      <c r="B320" s="119" t="s">
        <v>372</v>
      </c>
      <c r="C320" s="118"/>
      <c r="D320" s="118"/>
      <c r="E320" s="120"/>
      <c r="F320" s="121"/>
      <c r="G320" s="121"/>
    </row>
    <row r="321" spans="1:3" x14ac:dyDescent="0.2">
      <c r="A321" s="101" t="s">
        <v>373</v>
      </c>
      <c r="B321" s="114" t="s">
        <v>1484</v>
      </c>
      <c r="C321" s="114"/>
    </row>
    <row r="322" spans="1:3" x14ac:dyDescent="0.2">
      <c r="A322" s="101" t="s">
        <v>374</v>
      </c>
      <c r="B322" s="114" t="s">
        <v>1485</v>
      </c>
      <c r="C322" s="114"/>
    </row>
    <row r="323" spans="1:3" x14ac:dyDescent="0.2">
      <c r="A323" s="101" t="s">
        <v>375</v>
      </c>
      <c r="B323" s="114" t="s">
        <v>376</v>
      </c>
      <c r="C323" s="114"/>
    </row>
    <row r="324" spans="1:3" x14ac:dyDescent="0.2">
      <c r="A324" s="101" t="s">
        <v>377</v>
      </c>
      <c r="B324" s="114" t="s">
        <v>378</v>
      </c>
    </row>
    <row r="325" spans="1:3" x14ac:dyDescent="0.2">
      <c r="A325" s="101" t="s">
        <v>379</v>
      </c>
      <c r="B325" s="114" t="s">
        <v>380</v>
      </c>
    </row>
    <row r="326" spans="1:3" x14ac:dyDescent="0.2">
      <c r="A326" s="101" t="s">
        <v>381</v>
      </c>
      <c r="B326" s="114" t="s">
        <v>791</v>
      </c>
    </row>
    <row r="327" spans="1:3" x14ac:dyDescent="0.2">
      <c r="A327" s="101" t="s">
        <v>382</v>
      </c>
      <c r="B327" s="114" t="s">
        <v>383</v>
      </c>
    </row>
    <row r="328" spans="1:3" x14ac:dyDescent="0.2">
      <c r="A328" s="101" t="s">
        <v>384</v>
      </c>
      <c r="B328" s="114" t="s">
        <v>385</v>
      </c>
    </row>
    <row r="329" spans="1:3" x14ac:dyDescent="0.2">
      <c r="A329" s="101" t="s">
        <v>386</v>
      </c>
      <c r="B329" s="114" t="s">
        <v>1486</v>
      </c>
    </row>
    <row r="330" spans="1:3" x14ac:dyDescent="0.2">
      <c r="A330" s="101" t="s">
        <v>387</v>
      </c>
      <c r="B330" s="134" t="s">
        <v>388</v>
      </c>
    </row>
    <row r="331" spans="1:3" x14ac:dyDescent="0.2">
      <c r="A331" s="101" t="s">
        <v>389</v>
      </c>
      <c r="B331" s="134" t="s">
        <v>388</v>
      </c>
    </row>
    <row r="332" spans="1:3" x14ac:dyDescent="0.2">
      <c r="A332" s="101" t="s">
        <v>390</v>
      </c>
      <c r="B332" s="134" t="s">
        <v>388</v>
      </c>
    </row>
    <row r="333" spans="1:3" x14ac:dyDescent="0.2">
      <c r="A333" s="101" t="s">
        <v>391</v>
      </c>
      <c r="B333" s="134" t="s">
        <v>388</v>
      </c>
    </row>
    <row r="334" spans="1:3" x14ac:dyDescent="0.2">
      <c r="A334" s="101" t="s">
        <v>392</v>
      </c>
      <c r="B334" s="134" t="s">
        <v>388</v>
      </c>
    </row>
    <row r="335" spans="1:3" x14ac:dyDescent="0.2">
      <c r="A335" s="101" t="s">
        <v>393</v>
      </c>
      <c r="B335" s="134" t="s">
        <v>388</v>
      </c>
    </row>
    <row r="336" spans="1:3" x14ac:dyDescent="0.2">
      <c r="A336" s="101" t="s">
        <v>394</v>
      </c>
      <c r="B336" s="134" t="s">
        <v>388</v>
      </c>
    </row>
    <row r="337" spans="1:2" x14ac:dyDescent="0.2">
      <c r="A337" s="101" t="s">
        <v>395</v>
      </c>
      <c r="B337" s="134" t="s">
        <v>388</v>
      </c>
    </row>
    <row r="338" spans="1:2" x14ac:dyDescent="0.2">
      <c r="A338" s="101" t="s">
        <v>396</v>
      </c>
      <c r="B338" s="134" t="s">
        <v>388</v>
      </c>
    </row>
    <row r="339" spans="1:2" x14ac:dyDescent="0.2">
      <c r="A339" s="101" t="s">
        <v>397</v>
      </c>
      <c r="B339" s="134" t="s">
        <v>388</v>
      </c>
    </row>
    <row r="340" spans="1:2" x14ac:dyDescent="0.2">
      <c r="A340" s="101" t="s">
        <v>398</v>
      </c>
      <c r="B340" s="134" t="s">
        <v>388</v>
      </c>
    </row>
    <row r="341" spans="1:2" x14ac:dyDescent="0.2">
      <c r="A341" s="101" t="s">
        <v>399</v>
      </c>
      <c r="B341" s="134" t="s">
        <v>388</v>
      </c>
    </row>
    <row r="342" spans="1:2" x14ac:dyDescent="0.2">
      <c r="A342" s="101" t="s">
        <v>400</v>
      </c>
      <c r="B342" s="134" t="s">
        <v>388</v>
      </c>
    </row>
    <row r="343" spans="1:2" x14ac:dyDescent="0.2">
      <c r="A343" s="101" t="s">
        <v>401</v>
      </c>
      <c r="B343" s="134" t="s">
        <v>388</v>
      </c>
    </row>
    <row r="344" spans="1:2" x14ac:dyDescent="0.2">
      <c r="A344" s="101" t="s">
        <v>402</v>
      </c>
      <c r="B344" s="134" t="s">
        <v>388</v>
      </c>
    </row>
    <row r="345" spans="1:2" x14ac:dyDescent="0.2">
      <c r="A345" s="101" t="s">
        <v>403</v>
      </c>
      <c r="B345" s="134" t="s">
        <v>388</v>
      </c>
    </row>
    <row r="346" spans="1:2" x14ac:dyDescent="0.2">
      <c r="A346" s="101" t="s">
        <v>404</v>
      </c>
      <c r="B346" s="134" t="s">
        <v>388</v>
      </c>
    </row>
    <row r="347" spans="1:2" x14ac:dyDescent="0.2">
      <c r="A347" s="101" t="s">
        <v>405</v>
      </c>
      <c r="B347" s="134" t="s">
        <v>388</v>
      </c>
    </row>
    <row r="348" spans="1:2" x14ac:dyDescent="0.2">
      <c r="A348" s="101" t="s">
        <v>406</v>
      </c>
      <c r="B348" s="134" t="s">
        <v>388</v>
      </c>
    </row>
    <row r="349" spans="1:2" x14ac:dyDescent="0.2">
      <c r="A349" s="101" t="s">
        <v>407</v>
      </c>
      <c r="B349" s="134" t="s">
        <v>388</v>
      </c>
    </row>
    <row r="350" spans="1:2" x14ac:dyDescent="0.2">
      <c r="A350" s="101" t="s">
        <v>408</v>
      </c>
      <c r="B350" s="134" t="s">
        <v>388</v>
      </c>
    </row>
    <row r="351" spans="1:2" x14ac:dyDescent="0.2">
      <c r="A351" s="101" t="s">
        <v>409</v>
      </c>
      <c r="B351" s="134" t="s">
        <v>388</v>
      </c>
    </row>
    <row r="352" spans="1:2" x14ac:dyDescent="0.2">
      <c r="A352" s="101" t="s">
        <v>410</v>
      </c>
      <c r="B352" s="134" t="s">
        <v>388</v>
      </c>
    </row>
    <row r="353" spans="1:2" x14ac:dyDescent="0.2">
      <c r="A353" s="101" t="s">
        <v>411</v>
      </c>
      <c r="B353" s="134" t="s">
        <v>388</v>
      </c>
    </row>
    <row r="354" spans="1:2" x14ac:dyDescent="0.2">
      <c r="A354" s="101" t="s">
        <v>412</v>
      </c>
      <c r="B354" s="134" t="s">
        <v>388</v>
      </c>
    </row>
    <row r="355" spans="1:2" x14ac:dyDescent="0.2">
      <c r="A355" s="101" t="s">
        <v>413</v>
      </c>
      <c r="B355" s="134" t="s">
        <v>388</v>
      </c>
    </row>
    <row r="356" spans="1:2" x14ac:dyDescent="0.2">
      <c r="A356" s="101" t="s">
        <v>414</v>
      </c>
      <c r="B356" s="134" t="s">
        <v>388</v>
      </c>
    </row>
    <row r="357" spans="1:2" x14ac:dyDescent="0.2">
      <c r="A357" s="101" t="s">
        <v>415</v>
      </c>
      <c r="B357" s="134" t="s">
        <v>388</v>
      </c>
    </row>
    <row r="358" spans="1:2" x14ac:dyDescent="0.2">
      <c r="A358" s="101" t="s">
        <v>416</v>
      </c>
      <c r="B358" s="134" t="s">
        <v>388</v>
      </c>
    </row>
    <row r="359" spans="1:2" x14ac:dyDescent="0.2">
      <c r="A359" s="101" t="s">
        <v>417</v>
      </c>
      <c r="B359" s="134" t="s">
        <v>388</v>
      </c>
    </row>
    <row r="360" spans="1:2" x14ac:dyDescent="0.2">
      <c r="A360" s="101" t="s">
        <v>418</v>
      </c>
      <c r="B360" s="134" t="s">
        <v>388</v>
      </c>
    </row>
    <row r="361" spans="1:2" x14ac:dyDescent="0.2">
      <c r="A361" s="101" t="s">
        <v>419</v>
      </c>
      <c r="B361" s="134" t="s">
        <v>388</v>
      </c>
    </row>
    <row r="362" spans="1:2" x14ac:dyDescent="0.2">
      <c r="A362" s="101" t="s">
        <v>420</v>
      </c>
      <c r="B362" s="134" t="s">
        <v>388</v>
      </c>
    </row>
    <row r="363" spans="1:2" x14ac:dyDescent="0.2">
      <c r="A363" s="101" t="s">
        <v>421</v>
      </c>
      <c r="B363" s="134" t="s">
        <v>388</v>
      </c>
    </row>
    <row r="364" spans="1:2" x14ac:dyDescent="0.2">
      <c r="A364" s="101" t="s">
        <v>422</v>
      </c>
      <c r="B364" s="134" t="s">
        <v>388</v>
      </c>
    </row>
    <row r="365" spans="1:2" x14ac:dyDescent="0.2">
      <c r="A365" s="101" t="s">
        <v>423</v>
      </c>
      <c r="B365" s="134" t="s">
        <v>388</v>
      </c>
    </row>
    <row r="369" spans="1:7" ht="12.75" x14ac:dyDescent="0.2">
      <c r="A369" s="124"/>
      <c r="B369" s="124"/>
      <c r="C369" s="124"/>
      <c r="D369" s="124"/>
      <c r="E369" s="124"/>
      <c r="F369" s="124"/>
      <c r="G369" s="124"/>
    </row>
    <row r="370" spans="1:7" ht="12.75" x14ac:dyDescent="0.2">
      <c r="A370" s="124"/>
      <c r="B370" s="124"/>
      <c r="C370" s="124"/>
      <c r="D370" s="124"/>
      <c r="E370" s="124"/>
      <c r="F370" s="124"/>
      <c r="G370" s="124"/>
    </row>
    <row r="371" spans="1:7" ht="12.75" x14ac:dyDescent="0.2">
      <c r="A371" s="124"/>
      <c r="B371" s="124"/>
      <c r="C371" s="124"/>
      <c r="D371" s="124"/>
      <c r="E371" s="124"/>
      <c r="F371" s="124"/>
      <c r="G371" s="124"/>
    </row>
    <row r="372" spans="1:7" ht="12.75" x14ac:dyDescent="0.2">
      <c r="A372" s="124"/>
      <c r="B372" s="124"/>
      <c r="C372" s="124"/>
      <c r="D372" s="124"/>
      <c r="E372" s="124"/>
      <c r="F372" s="124"/>
      <c r="G372" s="124"/>
    </row>
    <row r="373" spans="1:7" ht="12.75" x14ac:dyDescent="0.2">
      <c r="A373" s="124"/>
      <c r="B373" s="124"/>
      <c r="C373" s="124"/>
      <c r="D373" s="124"/>
      <c r="E373" s="124"/>
      <c r="F373" s="124"/>
      <c r="G373" s="124"/>
    </row>
    <row r="374" spans="1:7" ht="12.75" x14ac:dyDescent="0.2">
      <c r="A374" s="124"/>
      <c r="B374" s="124"/>
      <c r="C374" s="124"/>
      <c r="D374" s="124"/>
      <c r="E374" s="124"/>
      <c r="F374" s="124"/>
      <c r="G374" s="124"/>
    </row>
    <row r="375" spans="1:7" ht="12.75" x14ac:dyDescent="0.2">
      <c r="A375" s="124"/>
      <c r="B375" s="124"/>
      <c r="C375" s="124"/>
      <c r="D375" s="124"/>
      <c r="E375" s="124"/>
      <c r="F375" s="124"/>
      <c r="G375" s="124"/>
    </row>
    <row r="376" spans="1:7" ht="12.75" x14ac:dyDescent="0.2">
      <c r="A376" s="124"/>
      <c r="B376" s="124"/>
      <c r="C376" s="124"/>
      <c r="D376" s="124"/>
      <c r="E376" s="124"/>
      <c r="F376" s="124"/>
      <c r="G376" s="124"/>
    </row>
    <row r="377" spans="1:7" ht="12.75" x14ac:dyDescent="0.2">
      <c r="A377" s="124"/>
      <c r="B377" s="124"/>
      <c r="C377" s="124"/>
      <c r="D377" s="124"/>
      <c r="E377" s="124"/>
      <c r="F377" s="124"/>
      <c r="G377" s="124"/>
    </row>
    <row r="378" spans="1:7" ht="12.75" x14ac:dyDescent="0.2">
      <c r="A378" s="124"/>
      <c r="B378" s="124"/>
      <c r="C378" s="124"/>
      <c r="D378" s="124"/>
      <c r="E378" s="124"/>
      <c r="F378" s="124"/>
      <c r="G378" s="124"/>
    </row>
    <row r="379" spans="1:7" ht="12.75" x14ac:dyDescent="0.2">
      <c r="A379" s="124"/>
      <c r="B379" s="124"/>
      <c r="C379" s="124"/>
      <c r="D379" s="124"/>
      <c r="E379" s="124"/>
      <c r="F379" s="124"/>
      <c r="G379" s="124"/>
    </row>
    <row r="380" spans="1:7" ht="12.75" x14ac:dyDescent="0.2">
      <c r="A380" s="124"/>
      <c r="B380" s="124"/>
      <c r="C380" s="124"/>
      <c r="D380" s="124"/>
      <c r="E380" s="124"/>
      <c r="F380" s="124"/>
      <c r="G380" s="124"/>
    </row>
    <row r="381" spans="1:7" ht="12.75" x14ac:dyDescent="0.2">
      <c r="A381" s="124"/>
      <c r="B381" s="124"/>
      <c r="C381" s="124"/>
      <c r="D381" s="124"/>
      <c r="E381" s="124"/>
      <c r="F381" s="124"/>
      <c r="G381" s="124"/>
    </row>
    <row r="382" spans="1:7" ht="12.75" x14ac:dyDescent="0.2">
      <c r="A382" s="124"/>
      <c r="B382" s="124"/>
      <c r="C382" s="124"/>
      <c r="D382" s="124"/>
      <c r="E382" s="124"/>
      <c r="F382" s="124"/>
      <c r="G382" s="124"/>
    </row>
    <row r="383" spans="1:7" ht="12.75" x14ac:dyDescent="0.2">
      <c r="A383" s="124"/>
      <c r="B383" s="124"/>
      <c r="C383" s="124"/>
      <c r="D383" s="124"/>
      <c r="E383" s="124"/>
      <c r="F383" s="124"/>
      <c r="G383" s="124"/>
    </row>
    <row r="384" spans="1:7" ht="12.75" x14ac:dyDescent="0.2">
      <c r="A384" s="124"/>
      <c r="B384" s="124"/>
      <c r="C384" s="124"/>
      <c r="D384" s="124"/>
      <c r="E384" s="124"/>
      <c r="F384" s="124"/>
      <c r="G384" s="124"/>
    </row>
    <row r="385" spans="1:7" ht="12.75" x14ac:dyDescent="0.2">
      <c r="A385" s="124"/>
      <c r="B385" s="124"/>
      <c r="C385" s="124"/>
      <c r="D385" s="124"/>
      <c r="E385" s="124"/>
      <c r="F385" s="124"/>
      <c r="G385" s="124"/>
    </row>
    <row r="386" spans="1:7" ht="12.75" x14ac:dyDescent="0.2">
      <c r="A386" s="124"/>
      <c r="B386" s="124"/>
      <c r="C386" s="124"/>
      <c r="D386" s="124"/>
      <c r="E386" s="124"/>
      <c r="F386" s="124"/>
      <c r="G386" s="124"/>
    </row>
    <row r="387" spans="1:7" ht="12.75" x14ac:dyDescent="0.2">
      <c r="A387" s="124"/>
      <c r="B387" s="124"/>
      <c r="C387" s="124"/>
      <c r="D387" s="124"/>
      <c r="E387" s="124"/>
      <c r="F387" s="124"/>
      <c r="G387" s="124"/>
    </row>
    <row r="388" spans="1:7" ht="12.75" x14ac:dyDescent="0.2">
      <c r="A388" s="124"/>
      <c r="B388" s="124"/>
      <c r="C388" s="124"/>
      <c r="D388" s="124"/>
      <c r="E388" s="124"/>
      <c r="F388" s="124"/>
      <c r="G388" s="124"/>
    </row>
    <row r="389" spans="1:7" ht="12.75" x14ac:dyDescent="0.2">
      <c r="A389" s="124"/>
      <c r="B389" s="124"/>
      <c r="C389" s="124"/>
      <c r="D389" s="124"/>
      <c r="E389" s="124"/>
      <c r="F389" s="124"/>
      <c r="G389" s="124"/>
    </row>
    <row r="390" spans="1:7" ht="12.75" x14ac:dyDescent="0.2">
      <c r="A390" s="124"/>
      <c r="B390" s="124"/>
      <c r="C390" s="124"/>
      <c r="D390" s="124"/>
      <c r="E390" s="124"/>
      <c r="F390" s="124"/>
      <c r="G390" s="124"/>
    </row>
    <row r="391" spans="1:7" ht="12.75" x14ac:dyDescent="0.2">
      <c r="A391" s="124"/>
      <c r="B391" s="124"/>
      <c r="C391" s="124"/>
      <c r="D391" s="124"/>
      <c r="E391" s="124"/>
      <c r="F391" s="124"/>
      <c r="G391" s="124"/>
    </row>
    <row r="392" spans="1:7" ht="12.75" x14ac:dyDescent="0.2">
      <c r="A392" s="124"/>
      <c r="B392" s="124"/>
      <c r="C392" s="124"/>
      <c r="D392" s="124"/>
      <c r="E392" s="124"/>
      <c r="F392" s="124"/>
      <c r="G392" s="124"/>
    </row>
    <row r="393" spans="1:7" ht="12.75" x14ac:dyDescent="0.2">
      <c r="A393" s="124"/>
      <c r="B393" s="124"/>
      <c r="C393" s="124"/>
      <c r="D393" s="124"/>
      <c r="E393" s="124"/>
      <c r="F393" s="124"/>
      <c r="G393" s="124"/>
    </row>
    <row r="394" spans="1:7" ht="12.75" x14ac:dyDescent="0.2">
      <c r="A394" s="124"/>
      <c r="B394" s="124"/>
      <c r="C394" s="124"/>
      <c r="D394" s="124"/>
      <c r="E394" s="124"/>
      <c r="F394" s="124"/>
      <c r="G394" s="124"/>
    </row>
    <row r="395" spans="1:7" ht="12.75" x14ac:dyDescent="0.2">
      <c r="A395" s="124"/>
      <c r="B395" s="124"/>
      <c r="C395" s="124"/>
      <c r="D395" s="124"/>
      <c r="E395" s="124"/>
      <c r="F395" s="124"/>
      <c r="G395" s="124"/>
    </row>
    <row r="396" spans="1:7" ht="12.75" x14ac:dyDescent="0.2">
      <c r="A396" s="124"/>
      <c r="B396" s="124"/>
      <c r="C396" s="124"/>
      <c r="D396" s="124"/>
      <c r="E396" s="124"/>
      <c r="F396" s="124"/>
      <c r="G396" s="124"/>
    </row>
    <row r="397" spans="1:7" ht="12.75" x14ac:dyDescent="0.2">
      <c r="A397" s="124"/>
      <c r="B397" s="124"/>
      <c r="C397" s="124"/>
      <c r="D397" s="124"/>
      <c r="E397" s="124"/>
      <c r="F397" s="124"/>
      <c r="G397" s="124"/>
    </row>
    <row r="398" spans="1:7" ht="12.75" x14ac:dyDescent="0.2">
      <c r="A398" s="124"/>
      <c r="B398" s="124"/>
      <c r="C398" s="124"/>
      <c r="D398" s="124"/>
      <c r="E398" s="124"/>
      <c r="F398" s="124"/>
      <c r="G398" s="124"/>
    </row>
    <row r="399" spans="1:7" ht="12.75" x14ac:dyDescent="0.2">
      <c r="A399" s="124"/>
      <c r="B399" s="124"/>
      <c r="C399" s="124"/>
      <c r="D399" s="124"/>
      <c r="E399" s="124"/>
      <c r="F399" s="124"/>
      <c r="G399" s="124"/>
    </row>
    <row r="400" spans="1:7" ht="12.75" x14ac:dyDescent="0.2">
      <c r="A400" s="124"/>
      <c r="B400" s="124"/>
      <c r="C400" s="124"/>
      <c r="D400" s="124"/>
      <c r="E400" s="124"/>
      <c r="F400" s="124"/>
      <c r="G400" s="124"/>
    </row>
    <row r="401" spans="1:7" ht="12.75" x14ac:dyDescent="0.2">
      <c r="A401" s="124"/>
      <c r="B401" s="124"/>
      <c r="C401" s="124"/>
      <c r="D401" s="124"/>
      <c r="E401" s="124"/>
      <c r="F401" s="124"/>
      <c r="G401" s="124"/>
    </row>
    <row r="402" spans="1:7" ht="12.75" x14ac:dyDescent="0.2">
      <c r="A402" s="124"/>
      <c r="B402" s="124"/>
      <c r="C402" s="124"/>
      <c r="D402" s="124"/>
      <c r="E402" s="124"/>
      <c r="F402" s="124"/>
      <c r="G402" s="124"/>
    </row>
    <row r="403" spans="1:7" ht="12.75" x14ac:dyDescent="0.2">
      <c r="A403" s="124"/>
      <c r="B403" s="124"/>
      <c r="C403" s="124"/>
      <c r="D403" s="124"/>
      <c r="E403" s="124"/>
      <c r="F403" s="124"/>
      <c r="G403" s="124"/>
    </row>
    <row r="404" spans="1:7" ht="12.75" x14ac:dyDescent="0.2">
      <c r="A404" s="124"/>
      <c r="B404" s="124"/>
      <c r="C404" s="124"/>
      <c r="D404" s="124"/>
      <c r="E404" s="124"/>
      <c r="F404" s="124"/>
      <c r="G404" s="124"/>
    </row>
    <row r="405" spans="1:7" ht="12.75" x14ac:dyDescent="0.2">
      <c r="A405" s="124"/>
      <c r="B405" s="124"/>
      <c r="C405" s="124"/>
      <c r="D405" s="124"/>
      <c r="E405" s="124"/>
      <c r="F405" s="124"/>
      <c r="G405" s="124"/>
    </row>
    <row r="406" spans="1:7" ht="12.75" x14ac:dyDescent="0.2">
      <c r="A406" s="124"/>
      <c r="B406" s="124"/>
      <c r="C406" s="124"/>
      <c r="D406" s="124"/>
      <c r="E406" s="124"/>
      <c r="F406" s="124"/>
      <c r="G406" s="124"/>
    </row>
    <row r="407" spans="1:7" ht="12.75" x14ac:dyDescent="0.2">
      <c r="A407" s="124"/>
      <c r="B407" s="124"/>
      <c r="C407" s="124"/>
      <c r="D407" s="124"/>
      <c r="E407" s="124"/>
      <c r="F407" s="124"/>
      <c r="G407" s="124"/>
    </row>
    <row r="408" spans="1:7" ht="12.75" x14ac:dyDescent="0.2">
      <c r="A408" s="124"/>
      <c r="B408" s="124"/>
      <c r="C408" s="124"/>
      <c r="D408" s="124"/>
      <c r="E408" s="124"/>
      <c r="F408" s="124"/>
      <c r="G408" s="124"/>
    </row>
    <row r="409" spans="1:7" ht="12.75" x14ac:dyDescent="0.2">
      <c r="A409" s="124"/>
      <c r="B409" s="124"/>
      <c r="C409" s="124"/>
      <c r="D409" s="124"/>
      <c r="E409" s="124"/>
      <c r="F409" s="124"/>
      <c r="G409" s="124"/>
    </row>
    <row r="410" spans="1:7" ht="12.75" x14ac:dyDescent="0.2">
      <c r="A410" s="124"/>
      <c r="B410" s="124"/>
      <c r="C410" s="124"/>
      <c r="D410" s="124"/>
      <c r="E410" s="124"/>
      <c r="F410" s="124"/>
      <c r="G410" s="124"/>
    </row>
    <row r="411" spans="1:7" ht="12.75" x14ac:dyDescent="0.2">
      <c r="A411" s="124"/>
      <c r="B411" s="124"/>
      <c r="C411" s="124"/>
      <c r="D411" s="124"/>
      <c r="E411" s="124"/>
      <c r="F411" s="124"/>
      <c r="G411" s="124"/>
    </row>
    <row r="412" spans="1:7" ht="12.75" x14ac:dyDescent="0.2">
      <c r="A412" s="124"/>
      <c r="B412" s="124"/>
      <c r="C412" s="124"/>
      <c r="D412" s="124"/>
      <c r="E412" s="124"/>
      <c r="F412" s="124"/>
      <c r="G412" s="124"/>
    </row>
    <row r="413" spans="1:7" ht="12.75" x14ac:dyDescent="0.2">
      <c r="A413" s="124"/>
      <c r="B413" s="124"/>
      <c r="C413" s="124"/>
      <c r="D413" s="124"/>
      <c r="E413" s="124"/>
      <c r="F413" s="124"/>
      <c r="G413" s="124"/>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130E1B28-ADA8-48BD-9AFA-ECE3A11486D7}"/>
    <hyperlink ref="B7" location="'A. HTT General'!B26" display="2. Regulatory Summary" xr:uid="{6C3C4C62-3208-4A2D-9991-E5DE7133CBBA}"/>
    <hyperlink ref="B8" location="'A. HTT General'!B36" display="3. General Cover Pool / Covered Bond Information" xr:uid="{84CA24E8-6EB4-44ED-A908-31B2286D3B91}"/>
    <hyperlink ref="B9" location="'A. HTT General'!B285" display="4. References to Capital Requirements Regulation (CRR) 129(7)" xr:uid="{D16D985D-810A-4F3C-A0B3-B45CA664B1CD}"/>
    <hyperlink ref="B11" location="'A. HTT General'!B319" display="6. Other relevant information" xr:uid="{78055CD9-53C1-4927-828F-D09091F46020}"/>
    <hyperlink ref="B27" r:id="rId1" display="UCITS Compliance" xr:uid="{1584B05E-DD2B-468A-A726-C397D38366A3}"/>
    <hyperlink ref="B28" r:id="rId2" xr:uid="{4DD42A51-C0AD-47D5-904E-3E3A1EDA1C25}"/>
    <hyperlink ref="B29" r:id="rId3" xr:uid="{DD2E2835-E388-4E04-88D2-70DBB38591F9}"/>
    <hyperlink ref="B10" location="'A. HTT General'!B311" display="5. References to Capital Requirements Regulation (CRR) 129(1)" xr:uid="{BEB8E6D2-F46D-4E53-A6FB-380701155E16}"/>
    <hyperlink ref="C229" r:id="rId4" xr:uid="{EA369655-F1D5-4755-AE3E-98001A373B75}"/>
    <hyperlink ref="D293" location="'B2. HTT Public Sector Assets'!B129" display="'B2. HTT Public Sector Assets'!B129" xr:uid="{29E599E6-FD07-4B35-8279-8D8286468204}"/>
    <hyperlink ref="F292" location="'B2. HTT Public Sector Assets'!A18" display="'B2. HTT Public Sector Assets'!A18" xr:uid="{EA80735E-CBA2-4616-A816-2CC97526A69A}"/>
    <hyperlink ref="D292" location="'B1. HTT Mortgage Assets'!B287" display="'B1. HTT Mortgage Assets'!B287" xr:uid="{83553335-B1E1-4BDE-96C2-83D4551868E0}"/>
    <hyperlink ref="D300" location="'B2. HTT Public Sector Assets'!B166" display="'B2. HTT Public Sector Assets'!B166" xr:uid="{4BD1131D-EFAE-402B-889A-28554349FC09}"/>
    <hyperlink ref="D290" location="'B2. HTT Public Sector Assets'!B48" display="'B2. HTT Public Sector Assets'!B48" xr:uid="{959E5338-2734-4C33-900C-62DAC47467F9}"/>
    <hyperlink ref="C289" location="'A. HTT General'!A39" display="'A. HTT General'!A39" xr:uid="{564FB2F1-5ABC-4D2F-BD0F-60F1BFDA5121}"/>
    <hyperlink ref="C290" location="'B1. HTT Mortgage Assets'!B43" display="'B1. HTT Mortgage Assets'!B43" xr:uid="{2A60A503-280C-48F6-9DB5-949243E642EA}"/>
    <hyperlink ref="C291" location="'A. HTT General'!A52" display="'A. HTT General'!A52" xr:uid="{EEE2B942-73B8-4427-872A-A5264A3A4C88}"/>
    <hyperlink ref="C295" location="'A. HTT General'!B163" display="'A. HTT General'!B163" xr:uid="{1DF61553-C5F1-49AD-9240-7E6DA44A1906}"/>
    <hyperlink ref="C296" location="'A. HTT General'!B137" display="'A. HTT General'!B137" xr:uid="{093FBD3E-EE40-4F31-B566-DADFE4DBDE51}"/>
    <hyperlink ref="C297" location="'C. HTT Harmonised Glossary'!B17" display="'C. HTT Harmonised Glossary'!B17" xr:uid="{297DE964-89CE-4CA6-BEB0-E40AF5436D85}"/>
    <hyperlink ref="C298" location="'A. HTT General'!B65" display="'A. HTT General'!B65" xr:uid="{430374F6-8121-47D1-813A-778A4A913463}"/>
    <hyperlink ref="C299" location="'A. HTT General'!B88" display="'A. HTT General'!B88" xr:uid="{F64CE15F-0165-4A32-9191-F2E60E1723AB}"/>
    <hyperlink ref="C300" location="'B1. HTT Mortgage Assets'!B180" display="'B1. HTT Mortgage Assets'!B180" xr:uid="{7CBB2C02-3BA8-470E-B4B3-69D414B09B60}"/>
    <hyperlink ref="C292" location="'B1. HTT Mortgage Assets'!B186" display="'B1. HTT Mortgage Assets'!B186" xr:uid="{CEAF649B-9273-4AD3-A675-0BEB051E6242}"/>
    <hyperlink ref="C288" location="'A. HTT General'!A38" display="'A. HTT General'!A38" xr:uid="{2AF6B8E7-0942-4488-BF1B-96F015E1EFF7}"/>
    <hyperlink ref="C294" location="'A. HTT General'!B111" display="'A. HTT General'!B111" xr:uid="{C54870D1-6225-477E-999C-30038E1F169F}"/>
    <hyperlink ref="C293" location="'B1. HTT Mortgage Assets'!B149" display="'B1. HTT Mortgage Assets'!B149" xr:uid="{91C4A1E9-7910-4E46-94A9-2D948EEED04C}"/>
  </hyperlinks>
  <pageMargins left="0.7" right="0.7" top="0.75" bottom="0.75" header="0.3" footer="0.3"/>
  <pageSetup scale="32" orientation="portrait" r:id="rId5"/>
  <headerFooter>
    <oddFooter>&amp;R&amp;1#&amp;"Calibri"&amp;10&amp;K0000FFClassification : Internal</oddFooter>
  </headerFooter>
  <rowBreaks count="2" manualBreakCount="2">
    <brk id="136"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7E44-DD69-4318-BE11-A4106161BFC3}">
  <sheetPr>
    <tabColor theme="5" tint="-0.249977111117893"/>
  </sheetPr>
  <dimension ref="A1:G598"/>
  <sheetViews>
    <sheetView view="pageBreakPreview" zoomScale="60" zoomScaleNormal="100" workbookViewId="0">
      <selection activeCell="A499" sqref="A499:XFD512"/>
    </sheetView>
  </sheetViews>
  <sheetFormatPr defaultRowHeight="15" outlineLevelRow="1" x14ac:dyDescent="0.2"/>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4" customWidth="1"/>
    <col min="8" max="16384" width="9.140625" style="96"/>
  </cols>
  <sheetData>
    <row r="1" spans="1:7" ht="31.5" x14ac:dyDescent="0.2">
      <c r="A1" s="93" t="s">
        <v>781</v>
      </c>
      <c r="B1" s="93"/>
      <c r="C1" s="94"/>
      <c r="D1" s="94"/>
      <c r="E1" s="94"/>
      <c r="F1" s="95" t="s">
        <v>1385</v>
      </c>
    </row>
    <row r="2" spans="1:7" ht="13.5" thickBot="1" x14ac:dyDescent="0.25">
      <c r="A2" s="94"/>
      <c r="B2" s="94"/>
      <c r="C2" s="94"/>
      <c r="D2" s="94"/>
      <c r="E2" s="94"/>
      <c r="F2" s="94"/>
    </row>
    <row r="3" spans="1:7" ht="19.5" thickBot="1" x14ac:dyDescent="0.25">
      <c r="A3" s="98"/>
      <c r="B3" s="99" t="s">
        <v>0</v>
      </c>
      <c r="C3" s="100" t="s">
        <v>1386</v>
      </c>
      <c r="D3" s="98"/>
      <c r="E3" s="98"/>
      <c r="F3" s="94"/>
      <c r="G3" s="98"/>
    </row>
    <row r="4" spans="1:7" ht="15.75" thickBot="1" x14ac:dyDescent="0.25"/>
    <row r="5" spans="1:7" ht="18.75" x14ac:dyDescent="0.2">
      <c r="A5" s="102"/>
      <c r="B5" s="103" t="s">
        <v>424</v>
      </c>
      <c r="C5" s="102"/>
      <c r="E5" s="104"/>
      <c r="F5" s="104"/>
    </row>
    <row r="6" spans="1:7" x14ac:dyDescent="0.2">
      <c r="B6" s="166" t="s">
        <v>425</v>
      </c>
    </row>
    <row r="7" spans="1:7" x14ac:dyDescent="0.2">
      <c r="B7" s="167" t="s">
        <v>426</v>
      </c>
    </row>
    <row r="8" spans="1:7" ht="15.75" thickBot="1" x14ac:dyDescent="0.25">
      <c r="B8" s="168" t="s">
        <v>427</v>
      </c>
    </row>
    <row r="9" spans="1:7" x14ac:dyDescent="0.2">
      <c r="B9" s="169"/>
    </row>
    <row r="10" spans="1:7" ht="37.5" x14ac:dyDescent="0.2">
      <c r="A10" s="109" t="s">
        <v>6</v>
      </c>
      <c r="B10" s="109" t="s">
        <v>425</v>
      </c>
      <c r="C10" s="110"/>
      <c r="D10" s="110"/>
      <c r="E10" s="110"/>
      <c r="F10" s="110"/>
      <c r="G10" s="111"/>
    </row>
    <row r="11" spans="1:7" x14ac:dyDescent="0.2">
      <c r="A11" s="118"/>
      <c r="B11" s="119" t="s">
        <v>428</v>
      </c>
      <c r="C11" s="118" t="s">
        <v>53</v>
      </c>
      <c r="D11" s="118"/>
      <c r="E11" s="118"/>
      <c r="F11" s="121" t="s">
        <v>429</v>
      </c>
      <c r="G11" s="121"/>
    </row>
    <row r="12" spans="1:7" x14ac:dyDescent="0.2">
      <c r="A12" s="101" t="s">
        <v>430</v>
      </c>
      <c r="B12" s="101" t="s">
        <v>431</v>
      </c>
      <c r="C12" s="122">
        <v>2942.4466568300199</v>
      </c>
      <c r="F12" s="129">
        <f>IF($C$15=0,"",IF(C12="[for completion]","",C12/$C$15))</f>
        <v>1</v>
      </c>
    </row>
    <row r="13" spans="1:7" x14ac:dyDescent="0.2">
      <c r="A13" s="101" t="s">
        <v>432</v>
      </c>
      <c r="B13" s="101" t="s">
        <v>433</v>
      </c>
      <c r="C13" s="122">
        <v>0</v>
      </c>
      <c r="F13" s="129">
        <f>IF($C$15=0,"",IF(C13="[for completion]","",C13/$C$15))</f>
        <v>0</v>
      </c>
    </row>
    <row r="14" spans="1:7" x14ac:dyDescent="0.2">
      <c r="A14" s="101" t="s">
        <v>434</v>
      </c>
      <c r="B14" s="101" t="s">
        <v>65</v>
      </c>
      <c r="C14" s="122">
        <v>0</v>
      </c>
      <c r="F14" s="129">
        <f>IF($C$15=0,"",IF(C14="[for completion]","",C14/$C$15))</f>
        <v>0</v>
      </c>
    </row>
    <row r="15" spans="1:7" x14ac:dyDescent="0.2">
      <c r="A15" s="101" t="s">
        <v>435</v>
      </c>
      <c r="B15" s="170" t="s">
        <v>67</v>
      </c>
      <c r="C15" s="122">
        <f>SUM(C12:C14)</f>
        <v>2942.4466568300199</v>
      </c>
      <c r="F15" s="171">
        <f>SUM(F12:F14)</f>
        <v>1</v>
      </c>
    </row>
    <row r="16" spans="1:7" x14ac:dyDescent="0.2">
      <c r="A16" s="101" t="s">
        <v>436</v>
      </c>
      <c r="B16" s="134" t="s">
        <v>437</v>
      </c>
      <c r="C16" s="122"/>
      <c r="F16" s="129">
        <f t="shared" ref="F16:F26" si="0">IF($C$15=0,"",IF(C16="[for completion]","",C16/$C$15))</f>
        <v>0</v>
      </c>
    </row>
    <row r="17" spans="1:7" x14ac:dyDescent="0.2">
      <c r="A17" s="101" t="s">
        <v>438</v>
      </c>
      <c r="B17" s="134" t="s">
        <v>439</v>
      </c>
      <c r="C17" s="122"/>
      <c r="F17" s="129">
        <f t="shared" si="0"/>
        <v>0</v>
      </c>
    </row>
    <row r="18" spans="1:7" x14ac:dyDescent="0.2">
      <c r="A18" s="101" t="s">
        <v>440</v>
      </c>
      <c r="B18" s="134" t="s">
        <v>171</v>
      </c>
      <c r="C18" s="122"/>
      <c r="F18" s="129">
        <f t="shared" si="0"/>
        <v>0</v>
      </c>
    </row>
    <row r="19" spans="1:7" x14ac:dyDescent="0.2">
      <c r="A19" s="101" t="s">
        <v>441</v>
      </c>
      <c r="B19" s="134" t="s">
        <v>171</v>
      </c>
      <c r="C19" s="122"/>
      <c r="F19" s="129">
        <f t="shared" si="0"/>
        <v>0</v>
      </c>
    </row>
    <row r="20" spans="1:7" x14ac:dyDescent="0.2">
      <c r="A20" s="101" t="s">
        <v>442</v>
      </c>
      <c r="B20" s="134" t="s">
        <v>171</v>
      </c>
      <c r="C20" s="122"/>
      <c r="F20" s="129">
        <f t="shared" si="0"/>
        <v>0</v>
      </c>
    </row>
    <row r="21" spans="1:7" x14ac:dyDescent="0.2">
      <c r="A21" s="101" t="s">
        <v>443</v>
      </c>
      <c r="B21" s="134" t="s">
        <v>171</v>
      </c>
      <c r="C21" s="122"/>
      <c r="F21" s="129">
        <f t="shared" si="0"/>
        <v>0</v>
      </c>
    </row>
    <row r="22" spans="1:7" x14ac:dyDescent="0.2">
      <c r="A22" s="101" t="s">
        <v>444</v>
      </c>
      <c r="B22" s="134" t="s">
        <v>171</v>
      </c>
      <c r="C22" s="122"/>
      <c r="F22" s="129">
        <f t="shared" si="0"/>
        <v>0</v>
      </c>
    </row>
    <row r="23" spans="1:7" x14ac:dyDescent="0.2">
      <c r="A23" s="101" t="s">
        <v>445</v>
      </c>
      <c r="B23" s="134" t="s">
        <v>171</v>
      </c>
      <c r="C23" s="122"/>
      <c r="F23" s="129">
        <f t="shared" si="0"/>
        <v>0</v>
      </c>
    </row>
    <row r="24" spans="1:7" x14ac:dyDescent="0.2">
      <c r="A24" s="101" t="s">
        <v>446</v>
      </c>
      <c r="B24" s="134" t="s">
        <v>171</v>
      </c>
      <c r="C24" s="122"/>
      <c r="F24" s="129">
        <f t="shared" si="0"/>
        <v>0</v>
      </c>
    </row>
    <row r="25" spans="1:7" x14ac:dyDescent="0.2">
      <c r="A25" s="101" t="s">
        <v>447</v>
      </c>
      <c r="B25" s="134" t="s">
        <v>171</v>
      </c>
      <c r="C25" s="122"/>
      <c r="F25" s="129">
        <f t="shared" si="0"/>
        <v>0</v>
      </c>
    </row>
    <row r="26" spans="1:7" x14ac:dyDescent="0.2">
      <c r="A26" s="101" t="s">
        <v>1487</v>
      </c>
      <c r="B26" s="134" t="s">
        <v>171</v>
      </c>
      <c r="C26" s="135"/>
      <c r="D26" s="124"/>
      <c r="E26" s="124"/>
      <c r="F26" s="129">
        <f t="shared" si="0"/>
        <v>0</v>
      </c>
    </row>
    <row r="27" spans="1:7" x14ac:dyDescent="0.2">
      <c r="A27" s="118"/>
      <c r="B27" s="119" t="s">
        <v>448</v>
      </c>
      <c r="C27" s="118" t="s">
        <v>449</v>
      </c>
      <c r="D27" s="118" t="s">
        <v>450</v>
      </c>
      <c r="E27" s="120"/>
      <c r="F27" s="118" t="s">
        <v>451</v>
      </c>
      <c r="G27" s="121"/>
    </row>
    <row r="28" spans="1:7" x14ac:dyDescent="0.2">
      <c r="A28" s="101" t="s">
        <v>452</v>
      </c>
      <c r="B28" s="101" t="s">
        <v>453</v>
      </c>
      <c r="C28" s="122">
        <v>42245</v>
      </c>
      <c r="D28" s="122" t="s">
        <v>91</v>
      </c>
      <c r="F28" s="172">
        <f>IF(AND(C28="[For completion]",D28="[For completion]"),"[For completion]",SUM(C28:D28))</f>
        <v>42245</v>
      </c>
    </row>
    <row r="29" spans="1:7" x14ac:dyDescent="0.2">
      <c r="A29" s="101" t="s">
        <v>454</v>
      </c>
      <c r="B29" s="114" t="s">
        <v>455</v>
      </c>
      <c r="C29" s="122">
        <v>23910</v>
      </c>
      <c r="D29" s="122" t="s">
        <v>91</v>
      </c>
      <c r="F29" s="172">
        <f t="shared" ref="F29:F30" si="1">IF(AND(C29="[For completion]",D29="[For completion]"),"[For completion]",SUM(C29:D29))</f>
        <v>23910</v>
      </c>
    </row>
    <row r="30" spans="1:7" x14ac:dyDescent="0.2">
      <c r="A30" s="101" t="s">
        <v>456</v>
      </c>
      <c r="B30" s="114" t="s">
        <v>457</v>
      </c>
      <c r="C30" s="122">
        <v>0</v>
      </c>
      <c r="D30" s="122">
        <v>0</v>
      </c>
      <c r="F30" s="172">
        <f t="shared" si="1"/>
        <v>0</v>
      </c>
    </row>
    <row r="31" spans="1:7" x14ac:dyDescent="0.2">
      <c r="A31" s="101" t="s">
        <v>458</v>
      </c>
      <c r="B31" s="114"/>
    </row>
    <row r="32" spans="1:7" x14ac:dyDescent="0.2">
      <c r="A32" s="101" t="s">
        <v>459</v>
      </c>
      <c r="B32" s="114"/>
    </row>
    <row r="33" spans="1:7" x14ac:dyDescent="0.2">
      <c r="A33" s="101" t="s">
        <v>460</v>
      </c>
      <c r="B33" s="114"/>
    </row>
    <row r="34" spans="1:7" x14ac:dyDescent="0.2">
      <c r="A34" s="101" t="s">
        <v>461</v>
      </c>
      <c r="B34" s="114"/>
    </row>
    <row r="35" spans="1:7" x14ac:dyDescent="0.2">
      <c r="A35" s="118"/>
      <c r="B35" s="119" t="s">
        <v>462</v>
      </c>
      <c r="C35" s="118" t="s">
        <v>463</v>
      </c>
      <c r="D35" s="118" t="s">
        <v>464</v>
      </c>
      <c r="E35" s="120"/>
      <c r="F35" s="121" t="s">
        <v>429</v>
      </c>
      <c r="G35" s="121"/>
    </row>
    <row r="36" spans="1:7" x14ac:dyDescent="0.2">
      <c r="A36" s="101" t="s">
        <v>465</v>
      </c>
      <c r="B36" s="101" t="s">
        <v>466</v>
      </c>
      <c r="C36" s="173">
        <v>7.9664754756348707E-3</v>
      </c>
      <c r="D36" s="173" t="s">
        <v>59</v>
      </c>
      <c r="E36" s="126"/>
      <c r="F36" s="173">
        <v>7.9664754756348707E-3</v>
      </c>
    </row>
    <row r="37" spans="1:7" x14ac:dyDescent="0.2">
      <c r="A37" s="101" t="s">
        <v>467</v>
      </c>
      <c r="C37" s="171"/>
      <c r="D37" s="171"/>
      <c r="E37" s="126"/>
      <c r="F37" s="171"/>
    </row>
    <row r="38" spans="1:7" x14ac:dyDescent="0.2">
      <c r="A38" s="101" t="s">
        <v>468</v>
      </c>
      <c r="C38" s="171"/>
      <c r="D38" s="171"/>
      <c r="E38" s="126"/>
      <c r="F38" s="171"/>
    </row>
    <row r="39" spans="1:7" x14ac:dyDescent="0.2">
      <c r="A39" s="101" t="s">
        <v>469</v>
      </c>
      <c r="C39" s="171"/>
      <c r="D39" s="171"/>
      <c r="E39" s="126"/>
      <c r="F39" s="171"/>
    </row>
    <row r="40" spans="1:7" x14ac:dyDescent="0.2">
      <c r="A40" s="101" t="s">
        <v>470</v>
      </c>
      <c r="C40" s="171"/>
      <c r="D40" s="171"/>
      <c r="E40" s="126"/>
      <c r="F40" s="171"/>
    </row>
    <row r="41" spans="1:7" x14ac:dyDescent="0.2">
      <c r="A41" s="101" t="s">
        <v>471</v>
      </c>
      <c r="C41" s="171"/>
      <c r="D41" s="171"/>
      <c r="E41" s="126"/>
      <c r="F41" s="171"/>
    </row>
    <row r="42" spans="1:7" x14ac:dyDescent="0.2">
      <c r="A42" s="101" t="s">
        <v>472</v>
      </c>
      <c r="C42" s="171"/>
      <c r="D42" s="171"/>
      <c r="E42" s="126"/>
      <c r="F42" s="171"/>
    </row>
    <row r="43" spans="1:7" x14ac:dyDescent="0.2">
      <c r="A43" s="118"/>
      <c r="B43" s="119" t="s">
        <v>473</v>
      </c>
      <c r="C43" s="118" t="s">
        <v>463</v>
      </c>
      <c r="D43" s="118" t="s">
        <v>464</v>
      </c>
      <c r="E43" s="120"/>
      <c r="F43" s="121" t="s">
        <v>429</v>
      </c>
      <c r="G43" s="121"/>
    </row>
    <row r="44" spans="1:7" x14ac:dyDescent="0.2">
      <c r="A44" s="101" t="s">
        <v>474</v>
      </c>
      <c r="B44" s="174" t="s">
        <v>475</v>
      </c>
      <c r="C44" s="175" t="s">
        <v>141</v>
      </c>
      <c r="D44" s="175" t="s">
        <v>59</v>
      </c>
      <c r="E44" s="171"/>
      <c r="F44" s="175">
        <f>SUM(F45:F71)</f>
        <v>0</v>
      </c>
      <c r="G44" s="101"/>
    </row>
    <row r="45" spans="1:7" x14ac:dyDescent="0.2">
      <c r="A45" s="101" t="s">
        <v>476</v>
      </c>
      <c r="B45" s="101" t="s">
        <v>477</v>
      </c>
      <c r="C45" s="173">
        <v>0</v>
      </c>
      <c r="D45" s="173">
        <v>0</v>
      </c>
      <c r="E45" s="126"/>
      <c r="F45" s="173">
        <v>0</v>
      </c>
      <c r="G45" s="101"/>
    </row>
    <row r="46" spans="1:7" x14ac:dyDescent="0.2">
      <c r="A46" s="101" t="s">
        <v>478</v>
      </c>
      <c r="B46" s="101" t="s">
        <v>8</v>
      </c>
      <c r="C46" s="173" t="s">
        <v>141</v>
      </c>
      <c r="D46" s="173" t="s">
        <v>59</v>
      </c>
      <c r="E46" s="126"/>
      <c r="F46" s="173" t="s">
        <v>141</v>
      </c>
      <c r="G46" s="101"/>
    </row>
    <row r="47" spans="1:7" x14ac:dyDescent="0.2">
      <c r="A47" s="101" t="s">
        <v>479</v>
      </c>
      <c r="B47" s="101" t="s">
        <v>480</v>
      </c>
      <c r="C47" s="173">
        <v>0</v>
      </c>
      <c r="D47" s="173">
        <v>0</v>
      </c>
      <c r="E47" s="126"/>
      <c r="F47" s="173">
        <v>0</v>
      </c>
      <c r="G47" s="101"/>
    </row>
    <row r="48" spans="1:7" x14ac:dyDescent="0.2">
      <c r="A48" s="101" t="s">
        <v>481</v>
      </c>
      <c r="B48" s="101" t="s">
        <v>482</v>
      </c>
      <c r="C48" s="173">
        <v>0</v>
      </c>
      <c r="D48" s="173">
        <v>0</v>
      </c>
      <c r="E48" s="126"/>
      <c r="F48" s="173">
        <v>0</v>
      </c>
      <c r="G48" s="101"/>
    </row>
    <row r="49" spans="1:7" x14ac:dyDescent="0.2">
      <c r="A49" s="101" t="s">
        <v>483</v>
      </c>
      <c r="B49" s="101" t="s">
        <v>484</v>
      </c>
      <c r="C49" s="173">
        <v>0</v>
      </c>
      <c r="D49" s="173">
        <v>0</v>
      </c>
      <c r="E49" s="126"/>
      <c r="F49" s="173">
        <v>0</v>
      </c>
      <c r="G49" s="101"/>
    </row>
    <row r="50" spans="1:7" x14ac:dyDescent="0.2">
      <c r="A50" s="101" t="s">
        <v>485</v>
      </c>
      <c r="B50" s="101" t="s">
        <v>1488</v>
      </c>
      <c r="C50" s="173">
        <v>0</v>
      </c>
      <c r="D50" s="173">
        <v>0</v>
      </c>
      <c r="E50" s="126"/>
      <c r="F50" s="173">
        <v>0</v>
      </c>
      <c r="G50" s="101"/>
    </row>
    <row r="51" spans="1:7" x14ac:dyDescent="0.2">
      <c r="A51" s="101" t="s">
        <v>486</v>
      </c>
      <c r="B51" s="101" t="s">
        <v>487</v>
      </c>
      <c r="C51" s="173">
        <v>0</v>
      </c>
      <c r="D51" s="173">
        <v>0</v>
      </c>
      <c r="E51" s="126"/>
      <c r="F51" s="173">
        <v>0</v>
      </c>
      <c r="G51" s="101"/>
    </row>
    <row r="52" spans="1:7" x14ac:dyDescent="0.2">
      <c r="A52" s="101" t="s">
        <v>488</v>
      </c>
      <c r="B52" s="101" t="s">
        <v>489</v>
      </c>
      <c r="C52" s="173">
        <v>0</v>
      </c>
      <c r="D52" s="173">
        <v>0</v>
      </c>
      <c r="E52" s="126"/>
      <c r="F52" s="173">
        <v>0</v>
      </c>
      <c r="G52" s="101"/>
    </row>
    <row r="53" spans="1:7" x14ac:dyDescent="0.2">
      <c r="A53" s="101" t="s">
        <v>490</v>
      </c>
      <c r="B53" s="101" t="s">
        <v>491</v>
      </c>
      <c r="C53" s="173">
        <v>0</v>
      </c>
      <c r="D53" s="173">
        <v>0</v>
      </c>
      <c r="E53" s="126"/>
      <c r="F53" s="173">
        <v>0</v>
      </c>
      <c r="G53" s="101"/>
    </row>
    <row r="54" spans="1:7" x14ac:dyDescent="0.2">
      <c r="A54" s="101" t="s">
        <v>492</v>
      </c>
      <c r="B54" s="101" t="s">
        <v>493</v>
      </c>
      <c r="C54" s="173">
        <v>0</v>
      </c>
      <c r="D54" s="173">
        <v>0</v>
      </c>
      <c r="E54" s="126"/>
      <c r="F54" s="173">
        <v>0</v>
      </c>
      <c r="G54" s="101"/>
    </row>
    <row r="55" spans="1:7" x14ac:dyDescent="0.2">
      <c r="A55" s="101" t="s">
        <v>494</v>
      </c>
      <c r="B55" s="101" t="s">
        <v>495</v>
      </c>
      <c r="C55" s="173">
        <v>0</v>
      </c>
      <c r="D55" s="173">
        <v>0</v>
      </c>
      <c r="E55" s="126"/>
      <c r="F55" s="173">
        <v>0</v>
      </c>
      <c r="G55" s="101"/>
    </row>
    <row r="56" spans="1:7" x14ac:dyDescent="0.2">
      <c r="A56" s="101" t="s">
        <v>496</v>
      </c>
      <c r="B56" s="101" t="s">
        <v>497</v>
      </c>
      <c r="C56" s="173">
        <v>0</v>
      </c>
      <c r="D56" s="173">
        <v>0</v>
      </c>
      <c r="E56" s="126"/>
      <c r="F56" s="173">
        <v>0</v>
      </c>
      <c r="G56" s="101"/>
    </row>
    <row r="57" spans="1:7" x14ac:dyDescent="0.2">
      <c r="A57" s="101" t="s">
        <v>498</v>
      </c>
      <c r="B57" s="101" t="s">
        <v>499</v>
      </c>
      <c r="C57" s="173">
        <v>0</v>
      </c>
      <c r="D57" s="173">
        <v>0</v>
      </c>
      <c r="E57" s="126"/>
      <c r="F57" s="173">
        <v>0</v>
      </c>
      <c r="G57" s="101"/>
    </row>
    <row r="58" spans="1:7" x14ac:dyDescent="0.2">
      <c r="A58" s="101" t="s">
        <v>500</v>
      </c>
      <c r="B58" s="101" t="s">
        <v>501</v>
      </c>
      <c r="C58" s="173">
        <v>0</v>
      </c>
      <c r="D58" s="173">
        <v>0</v>
      </c>
      <c r="E58" s="126"/>
      <c r="F58" s="173">
        <v>0</v>
      </c>
      <c r="G58" s="101"/>
    </row>
    <row r="59" spans="1:7" x14ac:dyDescent="0.2">
      <c r="A59" s="101" t="s">
        <v>502</v>
      </c>
      <c r="B59" s="101" t="s">
        <v>503</v>
      </c>
      <c r="C59" s="173">
        <v>0</v>
      </c>
      <c r="D59" s="173">
        <v>0</v>
      </c>
      <c r="E59" s="126"/>
      <c r="F59" s="173">
        <v>0</v>
      </c>
      <c r="G59" s="101"/>
    </row>
    <row r="60" spans="1:7" x14ac:dyDescent="0.2">
      <c r="A60" s="101" t="s">
        <v>504</v>
      </c>
      <c r="B60" s="101" t="s">
        <v>505</v>
      </c>
      <c r="C60" s="173">
        <v>0</v>
      </c>
      <c r="D60" s="173">
        <v>0</v>
      </c>
      <c r="E60" s="126"/>
      <c r="F60" s="173">
        <v>0</v>
      </c>
      <c r="G60" s="101"/>
    </row>
    <row r="61" spans="1:7" x14ac:dyDescent="0.2">
      <c r="A61" s="101" t="s">
        <v>506</v>
      </c>
      <c r="B61" s="101" t="s">
        <v>507</v>
      </c>
      <c r="C61" s="173">
        <v>0</v>
      </c>
      <c r="D61" s="173">
        <v>0</v>
      </c>
      <c r="E61" s="126"/>
      <c r="F61" s="173">
        <v>0</v>
      </c>
      <c r="G61" s="101"/>
    </row>
    <row r="62" spans="1:7" x14ac:dyDescent="0.2">
      <c r="A62" s="101" t="s">
        <v>508</v>
      </c>
      <c r="B62" s="101" t="s">
        <v>509</v>
      </c>
      <c r="C62" s="173">
        <v>0</v>
      </c>
      <c r="D62" s="173">
        <v>0</v>
      </c>
      <c r="E62" s="126"/>
      <c r="F62" s="173">
        <v>0</v>
      </c>
      <c r="G62" s="101"/>
    </row>
    <row r="63" spans="1:7" x14ac:dyDescent="0.2">
      <c r="A63" s="101" t="s">
        <v>510</v>
      </c>
      <c r="B63" s="101" t="s">
        <v>511</v>
      </c>
      <c r="C63" s="173">
        <v>0</v>
      </c>
      <c r="D63" s="173">
        <v>0</v>
      </c>
      <c r="E63" s="126"/>
      <c r="F63" s="173">
        <v>0</v>
      </c>
      <c r="G63" s="101"/>
    </row>
    <row r="64" spans="1:7" x14ac:dyDescent="0.2">
      <c r="A64" s="101" t="s">
        <v>512</v>
      </c>
      <c r="B64" s="101" t="s">
        <v>513</v>
      </c>
      <c r="C64" s="173">
        <v>0</v>
      </c>
      <c r="D64" s="173">
        <v>0</v>
      </c>
      <c r="E64" s="126"/>
      <c r="F64" s="173">
        <v>0</v>
      </c>
      <c r="G64" s="101"/>
    </row>
    <row r="65" spans="1:7" x14ac:dyDescent="0.2">
      <c r="A65" s="101" t="s">
        <v>514</v>
      </c>
      <c r="B65" s="101" t="s">
        <v>515</v>
      </c>
      <c r="C65" s="173">
        <v>0</v>
      </c>
      <c r="D65" s="173">
        <v>0</v>
      </c>
      <c r="E65" s="126"/>
      <c r="F65" s="173">
        <v>0</v>
      </c>
      <c r="G65" s="101"/>
    </row>
    <row r="66" spans="1:7" x14ac:dyDescent="0.2">
      <c r="A66" s="101" t="s">
        <v>516</v>
      </c>
      <c r="B66" s="101" t="s">
        <v>517</v>
      </c>
      <c r="C66" s="173">
        <v>0</v>
      </c>
      <c r="D66" s="173">
        <v>0</v>
      </c>
      <c r="E66" s="126"/>
      <c r="F66" s="173">
        <v>0</v>
      </c>
      <c r="G66" s="101"/>
    </row>
    <row r="67" spans="1:7" x14ac:dyDescent="0.2">
      <c r="A67" s="101" t="s">
        <v>518</v>
      </c>
      <c r="B67" s="101" t="s">
        <v>519</v>
      </c>
      <c r="C67" s="173">
        <v>0</v>
      </c>
      <c r="D67" s="173">
        <v>0</v>
      </c>
      <c r="E67" s="126"/>
      <c r="F67" s="173">
        <v>0</v>
      </c>
      <c r="G67" s="101"/>
    </row>
    <row r="68" spans="1:7" x14ac:dyDescent="0.2">
      <c r="A68" s="101" t="s">
        <v>520</v>
      </c>
      <c r="B68" s="101" t="s">
        <v>521</v>
      </c>
      <c r="C68" s="173">
        <v>0</v>
      </c>
      <c r="D68" s="173">
        <v>0</v>
      </c>
      <c r="E68" s="126"/>
      <c r="F68" s="173">
        <v>0</v>
      </c>
      <c r="G68" s="101"/>
    </row>
    <row r="69" spans="1:7" x14ac:dyDescent="0.2">
      <c r="A69" s="101" t="s">
        <v>522</v>
      </c>
      <c r="B69" s="101" t="s">
        <v>523</v>
      </c>
      <c r="C69" s="173">
        <v>0</v>
      </c>
      <c r="D69" s="173">
        <v>0</v>
      </c>
      <c r="E69" s="126"/>
      <c r="F69" s="173">
        <v>0</v>
      </c>
      <c r="G69" s="101"/>
    </row>
    <row r="70" spans="1:7" x14ac:dyDescent="0.2">
      <c r="A70" s="101" t="s">
        <v>524</v>
      </c>
      <c r="B70" s="101" t="s">
        <v>525</v>
      </c>
      <c r="C70" s="173">
        <v>0</v>
      </c>
      <c r="D70" s="173">
        <v>0</v>
      </c>
      <c r="E70" s="126"/>
      <c r="F70" s="173">
        <v>0</v>
      </c>
      <c r="G70" s="101"/>
    </row>
    <row r="71" spans="1:7" x14ac:dyDescent="0.2">
      <c r="A71" s="101" t="s">
        <v>526</v>
      </c>
      <c r="B71" s="101" t="s">
        <v>527</v>
      </c>
      <c r="C71" s="173">
        <v>0</v>
      </c>
      <c r="D71" s="173">
        <v>0</v>
      </c>
      <c r="E71" s="126"/>
      <c r="F71" s="173">
        <v>0</v>
      </c>
      <c r="G71" s="101"/>
    </row>
    <row r="72" spans="1:7" x14ac:dyDescent="0.2">
      <c r="A72" s="101" t="s">
        <v>528</v>
      </c>
      <c r="B72" s="174" t="s">
        <v>258</v>
      </c>
      <c r="C72" s="175" t="s">
        <v>59</v>
      </c>
      <c r="D72" s="173" t="s">
        <v>59</v>
      </c>
      <c r="E72" s="171"/>
      <c r="F72" s="173" t="s">
        <v>59</v>
      </c>
      <c r="G72" s="101"/>
    </row>
    <row r="73" spans="1:7" x14ac:dyDescent="0.2">
      <c r="A73" s="101" t="s">
        <v>529</v>
      </c>
      <c r="B73" s="101" t="s">
        <v>530</v>
      </c>
      <c r="C73" s="173">
        <v>0</v>
      </c>
      <c r="D73" s="173">
        <v>0</v>
      </c>
      <c r="E73" s="171"/>
      <c r="F73" s="173">
        <v>0</v>
      </c>
      <c r="G73" s="101"/>
    </row>
    <row r="74" spans="1:7" x14ac:dyDescent="0.2">
      <c r="A74" s="101" t="s">
        <v>531</v>
      </c>
      <c r="B74" s="101" t="s">
        <v>532</v>
      </c>
      <c r="C74" s="173">
        <v>0</v>
      </c>
      <c r="D74" s="173">
        <v>0</v>
      </c>
      <c r="E74" s="171"/>
      <c r="F74" s="173">
        <v>0</v>
      </c>
      <c r="G74" s="101"/>
    </row>
    <row r="75" spans="1:7" x14ac:dyDescent="0.2">
      <c r="A75" s="101" t="s">
        <v>533</v>
      </c>
      <c r="B75" s="101" t="s">
        <v>534</v>
      </c>
      <c r="C75" s="173">
        <v>0</v>
      </c>
      <c r="D75" s="173">
        <v>0</v>
      </c>
      <c r="E75" s="171"/>
      <c r="F75" s="173">
        <v>0</v>
      </c>
      <c r="G75" s="101"/>
    </row>
    <row r="76" spans="1:7" x14ac:dyDescent="0.2">
      <c r="A76" s="101" t="s">
        <v>535</v>
      </c>
      <c r="B76" s="174" t="s">
        <v>65</v>
      </c>
      <c r="C76" s="176" t="s">
        <v>59</v>
      </c>
      <c r="D76" s="173" t="s">
        <v>59</v>
      </c>
      <c r="E76" s="171"/>
      <c r="F76" s="173" t="s">
        <v>59</v>
      </c>
      <c r="G76" s="101"/>
    </row>
    <row r="77" spans="1:7" x14ac:dyDescent="0.2">
      <c r="A77" s="101" t="s">
        <v>536</v>
      </c>
      <c r="B77" s="116" t="s">
        <v>260</v>
      </c>
      <c r="C77" s="173">
        <v>0</v>
      </c>
      <c r="D77" s="173">
        <v>0</v>
      </c>
      <c r="E77" s="171"/>
      <c r="F77" s="173">
        <v>0</v>
      </c>
      <c r="G77" s="101"/>
    </row>
    <row r="78" spans="1:7" x14ac:dyDescent="0.2">
      <c r="A78" s="101" t="s">
        <v>537</v>
      </c>
      <c r="B78" s="101" t="s">
        <v>538</v>
      </c>
      <c r="C78" s="173">
        <v>0</v>
      </c>
      <c r="D78" s="173">
        <v>0</v>
      </c>
      <c r="E78" s="171"/>
      <c r="F78" s="173">
        <v>0</v>
      </c>
      <c r="G78" s="101"/>
    </row>
    <row r="79" spans="1:7" x14ac:dyDescent="0.2">
      <c r="A79" s="101" t="s">
        <v>539</v>
      </c>
      <c r="B79" s="116" t="s">
        <v>262</v>
      </c>
      <c r="C79" s="173">
        <v>0</v>
      </c>
      <c r="D79" s="173">
        <v>0</v>
      </c>
      <c r="E79" s="171"/>
      <c r="F79" s="173">
        <v>0</v>
      </c>
      <c r="G79" s="101"/>
    </row>
    <row r="80" spans="1:7" x14ac:dyDescent="0.2">
      <c r="A80" s="101" t="s">
        <v>540</v>
      </c>
      <c r="B80" s="116" t="s">
        <v>264</v>
      </c>
      <c r="C80" s="173">
        <v>0</v>
      </c>
      <c r="D80" s="173">
        <v>0</v>
      </c>
      <c r="E80" s="171"/>
      <c r="F80" s="173">
        <v>0</v>
      </c>
      <c r="G80" s="101"/>
    </row>
    <row r="81" spans="1:7" x14ac:dyDescent="0.2">
      <c r="A81" s="101" t="s">
        <v>541</v>
      </c>
      <c r="B81" s="116" t="s">
        <v>266</v>
      </c>
      <c r="C81" s="173">
        <v>0</v>
      </c>
      <c r="D81" s="173">
        <v>0</v>
      </c>
      <c r="E81" s="171"/>
      <c r="F81" s="173">
        <v>0</v>
      </c>
      <c r="G81" s="101"/>
    </row>
    <row r="82" spans="1:7" x14ac:dyDescent="0.2">
      <c r="A82" s="101" t="s">
        <v>542</v>
      </c>
      <c r="B82" s="116" t="s">
        <v>268</v>
      </c>
      <c r="C82" s="173">
        <v>0</v>
      </c>
      <c r="D82" s="173">
        <v>0</v>
      </c>
      <c r="E82" s="171"/>
      <c r="F82" s="173">
        <v>0</v>
      </c>
      <c r="G82" s="101"/>
    </row>
    <row r="83" spans="1:7" x14ac:dyDescent="0.2">
      <c r="A83" s="101" t="s">
        <v>543</v>
      </c>
      <c r="B83" s="116" t="s">
        <v>270</v>
      </c>
      <c r="C83" s="173">
        <v>0</v>
      </c>
      <c r="D83" s="173">
        <v>0</v>
      </c>
      <c r="E83" s="171"/>
      <c r="F83" s="173">
        <v>0</v>
      </c>
      <c r="G83" s="101"/>
    </row>
    <row r="84" spans="1:7" x14ac:dyDescent="0.2">
      <c r="A84" s="101" t="s">
        <v>544</v>
      </c>
      <c r="B84" s="116" t="s">
        <v>272</v>
      </c>
      <c r="C84" s="173">
        <v>0</v>
      </c>
      <c r="D84" s="173">
        <v>0</v>
      </c>
      <c r="E84" s="171"/>
      <c r="F84" s="173">
        <v>0</v>
      </c>
      <c r="G84" s="101"/>
    </row>
    <row r="85" spans="1:7" x14ac:dyDescent="0.2">
      <c r="A85" s="101" t="s">
        <v>545</v>
      </c>
      <c r="B85" s="116" t="s">
        <v>274</v>
      </c>
      <c r="C85" s="173">
        <v>0</v>
      </c>
      <c r="D85" s="173">
        <v>0</v>
      </c>
      <c r="E85" s="171"/>
      <c r="F85" s="173">
        <v>0</v>
      </c>
      <c r="G85" s="101"/>
    </row>
    <row r="86" spans="1:7" x14ac:dyDescent="0.2">
      <c r="A86" s="101" t="s">
        <v>546</v>
      </c>
      <c r="B86" s="116" t="s">
        <v>276</v>
      </c>
      <c r="C86" s="173">
        <v>0</v>
      </c>
      <c r="D86" s="173">
        <v>0</v>
      </c>
      <c r="E86" s="171"/>
      <c r="F86" s="173">
        <v>0</v>
      </c>
      <c r="G86" s="101"/>
    </row>
    <row r="87" spans="1:7" x14ac:dyDescent="0.2">
      <c r="A87" s="101" t="s">
        <v>547</v>
      </c>
      <c r="B87" s="116" t="s">
        <v>65</v>
      </c>
      <c r="C87" s="173">
        <v>0</v>
      </c>
      <c r="D87" s="173">
        <v>0</v>
      </c>
      <c r="E87" s="171"/>
      <c r="F87" s="173">
        <v>0</v>
      </c>
      <c r="G87" s="101"/>
    </row>
    <row r="88" spans="1:7" hidden="1" outlineLevel="1" x14ac:dyDescent="0.2">
      <c r="A88" s="101" t="s">
        <v>548</v>
      </c>
      <c r="B88" s="134" t="s">
        <v>171</v>
      </c>
      <c r="C88" s="171"/>
      <c r="D88" s="171"/>
      <c r="E88" s="171"/>
      <c r="F88" s="171"/>
      <c r="G88" s="101"/>
    </row>
    <row r="89" spans="1:7" hidden="1" outlineLevel="1" x14ac:dyDescent="0.2">
      <c r="A89" s="101" t="s">
        <v>549</v>
      </c>
      <c r="B89" s="134" t="s">
        <v>171</v>
      </c>
      <c r="C89" s="171"/>
      <c r="D89" s="171"/>
      <c r="E89" s="171"/>
      <c r="F89" s="171"/>
      <c r="G89" s="101"/>
    </row>
    <row r="90" spans="1:7" hidden="1" outlineLevel="1" x14ac:dyDescent="0.2">
      <c r="A90" s="101" t="s">
        <v>550</v>
      </c>
      <c r="B90" s="134" t="s">
        <v>171</v>
      </c>
      <c r="C90" s="171"/>
      <c r="D90" s="171"/>
      <c r="E90" s="171"/>
      <c r="F90" s="171"/>
      <c r="G90" s="101"/>
    </row>
    <row r="91" spans="1:7" hidden="1" outlineLevel="1" x14ac:dyDescent="0.2">
      <c r="A91" s="101" t="s">
        <v>551</v>
      </c>
      <c r="B91" s="134" t="s">
        <v>171</v>
      </c>
      <c r="C91" s="171"/>
      <c r="D91" s="171"/>
      <c r="E91" s="171"/>
      <c r="F91" s="171"/>
      <c r="G91" s="101"/>
    </row>
    <row r="92" spans="1:7" hidden="1" outlineLevel="1" x14ac:dyDescent="0.2">
      <c r="A92" s="101" t="s">
        <v>552</v>
      </c>
      <c r="B92" s="134" t="s">
        <v>171</v>
      </c>
      <c r="C92" s="171"/>
      <c r="D92" s="171"/>
      <c r="E92" s="171"/>
      <c r="F92" s="171"/>
      <c r="G92" s="101"/>
    </row>
    <row r="93" spans="1:7" hidden="1" outlineLevel="1" x14ac:dyDescent="0.2">
      <c r="A93" s="101" t="s">
        <v>553</v>
      </c>
      <c r="B93" s="134" t="s">
        <v>171</v>
      </c>
      <c r="C93" s="171"/>
      <c r="D93" s="171"/>
      <c r="E93" s="171"/>
      <c r="F93" s="171"/>
      <c r="G93" s="101"/>
    </row>
    <row r="94" spans="1:7" hidden="1" outlineLevel="1" x14ac:dyDescent="0.2">
      <c r="A94" s="101" t="s">
        <v>554</v>
      </c>
      <c r="B94" s="134" t="s">
        <v>171</v>
      </c>
      <c r="C94" s="171"/>
      <c r="D94" s="171"/>
      <c r="E94" s="171"/>
      <c r="F94" s="171"/>
      <c r="G94" s="101"/>
    </row>
    <row r="95" spans="1:7" hidden="1" outlineLevel="1" x14ac:dyDescent="0.2">
      <c r="A95" s="101" t="s">
        <v>555</v>
      </c>
      <c r="B95" s="134" t="s">
        <v>171</v>
      </c>
      <c r="C95" s="171"/>
      <c r="D95" s="171"/>
      <c r="E95" s="171"/>
      <c r="F95" s="171"/>
      <c r="G95" s="101"/>
    </row>
    <row r="96" spans="1:7" hidden="1" outlineLevel="1" x14ac:dyDescent="0.2">
      <c r="A96" s="101" t="s">
        <v>556</v>
      </c>
      <c r="B96" s="134" t="s">
        <v>171</v>
      </c>
      <c r="C96" s="171"/>
      <c r="D96" s="171"/>
      <c r="E96" s="171"/>
      <c r="F96" s="171"/>
      <c r="G96" s="101"/>
    </row>
    <row r="97" spans="1:7" hidden="1" outlineLevel="1" x14ac:dyDescent="0.2">
      <c r="A97" s="101" t="s">
        <v>557</v>
      </c>
      <c r="B97" s="134" t="s">
        <v>171</v>
      </c>
      <c r="C97" s="171"/>
      <c r="D97" s="171"/>
      <c r="E97" s="171"/>
      <c r="F97" s="171"/>
      <c r="G97" s="101"/>
    </row>
    <row r="98" spans="1:7" collapsed="1" x14ac:dyDescent="0.2">
      <c r="A98" s="118"/>
      <c r="B98" s="148" t="s">
        <v>1489</v>
      </c>
      <c r="C98" s="118" t="s">
        <v>463</v>
      </c>
      <c r="D98" s="118" t="s">
        <v>464</v>
      </c>
      <c r="E98" s="120"/>
      <c r="F98" s="121" t="s">
        <v>429</v>
      </c>
      <c r="G98" s="121"/>
    </row>
    <row r="99" spans="1:7" x14ac:dyDescent="0.2">
      <c r="A99" s="101" t="s">
        <v>558</v>
      </c>
      <c r="B99" s="171" t="s">
        <v>559</v>
      </c>
      <c r="C99" s="173">
        <v>0.16483018310432601</v>
      </c>
      <c r="D99" s="173">
        <v>0</v>
      </c>
      <c r="E99" s="171"/>
      <c r="F99" s="171">
        <f>SUM(C99:D99)</f>
        <v>0.16483018310432601</v>
      </c>
      <c r="G99" s="101"/>
    </row>
    <row r="100" spans="1:7" x14ac:dyDescent="0.2">
      <c r="A100" s="101" t="s">
        <v>560</v>
      </c>
      <c r="B100" s="171" t="s">
        <v>561</v>
      </c>
      <c r="C100" s="173">
        <v>0.136216967124837</v>
      </c>
      <c r="D100" s="173">
        <v>0</v>
      </c>
      <c r="E100" s="171"/>
      <c r="F100" s="171">
        <f t="shared" ref="F100:F109" si="2">SUM(C100:D100)</f>
        <v>0.136216967124837</v>
      </c>
      <c r="G100" s="101"/>
    </row>
    <row r="101" spans="1:7" x14ac:dyDescent="0.2">
      <c r="A101" s="101" t="s">
        <v>562</v>
      </c>
      <c r="B101" s="171" t="s">
        <v>563</v>
      </c>
      <c r="C101" s="173">
        <v>0.15123283954089001</v>
      </c>
      <c r="D101" s="173">
        <v>0</v>
      </c>
      <c r="E101" s="171"/>
      <c r="F101" s="171">
        <f t="shared" si="2"/>
        <v>0.15123283954089001</v>
      </c>
      <c r="G101" s="101"/>
    </row>
    <row r="102" spans="1:7" x14ac:dyDescent="0.2">
      <c r="A102" s="101" t="s">
        <v>564</v>
      </c>
      <c r="B102" s="171" t="s">
        <v>565</v>
      </c>
      <c r="C102" s="173">
        <v>0.106541160014685</v>
      </c>
      <c r="D102" s="173">
        <v>0</v>
      </c>
      <c r="E102" s="171"/>
      <c r="F102" s="171">
        <f t="shared" si="2"/>
        <v>0.106541160014685</v>
      </c>
      <c r="G102" s="101"/>
    </row>
    <row r="103" spans="1:7" x14ac:dyDescent="0.2">
      <c r="A103" s="101" t="s">
        <v>566</v>
      </c>
      <c r="B103" s="171" t="s">
        <v>567</v>
      </c>
      <c r="C103" s="173">
        <v>0.109371651103</v>
      </c>
      <c r="D103" s="173">
        <v>0</v>
      </c>
      <c r="E103" s="171"/>
      <c r="F103" s="171">
        <f t="shared" si="2"/>
        <v>0.109371651103</v>
      </c>
      <c r="G103" s="101"/>
    </row>
    <row r="104" spans="1:7" x14ac:dyDescent="0.2">
      <c r="A104" s="101" t="s">
        <v>568</v>
      </c>
      <c r="B104" s="171" t="s">
        <v>569</v>
      </c>
      <c r="C104" s="173">
        <v>6.8058628877828597E-2</v>
      </c>
      <c r="D104" s="173">
        <v>0</v>
      </c>
      <c r="E104" s="171"/>
      <c r="F104" s="171">
        <f t="shared" si="2"/>
        <v>6.8058628877828597E-2</v>
      </c>
      <c r="G104" s="101"/>
    </row>
    <row r="105" spans="1:7" x14ac:dyDescent="0.2">
      <c r="A105" s="101" t="s">
        <v>570</v>
      </c>
      <c r="B105" s="171" t="s">
        <v>571</v>
      </c>
      <c r="C105" s="173">
        <v>8.0511348068148705E-2</v>
      </c>
      <c r="D105" s="173">
        <v>0</v>
      </c>
      <c r="E105" s="171"/>
      <c r="F105" s="171">
        <f t="shared" si="2"/>
        <v>8.0511348068148705E-2</v>
      </c>
      <c r="G105" s="101"/>
    </row>
    <row r="106" spans="1:7" x14ac:dyDescent="0.2">
      <c r="A106" s="101" t="s">
        <v>572</v>
      </c>
      <c r="B106" s="171" t="s">
        <v>573</v>
      </c>
      <c r="C106" s="173">
        <v>6.4017749338890706E-2</v>
      </c>
      <c r="D106" s="173">
        <v>0</v>
      </c>
      <c r="E106" s="171"/>
      <c r="F106" s="171">
        <f t="shared" si="2"/>
        <v>6.4017749338890706E-2</v>
      </c>
      <c r="G106" s="101"/>
    </row>
    <row r="107" spans="1:7" x14ac:dyDescent="0.2">
      <c r="A107" s="101" t="s">
        <v>574</v>
      </c>
      <c r="B107" s="171" t="s">
        <v>575</v>
      </c>
      <c r="C107" s="173">
        <v>5.4418760101672597E-2</v>
      </c>
      <c r="D107" s="173">
        <v>0</v>
      </c>
      <c r="E107" s="171"/>
      <c r="F107" s="171">
        <f t="shared" si="2"/>
        <v>5.4418760101672597E-2</v>
      </c>
      <c r="G107" s="101"/>
    </row>
    <row r="108" spans="1:7" x14ac:dyDescent="0.2">
      <c r="A108" s="101" t="s">
        <v>576</v>
      </c>
      <c r="B108" s="171" t="s">
        <v>577</v>
      </c>
      <c r="C108" s="173">
        <v>3.8043719888740099E-2</v>
      </c>
      <c r="D108" s="173">
        <v>0</v>
      </c>
      <c r="E108" s="171"/>
      <c r="F108" s="171">
        <f t="shared" si="2"/>
        <v>3.8043719888740099E-2</v>
      </c>
      <c r="G108" s="101"/>
    </row>
    <row r="109" spans="1:7" x14ac:dyDescent="0.2">
      <c r="A109" s="101" t="s">
        <v>578</v>
      </c>
      <c r="B109" s="171" t="s">
        <v>511</v>
      </c>
      <c r="C109" s="173">
        <v>2.5940238428053802E-2</v>
      </c>
      <c r="D109" s="173">
        <v>0</v>
      </c>
      <c r="E109" s="171"/>
      <c r="F109" s="171">
        <f t="shared" si="2"/>
        <v>2.5940238428053802E-2</v>
      </c>
      <c r="G109" s="101"/>
    </row>
    <row r="110" spans="1:7" x14ac:dyDescent="0.2">
      <c r="A110" s="101" t="s">
        <v>579</v>
      </c>
      <c r="B110" s="171" t="s">
        <v>65</v>
      </c>
      <c r="C110" s="173">
        <v>8.1675440892753999E-4</v>
      </c>
      <c r="D110" s="173">
        <v>0</v>
      </c>
      <c r="E110" s="171"/>
      <c r="F110" s="171">
        <f>SUM(C110:D110)</f>
        <v>8.1675440892753999E-4</v>
      </c>
      <c r="G110" s="101"/>
    </row>
    <row r="111" spans="1:7" hidden="1" outlineLevel="1" x14ac:dyDescent="0.2">
      <c r="A111" s="101" t="s">
        <v>580</v>
      </c>
      <c r="B111" s="116" t="s">
        <v>581</v>
      </c>
      <c r="C111" s="171"/>
      <c r="D111" s="171"/>
      <c r="E111" s="171"/>
      <c r="F111" s="171"/>
      <c r="G111" s="101"/>
    </row>
    <row r="112" spans="1:7" hidden="1" outlineLevel="1" x14ac:dyDescent="0.2">
      <c r="A112" s="101" t="s">
        <v>582</v>
      </c>
      <c r="B112" s="116" t="s">
        <v>581</v>
      </c>
      <c r="C112" s="171"/>
      <c r="D112" s="171"/>
      <c r="E112" s="171"/>
      <c r="F112" s="171"/>
      <c r="G112" s="101"/>
    </row>
    <row r="113" spans="1:7" hidden="1" outlineLevel="1" x14ac:dyDescent="0.2">
      <c r="A113" s="101" t="s">
        <v>583</v>
      </c>
      <c r="B113" s="116" t="s">
        <v>581</v>
      </c>
      <c r="C113" s="171"/>
      <c r="D113" s="171"/>
      <c r="E113" s="171"/>
      <c r="F113" s="171"/>
      <c r="G113" s="101"/>
    </row>
    <row r="114" spans="1:7" hidden="1" outlineLevel="1" x14ac:dyDescent="0.2">
      <c r="A114" s="101" t="s">
        <v>584</v>
      </c>
      <c r="B114" s="116" t="s">
        <v>581</v>
      </c>
      <c r="C114" s="171"/>
      <c r="D114" s="171"/>
      <c r="E114" s="171"/>
      <c r="F114" s="171"/>
      <c r="G114" s="101"/>
    </row>
    <row r="115" spans="1:7" hidden="1" outlineLevel="1" x14ac:dyDescent="0.2">
      <c r="A115" s="101" t="s">
        <v>585</v>
      </c>
      <c r="B115" s="116" t="s">
        <v>581</v>
      </c>
      <c r="C115" s="171"/>
      <c r="D115" s="171"/>
      <c r="E115" s="171"/>
      <c r="F115" s="171"/>
      <c r="G115" s="101"/>
    </row>
    <row r="116" spans="1:7" hidden="1" outlineLevel="1" x14ac:dyDescent="0.2">
      <c r="A116" s="101" t="s">
        <v>586</v>
      </c>
      <c r="B116" s="116" t="s">
        <v>581</v>
      </c>
      <c r="C116" s="171"/>
      <c r="D116" s="171"/>
      <c r="E116" s="171"/>
      <c r="F116" s="171"/>
      <c r="G116" s="101"/>
    </row>
    <row r="117" spans="1:7" hidden="1" outlineLevel="1" x14ac:dyDescent="0.2">
      <c r="A117" s="101" t="s">
        <v>587</v>
      </c>
      <c r="B117" s="116" t="s">
        <v>581</v>
      </c>
      <c r="C117" s="171"/>
      <c r="D117" s="171"/>
      <c r="E117" s="171"/>
      <c r="F117" s="171"/>
      <c r="G117" s="101"/>
    </row>
    <row r="118" spans="1:7" hidden="1" outlineLevel="1" x14ac:dyDescent="0.2">
      <c r="A118" s="101" t="s">
        <v>588</v>
      </c>
      <c r="B118" s="116" t="s">
        <v>581</v>
      </c>
      <c r="C118" s="171"/>
      <c r="D118" s="171"/>
      <c r="E118" s="171"/>
      <c r="F118" s="171"/>
      <c r="G118" s="101"/>
    </row>
    <row r="119" spans="1:7" hidden="1" outlineLevel="1" x14ac:dyDescent="0.2">
      <c r="A119" s="101" t="s">
        <v>589</v>
      </c>
      <c r="B119" s="116" t="s">
        <v>581</v>
      </c>
      <c r="C119" s="171"/>
      <c r="D119" s="171"/>
      <c r="E119" s="171"/>
      <c r="F119" s="171"/>
      <c r="G119" s="101"/>
    </row>
    <row r="120" spans="1:7" hidden="1" outlineLevel="1" x14ac:dyDescent="0.2">
      <c r="A120" s="101" t="s">
        <v>590</v>
      </c>
      <c r="B120" s="116" t="s">
        <v>581</v>
      </c>
      <c r="C120" s="171"/>
      <c r="D120" s="171"/>
      <c r="E120" s="171"/>
      <c r="F120" s="171"/>
      <c r="G120" s="101"/>
    </row>
    <row r="121" spans="1:7" hidden="1" outlineLevel="1" x14ac:dyDescent="0.2">
      <c r="A121" s="101" t="s">
        <v>591</v>
      </c>
      <c r="B121" s="116" t="s">
        <v>581</v>
      </c>
      <c r="C121" s="171"/>
      <c r="D121" s="171"/>
      <c r="E121" s="171"/>
      <c r="F121" s="171"/>
      <c r="G121" s="101"/>
    </row>
    <row r="122" spans="1:7" hidden="1" outlineLevel="1" x14ac:dyDescent="0.2">
      <c r="A122" s="101" t="s">
        <v>592</v>
      </c>
      <c r="B122" s="116" t="s">
        <v>581</v>
      </c>
      <c r="C122" s="171"/>
      <c r="D122" s="171"/>
      <c r="E122" s="171"/>
      <c r="F122" s="171"/>
      <c r="G122" s="101"/>
    </row>
    <row r="123" spans="1:7" hidden="1" outlineLevel="1" x14ac:dyDescent="0.2">
      <c r="A123" s="101" t="s">
        <v>593</v>
      </c>
      <c r="B123" s="116" t="s">
        <v>581</v>
      </c>
      <c r="C123" s="171"/>
      <c r="D123" s="171"/>
      <c r="E123" s="171"/>
      <c r="F123" s="171"/>
      <c r="G123" s="101"/>
    </row>
    <row r="124" spans="1:7" hidden="1" outlineLevel="1" x14ac:dyDescent="0.2">
      <c r="A124" s="101" t="s">
        <v>594</v>
      </c>
      <c r="B124" s="116" t="s">
        <v>581</v>
      </c>
      <c r="C124" s="171"/>
      <c r="D124" s="171"/>
      <c r="E124" s="171"/>
      <c r="F124" s="171"/>
      <c r="G124" s="101"/>
    </row>
    <row r="125" spans="1:7" hidden="1" outlineLevel="1" x14ac:dyDescent="0.2">
      <c r="A125" s="101" t="s">
        <v>595</v>
      </c>
      <c r="B125" s="116" t="s">
        <v>581</v>
      </c>
      <c r="C125" s="171"/>
      <c r="D125" s="171"/>
      <c r="E125" s="171"/>
      <c r="F125" s="171"/>
      <c r="G125" s="101"/>
    </row>
    <row r="126" spans="1:7" hidden="1" outlineLevel="1" x14ac:dyDescent="0.2">
      <c r="A126" s="101" t="s">
        <v>596</v>
      </c>
      <c r="B126" s="116" t="s">
        <v>581</v>
      </c>
      <c r="C126" s="171"/>
      <c r="D126" s="171"/>
      <c r="E126" s="171"/>
      <c r="F126" s="171"/>
      <c r="G126" s="101"/>
    </row>
    <row r="127" spans="1:7" hidden="1" outlineLevel="1" x14ac:dyDescent="0.2">
      <c r="A127" s="101" t="s">
        <v>597</v>
      </c>
      <c r="B127" s="116" t="s">
        <v>581</v>
      </c>
      <c r="C127" s="171"/>
      <c r="D127" s="171"/>
      <c r="E127" s="171"/>
      <c r="F127" s="171"/>
      <c r="G127" s="101"/>
    </row>
    <row r="128" spans="1:7" hidden="1" outlineLevel="1" x14ac:dyDescent="0.2">
      <c r="A128" s="101" t="s">
        <v>598</v>
      </c>
      <c r="B128" s="116" t="s">
        <v>581</v>
      </c>
      <c r="C128" s="171"/>
      <c r="D128" s="171"/>
      <c r="E128" s="171"/>
      <c r="F128" s="171"/>
      <c r="G128" s="101"/>
    </row>
    <row r="129" spans="1:7" hidden="1" outlineLevel="1" x14ac:dyDescent="0.2">
      <c r="A129" s="101" t="s">
        <v>599</v>
      </c>
      <c r="B129" s="116" t="s">
        <v>581</v>
      </c>
      <c r="C129" s="171"/>
      <c r="D129" s="171"/>
      <c r="E129" s="171"/>
      <c r="F129" s="171"/>
      <c r="G129" s="101"/>
    </row>
    <row r="130" spans="1:7" hidden="1" outlineLevel="1" x14ac:dyDescent="0.2">
      <c r="A130" s="101" t="s">
        <v>1490</v>
      </c>
      <c r="B130" s="116" t="s">
        <v>581</v>
      </c>
      <c r="C130" s="171"/>
      <c r="D130" s="171"/>
      <c r="E130" s="171"/>
      <c r="F130" s="171"/>
      <c r="G130" s="101"/>
    </row>
    <row r="131" spans="1:7" hidden="1" outlineLevel="1" x14ac:dyDescent="0.2">
      <c r="A131" s="101" t="s">
        <v>1491</v>
      </c>
      <c r="B131" s="116" t="s">
        <v>581</v>
      </c>
      <c r="C131" s="171"/>
      <c r="D131" s="171"/>
      <c r="E131" s="171"/>
      <c r="F131" s="171"/>
      <c r="G131" s="101"/>
    </row>
    <row r="132" spans="1:7" hidden="1" outlineLevel="1" x14ac:dyDescent="0.2">
      <c r="A132" s="101" t="s">
        <v>1492</v>
      </c>
      <c r="B132" s="116" t="s">
        <v>581</v>
      </c>
      <c r="C132" s="171"/>
      <c r="D132" s="171"/>
      <c r="E132" s="171"/>
      <c r="F132" s="171"/>
      <c r="G132" s="101"/>
    </row>
    <row r="133" spans="1:7" hidden="1" outlineLevel="1" x14ac:dyDescent="0.2">
      <c r="A133" s="101" t="s">
        <v>1493</v>
      </c>
      <c r="B133" s="116" t="s">
        <v>581</v>
      </c>
      <c r="C133" s="171"/>
      <c r="D133" s="171"/>
      <c r="E133" s="171"/>
      <c r="F133" s="171"/>
      <c r="G133" s="101"/>
    </row>
    <row r="134" spans="1:7" hidden="1" outlineLevel="1" x14ac:dyDescent="0.2">
      <c r="A134" s="101" t="s">
        <v>1494</v>
      </c>
      <c r="B134" s="116" t="s">
        <v>581</v>
      </c>
      <c r="C134" s="171"/>
      <c r="D134" s="171"/>
      <c r="E134" s="171"/>
      <c r="F134" s="171"/>
      <c r="G134" s="101"/>
    </row>
    <row r="135" spans="1:7" hidden="1" outlineLevel="1" x14ac:dyDescent="0.2">
      <c r="A135" s="101" t="s">
        <v>1495</v>
      </c>
      <c r="B135" s="116" t="s">
        <v>581</v>
      </c>
      <c r="C135" s="171"/>
      <c r="D135" s="171"/>
      <c r="E135" s="171"/>
      <c r="F135" s="171"/>
      <c r="G135" s="101"/>
    </row>
    <row r="136" spans="1:7" hidden="1" outlineLevel="1" x14ac:dyDescent="0.2">
      <c r="A136" s="101" t="s">
        <v>1496</v>
      </c>
      <c r="B136" s="116" t="s">
        <v>581</v>
      </c>
      <c r="C136" s="171"/>
      <c r="D136" s="171"/>
      <c r="E136" s="171"/>
      <c r="F136" s="171"/>
      <c r="G136" s="101"/>
    </row>
    <row r="137" spans="1:7" hidden="1" outlineLevel="1" x14ac:dyDescent="0.2">
      <c r="A137" s="101" t="s">
        <v>1497</v>
      </c>
      <c r="B137" s="116" t="s">
        <v>581</v>
      </c>
      <c r="C137" s="171"/>
      <c r="D137" s="171"/>
      <c r="E137" s="171"/>
      <c r="F137" s="171"/>
      <c r="G137" s="101"/>
    </row>
    <row r="138" spans="1:7" hidden="1" outlineLevel="1" x14ac:dyDescent="0.2">
      <c r="A138" s="101" t="s">
        <v>1498</v>
      </c>
      <c r="B138" s="116" t="s">
        <v>581</v>
      </c>
      <c r="C138" s="171"/>
      <c r="D138" s="171"/>
      <c r="E138" s="171"/>
      <c r="F138" s="171"/>
      <c r="G138" s="101"/>
    </row>
    <row r="139" spans="1:7" hidden="1" outlineLevel="1" x14ac:dyDescent="0.2">
      <c r="A139" s="101" t="s">
        <v>1499</v>
      </c>
      <c r="B139" s="116" t="s">
        <v>581</v>
      </c>
      <c r="C139" s="171"/>
      <c r="D139" s="171"/>
      <c r="E139" s="171"/>
      <c r="F139" s="171"/>
      <c r="G139" s="101"/>
    </row>
    <row r="140" spans="1:7" hidden="1" outlineLevel="1" x14ac:dyDescent="0.2">
      <c r="A140" s="101" t="s">
        <v>1500</v>
      </c>
      <c r="B140" s="116" t="s">
        <v>581</v>
      </c>
      <c r="C140" s="171"/>
      <c r="D140" s="171"/>
      <c r="E140" s="171"/>
      <c r="F140" s="171"/>
      <c r="G140" s="101"/>
    </row>
    <row r="141" spans="1:7" hidden="1" outlineLevel="1" x14ac:dyDescent="0.2">
      <c r="A141" s="101" t="s">
        <v>1501</v>
      </c>
      <c r="B141" s="116" t="s">
        <v>581</v>
      </c>
      <c r="C141" s="171"/>
      <c r="D141" s="171"/>
      <c r="E141" s="171"/>
      <c r="F141" s="171"/>
      <c r="G141" s="101"/>
    </row>
    <row r="142" spans="1:7" hidden="1" outlineLevel="1" x14ac:dyDescent="0.2">
      <c r="A142" s="101" t="s">
        <v>1502</v>
      </c>
      <c r="B142" s="116" t="s">
        <v>581</v>
      </c>
      <c r="C142" s="171"/>
      <c r="D142" s="171"/>
      <c r="E142" s="171"/>
      <c r="F142" s="171"/>
      <c r="G142" s="101"/>
    </row>
    <row r="143" spans="1:7" hidden="1" outlineLevel="1" x14ac:dyDescent="0.2">
      <c r="A143" s="101" t="s">
        <v>1503</v>
      </c>
      <c r="B143" s="116" t="s">
        <v>581</v>
      </c>
      <c r="C143" s="171"/>
      <c r="D143" s="171"/>
      <c r="E143" s="171"/>
      <c r="F143" s="171"/>
      <c r="G143" s="101"/>
    </row>
    <row r="144" spans="1:7" hidden="1" outlineLevel="1" x14ac:dyDescent="0.2">
      <c r="A144" s="101" t="s">
        <v>1504</v>
      </c>
      <c r="B144" s="116" t="s">
        <v>581</v>
      </c>
      <c r="C144" s="171"/>
      <c r="D144" s="171"/>
      <c r="E144" s="171"/>
      <c r="F144" s="171"/>
      <c r="G144" s="101"/>
    </row>
    <row r="145" spans="1:7" hidden="1" outlineLevel="1" x14ac:dyDescent="0.2">
      <c r="A145" s="101" t="s">
        <v>1505</v>
      </c>
      <c r="B145" s="116" t="s">
        <v>581</v>
      </c>
      <c r="C145" s="171"/>
      <c r="D145" s="171"/>
      <c r="E145" s="171"/>
      <c r="F145" s="171"/>
      <c r="G145" s="101"/>
    </row>
    <row r="146" spans="1:7" hidden="1" outlineLevel="1" x14ac:dyDescent="0.2">
      <c r="A146" s="101" t="s">
        <v>1506</v>
      </c>
      <c r="B146" s="116" t="s">
        <v>581</v>
      </c>
      <c r="C146" s="171"/>
      <c r="D146" s="171"/>
      <c r="E146" s="171"/>
      <c r="F146" s="171"/>
      <c r="G146" s="101"/>
    </row>
    <row r="147" spans="1:7" hidden="1" outlineLevel="1" x14ac:dyDescent="0.2">
      <c r="A147" s="101" t="s">
        <v>1507</v>
      </c>
      <c r="B147" s="116" t="s">
        <v>581</v>
      </c>
      <c r="C147" s="171"/>
      <c r="D147" s="171"/>
      <c r="E147" s="171"/>
      <c r="F147" s="171"/>
      <c r="G147" s="101"/>
    </row>
    <row r="148" spans="1:7" hidden="1" outlineLevel="1" x14ac:dyDescent="0.2">
      <c r="A148" s="101" t="s">
        <v>1508</v>
      </c>
      <c r="B148" s="116" t="s">
        <v>581</v>
      </c>
      <c r="C148" s="171"/>
      <c r="D148" s="171"/>
      <c r="E148" s="171"/>
      <c r="F148" s="171"/>
      <c r="G148" s="101"/>
    </row>
    <row r="149" spans="1:7" collapsed="1" x14ac:dyDescent="0.2">
      <c r="A149" s="118"/>
      <c r="B149" s="119" t="s">
        <v>600</v>
      </c>
      <c r="C149" s="118" t="s">
        <v>463</v>
      </c>
      <c r="D149" s="118" t="s">
        <v>464</v>
      </c>
      <c r="E149" s="120"/>
      <c r="F149" s="121" t="s">
        <v>429</v>
      </c>
      <c r="G149" s="121"/>
    </row>
    <row r="150" spans="1:7" x14ac:dyDescent="0.2">
      <c r="A150" s="101" t="s">
        <v>601</v>
      </c>
      <c r="B150" s="101" t="s">
        <v>602</v>
      </c>
      <c r="C150" s="173">
        <v>0.93788219647220705</v>
      </c>
      <c r="D150" s="173">
        <v>0</v>
      </c>
      <c r="E150" s="177"/>
      <c r="F150" s="171">
        <f>SUM(C150:D150)</f>
        <v>0.93788219647220705</v>
      </c>
    </row>
    <row r="151" spans="1:7" x14ac:dyDescent="0.2">
      <c r="A151" s="101" t="s">
        <v>603</v>
      </c>
      <c r="B151" s="101" t="s">
        <v>604</v>
      </c>
      <c r="C151" s="173">
        <v>0</v>
      </c>
      <c r="D151" s="173">
        <v>0</v>
      </c>
      <c r="E151" s="177"/>
      <c r="F151" s="171">
        <f t="shared" ref="F151:F152" si="3">SUM(C151:D151)</f>
        <v>0</v>
      </c>
    </row>
    <row r="152" spans="1:7" x14ac:dyDescent="0.2">
      <c r="A152" s="101" t="s">
        <v>605</v>
      </c>
      <c r="B152" s="101" t="s">
        <v>65</v>
      </c>
      <c r="C152" s="173">
        <v>6.2117803527800997E-2</v>
      </c>
      <c r="D152" s="173">
        <v>0</v>
      </c>
      <c r="E152" s="177"/>
      <c r="F152" s="171">
        <f t="shared" si="3"/>
        <v>6.2117803527800997E-2</v>
      </c>
    </row>
    <row r="153" spans="1:7" x14ac:dyDescent="0.2">
      <c r="A153" s="101" t="s">
        <v>606</v>
      </c>
      <c r="C153" s="171"/>
      <c r="D153" s="171"/>
      <c r="E153" s="177"/>
      <c r="F153" s="171"/>
    </row>
    <row r="154" spans="1:7" x14ac:dyDescent="0.2">
      <c r="A154" s="101" t="s">
        <v>607</v>
      </c>
      <c r="C154" s="171"/>
      <c r="D154" s="171"/>
      <c r="E154" s="177"/>
      <c r="F154" s="171"/>
    </row>
    <row r="155" spans="1:7" x14ac:dyDescent="0.2">
      <c r="A155" s="101" t="s">
        <v>608</v>
      </c>
      <c r="C155" s="171"/>
      <c r="D155" s="171"/>
      <c r="E155" s="177"/>
      <c r="F155" s="171"/>
    </row>
    <row r="156" spans="1:7" x14ac:dyDescent="0.2">
      <c r="A156" s="101" t="s">
        <v>609</v>
      </c>
      <c r="C156" s="171"/>
      <c r="D156" s="171"/>
      <c r="E156" s="177"/>
      <c r="F156" s="171"/>
    </row>
    <row r="157" spans="1:7" x14ac:dyDescent="0.2">
      <c r="A157" s="101" t="s">
        <v>610</v>
      </c>
      <c r="C157" s="171"/>
      <c r="D157" s="171"/>
      <c r="E157" s="177"/>
      <c r="F157" s="171"/>
    </row>
    <row r="158" spans="1:7" x14ac:dyDescent="0.2">
      <c r="A158" s="101" t="s">
        <v>611</v>
      </c>
      <c r="C158" s="171"/>
      <c r="D158" s="171"/>
      <c r="E158" s="177"/>
      <c r="F158" s="171"/>
    </row>
    <row r="159" spans="1:7" x14ac:dyDescent="0.2">
      <c r="A159" s="118"/>
      <c r="B159" s="119" t="s">
        <v>612</v>
      </c>
      <c r="C159" s="118" t="s">
        <v>463</v>
      </c>
      <c r="D159" s="118" t="s">
        <v>464</v>
      </c>
      <c r="E159" s="120"/>
      <c r="F159" s="121" t="s">
        <v>429</v>
      </c>
      <c r="G159" s="121"/>
    </row>
    <row r="160" spans="1:7" x14ac:dyDescent="0.2">
      <c r="A160" s="101" t="s">
        <v>613</v>
      </c>
      <c r="B160" s="101" t="s">
        <v>614</v>
      </c>
      <c r="C160" s="173">
        <v>2.9812669112073399E-2</v>
      </c>
      <c r="D160" s="173">
        <v>0</v>
      </c>
      <c r="E160" s="177"/>
      <c r="F160" s="171">
        <f>SUM(C160:D160)</f>
        <v>2.9812669112073399E-2</v>
      </c>
    </row>
    <row r="161" spans="1:7" x14ac:dyDescent="0.2">
      <c r="A161" s="101" t="s">
        <v>615</v>
      </c>
      <c r="B161" s="101" t="s">
        <v>616</v>
      </c>
      <c r="C161" s="173">
        <v>0.97018733088792697</v>
      </c>
      <c r="D161" s="173">
        <v>0</v>
      </c>
      <c r="E161" s="177"/>
      <c r="F161" s="171">
        <f t="shared" ref="F161:F162" si="4">SUM(C161:D161)</f>
        <v>0.97018733088792697</v>
      </c>
    </row>
    <row r="162" spans="1:7" x14ac:dyDescent="0.2">
      <c r="A162" s="101" t="s">
        <v>617</v>
      </c>
      <c r="B162" s="101" t="s">
        <v>65</v>
      </c>
      <c r="C162" s="173">
        <v>0</v>
      </c>
      <c r="D162" s="173">
        <v>0</v>
      </c>
      <c r="E162" s="177"/>
      <c r="F162" s="171">
        <f t="shared" si="4"/>
        <v>0</v>
      </c>
    </row>
    <row r="163" spans="1:7" x14ac:dyDescent="0.2">
      <c r="A163" s="101" t="s">
        <v>618</v>
      </c>
      <c r="E163" s="94"/>
    </row>
    <row r="164" spans="1:7" x14ac:dyDescent="0.2">
      <c r="A164" s="101" t="s">
        <v>619</v>
      </c>
      <c r="E164" s="94"/>
    </row>
    <row r="165" spans="1:7" x14ac:dyDescent="0.2">
      <c r="A165" s="101" t="s">
        <v>620</v>
      </c>
      <c r="E165" s="94"/>
    </row>
    <row r="166" spans="1:7" x14ac:dyDescent="0.2">
      <c r="A166" s="101" t="s">
        <v>621</v>
      </c>
      <c r="E166" s="94"/>
    </row>
    <row r="167" spans="1:7" x14ac:dyDescent="0.2">
      <c r="A167" s="101" t="s">
        <v>622</v>
      </c>
      <c r="E167" s="94"/>
    </row>
    <row r="168" spans="1:7" x14ac:dyDescent="0.2">
      <c r="A168" s="101" t="s">
        <v>623</v>
      </c>
      <c r="E168" s="94"/>
    </row>
    <row r="169" spans="1:7" x14ac:dyDescent="0.2">
      <c r="A169" s="118"/>
      <c r="B169" s="119" t="s">
        <v>624</v>
      </c>
      <c r="C169" s="118" t="s">
        <v>463</v>
      </c>
      <c r="D169" s="118" t="s">
        <v>464</v>
      </c>
      <c r="E169" s="120"/>
      <c r="F169" s="121" t="s">
        <v>429</v>
      </c>
      <c r="G169" s="121"/>
    </row>
    <row r="170" spans="1:7" x14ac:dyDescent="0.2">
      <c r="A170" s="101" t="s">
        <v>625</v>
      </c>
      <c r="B170" s="140" t="s">
        <v>626</v>
      </c>
      <c r="C170" s="173">
        <v>0.12343171415426001</v>
      </c>
      <c r="D170" s="173">
        <v>0</v>
      </c>
      <c r="E170" s="177"/>
      <c r="F170" s="171">
        <f>SUM(C170:D170)</f>
        <v>0.12343171415426001</v>
      </c>
    </row>
    <row r="171" spans="1:7" x14ac:dyDescent="0.2">
      <c r="A171" s="101" t="s">
        <v>627</v>
      </c>
      <c r="B171" s="140" t="s">
        <v>1509</v>
      </c>
      <c r="C171" s="173">
        <v>9.2149489283219005E-2</v>
      </c>
      <c r="D171" s="173">
        <v>0</v>
      </c>
      <c r="E171" s="177"/>
      <c r="F171" s="171">
        <f t="shared" ref="F171:F174" si="5">SUM(C171:D171)</f>
        <v>9.2149489283219005E-2</v>
      </c>
    </row>
    <row r="172" spans="1:7" x14ac:dyDescent="0.2">
      <c r="A172" s="101" t="s">
        <v>628</v>
      </c>
      <c r="B172" s="140" t="s">
        <v>1510</v>
      </c>
      <c r="C172" s="173">
        <v>0.16600756255212601</v>
      </c>
      <c r="D172" s="173">
        <v>0</v>
      </c>
      <c r="E172" s="171"/>
      <c r="F172" s="171">
        <f t="shared" si="5"/>
        <v>0.16600756255212601</v>
      </c>
    </row>
    <row r="173" spans="1:7" x14ac:dyDescent="0.2">
      <c r="A173" s="101" t="s">
        <v>629</v>
      </c>
      <c r="B173" s="140" t="s">
        <v>1511</v>
      </c>
      <c r="C173" s="173">
        <v>0.104633647670503</v>
      </c>
      <c r="D173" s="173">
        <v>0</v>
      </c>
      <c r="E173" s="171"/>
      <c r="F173" s="171">
        <f t="shared" si="5"/>
        <v>0.104633647670503</v>
      </c>
    </row>
    <row r="174" spans="1:7" x14ac:dyDescent="0.2">
      <c r="A174" s="101" t="s">
        <v>630</v>
      </c>
      <c r="B174" s="140" t="s">
        <v>1512</v>
      </c>
      <c r="C174" s="173">
        <v>0.51377758633989201</v>
      </c>
      <c r="D174" s="173">
        <v>0</v>
      </c>
      <c r="E174" s="171"/>
      <c r="F174" s="171">
        <f t="shared" si="5"/>
        <v>0.51377758633989201</v>
      </c>
    </row>
    <row r="175" spans="1:7" x14ac:dyDescent="0.2">
      <c r="A175" s="101" t="s">
        <v>631</v>
      </c>
      <c r="B175" s="114"/>
      <c r="C175" s="171"/>
      <c r="D175" s="171"/>
      <c r="E175" s="171"/>
      <c r="F175" s="171"/>
    </row>
    <row r="176" spans="1:7" x14ac:dyDescent="0.2">
      <c r="A176" s="101" t="s">
        <v>632</v>
      </c>
      <c r="B176" s="114"/>
      <c r="C176" s="171"/>
      <c r="D176" s="171"/>
      <c r="E176" s="171"/>
      <c r="F176" s="171"/>
    </row>
    <row r="177" spans="1:7" x14ac:dyDescent="0.2">
      <c r="A177" s="101" t="s">
        <v>633</v>
      </c>
      <c r="B177" s="140"/>
      <c r="C177" s="171"/>
      <c r="D177" s="171"/>
      <c r="E177" s="171"/>
      <c r="F177" s="171"/>
    </row>
    <row r="178" spans="1:7" x14ac:dyDescent="0.2">
      <c r="A178" s="101" t="s">
        <v>634</v>
      </c>
      <c r="B178" s="140"/>
      <c r="C178" s="171"/>
      <c r="D178" s="171"/>
      <c r="E178" s="171"/>
      <c r="F178" s="171"/>
    </row>
    <row r="179" spans="1:7" x14ac:dyDescent="0.2">
      <c r="A179" s="118"/>
      <c r="B179" s="119" t="s">
        <v>635</v>
      </c>
      <c r="C179" s="118" t="s">
        <v>463</v>
      </c>
      <c r="D179" s="118" t="s">
        <v>464</v>
      </c>
      <c r="E179" s="120"/>
      <c r="F179" s="121" t="s">
        <v>429</v>
      </c>
      <c r="G179" s="121"/>
    </row>
    <row r="180" spans="1:7" x14ac:dyDescent="0.2">
      <c r="A180" s="101" t="s">
        <v>636</v>
      </c>
      <c r="B180" s="101" t="s">
        <v>1513</v>
      </c>
      <c r="C180" s="173">
        <v>5.1584218408065499E-4</v>
      </c>
      <c r="D180" s="171">
        <v>0</v>
      </c>
      <c r="E180" s="177"/>
      <c r="F180" s="178">
        <f>SUM(C180:D180)</f>
        <v>5.1584218408065499E-4</v>
      </c>
    </row>
    <row r="181" spans="1:7" x14ac:dyDescent="0.2">
      <c r="A181" s="101" t="s">
        <v>637</v>
      </c>
      <c r="B181" s="179"/>
      <c r="C181" s="171"/>
      <c r="D181" s="171"/>
      <c r="E181" s="177"/>
      <c r="F181" s="171"/>
    </row>
    <row r="182" spans="1:7" x14ac:dyDescent="0.2">
      <c r="A182" s="101" t="s">
        <v>638</v>
      </c>
      <c r="B182" s="179"/>
      <c r="C182" s="171"/>
      <c r="D182" s="171"/>
      <c r="E182" s="177"/>
      <c r="F182" s="171"/>
    </row>
    <row r="183" spans="1:7" x14ac:dyDescent="0.2">
      <c r="A183" s="101" t="s">
        <v>639</v>
      </c>
      <c r="B183" s="179"/>
      <c r="C183" s="171"/>
      <c r="D183" s="171"/>
      <c r="E183" s="177"/>
      <c r="F183" s="171"/>
    </row>
    <row r="184" spans="1:7" x14ac:dyDescent="0.2">
      <c r="A184" s="101" t="s">
        <v>640</v>
      </c>
      <c r="B184" s="179"/>
      <c r="C184" s="171"/>
      <c r="D184" s="171"/>
      <c r="E184" s="177"/>
      <c r="F184" s="171"/>
    </row>
    <row r="185" spans="1:7" ht="18.75" x14ac:dyDescent="0.2">
      <c r="A185" s="180"/>
      <c r="B185" s="181" t="s">
        <v>426</v>
      </c>
      <c r="C185" s="180"/>
      <c r="D185" s="180"/>
      <c r="E185" s="180"/>
      <c r="F185" s="182"/>
      <c r="G185" s="182"/>
    </row>
    <row r="186" spans="1:7" x14ac:dyDescent="0.2">
      <c r="A186" s="118"/>
      <c r="B186" s="119" t="s">
        <v>641</v>
      </c>
      <c r="C186" s="118" t="s">
        <v>642</v>
      </c>
      <c r="D186" s="118" t="s">
        <v>643</v>
      </c>
      <c r="E186" s="120"/>
      <c r="F186" s="118" t="s">
        <v>463</v>
      </c>
      <c r="G186" s="118" t="s">
        <v>644</v>
      </c>
    </row>
    <row r="187" spans="1:7" x14ac:dyDescent="0.2">
      <c r="A187" s="101" t="s">
        <v>645</v>
      </c>
      <c r="B187" s="116" t="s">
        <v>646</v>
      </c>
      <c r="C187" s="122">
        <v>69.651950688365105</v>
      </c>
      <c r="E187" s="112"/>
      <c r="F187" s="139"/>
      <c r="G187" s="139"/>
    </row>
    <row r="188" spans="1:7" x14ac:dyDescent="0.2">
      <c r="A188" s="112"/>
      <c r="B188" s="183"/>
      <c r="C188" s="112"/>
      <c r="D188" s="112"/>
      <c r="E188" s="112"/>
      <c r="F188" s="139"/>
      <c r="G188" s="139"/>
    </row>
    <row r="189" spans="1:7" x14ac:dyDescent="0.2">
      <c r="B189" s="116" t="s">
        <v>647</v>
      </c>
      <c r="C189" s="112"/>
      <c r="D189" s="112"/>
      <c r="E189" s="112"/>
      <c r="F189" s="139"/>
      <c r="G189" s="139"/>
    </row>
    <row r="190" spans="1:7" x14ac:dyDescent="0.2">
      <c r="A190" s="101" t="s">
        <v>648</v>
      </c>
      <c r="B190" s="116" t="s">
        <v>649</v>
      </c>
      <c r="C190" s="122">
        <v>1397.0572101499999</v>
      </c>
      <c r="D190" s="122">
        <v>32838</v>
      </c>
      <c r="E190" s="112"/>
      <c r="F190" s="129">
        <f>IF($C$214=0,"",IF(C190="[for completion]","",IF(C190="","",C190/$C$214)))</f>
        <v>0.47479440516182503</v>
      </c>
      <c r="G190" s="129">
        <f>IF($D$214=0,"",IF(D190="[for completion]","",IF(D190="","",D190/$D$214)))</f>
        <v>0.77732276008995149</v>
      </c>
    </row>
    <row r="191" spans="1:7" x14ac:dyDescent="0.2">
      <c r="A191" s="101" t="s">
        <v>650</v>
      </c>
      <c r="B191" s="116" t="s">
        <v>651</v>
      </c>
      <c r="C191" s="122">
        <v>1039.2416807300001</v>
      </c>
      <c r="D191" s="122">
        <v>7665</v>
      </c>
      <c r="E191" s="112"/>
      <c r="F191" s="129">
        <f t="shared" ref="F191:F213" si="6">IF($C$214=0,"",IF(C191="[for completion]","",IF(C191="","",C191/$C$214)))</f>
        <v>0.3531896417961275</v>
      </c>
      <c r="G191" s="129">
        <f t="shared" ref="G191:G213" si="7">IF($D$214=0,"",IF(D191="[for completion]","",IF(D191="","",D191/$D$214)))</f>
        <v>0.18144159072079535</v>
      </c>
    </row>
    <row r="192" spans="1:7" x14ac:dyDescent="0.2">
      <c r="A192" s="101" t="s">
        <v>652</v>
      </c>
      <c r="B192" s="116" t="s">
        <v>653</v>
      </c>
      <c r="C192" s="122">
        <v>305.79951888999898</v>
      </c>
      <c r="D192" s="122">
        <v>1284</v>
      </c>
      <c r="E192" s="112"/>
      <c r="F192" s="129">
        <f t="shared" si="6"/>
        <v>0.10392695418290016</v>
      </c>
      <c r="G192" s="129">
        <f t="shared" si="7"/>
        <v>3.0394129482779027E-2</v>
      </c>
    </row>
    <row r="193" spans="1:7" x14ac:dyDescent="0.2">
      <c r="A193" s="101" t="s">
        <v>654</v>
      </c>
      <c r="B193" s="116" t="s">
        <v>655</v>
      </c>
      <c r="C193" s="122">
        <v>97.30234179</v>
      </c>
      <c r="D193" s="122">
        <v>284</v>
      </c>
      <c r="E193" s="112"/>
      <c r="F193" s="129">
        <f t="shared" si="6"/>
        <v>3.306851512979584E-2</v>
      </c>
      <c r="G193" s="129">
        <f t="shared" si="7"/>
        <v>6.7226890756302525E-3</v>
      </c>
    </row>
    <row r="194" spans="1:7" x14ac:dyDescent="0.2">
      <c r="A194" s="101" t="s">
        <v>656</v>
      </c>
      <c r="B194" s="116" t="s">
        <v>657</v>
      </c>
      <c r="C194" s="122">
        <v>103.04590527000001</v>
      </c>
      <c r="D194" s="122">
        <v>174</v>
      </c>
      <c r="E194" s="112"/>
      <c r="F194" s="129">
        <f t="shared" si="6"/>
        <v>3.5020483729351612E-2</v>
      </c>
      <c r="G194" s="129">
        <f t="shared" si="7"/>
        <v>4.1188306308438871E-3</v>
      </c>
    </row>
    <row r="195" spans="1:7" x14ac:dyDescent="0.2">
      <c r="A195" s="101" t="s">
        <v>658</v>
      </c>
      <c r="B195" s="116" t="s">
        <v>581</v>
      </c>
      <c r="C195" s="184"/>
      <c r="D195" s="184"/>
      <c r="E195" s="112"/>
      <c r="F195" s="129" t="str">
        <f t="shared" si="6"/>
        <v/>
      </c>
      <c r="G195" s="129" t="str">
        <f t="shared" si="7"/>
        <v/>
      </c>
    </row>
    <row r="196" spans="1:7" x14ac:dyDescent="0.2">
      <c r="A196" s="101" t="s">
        <v>659</v>
      </c>
      <c r="B196" s="116" t="s">
        <v>581</v>
      </c>
      <c r="C196" s="184"/>
      <c r="D196" s="184"/>
      <c r="E196" s="112"/>
      <c r="F196" s="129" t="str">
        <f t="shared" si="6"/>
        <v/>
      </c>
      <c r="G196" s="129" t="str">
        <f t="shared" si="7"/>
        <v/>
      </c>
    </row>
    <row r="197" spans="1:7" x14ac:dyDescent="0.2">
      <c r="A197" s="101" t="s">
        <v>660</v>
      </c>
      <c r="B197" s="116" t="s">
        <v>581</v>
      </c>
      <c r="C197" s="184"/>
      <c r="D197" s="184"/>
      <c r="E197" s="112"/>
      <c r="F197" s="129" t="str">
        <f t="shared" si="6"/>
        <v/>
      </c>
      <c r="G197" s="129" t="str">
        <f t="shared" si="7"/>
        <v/>
      </c>
    </row>
    <row r="198" spans="1:7" x14ac:dyDescent="0.2">
      <c r="A198" s="101" t="s">
        <v>661</v>
      </c>
      <c r="B198" s="116" t="s">
        <v>581</v>
      </c>
      <c r="C198" s="184"/>
      <c r="D198" s="184"/>
      <c r="E198" s="112"/>
      <c r="F198" s="129" t="str">
        <f t="shared" si="6"/>
        <v/>
      </c>
      <c r="G198" s="129" t="str">
        <f t="shared" si="7"/>
        <v/>
      </c>
    </row>
    <row r="199" spans="1:7" x14ac:dyDescent="0.2">
      <c r="A199" s="101" t="s">
        <v>662</v>
      </c>
      <c r="B199" s="116" t="s">
        <v>581</v>
      </c>
      <c r="C199" s="184"/>
      <c r="D199" s="184"/>
      <c r="E199" s="116"/>
      <c r="F199" s="129" t="str">
        <f t="shared" si="6"/>
        <v/>
      </c>
      <c r="G199" s="129" t="str">
        <f t="shared" si="7"/>
        <v/>
      </c>
    </row>
    <row r="200" spans="1:7" x14ac:dyDescent="0.2">
      <c r="A200" s="101" t="s">
        <v>663</v>
      </c>
      <c r="B200" s="116" t="s">
        <v>581</v>
      </c>
      <c r="C200" s="184"/>
      <c r="D200" s="184"/>
      <c r="E200" s="116"/>
      <c r="F200" s="129" t="str">
        <f t="shared" si="6"/>
        <v/>
      </c>
      <c r="G200" s="129" t="str">
        <f t="shared" si="7"/>
        <v/>
      </c>
    </row>
    <row r="201" spans="1:7" x14ac:dyDescent="0.2">
      <c r="A201" s="101" t="s">
        <v>664</v>
      </c>
      <c r="B201" s="116" t="s">
        <v>581</v>
      </c>
      <c r="C201" s="184"/>
      <c r="D201" s="184"/>
      <c r="E201" s="116"/>
      <c r="F201" s="129" t="str">
        <f t="shared" si="6"/>
        <v/>
      </c>
      <c r="G201" s="129" t="str">
        <f t="shared" si="7"/>
        <v/>
      </c>
    </row>
    <row r="202" spans="1:7" x14ac:dyDescent="0.2">
      <c r="A202" s="101" t="s">
        <v>665</v>
      </c>
      <c r="B202" s="116" t="s">
        <v>581</v>
      </c>
      <c r="C202" s="184"/>
      <c r="D202" s="184"/>
      <c r="E202" s="116"/>
      <c r="F202" s="129" t="str">
        <f t="shared" si="6"/>
        <v/>
      </c>
      <c r="G202" s="129" t="str">
        <f t="shared" si="7"/>
        <v/>
      </c>
    </row>
    <row r="203" spans="1:7" x14ac:dyDescent="0.2">
      <c r="A203" s="101" t="s">
        <v>666</v>
      </c>
      <c r="B203" s="116" t="s">
        <v>581</v>
      </c>
      <c r="C203" s="184"/>
      <c r="D203" s="184"/>
      <c r="E203" s="116"/>
      <c r="F203" s="129" t="str">
        <f t="shared" si="6"/>
        <v/>
      </c>
      <c r="G203" s="129" t="str">
        <f t="shared" si="7"/>
        <v/>
      </c>
    </row>
    <row r="204" spans="1:7" x14ac:dyDescent="0.2">
      <c r="A204" s="101" t="s">
        <v>667</v>
      </c>
      <c r="B204" s="116" t="s">
        <v>581</v>
      </c>
      <c r="C204" s="184"/>
      <c r="D204" s="184"/>
      <c r="E204" s="116"/>
      <c r="F204" s="129" t="str">
        <f t="shared" si="6"/>
        <v/>
      </c>
      <c r="G204" s="129" t="str">
        <f t="shared" si="7"/>
        <v/>
      </c>
    </row>
    <row r="205" spans="1:7" x14ac:dyDescent="0.2">
      <c r="A205" s="101" t="s">
        <v>668</v>
      </c>
      <c r="B205" s="116" t="s">
        <v>581</v>
      </c>
      <c r="C205" s="184"/>
      <c r="D205" s="184"/>
      <c r="F205" s="129" t="str">
        <f t="shared" si="6"/>
        <v/>
      </c>
      <c r="G205" s="129" t="str">
        <f t="shared" si="7"/>
        <v/>
      </c>
    </row>
    <row r="206" spans="1:7" x14ac:dyDescent="0.2">
      <c r="A206" s="101" t="s">
        <v>669</v>
      </c>
      <c r="B206" s="116" t="s">
        <v>581</v>
      </c>
      <c r="C206" s="184"/>
      <c r="D206" s="184"/>
      <c r="E206" s="185"/>
      <c r="F206" s="129" t="str">
        <f t="shared" si="6"/>
        <v/>
      </c>
      <c r="G206" s="129" t="str">
        <f t="shared" si="7"/>
        <v/>
      </c>
    </row>
    <row r="207" spans="1:7" x14ac:dyDescent="0.2">
      <c r="A207" s="101" t="s">
        <v>670</v>
      </c>
      <c r="B207" s="116" t="s">
        <v>581</v>
      </c>
      <c r="C207" s="184"/>
      <c r="D207" s="184"/>
      <c r="E207" s="185"/>
      <c r="F207" s="129" t="str">
        <f t="shared" si="6"/>
        <v/>
      </c>
      <c r="G207" s="129" t="str">
        <f t="shared" si="7"/>
        <v/>
      </c>
    </row>
    <row r="208" spans="1:7" x14ac:dyDescent="0.2">
      <c r="A208" s="101" t="s">
        <v>671</v>
      </c>
      <c r="B208" s="116" t="s">
        <v>581</v>
      </c>
      <c r="C208" s="184"/>
      <c r="D208" s="184"/>
      <c r="E208" s="185"/>
      <c r="F208" s="129" t="str">
        <f t="shared" si="6"/>
        <v/>
      </c>
      <c r="G208" s="129" t="str">
        <f t="shared" si="7"/>
        <v/>
      </c>
    </row>
    <row r="209" spans="1:7" x14ac:dyDescent="0.2">
      <c r="A209" s="101" t="s">
        <v>672</v>
      </c>
      <c r="B209" s="116" t="s">
        <v>581</v>
      </c>
      <c r="C209" s="184"/>
      <c r="D209" s="184"/>
      <c r="E209" s="185"/>
      <c r="F209" s="129" t="str">
        <f t="shared" si="6"/>
        <v/>
      </c>
      <c r="G209" s="129" t="str">
        <f t="shared" si="7"/>
        <v/>
      </c>
    </row>
    <row r="210" spans="1:7" x14ac:dyDescent="0.2">
      <c r="A210" s="101" t="s">
        <v>673</v>
      </c>
      <c r="B210" s="116" t="s">
        <v>581</v>
      </c>
      <c r="C210" s="184"/>
      <c r="D210" s="184"/>
      <c r="E210" s="185"/>
      <c r="F210" s="129" t="str">
        <f t="shared" si="6"/>
        <v/>
      </c>
      <c r="G210" s="129" t="str">
        <f t="shared" si="7"/>
        <v/>
      </c>
    </row>
    <row r="211" spans="1:7" x14ac:dyDescent="0.2">
      <c r="A211" s="101" t="s">
        <v>674</v>
      </c>
      <c r="B211" s="116" t="s">
        <v>581</v>
      </c>
      <c r="C211" s="184"/>
      <c r="D211" s="184"/>
      <c r="E211" s="185"/>
      <c r="F211" s="129" t="str">
        <f t="shared" si="6"/>
        <v/>
      </c>
      <c r="G211" s="129" t="str">
        <f t="shared" si="7"/>
        <v/>
      </c>
    </row>
    <row r="212" spans="1:7" x14ac:dyDescent="0.2">
      <c r="A212" s="101" t="s">
        <v>675</v>
      </c>
      <c r="B212" s="116" t="s">
        <v>581</v>
      </c>
      <c r="C212" s="184"/>
      <c r="D212" s="184"/>
      <c r="E212" s="185"/>
      <c r="F212" s="129" t="str">
        <f t="shared" si="6"/>
        <v/>
      </c>
      <c r="G212" s="129" t="str">
        <f t="shared" si="7"/>
        <v/>
      </c>
    </row>
    <row r="213" spans="1:7" x14ac:dyDescent="0.2">
      <c r="A213" s="101" t="s">
        <v>676</v>
      </c>
      <c r="B213" s="116" t="s">
        <v>581</v>
      </c>
      <c r="C213" s="184"/>
      <c r="D213" s="184"/>
      <c r="E213" s="185"/>
      <c r="F213" s="129" t="str">
        <f t="shared" si="6"/>
        <v/>
      </c>
      <c r="G213" s="129" t="str">
        <f t="shared" si="7"/>
        <v/>
      </c>
    </row>
    <row r="214" spans="1:7" x14ac:dyDescent="0.2">
      <c r="A214" s="101" t="s">
        <v>677</v>
      </c>
      <c r="B214" s="131" t="s">
        <v>67</v>
      </c>
      <c r="C214" s="132">
        <f>SUM(C190:C213)</f>
        <v>2942.4466568299986</v>
      </c>
      <c r="D214" s="128">
        <f>SUM(D190:D213)</f>
        <v>42245</v>
      </c>
      <c r="E214" s="185"/>
      <c r="F214" s="186">
        <f>SUM(F190:F213)</f>
        <v>1</v>
      </c>
      <c r="G214" s="186">
        <f>SUM(G190:G213)</f>
        <v>0.99999999999999989</v>
      </c>
    </row>
    <row r="215" spans="1:7" x14ac:dyDescent="0.2">
      <c r="A215" s="118"/>
      <c r="B215" s="125" t="s">
        <v>678</v>
      </c>
      <c r="C215" s="118" t="s">
        <v>642</v>
      </c>
      <c r="D215" s="118" t="s">
        <v>643</v>
      </c>
      <c r="E215" s="120"/>
      <c r="F215" s="118" t="s">
        <v>463</v>
      </c>
      <c r="G215" s="118" t="s">
        <v>644</v>
      </c>
    </row>
    <row r="216" spans="1:7" x14ac:dyDescent="0.2">
      <c r="A216" s="101" t="s">
        <v>679</v>
      </c>
      <c r="B216" s="101" t="s">
        <v>680</v>
      </c>
      <c r="C216" s="171">
        <v>0.56729009416218501</v>
      </c>
      <c r="F216" s="126"/>
      <c r="G216" s="126"/>
    </row>
    <row r="217" spans="1:7" x14ac:dyDescent="0.2">
      <c r="F217" s="126"/>
      <c r="G217" s="126"/>
    </row>
    <row r="218" spans="1:7" x14ac:dyDescent="0.2">
      <c r="B218" s="116" t="s">
        <v>681</v>
      </c>
      <c r="F218" s="126"/>
      <c r="G218" s="126"/>
    </row>
    <row r="219" spans="1:7" x14ac:dyDescent="0.2">
      <c r="A219" s="101" t="s">
        <v>682</v>
      </c>
      <c r="B219" s="101" t="s">
        <v>683</v>
      </c>
      <c r="C219" s="122">
        <v>828.86098411999797</v>
      </c>
      <c r="D219" s="122">
        <v>19446</v>
      </c>
      <c r="F219" s="129">
        <f t="shared" ref="F219:F233" si="8">IF($C$227=0,"",IF(C219="[for completion]","",C219/$C$227))</f>
        <v>0.28169108255405373</v>
      </c>
      <c r="G219" s="129">
        <f t="shared" ref="G219:G233" si="9">IF($D$227=0,"",IF(D219="[for completion]","",D219/$D$227))</f>
        <v>0.46031483015741509</v>
      </c>
    </row>
    <row r="220" spans="1:7" x14ac:dyDescent="0.2">
      <c r="A220" s="101" t="s">
        <v>684</v>
      </c>
      <c r="B220" s="101" t="s">
        <v>685</v>
      </c>
      <c r="C220" s="122">
        <v>371.17602967999898</v>
      </c>
      <c r="D220" s="122">
        <v>5175</v>
      </c>
      <c r="F220" s="129">
        <f t="shared" si="8"/>
        <v>0.12614537253153818</v>
      </c>
      <c r="G220" s="129">
        <f t="shared" si="9"/>
        <v>0.12249970410699491</v>
      </c>
    </row>
    <row r="221" spans="1:7" x14ac:dyDescent="0.2">
      <c r="A221" s="101" t="s">
        <v>686</v>
      </c>
      <c r="B221" s="101" t="s">
        <v>687</v>
      </c>
      <c r="C221" s="122">
        <v>388.21631910999997</v>
      </c>
      <c r="D221" s="122">
        <v>4739</v>
      </c>
      <c r="F221" s="129">
        <f t="shared" si="8"/>
        <v>0.13193656993198966</v>
      </c>
      <c r="G221" s="129">
        <f t="shared" si="9"/>
        <v>0.11217895608947805</v>
      </c>
    </row>
    <row r="222" spans="1:7" x14ac:dyDescent="0.2">
      <c r="A222" s="101" t="s">
        <v>688</v>
      </c>
      <c r="B222" s="101" t="s">
        <v>689</v>
      </c>
      <c r="C222" s="122">
        <v>397.14247120000101</v>
      </c>
      <c r="D222" s="122">
        <v>4332</v>
      </c>
      <c r="F222" s="129">
        <f t="shared" si="8"/>
        <v>0.13497015154995431</v>
      </c>
      <c r="G222" s="129">
        <f t="shared" si="9"/>
        <v>0.1025446798437685</v>
      </c>
    </row>
    <row r="223" spans="1:7" x14ac:dyDescent="0.2">
      <c r="A223" s="101" t="s">
        <v>690</v>
      </c>
      <c r="B223" s="101" t="s">
        <v>691</v>
      </c>
      <c r="C223" s="122">
        <v>428.72945481999898</v>
      </c>
      <c r="D223" s="122">
        <v>4152</v>
      </c>
      <c r="F223" s="129">
        <f t="shared" si="8"/>
        <v>0.14570508995459058</v>
      </c>
      <c r="G223" s="129">
        <f t="shared" si="9"/>
        <v>9.8283820570481711E-2</v>
      </c>
    </row>
    <row r="224" spans="1:7" x14ac:dyDescent="0.2">
      <c r="A224" s="101" t="s">
        <v>692</v>
      </c>
      <c r="B224" s="101" t="s">
        <v>693</v>
      </c>
      <c r="C224" s="122">
        <v>372.228240779999</v>
      </c>
      <c r="D224" s="122">
        <v>3203</v>
      </c>
      <c r="F224" s="129">
        <f t="shared" si="8"/>
        <v>0.12650296987236256</v>
      </c>
      <c r="G224" s="129">
        <f t="shared" si="9"/>
        <v>7.5819623624097526E-2</v>
      </c>
    </row>
    <row r="225" spans="1:7" x14ac:dyDescent="0.2">
      <c r="A225" s="101" t="s">
        <v>694</v>
      </c>
      <c r="B225" s="101" t="s">
        <v>695</v>
      </c>
      <c r="C225" s="122">
        <v>131.62118437999999</v>
      </c>
      <c r="D225" s="122">
        <v>964</v>
      </c>
      <c r="F225" s="129">
        <f t="shared" si="8"/>
        <v>4.4731884628895949E-2</v>
      </c>
      <c r="G225" s="129">
        <f t="shared" si="9"/>
        <v>2.2819268552491417E-2</v>
      </c>
    </row>
    <row r="226" spans="1:7" x14ac:dyDescent="0.2">
      <c r="A226" s="101" t="s">
        <v>696</v>
      </c>
      <c r="B226" s="101" t="s">
        <v>697</v>
      </c>
      <c r="C226" s="122">
        <v>24.471972739999998</v>
      </c>
      <c r="D226" s="122">
        <v>234</v>
      </c>
      <c r="F226" s="129">
        <f t="shared" si="8"/>
        <v>8.3168789766148339E-3</v>
      </c>
      <c r="G226" s="129">
        <f t="shared" si="9"/>
        <v>5.5391170552728138E-3</v>
      </c>
    </row>
    <row r="227" spans="1:7" x14ac:dyDescent="0.2">
      <c r="A227" s="101" t="s">
        <v>698</v>
      </c>
      <c r="B227" s="131" t="s">
        <v>67</v>
      </c>
      <c r="C227" s="122">
        <f>SUM(C219:C226)</f>
        <v>2942.4466568299963</v>
      </c>
      <c r="D227" s="184">
        <f>SUM(D219:D226)</f>
        <v>42245</v>
      </c>
      <c r="F227" s="171">
        <f>SUM(F219:F226)</f>
        <v>0.99999999999999978</v>
      </c>
      <c r="G227" s="171">
        <f>SUM(G219:G226)</f>
        <v>0.99999999999999989</v>
      </c>
    </row>
    <row r="228" spans="1:7" x14ac:dyDescent="0.2">
      <c r="A228" s="101" t="s">
        <v>699</v>
      </c>
      <c r="B228" s="134" t="s">
        <v>700</v>
      </c>
      <c r="C228" s="122"/>
      <c r="D228" s="184"/>
      <c r="F228" s="129">
        <f t="shared" si="8"/>
        <v>0</v>
      </c>
      <c r="G228" s="129">
        <f t="shared" si="9"/>
        <v>0</v>
      </c>
    </row>
    <row r="229" spans="1:7" x14ac:dyDescent="0.2">
      <c r="A229" s="101" t="s">
        <v>701</v>
      </c>
      <c r="B229" s="134" t="s">
        <v>702</v>
      </c>
      <c r="C229" s="122"/>
      <c r="D229" s="184"/>
      <c r="F229" s="129">
        <f t="shared" si="8"/>
        <v>0</v>
      </c>
      <c r="G229" s="129">
        <f t="shared" si="9"/>
        <v>0</v>
      </c>
    </row>
    <row r="230" spans="1:7" x14ac:dyDescent="0.2">
      <c r="A230" s="101" t="s">
        <v>703</v>
      </c>
      <c r="B230" s="134" t="s">
        <v>704</v>
      </c>
      <c r="C230" s="122"/>
      <c r="D230" s="184"/>
      <c r="F230" s="129">
        <f t="shared" si="8"/>
        <v>0</v>
      </c>
      <c r="G230" s="129">
        <f t="shared" si="9"/>
        <v>0</v>
      </c>
    </row>
    <row r="231" spans="1:7" x14ac:dyDescent="0.2">
      <c r="A231" s="101" t="s">
        <v>705</v>
      </c>
      <c r="B231" s="134" t="s">
        <v>706</v>
      </c>
      <c r="C231" s="122"/>
      <c r="D231" s="184"/>
      <c r="F231" s="129">
        <f t="shared" si="8"/>
        <v>0</v>
      </c>
      <c r="G231" s="129">
        <f t="shared" si="9"/>
        <v>0</v>
      </c>
    </row>
    <row r="232" spans="1:7" x14ac:dyDescent="0.2">
      <c r="A232" s="101" t="s">
        <v>707</v>
      </c>
      <c r="B232" s="134" t="s">
        <v>708</v>
      </c>
      <c r="C232" s="122"/>
      <c r="D232" s="184"/>
      <c r="F232" s="129">
        <f t="shared" si="8"/>
        <v>0</v>
      </c>
      <c r="G232" s="129">
        <f t="shared" si="9"/>
        <v>0</v>
      </c>
    </row>
    <row r="233" spans="1:7" x14ac:dyDescent="0.2">
      <c r="A233" s="101" t="s">
        <v>709</v>
      </c>
      <c r="B233" s="134" t="s">
        <v>710</v>
      </c>
      <c r="C233" s="122"/>
      <c r="D233" s="184"/>
      <c r="F233" s="129">
        <f t="shared" si="8"/>
        <v>0</v>
      </c>
      <c r="G233" s="129">
        <f t="shared" si="9"/>
        <v>0</v>
      </c>
    </row>
    <row r="234" spans="1:7" x14ac:dyDescent="0.2">
      <c r="A234" s="101" t="s">
        <v>711</v>
      </c>
      <c r="B234" s="134"/>
      <c r="F234" s="129"/>
      <c r="G234" s="129"/>
    </row>
    <row r="235" spans="1:7" x14ac:dyDescent="0.2">
      <c r="A235" s="101" t="s">
        <v>712</v>
      </c>
      <c r="B235" s="134"/>
      <c r="F235" s="129"/>
      <c r="G235" s="129"/>
    </row>
    <row r="236" spans="1:7" x14ac:dyDescent="0.2">
      <c r="A236" s="101" t="s">
        <v>713</v>
      </c>
      <c r="B236" s="134"/>
      <c r="F236" s="129"/>
      <c r="G236" s="129"/>
    </row>
    <row r="237" spans="1:7" x14ac:dyDescent="0.2">
      <c r="A237" s="118"/>
      <c r="B237" s="125" t="s">
        <v>714</v>
      </c>
      <c r="C237" s="118" t="s">
        <v>642</v>
      </c>
      <c r="D237" s="118" t="s">
        <v>643</v>
      </c>
      <c r="E237" s="120"/>
      <c r="F237" s="118" t="s">
        <v>463</v>
      </c>
      <c r="G237" s="118" t="s">
        <v>644</v>
      </c>
    </row>
    <row r="238" spans="1:7" x14ac:dyDescent="0.2">
      <c r="A238" s="101" t="s">
        <v>715</v>
      </c>
      <c r="B238" s="101" t="s">
        <v>680</v>
      </c>
      <c r="C238" s="171">
        <v>0.51499243112433302</v>
      </c>
      <c r="F238" s="126"/>
      <c r="G238" s="126"/>
    </row>
    <row r="239" spans="1:7" x14ac:dyDescent="0.2">
      <c r="F239" s="126"/>
      <c r="G239" s="126"/>
    </row>
    <row r="240" spans="1:7" x14ac:dyDescent="0.2">
      <c r="B240" s="116" t="s">
        <v>681</v>
      </c>
      <c r="F240" s="126"/>
      <c r="G240" s="126"/>
    </row>
    <row r="241" spans="1:7" x14ac:dyDescent="0.2">
      <c r="A241" s="101" t="s">
        <v>716</v>
      </c>
      <c r="B241" s="101" t="s">
        <v>683</v>
      </c>
      <c r="C241" s="122">
        <v>1031.5400061400001</v>
      </c>
      <c r="D241" s="122">
        <v>22855</v>
      </c>
      <c r="F241" s="129">
        <f>IF($C$249=0,"",IF(C241="[Mark as ND1 if not relevant]","",C241/$C$249))</f>
        <v>0.35057220281142282</v>
      </c>
      <c r="G241" s="129">
        <f>IF($D$249=0,"",IF(D241="[Mark as ND1 if not relevant]","",D241/$D$249))</f>
        <v>0.54101077050538526</v>
      </c>
    </row>
    <row r="242" spans="1:7" x14ac:dyDescent="0.2">
      <c r="A242" s="101" t="s">
        <v>717</v>
      </c>
      <c r="B242" s="101" t="s">
        <v>685</v>
      </c>
      <c r="C242" s="122">
        <v>382.81833019999999</v>
      </c>
      <c r="D242" s="122">
        <v>4832</v>
      </c>
      <c r="F242" s="129">
        <f t="shared" ref="F242:F248" si="10">IF($C$249=0,"",IF(C242="[Mark as ND1 if not relevant]","",C242/$C$249))</f>
        <v>0.13010204596620398</v>
      </c>
      <c r="G242" s="129">
        <f t="shared" ref="G242:G248" si="11">IF($D$249=0,"",IF(D242="[Mark as ND1 if not relevant]","",D242/$D$249))</f>
        <v>0.11438040004734289</v>
      </c>
    </row>
    <row r="243" spans="1:7" x14ac:dyDescent="0.2">
      <c r="A243" s="101" t="s">
        <v>718</v>
      </c>
      <c r="B243" s="101" t="s">
        <v>687</v>
      </c>
      <c r="C243" s="122">
        <v>380.44946119999997</v>
      </c>
      <c r="D243" s="122">
        <v>4287</v>
      </c>
      <c r="F243" s="129">
        <f t="shared" si="10"/>
        <v>0.12929697818545036</v>
      </c>
      <c r="G243" s="129">
        <f t="shared" si="11"/>
        <v>0.1014794650254468</v>
      </c>
    </row>
    <row r="244" spans="1:7" x14ac:dyDescent="0.2">
      <c r="A244" s="101" t="s">
        <v>719</v>
      </c>
      <c r="B244" s="101" t="s">
        <v>689</v>
      </c>
      <c r="C244" s="122">
        <v>416.358072550001</v>
      </c>
      <c r="D244" s="122">
        <v>4118</v>
      </c>
      <c r="F244" s="129">
        <f t="shared" si="10"/>
        <v>0.14150063573235952</v>
      </c>
      <c r="G244" s="129">
        <f t="shared" si="11"/>
        <v>9.7478991596638656E-2</v>
      </c>
    </row>
    <row r="245" spans="1:7" x14ac:dyDescent="0.2">
      <c r="A245" s="101" t="s">
        <v>720</v>
      </c>
      <c r="B245" s="101" t="s">
        <v>691</v>
      </c>
      <c r="C245" s="122">
        <v>362.87718996000001</v>
      </c>
      <c r="D245" s="122">
        <v>3283</v>
      </c>
      <c r="F245" s="129">
        <f t="shared" si="10"/>
        <v>0.1233249850486466</v>
      </c>
      <c r="G245" s="129">
        <f t="shared" si="11"/>
        <v>7.7713338856669423E-2</v>
      </c>
    </row>
    <row r="246" spans="1:7" x14ac:dyDescent="0.2">
      <c r="A246" s="101" t="s">
        <v>721</v>
      </c>
      <c r="B246" s="101" t="s">
        <v>693</v>
      </c>
      <c r="C246" s="122">
        <v>243.52222997999999</v>
      </c>
      <c r="D246" s="122">
        <v>1995</v>
      </c>
      <c r="F246" s="129">
        <f t="shared" si="10"/>
        <v>8.2761816400218069E-2</v>
      </c>
      <c r="G246" s="129">
        <f t="shared" si="11"/>
        <v>4.7224523612261808E-2</v>
      </c>
    </row>
    <row r="247" spans="1:7" x14ac:dyDescent="0.2">
      <c r="A247" s="101" t="s">
        <v>722</v>
      </c>
      <c r="B247" s="101" t="s">
        <v>695</v>
      </c>
      <c r="C247" s="122">
        <v>108.76802013</v>
      </c>
      <c r="D247" s="122">
        <v>740</v>
      </c>
      <c r="F247" s="129">
        <f t="shared" si="10"/>
        <v>3.6965162946124411E-2</v>
      </c>
      <c r="G247" s="129">
        <f t="shared" si="11"/>
        <v>1.7516865901290094E-2</v>
      </c>
    </row>
    <row r="248" spans="1:7" x14ac:dyDescent="0.2">
      <c r="A248" s="101" t="s">
        <v>723</v>
      </c>
      <c r="B248" s="101" t="s">
        <v>697</v>
      </c>
      <c r="C248" s="122">
        <v>16.113346669999999</v>
      </c>
      <c r="D248" s="122">
        <v>135</v>
      </c>
      <c r="F248" s="129">
        <f t="shared" si="10"/>
        <v>5.4761729095743278E-3</v>
      </c>
      <c r="G248" s="129">
        <f t="shared" si="11"/>
        <v>3.1956444549650848E-3</v>
      </c>
    </row>
    <row r="249" spans="1:7" x14ac:dyDescent="0.2">
      <c r="A249" s="101" t="s">
        <v>724</v>
      </c>
      <c r="B249" s="131" t="s">
        <v>67</v>
      </c>
      <c r="C249" s="122">
        <f>SUM(C241:C248)</f>
        <v>2942.4466568300008</v>
      </c>
      <c r="D249" s="184">
        <f>SUM(D241:D248)</f>
        <v>42245</v>
      </c>
      <c r="F249" s="171">
        <f>SUM(F241:F248)</f>
        <v>1</v>
      </c>
      <c r="G249" s="171">
        <f>SUM(G241:G248)</f>
        <v>1</v>
      </c>
    </row>
    <row r="250" spans="1:7" x14ac:dyDescent="0.2">
      <c r="A250" s="101" t="s">
        <v>725</v>
      </c>
      <c r="B250" s="134" t="s">
        <v>700</v>
      </c>
      <c r="C250" s="122"/>
      <c r="D250" s="184"/>
      <c r="F250" s="129">
        <f t="shared" ref="F250:F255" si="12">IF($C$249=0,"",IF(C250="[for completion]","",C250/$C$249))</f>
        <v>0</v>
      </c>
      <c r="G250" s="129">
        <f t="shared" ref="G250:G255" si="13">IF($D$249=0,"",IF(D250="[for completion]","",D250/$D$249))</f>
        <v>0</v>
      </c>
    </row>
    <row r="251" spans="1:7" x14ac:dyDescent="0.2">
      <c r="A251" s="101" t="s">
        <v>726</v>
      </c>
      <c r="B251" s="134" t="s">
        <v>702</v>
      </c>
      <c r="C251" s="122"/>
      <c r="D251" s="184"/>
      <c r="F251" s="129">
        <f t="shared" si="12"/>
        <v>0</v>
      </c>
      <c r="G251" s="129">
        <f t="shared" si="13"/>
        <v>0</v>
      </c>
    </row>
    <row r="252" spans="1:7" x14ac:dyDescent="0.2">
      <c r="A252" s="101" t="s">
        <v>727</v>
      </c>
      <c r="B252" s="134" t="s">
        <v>704</v>
      </c>
      <c r="C252" s="122"/>
      <c r="D252" s="184"/>
      <c r="F252" s="129">
        <f t="shared" si="12"/>
        <v>0</v>
      </c>
      <c r="G252" s="129">
        <f t="shared" si="13"/>
        <v>0</v>
      </c>
    </row>
    <row r="253" spans="1:7" x14ac:dyDescent="0.2">
      <c r="A253" s="101" t="s">
        <v>728</v>
      </c>
      <c r="B253" s="134" t="s">
        <v>706</v>
      </c>
      <c r="C253" s="122"/>
      <c r="D253" s="184"/>
      <c r="F253" s="129">
        <f t="shared" si="12"/>
        <v>0</v>
      </c>
      <c r="G253" s="129">
        <f t="shared" si="13"/>
        <v>0</v>
      </c>
    </row>
    <row r="254" spans="1:7" x14ac:dyDescent="0.2">
      <c r="A254" s="101" t="s">
        <v>729</v>
      </c>
      <c r="B254" s="134" t="s">
        <v>708</v>
      </c>
      <c r="C254" s="122"/>
      <c r="D254" s="184"/>
      <c r="F254" s="129">
        <f t="shared" si="12"/>
        <v>0</v>
      </c>
      <c r="G254" s="129">
        <f t="shared" si="13"/>
        <v>0</v>
      </c>
    </row>
    <row r="255" spans="1:7" x14ac:dyDescent="0.2">
      <c r="A255" s="101" t="s">
        <v>730</v>
      </c>
      <c r="B255" s="134" t="s">
        <v>710</v>
      </c>
      <c r="C255" s="122"/>
      <c r="D255" s="184"/>
      <c r="F255" s="129">
        <f t="shared" si="12"/>
        <v>0</v>
      </c>
      <c r="G255" s="129">
        <f t="shared" si="13"/>
        <v>0</v>
      </c>
    </row>
    <row r="256" spans="1:7" x14ac:dyDescent="0.2">
      <c r="A256" s="101" t="s">
        <v>731</v>
      </c>
      <c r="B256" s="134"/>
      <c r="F256" s="130"/>
      <c r="G256" s="130"/>
    </row>
    <row r="257" spans="1:7" x14ac:dyDescent="0.2">
      <c r="A257" s="101" t="s">
        <v>732</v>
      </c>
      <c r="B257" s="134"/>
      <c r="F257" s="130"/>
      <c r="G257" s="130"/>
    </row>
    <row r="258" spans="1:7" x14ac:dyDescent="0.2">
      <c r="A258" s="101" t="s">
        <v>733</v>
      </c>
      <c r="B258" s="134"/>
      <c r="F258" s="130"/>
      <c r="G258" s="130"/>
    </row>
    <row r="259" spans="1:7" x14ac:dyDescent="0.2">
      <c r="A259" s="118"/>
      <c r="B259" s="125" t="s">
        <v>734</v>
      </c>
      <c r="C259" s="118" t="s">
        <v>463</v>
      </c>
      <c r="D259" s="118"/>
      <c r="E259" s="120"/>
      <c r="F259" s="118"/>
      <c r="G259" s="118"/>
    </row>
    <row r="260" spans="1:7" x14ac:dyDescent="0.2">
      <c r="A260" s="101" t="s">
        <v>735</v>
      </c>
      <c r="B260" s="101" t="s">
        <v>1514</v>
      </c>
      <c r="C260" s="171">
        <v>0</v>
      </c>
      <c r="E260" s="185"/>
      <c r="F260" s="185"/>
      <c r="G260" s="185"/>
    </row>
    <row r="261" spans="1:7" x14ac:dyDescent="0.2">
      <c r="A261" s="101" t="s">
        <v>736</v>
      </c>
      <c r="B261" s="101" t="s">
        <v>737</v>
      </c>
      <c r="C261" s="171">
        <v>0</v>
      </c>
      <c r="E261" s="185"/>
      <c r="F261" s="185"/>
    </row>
    <row r="262" spans="1:7" x14ac:dyDescent="0.2">
      <c r="A262" s="101" t="s">
        <v>738</v>
      </c>
      <c r="B262" s="101" t="s">
        <v>739</v>
      </c>
      <c r="C262" s="171">
        <v>0</v>
      </c>
      <c r="E262" s="185"/>
      <c r="F262" s="185"/>
    </row>
    <row r="263" spans="1:7" x14ac:dyDescent="0.2">
      <c r="A263" s="101" t="s">
        <v>740</v>
      </c>
      <c r="B263" s="101" t="s">
        <v>741</v>
      </c>
      <c r="C263" s="171">
        <v>0</v>
      </c>
      <c r="E263" s="185"/>
      <c r="F263" s="185"/>
    </row>
    <row r="264" spans="1:7" x14ac:dyDescent="0.2">
      <c r="A264" s="101" t="s">
        <v>742</v>
      </c>
      <c r="B264" s="116" t="s">
        <v>743</v>
      </c>
      <c r="C264" s="171">
        <v>0</v>
      </c>
      <c r="D264" s="112"/>
      <c r="E264" s="112"/>
      <c r="F264" s="139"/>
      <c r="G264" s="139"/>
    </row>
    <row r="265" spans="1:7" x14ac:dyDescent="0.2">
      <c r="A265" s="101" t="s">
        <v>744</v>
      </c>
      <c r="B265" s="101" t="s">
        <v>65</v>
      </c>
      <c r="C265" s="171">
        <v>1</v>
      </c>
      <c r="E265" s="185"/>
      <c r="F265" s="185"/>
    </row>
    <row r="266" spans="1:7" x14ac:dyDescent="0.2">
      <c r="A266" s="101" t="s">
        <v>745</v>
      </c>
      <c r="B266" s="134" t="s">
        <v>747</v>
      </c>
      <c r="C266" s="187"/>
      <c r="E266" s="185"/>
      <c r="F266" s="185"/>
    </row>
    <row r="267" spans="1:7" x14ac:dyDescent="0.2">
      <c r="A267" s="101" t="s">
        <v>746</v>
      </c>
      <c r="B267" s="134" t="s">
        <v>749</v>
      </c>
      <c r="C267" s="171"/>
      <c r="E267" s="185"/>
      <c r="F267" s="185"/>
    </row>
    <row r="268" spans="1:7" x14ac:dyDescent="0.2">
      <c r="A268" s="101" t="s">
        <v>748</v>
      </c>
      <c r="B268" s="134" t="s">
        <v>751</v>
      </c>
      <c r="C268" s="171"/>
      <c r="E268" s="185"/>
      <c r="F268" s="185"/>
    </row>
    <row r="269" spans="1:7" x14ac:dyDescent="0.2">
      <c r="A269" s="101" t="s">
        <v>750</v>
      </c>
      <c r="B269" s="134" t="s">
        <v>753</v>
      </c>
      <c r="C269" s="171"/>
      <c r="E269" s="185"/>
      <c r="F269" s="185"/>
    </row>
    <row r="270" spans="1:7" x14ac:dyDescent="0.2">
      <c r="A270" s="101" t="s">
        <v>752</v>
      </c>
      <c r="B270" s="134" t="s">
        <v>171</v>
      </c>
      <c r="C270" s="171"/>
      <c r="E270" s="185"/>
      <c r="F270" s="185"/>
    </row>
    <row r="271" spans="1:7" x14ac:dyDescent="0.2">
      <c r="A271" s="101" t="s">
        <v>754</v>
      </c>
      <c r="B271" s="134" t="s">
        <v>171</v>
      </c>
      <c r="C271" s="171"/>
      <c r="E271" s="185"/>
      <c r="F271" s="185"/>
    </row>
    <row r="272" spans="1:7" x14ac:dyDescent="0.2">
      <c r="A272" s="101" t="s">
        <v>755</v>
      </c>
      <c r="B272" s="134" t="s">
        <v>171</v>
      </c>
      <c r="C272" s="171"/>
      <c r="E272" s="185"/>
      <c r="F272" s="185"/>
    </row>
    <row r="273" spans="1:7" x14ac:dyDescent="0.2">
      <c r="A273" s="101" t="s">
        <v>756</v>
      </c>
      <c r="B273" s="134" t="s">
        <v>171</v>
      </c>
      <c r="C273" s="171"/>
      <c r="E273" s="185"/>
      <c r="F273" s="185"/>
    </row>
    <row r="274" spans="1:7" x14ac:dyDescent="0.2">
      <c r="A274" s="101" t="s">
        <v>757</v>
      </c>
      <c r="B274" s="134" t="s">
        <v>171</v>
      </c>
      <c r="C274" s="171"/>
      <c r="E274" s="185"/>
      <c r="F274" s="185"/>
    </row>
    <row r="275" spans="1:7" x14ac:dyDescent="0.2">
      <c r="A275" s="101" t="s">
        <v>758</v>
      </c>
      <c r="B275" s="134" t="s">
        <v>171</v>
      </c>
      <c r="C275" s="171"/>
      <c r="E275" s="185"/>
      <c r="F275" s="185"/>
    </row>
    <row r="276" spans="1:7" x14ac:dyDescent="0.2">
      <c r="A276" s="118"/>
      <c r="B276" s="125" t="s">
        <v>759</v>
      </c>
      <c r="C276" s="118" t="s">
        <v>463</v>
      </c>
      <c r="D276" s="118"/>
      <c r="E276" s="120"/>
      <c r="F276" s="118"/>
      <c r="G276" s="121"/>
    </row>
    <row r="277" spans="1:7" x14ac:dyDescent="0.2">
      <c r="A277" s="101" t="s">
        <v>760</v>
      </c>
      <c r="B277" s="101" t="s">
        <v>761</v>
      </c>
      <c r="C277" s="171">
        <v>1</v>
      </c>
      <c r="E277" s="94"/>
      <c r="F277" s="94"/>
    </row>
    <row r="278" spans="1:7" x14ac:dyDescent="0.2">
      <c r="A278" s="101" t="s">
        <v>762</v>
      </c>
      <c r="B278" s="101" t="s">
        <v>763</v>
      </c>
      <c r="C278" s="171">
        <v>0</v>
      </c>
      <c r="E278" s="94"/>
      <c r="F278" s="94"/>
    </row>
    <row r="279" spans="1:7" x14ac:dyDescent="0.2">
      <c r="A279" s="101" t="s">
        <v>764</v>
      </c>
      <c r="B279" s="101" t="s">
        <v>65</v>
      </c>
      <c r="C279" s="171">
        <v>0</v>
      </c>
      <c r="E279" s="94"/>
      <c r="F279" s="94"/>
    </row>
    <row r="280" spans="1:7" x14ac:dyDescent="0.2">
      <c r="A280" s="101" t="s">
        <v>765</v>
      </c>
      <c r="C280" s="171"/>
      <c r="E280" s="94"/>
      <c r="F280" s="94"/>
    </row>
    <row r="281" spans="1:7" x14ac:dyDescent="0.2">
      <c r="A281" s="101" t="s">
        <v>766</v>
      </c>
      <c r="C281" s="171"/>
      <c r="E281" s="94"/>
      <c r="F281" s="94"/>
    </row>
    <row r="282" spans="1:7" x14ac:dyDescent="0.2">
      <c r="A282" s="101" t="s">
        <v>767</v>
      </c>
      <c r="C282" s="171"/>
      <c r="E282" s="94"/>
      <c r="F282" s="94"/>
    </row>
    <row r="283" spans="1:7" x14ac:dyDescent="0.2">
      <c r="A283" s="101" t="s">
        <v>768</v>
      </c>
      <c r="C283" s="171"/>
      <c r="E283" s="94"/>
      <c r="F283" s="94"/>
    </row>
    <row r="284" spans="1:7" x14ac:dyDescent="0.2">
      <c r="A284" s="101" t="s">
        <v>769</v>
      </c>
      <c r="C284" s="171"/>
      <c r="E284" s="94"/>
      <c r="F284" s="94"/>
    </row>
    <row r="285" spans="1:7" x14ac:dyDescent="0.2">
      <c r="A285" s="101" t="s">
        <v>770</v>
      </c>
      <c r="C285" s="171"/>
      <c r="E285" s="94"/>
      <c r="F285" s="94"/>
    </row>
    <row r="286" spans="1:7" x14ac:dyDescent="0.2">
      <c r="A286" s="119"/>
      <c r="B286" s="119" t="s">
        <v>1515</v>
      </c>
      <c r="C286" s="119" t="s">
        <v>53</v>
      </c>
      <c r="D286" s="119" t="s">
        <v>1516</v>
      </c>
      <c r="E286" s="119"/>
      <c r="F286" s="119" t="s">
        <v>463</v>
      </c>
      <c r="G286" s="119" t="s">
        <v>1517</v>
      </c>
    </row>
    <row r="287" spans="1:7" x14ac:dyDescent="0.2">
      <c r="A287" s="101" t="s">
        <v>1518</v>
      </c>
      <c r="B287" s="116" t="s">
        <v>581</v>
      </c>
      <c r="C287" s="122"/>
      <c r="E287" s="104"/>
      <c r="F287" s="129" t="str">
        <f>IF($C$305=0,"",IF(C287="[For completion]","",C287/$C$305))</f>
        <v/>
      </c>
      <c r="G287" s="129" t="str">
        <f>IF($D$305=0,"",IF(D287="[For completion]","",D287/$D$305))</f>
        <v/>
      </c>
    </row>
    <row r="288" spans="1:7" x14ac:dyDescent="0.2">
      <c r="A288" s="101" t="s">
        <v>1519</v>
      </c>
      <c r="B288" s="116" t="s">
        <v>581</v>
      </c>
      <c r="C288" s="122"/>
      <c r="E288" s="104"/>
      <c r="F288" s="129" t="str">
        <f t="shared" ref="F288:F304" si="14">IF($C$305=0,"",IF(C288="[For completion]","",C288/$C$305))</f>
        <v/>
      </c>
      <c r="G288" s="129" t="str">
        <f t="shared" ref="G288:G304" si="15">IF($D$305=0,"",IF(D288="[For completion]","",D288/$D$305))</f>
        <v/>
      </c>
    </row>
    <row r="289" spans="1:7" x14ac:dyDescent="0.2">
      <c r="A289" s="101" t="s">
        <v>1520</v>
      </c>
      <c r="B289" s="116" t="s">
        <v>581</v>
      </c>
      <c r="C289" s="122"/>
      <c r="E289" s="104"/>
      <c r="F289" s="129" t="str">
        <f t="shared" si="14"/>
        <v/>
      </c>
      <c r="G289" s="129" t="str">
        <f t="shared" si="15"/>
        <v/>
      </c>
    </row>
    <row r="290" spans="1:7" x14ac:dyDescent="0.2">
      <c r="A290" s="101" t="s">
        <v>1521</v>
      </c>
      <c r="B290" s="116" t="s">
        <v>581</v>
      </c>
      <c r="C290" s="122"/>
      <c r="E290" s="104"/>
      <c r="F290" s="129" t="str">
        <f t="shared" si="14"/>
        <v/>
      </c>
      <c r="G290" s="129" t="str">
        <f t="shared" si="15"/>
        <v/>
      </c>
    </row>
    <row r="291" spans="1:7" x14ac:dyDescent="0.2">
      <c r="A291" s="101" t="s">
        <v>1522</v>
      </c>
      <c r="B291" s="116" t="s">
        <v>581</v>
      </c>
      <c r="C291" s="122"/>
      <c r="E291" s="104"/>
      <c r="F291" s="129" t="str">
        <f t="shared" si="14"/>
        <v/>
      </c>
      <c r="G291" s="129" t="str">
        <f t="shared" si="15"/>
        <v/>
      </c>
    </row>
    <row r="292" spans="1:7" x14ac:dyDescent="0.2">
      <c r="A292" s="101" t="s">
        <v>1523</v>
      </c>
      <c r="B292" s="116" t="s">
        <v>581</v>
      </c>
      <c r="C292" s="122"/>
      <c r="E292" s="104"/>
      <c r="F292" s="129" t="str">
        <f t="shared" si="14"/>
        <v/>
      </c>
      <c r="G292" s="129" t="str">
        <f t="shared" si="15"/>
        <v/>
      </c>
    </row>
    <row r="293" spans="1:7" x14ac:dyDescent="0.2">
      <c r="A293" s="101" t="s">
        <v>1524</v>
      </c>
      <c r="B293" s="116" t="s">
        <v>581</v>
      </c>
      <c r="C293" s="122"/>
      <c r="E293" s="104"/>
      <c r="F293" s="129" t="str">
        <f t="shared" si="14"/>
        <v/>
      </c>
      <c r="G293" s="129" t="str">
        <f t="shared" si="15"/>
        <v/>
      </c>
    </row>
    <row r="294" spans="1:7" x14ac:dyDescent="0.2">
      <c r="A294" s="101" t="s">
        <v>1525</v>
      </c>
      <c r="B294" s="116" t="s">
        <v>581</v>
      </c>
      <c r="C294" s="122"/>
      <c r="E294" s="104"/>
      <c r="F294" s="129" t="str">
        <f t="shared" si="14"/>
        <v/>
      </c>
      <c r="G294" s="129" t="str">
        <f t="shared" si="15"/>
        <v/>
      </c>
    </row>
    <row r="295" spans="1:7" x14ac:dyDescent="0.2">
      <c r="A295" s="101" t="s">
        <v>1526</v>
      </c>
      <c r="B295" s="116" t="s">
        <v>581</v>
      </c>
      <c r="C295" s="122"/>
      <c r="E295" s="104"/>
      <c r="F295" s="129" t="str">
        <f t="shared" si="14"/>
        <v/>
      </c>
      <c r="G295" s="129" t="str">
        <f t="shared" si="15"/>
        <v/>
      </c>
    </row>
    <row r="296" spans="1:7" x14ac:dyDescent="0.2">
      <c r="A296" s="101" t="s">
        <v>1527</v>
      </c>
      <c r="B296" s="116" t="s">
        <v>581</v>
      </c>
      <c r="C296" s="122"/>
      <c r="E296" s="104"/>
      <c r="F296" s="129" t="str">
        <f t="shared" si="14"/>
        <v/>
      </c>
      <c r="G296" s="129" t="str">
        <f t="shared" si="15"/>
        <v/>
      </c>
    </row>
    <row r="297" spans="1:7" x14ac:dyDescent="0.2">
      <c r="A297" s="101" t="s">
        <v>1528</v>
      </c>
      <c r="B297" s="116" t="s">
        <v>581</v>
      </c>
      <c r="C297" s="122"/>
      <c r="E297" s="104"/>
      <c r="F297" s="129" t="str">
        <f t="shared" si="14"/>
        <v/>
      </c>
      <c r="G297" s="129" t="str">
        <f t="shared" si="15"/>
        <v/>
      </c>
    </row>
    <row r="298" spans="1:7" x14ac:dyDescent="0.2">
      <c r="A298" s="101" t="s">
        <v>1529</v>
      </c>
      <c r="B298" s="116" t="s">
        <v>581</v>
      </c>
      <c r="C298" s="122"/>
      <c r="E298" s="104"/>
      <c r="F298" s="129" t="str">
        <f t="shared" si="14"/>
        <v/>
      </c>
      <c r="G298" s="129" t="str">
        <f t="shared" si="15"/>
        <v/>
      </c>
    </row>
    <row r="299" spans="1:7" x14ac:dyDescent="0.2">
      <c r="A299" s="101" t="s">
        <v>1530</v>
      </c>
      <c r="B299" s="116" t="s">
        <v>581</v>
      </c>
      <c r="C299" s="122"/>
      <c r="E299" s="104"/>
      <c r="F299" s="129" t="str">
        <f t="shared" si="14"/>
        <v/>
      </c>
      <c r="G299" s="129" t="str">
        <f t="shared" si="15"/>
        <v/>
      </c>
    </row>
    <row r="300" spans="1:7" x14ac:dyDescent="0.2">
      <c r="A300" s="101" t="s">
        <v>1531</v>
      </c>
      <c r="B300" s="116" t="s">
        <v>581</v>
      </c>
      <c r="C300" s="122"/>
      <c r="E300" s="104"/>
      <c r="F300" s="129" t="str">
        <f t="shared" si="14"/>
        <v/>
      </c>
      <c r="G300" s="129" t="str">
        <f t="shared" si="15"/>
        <v/>
      </c>
    </row>
    <row r="301" spans="1:7" x14ac:dyDescent="0.2">
      <c r="A301" s="101" t="s">
        <v>1532</v>
      </c>
      <c r="B301" s="116" t="s">
        <v>581</v>
      </c>
      <c r="C301" s="122"/>
      <c r="E301" s="104"/>
      <c r="F301" s="129" t="str">
        <f t="shared" si="14"/>
        <v/>
      </c>
      <c r="G301" s="129" t="str">
        <f t="shared" si="15"/>
        <v/>
      </c>
    </row>
    <row r="302" spans="1:7" x14ac:dyDescent="0.2">
      <c r="A302" s="101" t="s">
        <v>1533</v>
      </c>
      <c r="B302" s="116" t="s">
        <v>581</v>
      </c>
      <c r="C302" s="122"/>
      <c r="E302" s="104"/>
      <c r="F302" s="129" t="str">
        <f t="shared" si="14"/>
        <v/>
      </c>
      <c r="G302" s="129" t="str">
        <f t="shared" si="15"/>
        <v/>
      </c>
    </row>
    <row r="303" spans="1:7" x14ac:dyDescent="0.2">
      <c r="A303" s="101" t="s">
        <v>1534</v>
      </c>
      <c r="B303" s="116" t="s">
        <v>581</v>
      </c>
      <c r="C303" s="122"/>
      <c r="E303" s="104"/>
      <c r="F303" s="129" t="str">
        <f t="shared" si="14"/>
        <v/>
      </c>
      <c r="G303" s="129" t="str">
        <f t="shared" si="15"/>
        <v/>
      </c>
    </row>
    <row r="304" spans="1:7" x14ac:dyDescent="0.2">
      <c r="A304" s="101" t="s">
        <v>1535</v>
      </c>
      <c r="B304" s="116" t="s">
        <v>1536</v>
      </c>
      <c r="C304" s="122"/>
      <c r="E304" s="104"/>
      <c r="F304" s="129" t="str">
        <f t="shared" si="14"/>
        <v/>
      </c>
      <c r="G304" s="129" t="str">
        <f t="shared" si="15"/>
        <v/>
      </c>
    </row>
    <row r="305" spans="1:7" x14ac:dyDescent="0.2">
      <c r="A305" s="101" t="s">
        <v>1537</v>
      </c>
      <c r="B305" s="116" t="s">
        <v>67</v>
      </c>
      <c r="C305" s="122">
        <f>SUM(C287:C304)</f>
        <v>0</v>
      </c>
      <c r="D305" s="101">
        <f>SUM(D287:D304)</f>
        <v>0</v>
      </c>
      <c r="E305" s="104"/>
      <c r="F305" s="126">
        <f>SUM(F287:F304)</f>
        <v>0</v>
      </c>
      <c r="G305" s="126">
        <f>SUM(G287:G304)</f>
        <v>0</v>
      </c>
    </row>
    <row r="306" spans="1:7" x14ac:dyDescent="0.2">
      <c r="A306" s="101" t="s">
        <v>1538</v>
      </c>
      <c r="B306" s="116"/>
      <c r="E306" s="104"/>
      <c r="F306" s="104"/>
      <c r="G306" s="104"/>
    </row>
    <row r="307" spans="1:7" x14ac:dyDescent="0.2">
      <c r="A307" s="101" t="s">
        <v>1539</v>
      </c>
      <c r="B307" s="116"/>
      <c r="E307" s="104"/>
      <c r="F307" s="104"/>
      <c r="G307" s="104"/>
    </row>
    <row r="308" spans="1:7" x14ac:dyDescent="0.2">
      <c r="A308" s="101" t="s">
        <v>1540</v>
      </c>
      <c r="B308" s="116"/>
      <c r="E308" s="104"/>
      <c r="F308" s="104"/>
      <c r="G308" s="104"/>
    </row>
    <row r="309" spans="1:7" x14ac:dyDescent="0.2">
      <c r="A309" s="119"/>
      <c r="B309" s="119" t="s">
        <v>1541</v>
      </c>
      <c r="C309" s="119" t="s">
        <v>53</v>
      </c>
      <c r="D309" s="119" t="s">
        <v>1516</v>
      </c>
      <c r="E309" s="119"/>
      <c r="F309" s="119" t="s">
        <v>463</v>
      </c>
      <c r="G309" s="119" t="s">
        <v>1517</v>
      </c>
    </row>
    <row r="310" spans="1:7" x14ac:dyDescent="0.2">
      <c r="A310" s="101" t="s">
        <v>1542</v>
      </c>
      <c r="B310" s="116" t="s">
        <v>581</v>
      </c>
      <c r="C310" s="122"/>
      <c r="E310" s="104"/>
      <c r="F310" s="129" t="str">
        <f>IF($C$328=0,"",IF(C310="[For completion]","",C310/$C$328))</f>
        <v/>
      </c>
      <c r="G310" s="129" t="str">
        <f>IF($D$328=0,"",IF(D310="[For completion]","",D310/$D$328))</f>
        <v/>
      </c>
    </row>
    <row r="311" spans="1:7" x14ac:dyDescent="0.2">
      <c r="A311" s="101" t="s">
        <v>1543</v>
      </c>
      <c r="B311" s="116" t="s">
        <v>581</v>
      </c>
      <c r="C311" s="122"/>
      <c r="E311" s="104"/>
      <c r="F311" s="104"/>
      <c r="G311" s="104"/>
    </row>
    <row r="312" spans="1:7" x14ac:dyDescent="0.2">
      <c r="A312" s="101" t="s">
        <v>1544</v>
      </c>
      <c r="B312" s="116" t="s">
        <v>581</v>
      </c>
      <c r="C312" s="122"/>
      <c r="E312" s="104"/>
      <c r="F312" s="104"/>
      <c r="G312" s="104"/>
    </row>
    <row r="313" spans="1:7" x14ac:dyDescent="0.2">
      <c r="A313" s="101" t="s">
        <v>1545</v>
      </c>
      <c r="B313" s="116" t="s">
        <v>581</v>
      </c>
      <c r="C313" s="122"/>
      <c r="E313" s="104"/>
      <c r="F313" s="104"/>
      <c r="G313" s="104"/>
    </row>
    <row r="314" spans="1:7" x14ac:dyDescent="0.2">
      <c r="A314" s="101" t="s">
        <v>1546</v>
      </c>
      <c r="B314" s="116" t="s">
        <v>581</v>
      </c>
      <c r="C314" s="122"/>
      <c r="E314" s="104"/>
      <c r="F314" s="104"/>
      <c r="G314" s="104"/>
    </row>
    <row r="315" spans="1:7" x14ac:dyDescent="0.2">
      <c r="A315" s="101" t="s">
        <v>1547</v>
      </c>
      <c r="B315" s="116" t="s">
        <v>581</v>
      </c>
      <c r="C315" s="122"/>
      <c r="E315" s="104"/>
      <c r="F315" s="104"/>
      <c r="G315" s="104"/>
    </row>
    <row r="316" spans="1:7" x14ac:dyDescent="0.2">
      <c r="A316" s="101" t="s">
        <v>1548</v>
      </c>
      <c r="B316" s="116" t="s">
        <v>581</v>
      </c>
      <c r="C316" s="122"/>
      <c r="E316" s="104"/>
      <c r="F316" s="104"/>
      <c r="G316" s="104"/>
    </row>
    <row r="317" spans="1:7" x14ac:dyDescent="0.2">
      <c r="A317" s="101" t="s">
        <v>1549</v>
      </c>
      <c r="B317" s="116" t="s">
        <v>581</v>
      </c>
      <c r="C317" s="122"/>
      <c r="E317" s="104"/>
      <c r="F317" s="104"/>
      <c r="G317" s="104"/>
    </row>
    <row r="318" spans="1:7" x14ac:dyDescent="0.2">
      <c r="A318" s="101" t="s">
        <v>1550</v>
      </c>
      <c r="B318" s="116" t="s">
        <v>581</v>
      </c>
      <c r="C318" s="122"/>
      <c r="E318" s="104"/>
      <c r="F318" s="104"/>
      <c r="G318" s="104"/>
    </row>
    <row r="319" spans="1:7" x14ac:dyDescent="0.2">
      <c r="A319" s="101" t="s">
        <v>1551</v>
      </c>
      <c r="B319" s="116" t="s">
        <v>581</v>
      </c>
      <c r="C319" s="122"/>
      <c r="E319" s="104"/>
      <c r="F319" s="104"/>
      <c r="G319" s="104"/>
    </row>
    <row r="320" spans="1:7" x14ac:dyDescent="0.2">
      <c r="A320" s="101" t="s">
        <v>1552</v>
      </c>
      <c r="B320" s="116" t="s">
        <v>581</v>
      </c>
      <c r="C320" s="122"/>
      <c r="E320" s="104"/>
      <c r="F320" s="104"/>
      <c r="G320" s="104"/>
    </row>
    <row r="321" spans="1:7" x14ac:dyDescent="0.2">
      <c r="A321" s="101" t="s">
        <v>1553</v>
      </c>
      <c r="B321" s="116" t="s">
        <v>581</v>
      </c>
      <c r="C321" s="122"/>
      <c r="E321" s="104"/>
      <c r="F321" s="104"/>
      <c r="G321" s="104"/>
    </row>
    <row r="322" spans="1:7" x14ac:dyDescent="0.2">
      <c r="A322" s="101" t="s">
        <v>1554</v>
      </c>
      <c r="B322" s="116" t="s">
        <v>581</v>
      </c>
      <c r="C322" s="122"/>
      <c r="E322" s="104"/>
      <c r="F322" s="104"/>
      <c r="G322" s="104"/>
    </row>
    <row r="323" spans="1:7" x14ac:dyDescent="0.2">
      <c r="A323" s="101" t="s">
        <v>1555</v>
      </c>
      <c r="B323" s="116" t="s">
        <v>581</v>
      </c>
      <c r="C323" s="122"/>
      <c r="E323" s="104"/>
      <c r="F323" s="104"/>
      <c r="G323" s="104"/>
    </row>
    <row r="324" spans="1:7" x14ac:dyDescent="0.2">
      <c r="A324" s="101" t="s">
        <v>1556</v>
      </c>
      <c r="B324" s="116" t="s">
        <v>581</v>
      </c>
      <c r="C324" s="122"/>
      <c r="E324" s="104"/>
      <c r="F324" s="104"/>
      <c r="G324" s="104"/>
    </row>
    <row r="325" spans="1:7" x14ac:dyDescent="0.2">
      <c r="A325" s="101" t="s">
        <v>1557</v>
      </c>
      <c r="B325" s="116" t="s">
        <v>581</v>
      </c>
      <c r="C325" s="122"/>
      <c r="E325" s="104"/>
      <c r="F325" s="104"/>
      <c r="G325" s="104"/>
    </row>
    <row r="326" spans="1:7" x14ac:dyDescent="0.2">
      <c r="A326" s="101" t="s">
        <v>1558</v>
      </c>
      <c r="B326" s="116" t="s">
        <v>581</v>
      </c>
      <c r="C326" s="122"/>
      <c r="E326" s="104"/>
      <c r="F326" s="104"/>
      <c r="G326" s="104"/>
    </row>
    <row r="327" spans="1:7" x14ac:dyDescent="0.2">
      <c r="A327" s="101" t="s">
        <v>1559</v>
      </c>
      <c r="B327" s="116" t="s">
        <v>1536</v>
      </c>
      <c r="C327" s="122"/>
      <c r="E327" s="104"/>
      <c r="F327" s="104"/>
      <c r="G327" s="104"/>
    </row>
    <row r="328" spans="1:7" x14ac:dyDescent="0.2">
      <c r="A328" s="101" t="s">
        <v>1560</v>
      </c>
      <c r="B328" s="116" t="s">
        <v>67</v>
      </c>
      <c r="C328" s="122">
        <f>SUM(C310:C327)</f>
        <v>0</v>
      </c>
      <c r="D328" s="101">
        <f>SUM(D310:D327)</f>
        <v>0</v>
      </c>
      <c r="E328" s="104"/>
      <c r="F328" s="126">
        <f>SUM(F310:F327)</f>
        <v>0</v>
      </c>
      <c r="G328" s="126">
        <f>SUM(G310:G327)</f>
        <v>0</v>
      </c>
    </row>
    <row r="329" spans="1:7" x14ac:dyDescent="0.2">
      <c r="A329" s="101" t="s">
        <v>1561</v>
      </c>
      <c r="B329" s="116"/>
      <c r="E329" s="104"/>
      <c r="F329" s="104"/>
      <c r="G329" s="104"/>
    </row>
    <row r="330" spans="1:7" x14ac:dyDescent="0.2">
      <c r="A330" s="101" t="s">
        <v>1562</v>
      </c>
      <c r="B330" s="116"/>
      <c r="E330" s="104"/>
      <c r="F330" s="104"/>
      <c r="G330" s="104"/>
    </row>
    <row r="331" spans="1:7" x14ac:dyDescent="0.2">
      <c r="A331" s="101" t="s">
        <v>1563</v>
      </c>
      <c r="B331" s="116"/>
      <c r="E331" s="104"/>
      <c r="F331" s="104"/>
      <c r="G331" s="104"/>
    </row>
    <row r="332" spans="1:7" x14ac:dyDescent="0.2">
      <c r="A332" s="119"/>
      <c r="B332" s="119" t="s">
        <v>1564</v>
      </c>
      <c r="C332" s="119" t="s">
        <v>53</v>
      </c>
      <c r="D332" s="119" t="s">
        <v>1516</v>
      </c>
      <c r="E332" s="119"/>
      <c r="F332" s="119" t="s">
        <v>463</v>
      </c>
      <c r="G332" s="119" t="s">
        <v>1517</v>
      </c>
    </row>
    <row r="333" spans="1:7" x14ac:dyDescent="0.2">
      <c r="A333" s="101" t="s">
        <v>1565</v>
      </c>
      <c r="B333" s="116" t="s">
        <v>1566</v>
      </c>
      <c r="C333" s="122"/>
      <c r="E333" s="104"/>
      <c r="F333" s="129" t="str">
        <f>IF($C$343=0,"",IF(C333="[For completion]","",C333/$C$343))</f>
        <v/>
      </c>
      <c r="G333" s="129" t="str">
        <f>IF($D$343=0,"",IF(D333="[For completion]","",D333/$D$343))</f>
        <v/>
      </c>
    </row>
    <row r="334" spans="1:7" x14ac:dyDescent="0.2">
      <c r="A334" s="101" t="s">
        <v>1567</v>
      </c>
      <c r="B334" s="116" t="s">
        <v>1568</v>
      </c>
      <c r="C334" s="122"/>
      <c r="E334" s="104"/>
      <c r="F334" s="129" t="str">
        <f t="shared" ref="F334:F342" si="16">IF($C$343=0,"",IF(C334="[For completion]","",C334/$C$343))</f>
        <v/>
      </c>
      <c r="G334" s="129" t="str">
        <f t="shared" ref="G334:G342" si="17">IF($D$343=0,"",IF(D334="[For completion]","",D334/$D$343))</f>
        <v/>
      </c>
    </row>
    <row r="335" spans="1:7" x14ac:dyDescent="0.2">
      <c r="A335" s="101" t="s">
        <v>1569</v>
      </c>
      <c r="B335" s="116" t="s">
        <v>1570</v>
      </c>
      <c r="C335" s="122"/>
      <c r="E335" s="104"/>
      <c r="F335" s="129" t="str">
        <f t="shared" si="16"/>
        <v/>
      </c>
      <c r="G335" s="129" t="str">
        <f t="shared" si="17"/>
        <v/>
      </c>
    </row>
    <row r="336" spans="1:7" x14ac:dyDescent="0.2">
      <c r="A336" s="101" t="s">
        <v>1571</v>
      </c>
      <c r="B336" s="116" t="s">
        <v>1572</v>
      </c>
      <c r="C336" s="122"/>
      <c r="E336" s="104"/>
      <c r="F336" s="129" t="str">
        <f t="shared" si="16"/>
        <v/>
      </c>
      <c r="G336" s="129" t="str">
        <f t="shared" si="17"/>
        <v/>
      </c>
    </row>
    <row r="337" spans="1:7" x14ac:dyDescent="0.2">
      <c r="A337" s="101" t="s">
        <v>1573</v>
      </c>
      <c r="B337" s="116" t="s">
        <v>1574</v>
      </c>
      <c r="C337" s="122"/>
      <c r="E337" s="104"/>
      <c r="F337" s="129" t="str">
        <f t="shared" si="16"/>
        <v/>
      </c>
      <c r="G337" s="129" t="str">
        <f t="shared" si="17"/>
        <v/>
      </c>
    </row>
    <row r="338" spans="1:7" x14ac:dyDescent="0.2">
      <c r="A338" s="101" t="s">
        <v>1575</v>
      </c>
      <c r="B338" s="116" t="s">
        <v>1576</v>
      </c>
      <c r="C338" s="122"/>
      <c r="E338" s="104"/>
      <c r="F338" s="129" t="str">
        <f t="shared" si="16"/>
        <v/>
      </c>
      <c r="G338" s="129" t="str">
        <f t="shared" si="17"/>
        <v/>
      </c>
    </row>
    <row r="339" spans="1:7" x14ac:dyDescent="0.2">
      <c r="A339" s="101" t="s">
        <v>1577</v>
      </c>
      <c r="B339" s="116" t="s">
        <v>1578</v>
      </c>
      <c r="C339" s="122"/>
      <c r="E339" s="104"/>
      <c r="F339" s="129" t="str">
        <f t="shared" si="16"/>
        <v/>
      </c>
      <c r="G339" s="129" t="str">
        <f t="shared" si="17"/>
        <v/>
      </c>
    </row>
    <row r="340" spans="1:7" x14ac:dyDescent="0.2">
      <c r="A340" s="101" t="s">
        <v>1579</v>
      </c>
      <c r="B340" s="116" t="s">
        <v>1580</v>
      </c>
      <c r="C340" s="122"/>
      <c r="E340" s="104"/>
      <c r="F340" s="129" t="str">
        <f t="shared" si="16"/>
        <v/>
      </c>
      <c r="G340" s="129" t="str">
        <f t="shared" si="17"/>
        <v/>
      </c>
    </row>
    <row r="341" spans="1:7" x14ac:dyDescent="0.2">
      <c r="A341" s="101" t="s">
        <v>1581</v>
      </c>
      <c r="B341" s="116" t="s">
        <v>1582</v>
      </c>
      <c r="C341" s="122"/>
      <c r="E341" s="104"/>
      <c r="F341" s="129" t="str">
        <f t="shared" si="16"/>
        <v/>
      </c>
      <c r="G341" s="129" t="str">
        <f t="shared" si="17"/>
        <v/>
      </c>
    </row>
    <row r="342" spans="1:7" x14ac:dyDescent="0.2">
      <c r="A342" s="101" t="s">
        <v>1583</v>
      </c>
      <c r="B342" s="101" t="s">
        <v>1536</v>
      </c>
      <c r="C342" s="122"/>
      <c r="E342" s="96"/>
      <c r="F342" s="129" t="str">
        <f t="shared" si="16"/>
        <v/>
      </c>
      <c r="G342" s="129" t="str">
        <f t="shared" si="17"/>
        <v/>
      </c>
    </row>
    <row r="343" spans="1:7" x14ac:dyDescent="0.2">
      <c r="A343" s="101" t="s">
        <v>1584</v>
      </c>
      <c r="B343" s="116" t="s">
        <v>67</v>
      </c>
      <c r="C343" s="122">
        <f>SUM(C333:C341)</f>
        <v>0</v>
      </c>
      <c r="D343" s="101">
        <f>SUM(D333:D341)</f>
        <v>0</v>
      </c>
      <c r="E343" s="104"/>
      <c r="F343" s="126">
        <f>SUM(F333:F342)</f>
        <v>0</v>
      </c>
      <c r="G343" s="126">
        <f>SUM(G333:G342)</f>
        <v>0</v>
      </c>
    </row>
    <row r="344" spans="1:7" x14ac:dyDescent="0.2">
      <c r="A344" s="101" t="s">
        <v>1585</v>
      </c>
      <c r="B344" s="116"/>
      <c r="E344" s="104"/>
      <c r="F344" s="104"/>
      <c r="G344" s="104"/>
    </row>
    <row r="345" spans="1:7" x14ac:dyDescent="0.2">
      <c r="A345" s="119"/>
      <c r="B345" s="119" t="s">
        <v>1586</v>
      </c>
      <c r="C345" s="119" t="s">
        <v>53</v>
      </c>
      <c r="D345" s="119" t="s">
        <v>1516</v>
      </c>
      <c r="E345" s="119"/>
      <c r="F345" s="119" t="s">
        <v>463</v>
      </c>
      <c r="G345" s="119" t="s">
        <v>1517</v>
      </c>
    </row>
    <row r="346" spans="1:7" x14ac:dyDescent="0.2">
      <c r="A346" s="101" t="s">
        <v>1587</v>
      </c>
      <c r="B346" s="116" t="s">
        <v>1588</v>
      </c>
      <c r="C346" s="122"/>
      <c r="E346" s="104"/>
      <c r="F346" s="129" t="str">
        <f>IF($C$353=0,"",IF(C346="[For completion]","",C346/$C$353))</f>
        <v/>
      </c>
      <c r="G346" s="129" t="str">
        <f>IF($D$353=0,"",IF(D346="[For completion]","",D346/$D$353))</f>
        <v/>
      </c>
    </row>
    <row r="347" spans="1:7" x14ac:dyDescent="0.2">
      <c r="A347" s="101" t="s">
        <v>1589</v>
      </c>
      <c r="B347" s="188" t="s">
        <v>1590</v>
      </c>
      <c r="C347" s="122"/>
      <c r="E347" s="104"/>
      <c r="F347" s="129" t="str">
        <f t="shared" ref="F347:F352" si="18">IF($C$353=0,"",IF(C347="[For completion]","",C347/$C$353))</f>
        <v/>
      </c>
      <c r="G347" s="129" t="str">
        <f t="shared" ref="G347:G352" si="19">IF($D$353=0,"",IF(D347="[For completion]","",D347/$D$353))</f>
        <v/>
      </c>
    </row>
    <row r="348" spans="1:7" x14ac:dyDescent="0.2">
      <c r="A348" s="101" t="s">
        <v>1591</v>
      </c>
      <c r="B348" s="116" t="s">
        <v>1592</v>
      </c>
      <c r="C348" s="122"/>
      <c r="E348" s="104"/>
      <c r="F348" s="129" t="str">
        <f t="shared" si="18"/>
        <v/>
      </c>
      <c r="G348" s="129" t="str">
        <f t="shared" si="19"/>
        <v/>
      </c>
    </row>
    <row r="349" spans="1:7" x14ac:dyDescent="0.2">
      <c r="A349" s="101" t="s">
        <v>1593</v>
      </c>
      <c r="B349" s="116" t="s">
        <v>1594</v>
      </c>
      <c r="C349" s="122"/>
      <c r="E349" s="104"/>
      <c r="F349" s="129" t="str">
        <f t="shared" si="18"/>
        <v/>
      </c>
      <c r="G349" s="129" t="str">
        <f t="shared" si="19"/>
        <v/>
      </c>
    </row>
    <row r="350" spans="1:7" x14ac:dyDescent="0.2">
      <c r="A350" s="101" t="s">
        <v>1595</v>
      </c>
      <c r="B350" s="116" t="s">
        <v>1596</v>
      </c>
      <c r="C350" s="122"/>
      <c r="E350" s="104"/>
      <c r="F350" s="129" t="str">
        <f t="shared" si="18"/>
        <v/>
      </c>
      <c r="G350" s="129" t="str">
        <f t="shared" si="19"/>
        <v/>
      </c>
    </row>
    <row r="351" spans="1:7" x14ac:dyDescent="0.2">
      <c r="A351" s="101" t="s">
        <v>1597</v>
      </c>
      <c r="B351" s="116" t="s">
        <v>1598</v>
      </c>
      <c r="C351" s="122"/>
      <c r="E351" s="104"/>
      <c r="F351" s="129" t="str">
        <f t="shared" si="18"/>
        <v/>
      </c>
      <c r="G351" s="129" t="str">
        <f t="shared" si="19"/>
        <v/>
      </c>
    </row>
    <row r="352" spans="1:7" x14ac:dyDescent="0.2">
      <c r="A352" s="101" t="s">
        <v>1599</v>
      </c>
      <c r="B352" s="116" t="s">
        <v>1600</v>
      </c>
      <c r="C352" s="122"/>
      <c r="E352" s="104"/>
      <c r="F352" s="129" t="str">
        <f t="shared" si="18"/>
        <v/>
      </c>
      <c r="G352" s="129" t="str">
        <f t="shared" si="19"/>
        <v/>
      </c>
    </row>
    <row r="353" spans="1:7" x14ac:dyDescent="0.2">
      <c r="A353" s="101" t="s">
        <v>1601</v>
      </c>
      <c r="B353" s="116" t="s">
        <v>67</v>
      </c>
      <c r="C353" s="122">
        <f>SUM(C346:C352)</f>
        <v>0</v>
      </c>
      <c r="D353" s="101">
        <f>SUM(D346:D352)</f>
        <v>0</v>
      </c>
      <c r="E353" s="104"/>
      <c r="F353" s="126">
        <f>SUM(F346:F352)</f>
        <v>0</v>
      </c>
      <c r="G353" s="126">
        <f>SUM(G346:G352)</f>
        <v>0</v>
      </c>
    </row>
    <row r="354" spans="1:7" x14ac:dyDescent="0.2">
      <c r="A354" s="101" t="s">
        <v>1602</v>
      </c>
      <c r="B354" s="116"/>
      <c r="E354" s="104"/>
      <c r="F354" s="104"/>
      <c r="G354" s="104"/>
    </row>
    <row r="355" spans="1:7" x14ac:dyDescent="0.2">
      <c r="A355" s="119"/>
      <c r="B355" s="119" t="s">
        <v>1603</v>
      </c>
      <c r="C355" s="119" t="s">
        <v>53</v>
      </c>
      <c r="D355" s="119" t="s">
        <v>1516</v>
      </c>
      <c r="E355" s="119"/>
      <c r="F355" s="119" t="s">
        <v>463</v>
      </c>
      <c r="G355" s="119" t="s">
        <v>1517</v>
      </c>
    </row>
    <row r="356" spans="1:7" x14ac:dyDescent="0.2">
      <c r="A356" s="101" t="s">
        <v>1604</v>
      </c>
      <c r="B356" s="116" t="s">
        <v>1605</v>
      </c>
      <c r="C356" s="122"/>
      <c r="E356" s="104"/>
      <c r="F356" s="129" t="str">
        <f>IF($C$360=0,"",IF(C356="[For completion]","",C356/$C$360))</f>
        <v/>
      </c>
      <c r="G356" s="129" t="str">
        <f>IF($D$360=0,"",IF(D356="[For completion]","",D356/$D$360))</f>
        <v/>
      </c>
    </row>
    <row r="357" spans="1:7" x14ac:dyDescent="0.2">
      <c r="A357" s="101" t="s">
        <v>1606</v>
      </c>
      <c r="B357" s="188" t="s">
        <v>1607</v>
      </c>
      <c r="C357" s="122"/>
      <c r="E357" s="104"/>
      <c r="F357" s="129" t="str">
        <f t="shared" ref="F357:F359" si="20">IF($C$360=0,"",IF(C357="[For completion]","",C357/$C$360))</f>
        <v/>
      </c>
      <c r="G357" s="129" t="str">
        <f t="shared" ref="G357:G359" si="21">IF($D$360=0,"",IF(D357="[For completion]","",D357/$D$360))</f>
        <v/>
      </c>
    </row>
    <row r="358" spans="1:7" x14ac:dyDescent="0.2">
      <c r="A358" s="101" t="s">
        <v>1608</v>
      </c>
      <c r="B358" s="116" t="s">
        <v>1600</v>
      </c>
      <c r="C358" s="122"/>
      <c r="E358" s="104"/>
      <c r="F358" s="129" t="str">
        <f t="shared" si="20"/>
        <v/>
      </c>
      <c r="G358" s="129" t="str">
        <f t="shared" si="21"/>
        <v/>
      </c>
    </row>
    <row r="359" spans="1:7" x14ac:dyDescent="0.2">
      <c r="A359" s="101" t="s">
        <v>1609</v>
      </c>
      <c r="B359" s="101" t="s">
        <v>1536</v>
      </c>
      <c r="C359" s="122"/>
      <c r="E359" s="104"/>
      <c r="F359" s="129" t="str">
        <f t="shared" si="20"/>
        <v/>
      </c>
      <c r="G359" s="129" t="str">
        <f t="shared" si="21"/>
        <v/>
      </c>
    </row>
    <row r="360" spans="1:7" x14ac:dyDescent="0.2">
      <c r="A360" s="101" t="s">
        <v>1610</v>
      </c>
      <c r="B360" s="116" t="s">
        <v>67</v>
      </c>
      <c r="C360" s="122">
        <f>SUM(C356:C359)</f>
        <v>0</v>
      </c>
      <c r="D360" s="101">
        <f>SUM(D356:D359)</f>
        <v>0</v>
      </c>
      <c r="E360" s="104"/>
      <c r="F360" s="126">
        <f>SUM(F356:F359)</f>
        <v>0</v>
      </c>
      <c r="G360" s="126">
        <f>SUM(G356:G359)</f>
        <v>0</v>
      </c>
    </row>
    <row r="361" spans="1:7" x14ac:dyDescent="0.2">
      <c r="A361" s="101" t="s">
        <v>1611</v>
      </c>
      <c r="B361" s="116"/>
      <c r="E361" s="104"/>
      <c r="F361" s="104"/>
      <c r="G361" s="104"/>
    </row>
    <row r="362" spans="1:7" x14ac:dyDescent="0.2">
      <c r="A362" s="119"/>
      <c r="B362" s="119" t="s">
        <v>1612</v>
      </c>
      <c r="C362" s="119" t="s">
        <v>53</v>
      </c>
      <c r="D362" s="119" t="s">
        <v>1516</v>
      </c>
      <c r="E362" s="119"/>
      <c r="F362" s="119" t="s">
        <v>463</v>
      </c>
      <c r="G362" s="119" t="s">
        <v>1517</v>
      </c>
    </row>
    <row r="363" spans="1:7" x14ac:dyDescent="0.2">
      <c r="A363" s="101" t="s">
        <v>1613</v>
      </c>
      <c r="B363" s="116" t="s">
        <v>581</v>
      </c>
      <c r="C363" s="122"/>
      <c r="E363" s="94"/>
      <c r="F363" s="129" t="str">
        <f>IF($C$381=0,"",IF(C363="[For completion]","",C363/$C$381))</f>
        <v/>
      </c>
      <c r="G363" s="129" t="str">
        <f>IF($D$381=0,"",IF(D363="[For completion]","",D363/$D$381))</f>
        <v/>
      </c>
    </row>
    <row r="364" spans="1:7" x14ac:dyDescent="0.2">
      <c r="A364" s="101" t="s">
        <v>1614</v>
      </c>
      <c r="B364" s="116" t="s">
        <v>581</v>
      </c>
      <c r="C364" s="122"/>
      <c r="E364" s="94"/>
      <c r="F364" s="129" t="str">
        <f t="shared" ref="F364:F381" si="22">IF($C$381=0,"",IF(C364="[For completion]","",C364/$C$381))</f>
        <v/>
      </c>
      <c r="G364" s="129" t="str">
        <f t="shared" ref="G364:G381" si="23">IF($D$381=0,"",IF(D364="[For completion]","",D364/$D$381))</f>
        <v/>
      </c>
    </row>
    <row r="365" spans="1:7" x14ac:dyDescent="0.2">
      <c r="A365" s="101" t="s">
        <v>1615</v>
      </c>
      <c r="B365" s="116" t="s">
        <v>581</v>
      </c>
      <c r="C365" s="122"/>
      <c r="E365" s="94"/>
      <c r="F365" s="129" t="str">
        <f t="shared" si="22"/>
        <v/>
      </c>
      <c r="G365" s="129" t="str">
        <f t="shared" si="23"/>
        <v/>
      </c>
    </row>
    <row r="366" spans="1:7" x14ac:dyDescent="0.2">
      <c r="A366" s="101" t="s">
        <v>1616</v>
      </c>
      <c r="B366" s="116" t="s">
        <v>581</v>
      </c>
      <c r="C366" s="122"/>
      <c r="E366" s="94"/>
      <c r="F366" s="129" t="str">
        <f t="shared" si="22"/>
        <v/>
      </c>
      <c r="G366" s="129" t="str">
        <f t="shared" si="23"/>
        <v/>
      </c>
    </row>
    <row r="367" spans="1:7" x14ac:dyDescent="0.2">
      <c r="A367" s="101" t="s">
        <v>1617</v>
      </c>
      <c r="B367" s="116" t="s">
        <v>581</v>
      </c>
      <c r="C367" s="122"/>
      <c r="E367" s="94"/>
      <c r="F367" s="129" t="str">
        <f t="shared" si="22"/>
        <v/>
      </c>
      <c r="G367" s="129" t="str">
        <f t="shared" si="23"/>
        <v/>
      </c>
    </row>
    <row r="368" spans="1:7" x14ac:dyDescent="0.2">
      <c r="A368" s="101" t="s">
        <v>1618</v>
      </c>
      <c r="B368" s="116" t="s">
        <v>581</v>
      </c>
      <c r="C368" s="122"/>
      <c r="E368" s="94"/>
      <c r="F368" s="129" t="str">
        <f t="shared" si="22"/>
        <v/>
      </c>
      <c r="G368" s="129" t="str">
        <f t="shared" si="23"/>
        <v/>
      </c>
    </row>
    <row r="369" spans="1:7" x14ac:dyDescent="0.2">
      <c r="A369" s="101" t="s">
        <v>1619</v>
      </c>
      <c r="B369" s="116" t="s">
        <v>581</v>
      </c>
      <c r="C369" s="122"/>
      <c r="E369" s="94"/>
      <c r="F369" s="129" t="str">
        <f t="shared" si="22"/>
        <v/>
      </c>
      <c r="G369" s="129" t="str">
        <f t="shared" si="23"/>
        <v/>
      </c>
    </row>
    <row r="370" spans="1:7" x14ac:dyDescent="0.2">
      <c r="A370" s="101" t="s">
        <v>1620</v>
      </c>
      <c r="B370" s="116" t="s">
        <v>581</v>
      </c>
      <c r="C370" s="122"/>
      <c r="E370" s="94"/>
      <c r="F370" s="129" t="str">
        <f t="shared" si="22"/>
        <v/>
      </c>
      <c r="G370" s="129" t="str">
        <f t="shared" si="23"/>
        <v/>
      </c>
    </row>
    <row r="371" spans="1:7" x14ac:dyDescent="0.2">
      <c r="A371" s="101" t="s">
        <v>1621</v>
      </c>
      <c r="B371" s="116" t="s">
        <v>581</v>
      </c>
      <c r="C371" s="122"/>
      <c r="E371" s="94"/>
      <c r="F371" s="129" t="str">
        <f t="shared" si="22"/>
        <v/>
      </c>
      <c r="G371" s="129" t="str">
        <f t="shared" si="23"/>
        <v/>
      </c>
    </row>
    <row r="372" spans="1:7" x14ac:dyDescent="0.2">
      <c r="A372" s="101" t="s">
        <v>1622</v>
      </c>
      <c r="B372" s="116" t="s">
        <v>581</v>
      </c>
      <c r="C372" s="122"/>
      <c r="E372" s="94"/>
      <c r="F372" s="129" t="str">
        <f t="shared" si="22"/>
        <v/>
      </c>
      <c r="G372" s="129" t="str">
        <f t="shared" si="23"/>
        <v/>
      </c>
    </row>
    <row r="373" spans="1:7" x14ac:dyDescent="0.2">
      <c r="A373" s="101" t="s">
        <v>1623</v>
      </c>
      <c r="B373" s="116" t="s">
        <v>581</v>
      </c>
      <c r="C373" s="122"/>
      <c r="E373" s="94"/>
      <c r="F373" s="129" t="str">
        <f t="shared" si="22"/>
        <v/>
      </c>
      <c r="G373" s="129" t="str">
        <f t="shared" si="23"/>
        <v/>
      </c>
    </row>
    <row r="374" spans="1:7" x14ac:dyDescent="0.2">
      <c r="A374" s="101" t="s">
        <v>1624</v>
      </c>
      <c r="B374" s="116" t="s">
        <v>581</v>
      </c>
      <c r="C374" s="122"/>
      <c r="E374" s="94"/>
      <c r="F374" s="129" t="str">
        <f t="shared" si="22"/>
        <v/>
      </c>
      <c r="G374" s="129" t="str">
        <f t="shared" si="23"/>
        <v/>
      </c>
    </row>
    <row r="375" spans="1:7" x14ac:dyDescent="0.2">
      <c r="A375" s="101" t="s">
        <v>1625</v>
      </c>
      <c r="B375" s="116" t="s">
        <v>581</v>
      </c>
      <c r="C375" s="122"/>
      <c r="E375" s="94"/>
      <c r="F375" s="129" t="str">
        <f t="shared" si="22"/>
        <v/>
      </c>
      <c r="G375" s="129" t="str">
        <f t="shared" si="23"/>
        <v/>
      </c>
    </row>
    <row r="376" spans="1:7" x14ac:dyDescent="0.2">
      <c r="A376" s="101" t="s">
        <v>1626</v>
      </c>
      <c r="B376" s="116" t="s">
        <v>581</v>
      </c>
      <c r="C376" s="122"/>
      <c r="E376" s="94"/>
      <c r="F376" s="129" t="str">
        <f t="shared" si="22"/>
        <v/>
      </c>
      <c r="G376" s="129" t="str">
        <f t="shared" si="23"/>
        <v/>
      </c>
    </row>
    <row r="377" spans="1:7" x14ac:dyDescent="0.2">
      <c r="A377" s="101" t="s">
        <v>1627</v>
      </c>
      <c r="B377" s="116" t="s">
        <v>581</v>
      </c>
      <c r="C377" s="122"/>
      <c r="E377" s="94"/>
      <c r="F377" s="129" t="str">
        <f t="shared" si="22"/>
        <v/>
      </c>
      <c r="G377" s="129" t="str">
        <f t="shared" si="23"/>
        <v/>
      </c>
    </row>
    <row r="378" spans="1:7" x14ac:dyDescent="0.2">
      <c r="A378" s="101" t="s">
        <v>1628</v>
      </c>
      <c r="B378" s="116" t="s">
        <v>581</v>
      </c>
      <c r="C378" s="122"/>
      <c r="E378" s="94"/>
      <c r="F378" s="129" t="str">
        <f t="shared" si="22"/>
        <v/>
      </c>
      <c r="G378" s="129" t="str">
        <f t="shared" si="23"/>
        <v/>
      </c>
    </row>
    <row r="379" spans="1:7" x14ac:dyDescent="0.2">
      <c r="A379" s="101" t="s">
        <v>1629</v>
      </c>
      <c r="B379" s="116" t="s">
        <v>581</v>
      </c>
      <c r="C379" s="122"/>
      <c r="E379" s="94"/>
      <c r="F379" s="129" t="str">
        <f t="shared" si="22"/>
        <v/>
      </c>
      <c r="G379" s="129" t="str">
        <f t="shared" si="23"/>
        <v/>
      </c>
    </row>
    <row r="380" spans="1:7" x14ac:dyDescent="0.2">
      <c r="A380" s="101" t="s">
        <v>1630</v>
      </c>
      <c r="B380" s="116" t="s">
        <v>1536</v>
      </c>
      <c r="C380" s="122"/>
      <c r="E380" s="94"/>
      <c r="F380" s="129" t="str">
        <f t="shared" si="22"/>
        <v/>
      </c>
      <c r="G380" s="129" t="str">
        <f t="shared" si="23"/>
        <v/>
      </c>
    </row>
    <row r="381" spans="1:7" x14ac:dyDescent="0.2">
      <c r="A381" s="101" t="s">
        <v>1631</v>
      </c>
      <c r="B381" s="116" t="s">
        <v>67</v>
      </c>
      <c r="C381" s="122">
        <f>SUM(C363:C380)</f>
        <v>0</v>
      </c>
      <c r="D381" s="101">
        <f>SUM(D363:D380)</f>
        <v>0</v>
      </c>
      <c r="E381" s="94"/>
      <c r="F381" s="129" t="str">
        <f t="shared" si="22"/>
        <v/>
      </c>
      <c r="G381" s="129" t="str">
        <f t="shared" si="23"/>
        <v/>
      </c>
    </row>
    <row r="382" spans="1:7" hidden="1" outlineLevel="1" x14ac:dyDescent="0.2">
      <c r="A382" s="101" t="s">
        <v>1632</v>
      </c>
      <c r="C382" s="189"/>
      <c r="E382" s="94"/>
      <c r="F382" s="94"/>
    </row>
    <row r="383" spans="1:7" hidden="1" outlineLevel="1" x14ac:dyDescent="0.2">
      <c r="A383" s="101" t="s">
        <v>1633</v>
      </c>
      <c r="C383" s="189"/>
      <c r="E383" s="94"/>
      <c r="F383" s="94"/>
    </row>
    <row r="384" spans="1:7" hidden="1" outlineLevel="1" x14ac:dyDescent="0.2">
      <c r="A384" s="101" t="s">
        <v>1634</v>
      </c>
      <c r="C384" s="189"/>
      <c r="E384" s="94"/>
      <c r="F384" s="94"/>
    </row>
    <row r="385" spans="1:6" hidden="1" outlineLevel="1" x14ac:dyDescent="0.2">
      <c r="A385" s="101" t="s">
        <v>1635</v>
      </c>
      <c r="C385" s="189"/>
      <c r="E385" s="94"/>
      <c r="F385" s="94"/>
    </row>
    <row r="386" spans="1:6" hidden="1" outlineLevel="1" x14ac:dyDescent="0.2">
      <c r="A386" s="101" t="s">
        <v>1636</v>
      </c>
      <c r="C386" s="189"/>
      <c r="E386" s="94"/>
      <c r="F386" s="94"/>
    </row>
    <row r="387" spans="1:6" hidden="1" outlineLevel="1" x14ac:dyDescent="0.2">
      <c r="A387" s="101" t="s">
        <v>1637</v>
      </c>
      <c r="C387" s="189"/>
      <c r="E387" s="94"/>
      <c r="F387" s="94"/>
    </row>
    <row r="388" spans="1:6" hidden="1" outlineLevel="1" x14ac:dyDescent="0.2">
      <c r="A388" s="101" t="s">
        <v>1638</v>
      </c>
      <c r="C388" s="189"/>
      <c r="E388" s="94"/>
      <c r="F388" s="94"/>
    </row>
    <row r="389" spans="1:6" hidden="1" outlineLevel="1" x14ac:dyDescent="0.2">
      <c r="A389" s="101" t="s">
        <v>1639</v>
      </c>
      <c r="C389" s="189"/>
      <c r="E389" s="94"/>
      <c r="F389" s="94"/>
    </row>
    <row r="390" spans="1:6" hidden="1" outlineLevel="1" x14ac:dyDescent="0.2">
      <c r="A390" s="101" t="s">
        <v>1640</v>
      </c>
      <c r="C390" s="189"/>
      <c r="E390" s="94"/>
      <c r="F390" s="94"/>
    </row>
    <row r="391" spans="1:6" hidden="1" outlineLevel="1" x14ac:dyDescent="0.2">
      <c r="A391" s="101" t="s">
        <v>1641</v>
      </c>
      <c r="C391" s="189"/>
      <c r="E391" s="94"/>
      <c r="F391" s="94"/>
    </row>
    <row r="392" spans="1:6" hidden="1" outlineLevel="1" x14ac:dyDescent="0.2">
      <c r="A392" s="101" t="s">
        <v>1642</v>
      </c>
      <c r="C392" s="189"/>
      <c r="E392" s="94"/>
      <c r="F392" s="94"/>
    </row>
    <row r="393" spans="1:6" hidden="1" outlineLevel="1" x14ac:dyDescent="0.2">
      <c r="A393" s="101" t="s">
        <v>1643</v>
      </c>
      <c r="C393" s="189"/>
      <c r="E393" s="94"/>
      <c r="F393" s="94"/>
    </row>
    <row r="394" spans="1:6" hidden="1" outlineLevel="1" x14ac:dyDescent="0.2">
      <c r="A394" s="101" t="s">
        <v>1644</v>
      </c>
      <c r="C394" s="189"/>
      <c r="E394" s="94"/>
      <c r="F394" s="94"/>
    </row>
    <row r="395" spans="1:6" hidden="1" outlineLevel="1" x14ac:dyDescent="0.2">
      <c r="A395" s="101" t="s">
        <v>1645</v>
      </c>
      <c r="C395" s="189"/>
      <c r="E395" s="94"/>
      <c r="F395" s="94"/>
    </row>
    <row r="396" spans="1:6" hidden="1" outlineLevel="1" x14ac:dyDescent="0.2">
      <c r="A396" s="101" t="s">
        <v>1646</v>
      </c>
      <c r="C396" s="189"/>
      <c r="E396" s="94"/>
      <c r="F396" s="94"/>
    </row>
    <row r="397" spans="1:6" hidden="1" outlineLevel="1" x14ac:dyDescent="0.2">
      <c r="A397" s="101" t="s">
        <v>1647</v>
      </c>
      <c r="C397" s="189"/>
      <c r="E397" s="94"/>
      <c r="F397" s="94"/>
    </row>
    <row r="398" spans="1:6" hidden="1" outlineLevel="1" x14ac:dyDescent="0.2">
      <c r="A398" s="101" t="s">
        <v>1648</v>
      </c>
      <c r="C398" s="189"/>
      <c r="E398" s="94"/>
      <c r="F398" s="94"/>
    </row>
    <row r="399" spans="1:6" hidden="1" outlineLevel="1" x14ac:dyDescent="0.2">
      <c r="A399" s="101" t="s">
        <v>1649</v>
      </c>
      <c r="C399" s="189"/>
      <c r="E399" s="94"/>
      <c r="F399" s="94"/>
    </row>
    <row r="400" spans="1:6" hidden="1" outlineLevel="1" x14ac:dyDescent="0.2">
      <c r="A400" s="101" t="s">
        <v>1650</v>
      </c>
      <c r="C400" s="189"/>
      <c r="E400" s="94"/>
      <c r="F400" s="94"/>
    </row>
    <row r="401" spans="1:7" hidden="1" outlineLevel="1" x14ac:dyDescent="0.2">
      <c r="A401" s="101" t="s">
        <v>1651</v>
      </c>
      <c r="C401" s="189"/>
      <c r="E401" s="94"/>
      <c r="F401" s="94"/>
    </row>
    <row r="402" spans="1:7" hidden="1" outlineLevel="1" x14ac:dyDescent="0.2">
      <c r="A402" s="101" t="s">
        <v>1652</v>
      </c>
      <c r="C402" s="189"/>
      <c r="E402" s="94"/>
      <c r="F402" s="94"/>
    </row>
    <row r="403" spans="1:7" hidden="1" outlineLevel="1" x14ac:dyDescent="0.2">
      <c r="A403" s="101" t="s">
        <v>1653</v>
      </c>
      <c r="C403" s="189"/>
      <c r="E403" s="94"/>
      <c r="F403" s="94"/>
    </row>
    <row r="404" spans="1:7" hidden="1" outlineLevel="1" x14ac:dyDescent="0.2">
      <c r="A404" s="101" t="s">
        <v>1654</v>
      </c>
      <c r="C404" s="189"/>
      <c r="E404" s="94"/>
      <c r="F404" s="94"/>
    </row>
    <row r="405" spans="1:7" hidden="1" outlineLevel="1" x14ac:dyDescent="0.2">
      <c r="A405" s="101" t="s">
        <v>1655</v>
      </c>
      <c r="C405" s="189"/>
      <c r="E405" s="94"/>
      <c r="F405" s="94"/>
    </row>
    <row r="406" spans="1:7" hidden="1" outlineLevel="1" x14ac:dyDescent="0.2">
      <c r="A406" s="101" t="s">
        <v>1656</v>
      </c>
      <c r="C406" s="189"/>
      <c r="E406" s="94"/>
      <c r="F406" s="94"/>
    </row>
    <row r="407" spans="1:7" hidden="1" outlineLevel="1" x14ac:dyDescent="0.2">
      <c r="A407" s="101" t="s">
        <v>1657</v>
      </c>
      <c r="C407" s="189"/>
      <c r="E407" s="94"/>
      <c r="F407" s="94"/>
    </row>
    <row r="408" spans="1:7" hidden="1" outlineLevel="1" x14ac:dyDescent="0.2">
      <c r="A408" s="101" t="s">
        <v>1658</v>
      </c>
      <c r="C408" s="189"/>
      <c r="E408" s="94"/>
      <c r="F408" s="94"/>
    </row>
    <row r="409" spans="1:7" hidden="1" outlineLevel="1" x14ac:dyDescent="0.2">
      <c r="A409" s="101" t="s">
        <v>1659</v>
      </c>
      <c r="C409" s="189"/>
      <c r="E409" s="94"/>
      <c r="F409" s="94"/>
    </row>
    <row r="410" spans="1:7" hidden="1" outlineLevel="1" x14ac:dyDescent="0.2">
      <c r="A410" s="101" t="s">
        <v>1660</v>
      </c>
      <c r="C410" s="189"/>
      <c r="E410" s="94"/>
      <c r="F410" s="94"/>
    </row>
    <row r="411" spans="1:7" ht="18.75" collapsed="1" x14ac:dyDescent="0.2">
      <c r="A411" s="180"/>
      <c r="B411" s="181" t="s">
        <v>1661</v>
      </c>
      <c r="C411" s="180"/>
      <c r="D411" s="180"/>
      <c r="E411" s="180"/>
      <c r="F411" s="182"/>
      <c r="G411" s="182"/>
    </row>
    <row r="412" spans="1:7" x14ac:dyDescent="0.2">
      <c r="A412" s="118"/>
      <c r="B412" s="118" t="s">
        <v>1662</v>
      </c>
      <c r="C412" s="118" t="s">
        <v>642</v>
      </c>
      <c r="D412" s="118" t="s">
        <v>643</v>
      </c>
      <c r="E412" s="118"/>
      <c r="F412" s="118" t="s">
        <v>464</v>
      </c>
      <c r="G412" s="118" t="s">
        <v>644</v>
      </c>
    </row>
    <row r="413" spans="1:7" x14ac:dyDescent="0.2">
      <c r="A413" s="101" t="s">
        <v>1663</v>
      </c>
      <c r="B413" s="101" t="s">
        <v>646</v>
      </c>
      <c r="C413" s="122" t="s">
        <v>1664</v>
      </c>
      <c r="D413" s="112"/>
      <c r="E413" s="112"/>
      <c r="F413" s="139"/>
      <c r="G413" s="139"/>
    </row>
    <row r="414" spans="1:7" x14ac:dyDescent="0.2">
      <c r="A414" s="112"/>
      <c r="D414" s="112"/>
      <c r="E414" s="112"/>
      <c r="F414" s="139"/>
      <c r="G414" s="139"/>
    </row>
    <row r="415" spans="1:7" x14ac:dyDescent="0.2">
      <c r="B415" s="101" t="s">
        <v>647</v>
      </c>
      <c r="D415" s="112"/>
      <c r="E415" s="112"/>
      <c r="F415" s="139"/>
      <c r="G415" s="139"/>
    </row>
    <row r="416" spans="1:7" x14ac:dyDescent="0.2">
      <c r="A416" s="101" t="s">
        <v>1665</v>
      </c>
      <c r="B416" s="116" t="s">
        <v>581</v>
      </c>
      <c r="C416" s="122" t="s">
        <v>1664</v>
      </c>
      <c r="D416" s="184" t="s">
        <v>1664</v>
      </c>
      <c r="E416" s="112"/>
      <c r="F416" s="129" t="str">
        <f t="shared" ref="F416:F439" si="24">IF($C$440=0,"",IF(C416="[for completion]","",C416/$C$440))</f>
        <v/>
      </c>
      <c r="G416" s="129" t="str">
        <f t="shared" ref="G416:G439" si="25">IF($D$440=0,"",IF(D416="[for completion]","",D416/$D$440))</f>
        <v/>
      </c>
    </row>
    <row r="417" spans="1:7" x14ac:dyDescent="0.2">
      <c r="A417" s="101" t="s">
        <v>1666</v>
      </c>
      <c r="B417" s="116" t="s">
        <v>581</v>
      </c>
      <c r="C417" s="122" t="s">
        <v>1664</v>
      </c>
      <c r="D417" s="184" t="s">
        <v>1664</v>
      </c>
      <c r="E417" s="112"/>
      <c r="F417" s="129" t="str">
        <f t="shared" si="24"/>
        <v/>
      </c>
      <c r="G417" s="129" t="str">
        <f t="shared" si="25"/>
        <v/>
      </c>
    </row>
    <row r="418" spans="1:7" x14ac:dyDescent="0.2">
      <c r="A418" s="101" t="s">
        <v>1667</v>
      </c>
      <c r="B418" s="116" t="s">
        <v>581</v>
      </c>
      <c r="C418" s="122" t="s">
        <v>1664</v>
      </c>
      <c r="D418" s="184" t="s">
        <v>1664</v>
      </c>
      <c r="E418" s="112"/>
      <c r="F418" s="129" t="str">
        <f t="shared" si="24"/>
        <v/>
      </c>
      <c r="G418" s="129" t="str">
        <f t="shared" si="25"/>
        <v/>
      </c>
    </row>
    <row r="419" spans="1:7" x14ac:dyDescent="0.2">
      <c r="A419" s="101" t="s">
        <v>1668</v>
      </c>
      <c r="B419" s="116" t="s">
        <v>581</v>
      </c>
      <c r="C419" s="122" t="s">
        <v>1664</v>
      </c>
      <c r="D419" s="184" t="s">
        <v>1664</v>
      </c>
      <c r="E419" s="112"/>
      <c r="F419" s="129" t="str">
        <f t="shared" si="24"/>
        <v/>
      </c>
      <c r="G419" s="129" t="str">
        <f t="shared" si="25"/>
        <v/>
      </c>
    </row>
    <row r="420" spans="1:7" x14ac:dyDescent="0.2">
      <c r="A420" s="101" t="s">
        <v>1669</v>
      </c>
      <c r="B420" s="116" t="s">
        <v>581</v>
      </c>
      <c r="C420" s="122" t="s">
        <v>1664</v>
      </c>
      <c r="D420" s="184" t="s">
        <v>1664</v>
      </c>
      <c r="E420" s="112"/>
      <c r="F420" s="129" t="str">
        <f t="shared" si="24"/>
        <v/>
      </c>
      <c r="G420" s="129" t="str">
        <f t="shared" si="25"/>
        <v/>
      </c>
    </row>
    <row r="421" spans="1:7" x14ac:dyDescent="0.2">
      <c r="A421" s="101" t="s">
        <v>1670</v>
      </c>
      <c r="B421" s="116" t="s">
        <v>581</v>
      </c>
      <c r="C421" s="122" t="s">
        <v>1664</v>
      </c>
      <c r="D421" s="184" t="s">
        <v>1664</v>
      </c>
      <c r="E421" s="112"/>
      <c r="F421" s="129" t="str">
        <f t="shared" si="24"/>
        <v/>
      </c>
      <c r="G421" s="129" t="str">
        <f t="shared" si="25"/>
        <v/>
      </c>
    </row>
    <row r="422" spans="1:7" x14ac:dyDescent="0.2">
      <c r="A422" s="101" t="s">
        <v>1671</v>
      </c>
      <c r="B422" s="116" t="s">
        <v>581</v>
      </c>
      <c r="C422" s="122" t="s">
        <v>1664</v>
      </c>
      <c r="D422" s="184" t="s">
        <v>1664</v>
      </c>
      <c r="E422" s="112"/>
      <c r="F422" s="129" t="str">
        <f t="shared" si="24"/>
        <v/>
      </c>
      <c r="G422" s="129" t="str">
        <f t="shared" si="25"/>
        <v/>
      </c>
    </row>
    <row r="423" spans="1:7" x14ac:dyDescent="0.2">
      <c r="A423" s="101" t="s">
        <v>1672</v>
      </c>
      <c r="B423" s="116" t="s">
        <v>581</v>
      </c>
      <c r="C423" s="122" t="s">
        <v>1664</v>
      </c>
      <c r="D423" s="184" t="s">
        <v>1664</v>
      </c>
      <c r="E423" s="112"/>
      <c r="F423" s="129" t="str">
        <f t="shared" si="24"/>
        <v/>
      </c>
      <c r="G423" s="129" t="str">
        <f t="shared" si="25"/>
        <v/>
      </c>
    </row>
    <row r="424" spans="1:7" x14ac:dyDescent="0.2">
      <c r="A424" s="101" t="s">
        <v>1673</v>
      </c>
      <c r="B424" s="116" t="s">
        <v>581</v>
      </c>
      <c r="C424" s="122" t="s">
        <v>1664</v>
      </c>
      <c r="D424" s="184" t="s">
        <v>1664</v>
      </c>
      <c r="E424" s="112"/>
      <c r="F424" s="129" t="str">
        <f t="shared" si="24"/>
        <v/>
      </c>
      <c r="G424" s="129" t="str">
        <f t="shared" si="25"/>
        <v/>
      </c>
    </row>
    <row r="425" spans="1:7" x14ac:dyDescent="0.2">
      <c r="A425" s="101" t="s">
        <v>1674</v>
      </c>
      <c r="B425" s="116" t="s">
        <v>581</v>
      </c>
      <c r="C425" s="122" t="s">
        <v>1664</v>
      </c>
      <c r="D425" s="184" t="s">
        <v>1664</v>
      </c>
      <c r="E425" s="116"/>
      <c r="F425" s="129" t="str">
        <f t="shared" si="24"/>
        <v/>
      </c>
      <c r="G425" s="129" t="str">
        <f t="shared" si="25"/>
        <v/>
      </c>
    </row>
    <row r="426" spans="1:7" x14ac:dyDescent="0.2">
      <c r="A426" s="101" t="s">
        <v>1675</v>
      </c>
      <c r="B426" s="116" t="s">
        <v>581</v>
      </c>
      <c r="C426" s="122" t="s">
        <v>1664</v>
      </c>
      <c r="D426" s="184" t="s">
        <v>1664</v>
      </c>
      <c r="E426" s="116"/>
      <c r="F426" s="129" t="str">
        <f t="shared" si="24"/>
        <v/>
      </c>
      <c r="G426" s="129" t="str">
        <f t="shared" si="25"/>
        <v/>
      </c>
    </row>
    <row r="427" spans="1:7" x14ac:dyDescent="0.2">
      <c r="A427" s="101" t="s">
        <v>1676</v>
      </c>
      <c r="B427" s="116" t="s">
        <v>581</v>
      </c>
      <c r="C427" s="122" t="s">
        <v>1664</v>
      </c>
      <c r="D427" s="184" t="s">
        <v>1664</v>
      </c>
      <c r="E427" s="116"/>
      <c r="F427" s="129" t="str">
        <f t="shared" si="24"/>
        <v/>
      </c>
      <c r="G427" s="129" t="str">
        <f t="shared" si="25"/>
        <v/>
      </c>
    </row>
    <row r="428" spans="1:7" x14ac:dyDescent="0.2">
      <c r="A428" s="101" t="s">
        <v>1677</v>
      </c>
      <c r="B428" s="116" t="s">
        <v>581</v>
      </c>
      <c r="C428" s="122" t="s">
        <v>1664</v>
      </c>
      <c r="D428" s="184" t="s">
        <v>1664</v>
      </c>
      <c r="E428" s="116"/>
      <c r="F428" s="129" t="str">
        <f t="shared" si="24"/>
        <v/>
      </c>
      <c r="G428" s="129" t="str">
        <f t="shared" si="25"/>
        <v/>
      </c>
    </row>
    <row r="429" spans="1:7" x14ac:dyDescent="0.2">
      <c r="A429" s="101" t="s">
        <v>1678</v>
      </c>
      <c r="B429" s="116" t="s">
        <v>581</v>
      </c>
      <c r="C429" s="122" t="s">
        <v>1664</v>
      </c>
      <c r="D429" s="184" t="s">
        <v>1664</v>
      </c>
      <c r="E429" s="116"/>
      <c r="F429" s="129" t="str">
        <f t="shared" si="24"/>
        <v/>
      </c>
      <c r="G429" s="129" t="str">
        <f t="shared" si="25"/>
        <v/>
      </c>
    </row>
    <row r="430" spans="1:7" x14ac:dyDescent="0.2">
      <c r="A430" s="101" t="s">
        <v>1679</v>
      </c>
      <c r="B430" s="116" t="s">
        <v>581</v>
      </c>
      <c r="C430" s="122" t="s">
        <v>1664</v>
      </c>
      <c r="D430" s="184" t="s">
        <v>1664</v>
      </c>
      <c r="E430" s="116"/>
      <c r="F430" s="129" t="str">
        <f t="shared" si="24"/>
        <v/>
      </c>
      <c r="G430" s="129" t="str">
        <f t="shared" si="25"/>
        <v/>
      </c>
    </row>
    <row r="431" spans="1:7" x14ac:dyDescent="0.2">
      <c r="A431" s="101" t="s">
        <v>1680</v>
      </c>
      <c r="B431" s="116" t="s">
        <v>581</v>
      </c>
      <c r="C431" s="122" t="s">
        <v>1664</v>
      </c>
      <c r="D431" s="184" t="s">
        <v>1664</v>
      </c>
      <c r="F431" s="129" t="str">
        <f t="shared" si="24"/>
        <v/>
      </c>
      <c r="G431" s="129" t="str">
        <f t="shared" si="25"/>
        <v/>
      </c>
    </row>
    <row r="432" spans="1:7" x14ac:dyDescent="0.2">
      <c r="A432" s="101" t="s">
        <v>1681</v>
      </c>
      <c r="B432" s="116" t="s">
        <v>581</v>
      </c>
      <c r="C432" s="122" t="s">
        <v>1664</v>
      </c>
      <c r="D432" s="184" t="s">
        <v>1664</v>
      </c>
      <c r="E432" s="185"/>
      <c r="F432" s="129" t="str">
        <f t="shared" si="24"/>
        <v/>
      </c>
      <c r="G432" s="129" t="str">
        <f t="shared" si="25"/>
        <v/>
      </c>
    </row>
    <row r="433" spans="1:7" x14ac:dyDescent="0.2">
      <c r="A433" s="101" t="s">
        <v>1682</v>
      </c>
      <c r="B433" s="116" t="s">
        <v>581</v>
      </c>
      <c r="C433" s="122" t="s">
        <v>1664</v>
      </c>
      <c r="D433" s="184" t="s">
        <v>1664</v>
      </c>
      <c r="E433" s="185"/>
      <c r="F433" s="129" t="str">
        <f t="shared" si="24"/>
        <v/>
      </c>
      <c r="G433" s="129" t="str">
        <f t="shared" si="25"/>
        <v/>
      </c>
    </row>
    <row r="434" spans="1:7" x14ac:dyDescent="0.2">
      <c r="A434" s="101" t="s">
        <v>1683</v>
      </c>
      <c r="B434" s="116" t="s">
        <v>581</v>
      </c>
      <c r="C434" s="122" t="s">
        <v>1664</v>
      </c>
      <c r="D434" s="184" t="s">
        <v>1664</v>
      </c>
      <c r="E434" s="185"/>
      <c r="F434" s="129" t="str">
        <f t="shared" si="24"/>
        <v/>
      </c>
      <c r="G434" s="129" t="str">
        <f t="shared" si="25"/>
        <v/>
      </c>
    </row>
    <row r="435" spans="1:7" x14ac:dyDescent="0.2">
      <c r="A435" s="101" t="s">
        <v>1684</v>
      </c>
      <c r="B435" s="116" t="s">
        <v>581</v>
      </c>
      <c r="C435" s="122" t="s">
        <v>1664</v>
      </c>
      <c r="D435" s="184" t="s">
        <v>1664</v>
      </c>
      <c r="E435" s="185"/>
      <c r="F435" s="129" t="str">
        <f t="shared" si="24"/>
        <v/>
      </c>
      <c r="G435" s="129" t="str">
        <f t="shared" si="25"/>
        <v/>
      </c>
    </row>
    <row r="436" spans="1:7" x14ac:dyDescent="0.2">
      <c r="A436" s="101" t="s">
        <v>1685</v>
      </c>
      <c r="B436" s="116" t="s">
        <v>581</v>
      </c>
      <c r="C436" s="122" t="s">
        <v>1664</v>
      </c>
      <c r="D436" s="184" t="s">
        <v>1664</v>
      </c>
      <c r="E436" s="185"/>
      <c r="F436" s="129" t="str">
        <f t="shared" si="24"/>
        <v/>
      </c>
      <c r="G436" s="129" t="str">
        <f t="shared" si="25"/>
        <v/>
      </c>
    </row>
    <row r="437" spans="1:7" x14ac:dyDescent="0.2">
      <c r="A437" s="101" t="s">
        <v>1686</v>
      </c>
      <c r="B437" s="116" t="s">
        <v>581</v>
      </c>
      <c r="C437" s="122" t="s">
        <v>1664</v>
      </c>
      <c r="D437" s="184" t="s">
        <v>1664</v>
      </c>
      <c r="E437" s="185"/>
      <c r="F437" s="129" t="str">
        <f t="shared" si="24"/>
        <v/>
      </c>
      <c r="G437" s="129" t="str">
        <f t="shared" si="25"/>
        <v/>
      </c>
    </row>
    <row r="438" spans="1:7" x14ac:dyDescent="0.2">
      <c r="A438" s="101" t="s">
        <v>1687</v>
      </c>
      <c r="B438" s="116" t="s">
        <v>581</v>
      </c>
      <c r="C438" s="122" t="s">
        <v>1664</v>
      </c>
      <c r="D438" s="184" t="s">
        <v>1664</v>
      </c>
      <c r="E438" s="185"/>
      <c r="F438" s="129" t="str">
        <f t="shared" si="24"/>
        <v/>
      </c>
      <c r="G438" s="129" t="str">
        <f t="shared" si="25"/>
        <v/>
      </c>
    </row>
    <row r="439" spans="1:7" x14ac:dyDescent="0.2">
      <c r="A439" s="101" t="s">
        <v>1688</v>
      </c>
      <c r="B439" s="116" t="s">
        <v>581</v>
      </c>
      <c r="C439" s="122" t="s">
        <v>1664</v>
      </c>
      <c r="D439" s="184" t="s">
        <v>1664</v>
      </c>
      <c r="E439" s="185"/>
      <c r="F439" s="129" t="str">
        <f t="shared" si="24"/>
        <v/>
      </c>
      <c r="G439" s="129" t="str">
        <f t="shared" si="25"/>
        <v/>
      </c>
    </row>
    <row r="440" spans="1:7" x14ac:dyDescent="0.2">
      <c r="A440" s="101" t="s">
        <v>1689</v>
      </c>
      <c r="B440" s="116" t="s">
        <v>67</v>
      </c>
      <c r="C440" s="132">
        <f>SUM(C416:C439)</f>
        <v>0</v>
      </c>
      <c r="D440" s="128">
        <f>SUM(D416:D439)</f>
        <v>0</v>
      </c>
      <c r="E440" s="185"/>
      <c r="F440" s="186">
        <f>SUM(F416:F439)</f>
        <v>0</v>
      </c>
      <c r="G440" s="186">
        <f>SUM(G416:G439)</f>
        <v>0</v>
      </c>
    </row>
    <row r="441" spans="1:7" x14ac:dyDescent="0.2">
      <c r="A441" s="118"/>
      <c r="B441" s="118" t="s">
        <v>1690</v>
      </c>
      <c r="C441" s="118" t="s">
        <v>642</v>
      </c>
      <c r="D441" s="118" t="s">
        <v>643</v>
      </c>
      <c r="E441" s="118"/>
      <c r="F441" s="118" t="s">
        <v>464</v>
      </c>
      <c r="G441" s="118" t="s">
        <v>644</v>
      </c>
    </row>
    <row r="442" spans="1:7" x14ac:dyDescent="0.2">
      <c r="A442" s="101" t="s">
        <v>1691</v>
      </c>
      <c r="B442" s="101" t="s">
        <v>680</v>
      </c>
      <c r="C442" s="171" t="s">
        <v>1664</v>
      </c>
      <c r="G442" s="101"/>
    </row>
    <row r="443" spans="1:7" x14ac:dyDescent="0.2">
      <c r="G443" s="101"/>
    </row>
    <row r="444" spans="1:7" x14ac:dyDescent="0.2">
      <c r="B444" s="116" t="s">
        <v>681</v>
      </c>
      <c r="G444" s="101"/>
    </row>
    <row r="445" spans="1:7" x14ac:dyDescent="0.2">
      <c r="A445" s="101" t="s">
        <v>1692</v>
      </c>
      <c r="B445" s="101" t="s">
        <v>683</v>
      </c>
      <c r="C445" s="122" t="s">
        <v>1664</v>
      </c>
      <c r="D445" s="184" t="s">
        <v>1664</v>
      </c>
      <c r="F445" s="129" t="str">
        <f>IF($C$453=0,"",IF(C445="[for completion]","",C445/$C$453))</f>
        <v/>
      </c>
      <c r="G445" s="129" t="str">
        <f>IF($D$453=0,"",IF(D445="[for completion]","",D445/$D$453))</f>
        <v/>
      </c>
    </row>
    <row r="446" spans="1:7" x14ac:dyDescent="0.2">
      <c r="A446" s="101" t="s">
        <v>1693</v>
      </c>
      <c r="B446" s="101" t="s">
        <v>685</v>
      </c>
      <c r="C446" s="122" t="s">
        <v>1664</v>
      </c>
      <c r="D446" s="184" t="s">
        <v>1664</v>
      </c>
      <c r="F446" s="129" t="str">
        <f t="shared" ref="F446:F459" si="26">IF($C$453=0,"",IF(C446="[for completion]","",C446/$C$453))</f>
        <v/>
      </c>
      <c r="G446" s="129" t="str">
        <f t="shared" ref="G446:G459" si="27">IF($D$453=0,"",IF(D446="[for completion]","",D446/$D$453))</f>
        <v/>
      </c>
    </row>
    <row r="447" spans="1:7" x14ac:dyDescent="0.2">
      <c r="A447" s="101" t="s">
        <v>1694</v>
      </c>
      <c r="B447" s="101" t="s">
        <v>687</v>
      </c>
      <c r="C447" s="122" t="s">
        <v>1664</v>
      </c>
      <c r="D447" s="184" t="s">
        <v>1664</v>
      </c>
      <c r="F447" s="129" t="str">
        <f t="shared" si="26"/>
        <v/>
      </c>
      <c r="G447" s="129" t="str">
        <f t="shared" si="27"/>
        <v/>
      </c>
    </row>
    <row r="448" spans="1:7" x14ac:dyDescent="0.2">
      <c r="A448" s="101" t="s">
        <v>1695</v>
      </c>
      <c r="B448" s="101" t="s">
        <v>689</v>
      </c>
      <c r="C448" s="122" t="s">
        <v>1664</v>
      </c>
      <c r="D448" s="184" t="s">
        <v>1664</v>
      </c>
      <c r="F448" s="129" t="str">
        <f t="shared" si="26"/>
        <v/>
      </c>
      <c r="G448" s="129" t="str">
        <f t="shared" si="27"/>
        <v/>
      </c>
    </row>
    <row r="449" spans="1:7" x14ac:dyDescent="0.2">
      <c r="A449" s="101" t="s">
        <v>1696</v>
      </c>
      <c r="B449" s="101" t="s">
        <v>691</v>
      </c>
      <c r="C449" s="122" t="s">
        <v>1664</v>
      </c>
      <c r="D449" s="184" t="s">
        <v>1664</v>
      </c>
      <c r="F449" s="129" t="str">
        <f t="shared" si="26"/>
        <v/>
      </c>
      <c r="G449" s="129" t="str">
        <f t="shared" si="27"/>
        <v/>
      </c>
    </row>
    <row r="450" spans="1:7" x14ac:dyDescent="0.2">
      <c r="A450" s="101" t="s">
        <v>1697</v>
      </c>
      <c r="B450" s="101" t="s">
        <v>693</v>
      </c>
      <c r="C450" s="122" t="s">
        <v>1664</v>
      </c>
      <c r="D450" s="184" t="s">
        <v>1664</v>
      </c>
      <c r="F450" s="129" t="str">
        <f t="shared" si="26"/>
        <v/>
      </c>
      <c r="G450" s="129" t="str">
        <f t="shared" si="27"/>
        <v/>
      </c>
    </row>
    <row r="451" spans="1:7" x14ac:dyDescent="0.2">
      <c r="A451" s="101" t="s">
        <v>1698</v>
      </c>
      <c r="B451" s="101" t="s">
        <v>695</v>
      </c>
      <c r="C451" s="122" t="s">
        <v>1664</v>
      </c>
      <c r="D451" s="184" t="s">
        <v>1664</v>
      </c>
      <c r="F451" s="129" t="str">
        <f t="shared" si="26"/>
        <v/>
      </c>
      <c r="G451" s="129" t="str">
        <f t="shared" si="27"/>
        <v/>
      </c>
    </row>
    <row r="452" spans="1:7" x14ac:dyDescent="0.2">
      <c r="A452" s="101" t="s">
        <v>1699</v>
      </c>
      <c r="B452" s="101" t="s">
        <v>697</v>
      </c>
      <c r="C452" s="122" t="s">
        <v>1664</v>
      </c>
      <c r="D452" s="184" t="s">
        <v>1664</v>
      </c>
      <c r="F452" s="129" t="str">
        <f t="shared" si="26"/>
        <v/>
      </c>
      <c r="G452" s="129" t="str">
        <f t="shared" si="27"/>
        <v/>
      </c>
    </row>
    <row r="453" spans="1:7" x14ac:dyDescent="0.2">
      <c r="A453" s="101" t="s">
        <v>1700</v>
      </c>
      <c r="B453" s="131" t="s">
        <v>67</v>
      </c>
      <c r="C453" s="122">
        <f>SUM(C445:C452)</f>
        <v>0</v>
      </c>
      <c r="D453" s="184">
        <f>SUM(D445:D452)</f>
        <v>0</v>
      </c>
      <c r="F453" s="171">
        <f>SUM(F445:F452)</f>
        <v>0</v>
      </c>
      <c r="G453" s="171">
        <f>SUM(G445:G452)</f>
        <v>0</v>
      </c>
    </row>
    <row r="454" spans="1:7" x14ac:dyDescent="0.2">
      <c r="A454" s="101" t="s">
        <v>1701</v>
      </c>
      <c r="B454" s="134" t="s">
        <v>700</v>
      </c>
      <c r="C454" s="122"/>
      <c r="D454" s="184"/>
      <c r="F454" s="129" t="str">
        <f t="shared" si="26"/>
        <v/>
      </c>
      <c r="G454" s="129" t="str">
        <f t="shared" si="27"/>
        <v/>
      </c>
    </row>
    <row r="455" spans="1:7" x14ac:dyDescent="0.2">
      <c r="A455" s="101" t="s">
        <v>1702</v>
      </c>
      <c r="B455" s="134" t="s">
        <v>702</v>
      </c>
      <c r="C455" s="122"/>
      <c r="D455" s="184"/>
      <c r="F455" s="129" t="str">
        <f t="shared" si="26"/>
        <v/>
      </c>
      <c r="G455" s="129" t="str">
        <f t="shared" si="27"/>
        <v/>
      </c>
    </row>
    <row r="456" spans="1:7" x14ac:dyDescent="0.2">
      <c r="A456" s="101" t="s">
        <v>1703</v>
      </c>
      <c r="B456" s="134" t="s">
        <v>704</v>
      </c>
      <c r="C456" s="122"/>
      <c r="D456" s="184"/>
      <c r="F456" s="129" t="str">
        <f t="shared" si="26"/>
        <v/>
      </c>
      <c r="G456" s="129" t="str">
        <f t="shared" si="27"/>
        <v/>
      </c>
    </row>
    <row r="457" spans="1:7" x14ac:dyDescent="0.2">
      <c r="A457" s="101" t="s">
        <v>1704</v>
      </c>
      <c r="B457" s="134" t="s">
        <v>706</v>
      </c>
      <c r="C457" s="122"/>
      <c r="D457" s="184"/>
      <c r="F457" s="129" t="str">
        <f t="shared" si="26"/>
        <v/>
      </c>
      <c r="G457" s="129" t="str">
        <f t="shared" si="27"/>
        <v/>
      </c>
    </row>
    <row r="458" spans="1:7" x14ac:dyDescent="0.2">
      <c r="A458" s="101" t="s">
        <v>1705</v>
      </c>
      <c r="B458" s="134" t="s">
        <v>708</v>
      </c>
      <c r="C458" s="122"/>
      <c r="D458" s="184"/>
      <c r="F458" s="129" t="str">
        <f t="shared" si="26"/>
        <v/>
      </c>
      <c r="G458" s="129" t="str">
        <f t="shared" si="27"/>
        <v/>
      </c>
    </row>
    <row r="459" spans="1:7" x14ac:dyDescent="0.2">
      <c r="A459" s="101" t="s">
        <v>1706</v>
      </c>
      <c r="B459" s="134" t="s">
        <v>710</v>
      </c>
      <c r="C459" s="122"/>
      <c r="D459" s="184"/>
      <c r="F459" s="129" t="str">
        <f t="shared" si="26"/>
        <v/>
      </c>
      <c r="G459" s="129" t="str">
        <f t="shared" si="27"/>
        <v/>
      </c>
    </row>
    <row r="460" spans="1:7" x14ac:dyDescent="0.2">
      <c r="A460" s="101" t="s">
        <v>1707</v>
      </c>
      <c r="B460" s="134"/>
      <c r="F460" s="130"/>
      <c r="G460" s="130"/>
    </row>
    <row r="461" spans="1:7" x14ac:dyDescent="0.2">
      <c r="A461" s="101" t="s">
        <v>1708</v>
      </c>
      <c r="B461" s="134"/>
      <c r="F461" s="130"/>
      <c r="G461" s="130"/>
    </row>
    <row r="462" spans="1:7" x14ac:dyDescent="0.2">
      <c r="A462" s="101" t="s">
        <v>1709</v>
      </c>
      <c r="B462" s="134"/>
      <c r="F462" s="185"/>
      <c r="G462" s="185"/>
    </row>
    <row r="463" spans="1:7" x14ac:dyDescent="0.2">
      <c r="A463" s="118"/>
      <c r="B463" s="118" t="s">
        <v>1710</v>
      </c>
      <c r="C463" s="118" t="s">
        <v>642</v>
      </c>
      <c r="D463" s="118" t="s">
        <v>643</v>
      </c>
      <c r="E463" s="118"/>
      <c r="F463" s="118" t="s">
        <v>464</v>
      </c>
      <c r="G463" s="118" t="s">
        <v>644</v>
      </c>
    </row>
    <row r="464" spans="1:7" x14ac:dyDescent="0.2">
      <c r="A464" s="101" t="s">
        <v>1711</v>
      </c>
      <c r="B464" s="101" t="s">
        <v>680</v>
      </c>
      <c r="C464" s="171" t="s">
        <v>1712</v>
      </c>
      <c r="G464" s="101"/>
    </row>
    <row r="465" spans="1:7" x14ac:dyDescent="0.2">
      <c r="G465" s="101"/>
    </row>
    <row r="466" spans="1:7" x14ac:dyDescent="0.2">
      <c r="B466" s="116" t="s">
        <v>681</v>
      </c>
      <c r="G466" s="101"/>
    </row>
    <row r="467" spans="1:7" x14ac:dyDescent="0.2">
      <c r="A467" s="101" t="s">
        <v>1713</v>
      </c>
      <c r="B467" s="101" t="s">
        <v>683</v>
      </c>
      <c r="C467" s="122" t="s">
        <v>1712</v>
      </c>
      <c r="D467" s="184" t="s">
        <v>1712</v>
      </c>
      <c r="F467" s="129" t="str">
        <f>IF($C$475=0,"",IF(C467="[Mark as ND1 if not relevant]","",C467/$C$475))</f>
        <v/>
      </c>
      <c r="G467" s="129" t="str">
        <f>IF($D$475=0,"",IF(D467="[Mark as ND1 if not relevant]","",D467/$D$475))</f>
        <v/>
      </c>
    </row>
    <row r="468" spans="1:7" x14ac:dyDescent="0.2">
      <c r="A468" s="101" t="s">
        <v>1714</v>
      </c>
      <c r="B468" s="101" t="s">
        <v>685</v>
      </c>
      <c r="C468" s="122" t="s">
        <v>1712</v>
      </c>
      <c r="D468" s="184" t="s">
        <v>1712</v>
      </c>
      <c r="F468" s="129" t="str">
        <f t="shared" ref="F468:F474" si="28">IF($C$475=0,"",IF(C468="[Mark as ND1 if not relevant]","",C468/$C$475))</f>
        <v/>
      </c>
      <c r="G468" s="129" t="str">
        <f t="shared" ref="G468:G474" si="29">IF($D$475=0,"",IF(D468="[Mark as ND1 if not relevant]","",D468/$D$475))</f>
        <v/>
      </c>
    </row>
    <row r="469" spans="1:7" x14ac:dyDescent="0.2">
      <c r="A469" s="101" t="s">
        <v>1715</v>
      </c>
      <c r="B469" s="101" t="s">
        <v>687</v>
      </c>
      <c r="C469" s="122" t="s">
        <v>1712</v>
      </c>
      <c r="D469" s="184" t="s">
        <v>1712</v>
      </c>
      <c r="F469" s="129" t="str">
        <f t="shared" si="28"/>
        <v/>
      </c>
      <c r="G469" s="129" t="str">
        <f t="shared" si="29"/>
        <v/>
      </c>
    </row>
    <row r="470" spans="1:7" x14ac:dyDescent="0.2">
      <c r="A470" s="101" t="s">
        <v>1716</v>
      </c>
      <c r="B470" s="101" t="s">
        <v>689</v>
      </c>
      <c r="C470" s="122" t="s">
        <v>1712</v>
      </c>
      <c r="D470" s="184" t="s">
        <v>1712</v>
      </c>
      <c r="F470" s="129" t="str">
        <f t="shared" si="28"/>
        <v/>
      </c>
      <c r="G470" s="129" t="str">
        <f t="shared" si="29"/>
        <v/>
      </c>
    </row>
    <row r="471" spans="1:7" x14ac:dyDescent="0.2">
      <c r="A471" s="101" t="s">
        <v>1717</v>
      </c>
      <c r="B471" s="101" t="s">
        <v>691</v>
      </c>
      <c r="C471" s="122" t="s">
        <v>1712</v>
      </c>
      <c r="D471" s="184" t="s">
        <v>1712</v>
      </c>
      <c r="F471" s="129" t="str">
        <f t="shared" si="28"/>
        <v/>
      </c>
      <c r="G471" s="129" t="str">
        <f t="shared" si="29"/>
        <v/>
      </c>
    </row>
    <row r="472" spans="1:7" x14ac:dyDescent="0.2">
      <c r="A472" s="101" t="s">
        <v>1718</v>
      </c>
      <c r="B472" s="101" t="s">
        <v>693</v>
      </c>
      <c r="C472" s="122" t="s">
        <v>1712</v>
      </c>
      <c r="D472" s="184" t="s">
        <v>1712</v>
      </c>
      <c r="F472" s="129" t="str">
        <f t="shared" si="28"/>
        <v/>
      </c>
      <c r="G472" s="129" t="str">
        <f t="shared" si="29"/>
        <v/>
      </c>
    </row>
    <row r="473" spans="1:7" x14ac:dyDescent="0.2">
      <c r="A473" s="101" t="s">
        <v>1719</v>
      </c>
      <c r="B473" s="101" t="s">
        <v>695</v>
      </c>
      <c r="C473" s="122" t="s">
        <v>1712</v>
      </c>
      <c r="D473" s="184" t="s">
        <v>1712</v>
      </c>
      <c r="F473" s="129" t="str">
        <f t="shared" si="28"/>
        <v/>
      </c>
      <c r="G473" s="129" t="str">
        <f t="shared" si="29"/>
        <v/>
      </c>
    </row>
    <row r="474" spans="1:7" x14ac:dyDescent="0.2">
      <c r="A474" s="101" t="s">
        <v>1720</v>
      </c>
      <c r="B474" s="101" t="s">
        <v>697</v>
      </c>
      <c r="C474" s="122" t="s">
        <v>1712</v>
      </c>
      <c r="D474" s="184" t="s">
        <v>1712</v>
      </c>
      <c r="F474" s="129" t="str">
        <f t="shared" si="28"/>
        <v/>
      </c>
      <c r="G474" s="129" t="str">
        <f t="shared" si="29"/>
        <v/>
      </c>
    </row>
    <row r="475" spans="1:7" x14ac:dyDescent="0.2">
      <c r="A475" s="101" t="s">
        <v>1721</v>
      </c>
      <c r="B475" s="131" t="s">
        <v>67</v>
      </c>
      <c r="C475" s="122">
        <f>SUM(C467:C474)</f>
        <v>0</v>
      </c>
      <c r="D475" s="184">
        <f>SUM(D467:D474)</f>
        <v>0</v>
      </c>
      <c r="F475" s="171">
        <f>SUM(F467:F474)</f>
        <v>0</v>
      </c>
      <c r="G475" s="171">
        <f>SUM(G467:G474)</f>
        <v>0</v>
      </c>
    </row>
    <row r="476" spans="1:7" x14ac:dyDescent="0.2">
      <c r="A476" s="101" t="s">
        <v>1722</v>
      </c>
      <c r="B476" s="134" t="s">
        <v>700</v>
      </c>
      <c r="C476" s="122"/>
      <c r="D476" s="184"/>
      <c r="F476" s="129" t="str">
        <f t="shared" ref="F476:F481" si="30">IF($C$475=0,"",IF(C476="[for completion]","",C476/$C$475))</f>
        <v/>
      </c>
      <c r="G476" s="129" t="str">
        <f t="shared" ref="G476:G481" si="31">IF($D$475=0,"",IF(D476="[for completion]","",D476/$D$475))</f>
        <v/>
      </c>
    </row>
    <row r="477" spans="1:7" x14ac:dyDescent="0.2">
      <c r="A477" s="101" t="s">
        <v>1723</v>
      </c>
      <c r="B477" s="134" t="s">
        <v>702</v>
      </c>
      <c r="C477" s="122"/>
      <c r="D477" s="184"/>
      <c r="F477" s="129" t="str">
        <f t="shared" si="30"/>
        <v/>
      </c>
      <c r="G477" s="129" t="str">
        <f t="shared" si="31"/>
        <v/>
      </c>
    </row>
    <row r="478" spans="1:7" x14ac:dyDescent="0.2">
      <c r="A478" s="101" t="s">
        <v>1724</v>
      </c>
      <c r="B478" s="134" t="s">
        <v>704</v>
      </c>
      <c r="C478" s="122"/>
      <c r="D478" s="184"/>
      <c r="F478" s="129" t="str">
        <f t="shared" si="30"/>
        <v/>
      </c>
      <c r="G478" s="129" t="str">
        <f t="shared" si="31"/>
        <v/>
      </c>
    </row>
    <row r="479" spans="1:7" x14ac:dyDescent="0.2">
      <c r="A479" s="101" t="s">
        <v>1725</v>
      </c>
      <c r="B479" s="134" t="s">
        <v>706</v>
      </c>
      <c r="C479" s="122"/>
      <c r="D479" s="184"/>
      <c r="F479" s="129" t="str">
        <f t="shared" si="30"/>
        <v/>
      </c>
      <c r="G479" s="129" t="str">
        <f t="shared" si="31"/>
        <v/>
      </c>
    </row>
    <row r="480" spans="1:7" x14ac:dyDescent="0.2">
      <c r="A480" s="101" t="s">
        <v>1726</v>
      </c>
      <c r="B480" s="134" t="s">
        <v>708</v>
      </c>
      <c r="C480" s="122"/>
      <c r="D480" s="184"/>
      <c r="F480" s="129" t="str">
        <f t="shared" si="30"/>
        <v/>
      </c>
      <c r="G480" s="129" t="str">
        <f t="shared" si="31"/>
        <v/>
      </c>
    </row>
    <row r="481" spans="1:7" x14ac:dyDescent="0.2">
      <c r="A481" s="101" t="s">
        <v>1727</v>
      </c>
      <c r="B481" s="134" t="s">
        <v>710</v>
      </c>
      <c r="C481" s="122"/>
      <c r="D481" s="184"/>
      <c r="F481" s="129" t="str">
        <f t="shared" si="30"/>
        <v/>
      </c>
      <c r="G481" s="129" t="str">
        <f t="shared" si="31"/>
        <v/>
      </c>
    </row>
    <row r="482" spans="1:7" x14ac:dyDescent="0.2">
      <c r="A482" s="101" t="s">
        <v>1728</v>
      </c>
      <c r="B482" s="134"/>
      <c r="F482" s="129"/>
      <c r="G482" s="129"/>
    </row>
    <row r="483" spans="1:7" x14ac:dyDescent="0.2">
      <c r="A483" s="101" t="s">
        <v>1729</v>
      </c>
      <c r="B483" s="134"/>
      <c r="F483" s="129"/>
      <c r="G483" s="129"/>
    </row>
    <row r="484" spans="1:7" x14ac:dyDescent="0.2">
      <c r="A484" s="101" t="s">
        <v>1730</v>
      </c>
      <c r="B484" s="134"/>
      <c r="F484" s="129"/>
      <c r="G484" s="171"/>
    </row>
    <row r="485" spans="1:7" x14ac:dyDescent="0.2">
      <c r="A485" s="118"/>
      <c r="B485" s="118" t="s">
        <v>1731</v>
      </c>
      <c r="C485" s="118" t="s">
        <v>771</v>
      </c>
      <c r="D485" s="118"/>
      <c r="E485" s="118"/>
      <c r="F485" s="118"/>
      <c r="G485" s="121"/>
    </row>
    <row r="486" spans="1:7" x14ac:dyDescent="0.2">
      <c r="A486" s="101" t="s">
        <v>1732</v>
      </c>
      <c r="B486" s="116" t="s">
        <v>772</v>
      </c>
      <c r="C486" s="171" t="s">
        <v>1664</v>
      </c>
      <c r="G486" s="101"/>
    </row>
    <row r="487" spans="1:7" x14ac:dyDescent="0.2">
      <c r="A487" s="101" t="s">
        <v>1733</v>
      </c>
      <c r="B487" s="116" t="s">
        <v>773</v>
      </c>
      <c r="C487" s="171" t="s">
        <v>1664</v>
      </c>
      <c r="G487" s="101"/>
    </row>
    <row r="488" spans="1:7" x14ac:dyDescent="0.2">
      <c r="A488" s="101" t="s">
        <v>1734</v>
      </c>
      <c r="B488" s="116" t="s">
        <v>774</v>
      </c>
      <c r="C488" s="171" t="s">
        <v>1664</v>
      </c>
      <c r="G488" s="101"/>
    </row>
    <row r="489" spans="1:7" x14ac:dyDescent="0.2">
      <c r="A489" s="101" t="s">
        <v>1735</v>
      </c>
      <c r="B489" s="116" t="s">
        <v>775</v>
      </c>
      <c r="C489" s="171" t="s">
        <v>1664</v>
      </c>
      <c r="G489" s="101"/>
    </row>
    <row r="490" spans="1:7" x14ac:dyDescent="0.2">
      <c r="A490" s="101" t="s">
        <v>1736</v>
      </c>
      <c r="B490" s="116" t="s">
        <v>776</v>
      </c>
      <c r="C490" s="171" t="s">
        <v>1664</v>
      </c>
      <c r="G490" s="101"/>
    </row>
    <row r="491" spans="1:7" x14ac:dyDescent="0.2">
      <c r="A491" s="101" t="s">
        <v>1737</v>
      </c>
      <c r="B491" s="116" t="s">
        <v>777</v>
      </c>
      <c r="C491" s="171" t="s">
        <v>1664</v>
      </c>
      <c r="G491" s="101"/>
    </row>
    <row r="492" spans="1:7" x14ac:dyDescent="0.2">
      <c r="A492" s="101" t="s">
        <v>1738</v>
      </c>
      <c r="B492" s="116" t="s">
        <v>778</v>
      </c>
      <c r="C492" s="171" t="s">
        <v>1664</v>
      </c>
      <c r="G492" s="101"/>
    </row>
    <row r="493" spans="1:7" x14ac:dyDescent="0.2">
      <c r="A493" s="101" t="s">
        <v>1739</v>
      </c>
      <c r="B493" s="116" t="s">
        <v>1740</v>
      </c>
      <c r="C493" s="171" t="s">
        <v>1664</v>
      </c>
      <c r="G493" s="101"/>
    </row>
    <row r="494" spans="1:7" x14ac:dyDescent="0.2">
      <c r="A494" s="101" t="s">
        <v>1741</v>
      </c>
      <c r="B494" s="116" t="s">
        <v>1742</v>
      </c>
      <c r="C494" s="171" t="s">
        <v>1664</v>
      </c>
      <c r="G494" s="101"/>
    </row>
    <row r="495" spans="1:7" x14ac:dyDescent="0.2">
      <c r="A495" s="101" t="s">
        <v>1743</v>
      </c>
      <c r="B495" s="116" t="s">
        <v>1744</v>
      </c>
      <c r="C495" s="171" t="s">
        <v>1664</v>
      </c>
      <c r="G495" s="101"/>
    </row>
    <row r="496" spans="1:7" x14ac:dyDescent="0.2">
      <c r="A496" s="101" t="s">
        <v>1745</v>
      </c>
      <c r="B496" s="116" t="s">
        <v>779</v>
      </c>
      <c r="C496" s="171" t="s">
        <v>1664</v>
      </c>
      <c r="G496" s="101"/>
    </row>
    <row r="497" spans="1:7" x14ac:dyDescent="0.2">
      <c r="A497" s="101" t="s">
        <v>1746</v>
      </c>
      <c r="B497" s="116" t="s">
        <v>780</v>
      </c>
      <c r="C497" s="171" t="s">
        <v>1664</v>
      </c>
      <c r="G497" s="101"/>
    </row>
    <row r="498" spans="1:7" x14ac:dyDescent="0.2">
      <c r="A498" s="101" t="s">
        <v>1747</v>
      </c>
      <c r="B498" s="116" t="s">
        <v>65</v>
      </c>
      <c r="C498" s="171" t="s">
        <v>1664</v>
      </c>
      <c r="G498" s="101"/>
    </row>
    <row r="499" spans="1:7" hidden="1" outlineLevel="1" x14ac:dyDescent="0.2">
      <c r="A499" s="101" t="s">
        <v>1748</v>
      </c>
      <c r="B499" s="134" t="s">
        <v>1749</v>
      </c>
      <c r="C499" s="171"/>
      <c r="G499" s="101"/>
    </row>
    <row r="500" spans="1:7" hidden="1" outlineLevel="1" x14ac:dyDescent="0.2">
      <c r="A500" s="101" t="s">
        <v>1750</v>
      </c>
      <c r="B500" s="134" t="s">
        <v>171</v>
      </c>
      <c r="C500" s="171"/>
      <c r="G500" s="101"/>
    </row>
    <row r="501" spans="1:7" hidden="1" outlineLevel="1" x14ac:dyDescent="0.2">
      <c r="A501" s="101" t="s">
        <v>1751</v>
      </c>
      <c r="B501" s="134" t="s">
        <v>171</v>
      </c>
      <c r="C501" s="171"/>
      <c r="G501" s="101"/>
    </row>
    <row r="502" spans="1:7" hidden="1" outlineLevel="1" x14ac:dyDescent="0.2">
      <c r="A502" s="101" t="s">
        <v>1752</v>
      </c>
      <c r="B502" s="134" t="s">
        <v>171</v>
      </c>
      <c r="C502" s="171"/>
      <c r="G502" s="101"/>
    </row>
    <row r="503" spans="1:7" hidden="1" outlineLevel="1" x14ac:dyDescent="0.2">
      <c r="A503" s="101" t="s">
        <v>1753</v>
      </c>
      <c r="B503" s="134" t="s">
        <v>171</v>
      </c>
      <c r="C503" s="171"/>
      <c r="G503" s="101"/>
    </row>
    <row r="504" spans="1:7" hidden="1" outlineLevel="1" x14ac:dyDescent="0.2">
      <c r="A504" s="101" t="s">
        <v>1754</v>
      </c>
      <c r="B504" s="134" t="s">
        <v>171</v>
      </c>
      <c r="C504" s="171"/>
      <c r="G504" s="101"/>
    </row>
    <row r="505" spans="1:7" hidden="1" outlineLevel="1" x14ac:dyDescent="0.2">
      <c r="A505" s="101" t="s">
        <v>1755</v>
      </c>
      <c r="B505" s="134" t="s">
        <v>171</v>
      </c>
      <c r="C505" s="171"/>
      <c r="G505" s="101"/>
    </row>
    <row r="506" spans="1:7" hidden="1" outlineLevel="1" x14ac:dyDescent="0.2">
      <c r="A506" s="101" t="s">
        <v>1756</v>
      </c>
      <c r="B506" s="134" t="s">
        <v>171</v>
      </c>
      <c r="C506" s="171"/>
      <c r="G506" s="101"/>
    </row>
    <row r="507" spans="1:7" hidden="1" outlineLevel="1" x14ac:dyDescent="0.2">
      <c r="A507" s="101" t="s">
        <v>1757</v>
      </c>
      <c r="B507" s="134" t="s">
        <v>171</v>
      </c>
      <c r="C507" s="171"/>
      <c r="G507" s="101"/>
    </row>
    <row r="508" spans="1:7" hidden="1" outlineLevel="1" x14ac:dyDescent="0.2">
      <c r="A508" s="101" t="s">
        <v>1758</v>
      </c>
      <c r="B508" s="134" t="s">
        <v>171</v>
      </c>
      <c r="C508" s="171"/>
      <c r="G508" s="101"/>
    </row>
    <row r="509" spans="1:7" hidden="1" outlineLevel="1" x14ac:dyDescent="0.2">
      <c r="A509" s="101" t="s">
        <v>1759</v>
      </c>
      <c r="B509" s="134" t="s">
        <v>171</v>
      </c>
      <c r="C509" s="171"/>
      <c r="G509" s="101"/>
    </row>
    <row r="510" spans="1:7" hidden="1" outlineLevel="1" x14ac:dyDescent="0.2">
      <c r="A510" s="101" t="s">
        <v>1760</v>
      </c>
      <c r="B510" s="134" t="s">
        <v>171</v>
      </c>
      <c r="C510" s="171"/>
    </row>
    <row r="511" spans="1:7" hidden="1" outlineLevel="1" x14ac:dyDescent="0.2">
      <c r="A511" s="101" t="s">
        <v>1761</v>
      </c>
      <c r="B511" s="134" t="s">
        <v>171</v>
      </c>
      <c r="C511" s="171"/>
    </row>
    <row r="512" spans="1:7" hidden="1" outlineLevel="1" x14ac:dyDescent="0.2">
      <c r="A512" s="101" t="s">
        <v>1762</v>
      </c>
      <c r="B512" s="134" t="s">
        <v>171</v>
      </c>
      <c r="C512" s="171"/>
    </row>
    <row r="513" spans="1:7" collapsed="1" x14ac:dyDescent="0.2">
      <c r="A513" s="148"/>
      <c r="B513" s="148" t="s">
        <v>1763</v>
      </c>
      <c r="C513" s="118" t="s">
        <v>53</v>
      </c>
      <c r="D513" s="118" t="s">
        <v>1764</v>
      </c>
      <c r="E513" s="118"/>
      <c r="F513" s="118" t="s">
        <v>464</v>
      </c>
      <c r="G513" s="118" t="s">
        <v>1765</v>
      </c>
    </row>
    <row r="514" spans="1:7" x14ac:dyDescent="0.2">
      <c r="A514" s="101" t="s">
        <v>1766</v>
      </c>
      <c r="B514" s="116" t="s">
        <v>581</v>
      </c>
      <c r="C514" s="122" t="s">
        <v>1664</v>
      </c>
      <c r="D514" s="184" t="s">
        <v>1664</v>
      </c>
      <c r="E514" s="104"/>
      <c r="F514" s="129" t="str">
        <f>IF($C$532=0,"",IF(C514="[for completion]","",IF(C514="","",C514/$C$532)))</f>
        <v/>
      </c>
      <c r="G514" s="129" t="str">
        <f>IF($D$532=0,"",IF(D514="[for completion]","",IF(D514="","",D514/$D$532)))</f>
        <v/>
      </c>
    </row>
    <row r="515" spans="1:7" x14ac:dyDescent="0.2">
      <c r="A515" s="101" t="s">
        <v>1767</v>
      </c>
      <c r="B515" s="116" t="s">
        <v>581</v>
      </c>
      <c r="C515" s="122" t="s">
        <v>1664</v>
      </c>
      <c r="D515" s="184" t="s">
        <v>1664</v>
      </c>
      <c r="E515" s="104"/>
      <c r="F515" s="129" t="str">
        <f t="shared" ref="F515:F531" si="32">IF($C$532=0,"",IF(C515="[for completion]","",IF(C515="","",C515/$C$532)))</f>
        <v/>
      </c>
      <c r="G515" s="129" t="str">
        <f t="shared" ref="G515:G531" si="33">IF($D$532=0,"",IF(D515="[for completion]","",IF(D515="","",D515/$D$532)))</f>
        <v/>
      </c>
    </row>
    <row r="516" spans="1:7" x14ac:dyDescent="0.2">
      <c r="A516" s="101" t="s">
        <v>1768</v>
      </c>
      <c r="B516" s="116" t="s">
        <v>581</v>
      </c>
      <c r="C516" s="122" t="s">
        <v>1664</v>
      </c>
      <c r="D516" s="184" t="s">
        <v>1664</v>
      </c>
      <c r="E516" s="104"/>
      <c r="F516" s="129" t="str">
        <f t="shared" si="32"/>
        <v/>
      </c>
      <c r="G516" s="129" t="str">
        <f t="shared" si="33"/>
        <v/>
      </c>
    </row>
    <row r="517" spans="1:7" x14ac:dyDescent="0.2">
      <c r="A517" s="101" t="s">
        <v>1769</v>
      </c>
      <c r="B517" s="116" t="s">
        <v>581</v>
      </c>
      <c r="C517" s="122" t="s">
        <v>1664</v>
      </c>
      <c r="D517" s="184" t="s">
        <v>1664</v>
      </c>
      <c r="E517" s="104"/>
      <c r="F517" s="129" t="str">
        <f t="shared" si="32"/>
        <v/>
      </c>
      <c r="G517" s="129" t="str">
        <f t="shared" si="33"/>
        <v/>
      </c>
    </row>
    <row r="518" spans="1:7" x14ac:dyDescent="0.2">
      <c r="A518" s="101" t="s">
        <v>1770</v>
      </c>
      <c r="B518" s="116" t="s">
        <v>581</v>
      </c>
      <c r="C518" s="122" t="s">
        <v>1664</v>
      </c>
      <c r="D518" s="184" t="s">
        <v>1664</v>
      </c>
      <c r="E518" s="104"/>
      <c r="F518" s="129" t="str">
        <f t="shared" si="32"/>
        <v/>
      </c>
      <c r="G518" s="129" t="str">
        <f t="shared" si="33"/>
        <v/>
      </c>
    </row>
    <row r="519" spans="1:7" x14ac:dyDescent="0.2">
      <c r="A519" s="101" t="s">
        <v>1771</v>
      </c>
      <c r="B519" s="116" t="s">
        <v>581</v>
      </c>
      <c r="C519" s="122" t="s">
        <v>1664</v>
      </c>
      <c r="D519" s="184" t="s">
        <v>1664</v>
      </c>
      <c r="E519" s="104"/>
      <c r="F519" s="129" t="str">
        <f t="shared" si="32"/>
        <v/>
      </c>
      <c r="G519" s="129" t="str">
        <f t="shared" si="33"/>
        <v/>
      </c>
    </row>
    <row r="520" spans="1:7" x14ac:dyDescent="0.2">
      <c r="A520" s="101" t="s">
        <v>1772</v>
      </c>
      <c r="B520" s="116" t="s">
        <v>581</v>
      </c>
      <c r="C520" s="122" t="s">
        <v>1664</v>
      </c>
      <c r="D520" s="184" t="s">
        <v>1664</v>
      </c>
      <c r="E520" s="104"/>
      <c r="F520" s="129" t="str">
        <f t="shared" si="32"/>
        <v/>
      </c>
      <c r="G520" s="129" t="str">
        <f t="shared" si="33"/>
        <v/>
      </c>
    </row>
    <row r="521" spans="1:7" x14ac:dyDescent="0.2">
      <c r="A521" s="101" t="s">
        <v>1773</v>
      </c>
      <c r="B521" s="116" t="s">
        <v>581</v>
      </c>
      <c r="C521" s="122" t="s">
        <v>1664</v>
      </c>
      <c r="D521" s="184" t="s">
        <v>1664</v>
      </c>
      <c r="E521" s="104"/>
      <c r="F521" s="129" t="str">
        <f t="shared" si="32"/>
        <v/>
      </c>
      <c r="G521" s="129" t="str">
        <f t="shared" si="33"/>
        <v/>
      </c>
    </row>
    <row r="522" spans="1:7" x14ac:dyDescent="0.2">
      <c r="A522" s="101" t="s">
        <v>1774</v>
      </c>
      <c r="B522" s="116" t="s">
        <v>581</v>
      </c>
      <c r="C522" s="122" t="s">
        <v>1664</v>
      </c>
      <c r="D522" s="184" t="s">
        <v>1664</v>
      </c>
      <c r="E522" s="104"/>
      <c r="F522" s="129" t="str">
        <f t="shared" si="32"/>
        <v/>
      </c>
      <c r="G522" s="129" t="str">
        <f t="shared" si="33"/>
        <v/>
      </c>
    </row>
    <row r="523" spans="1:7" x14ac:dyDescent="0.2">
      <c r="A523" s="101" t="s">
        <v>1775</v>
      </c>
      <c r="B523" s="116" t="s">
        <v>581</v>
      </c>
      <c r="C523" s="122" t="s">
        <v>1664</v>
      </c>
      <c r="D523" s="184" t="s">
        <v>1664</v>
      </c>
      <c r="E523" s="104"/>
      <c r="F523" s="129" t="str">
        <f t="shared" si="32"/>
        <v/>
      </c>
      <c r="G523" s="129" t="str">
        <f t="shared" si="33"/>
        <v/>
      </c>
    </row>
    <row r="524" spans="1:7" x14ac:dyDescent="0.2">
      <c r="A524" s="101" t="s">
        <v>1776</v>
      </c>
      <c r="B524" s="116" t="s">
        <v>581</v>
      </c>
      <c r="C524" s="122" t="s">
        <v>1664</v>
      </c>
      <c r="D524" s="184" t="s">
        <v>1664</v>
      </c>
      <c r="E524" s="104"/>
      <c r="F524" s="129" t="str">
        <f t="shared" si="32"/>
        <v/>
      </c>
      <c r="G524" s="129" t="str">
        <f t="shared" si="33"/>
        <v/>
      </c>
    </row>
    <row r="525" spans="1:7" x14ac:dyDescent="0.2">
      <c r="A525" s="101" t="s">
        <v>1777</v>
      </c>
      <c r="B525" s="116" t="s">
        <v>581</v>
      </c>
      <c r="C525" s="122" t="s">
        <v>1664</v>
      </c>
      <c r="D525" s="184" t="s">
        <v>1664</v>
      </c>
      <c r="E525" s="104"/>
      <c r="F525" s="129" t="str">
        <f t="shared" si="32"/>
        <v/>
      </c>
      <c r="G525" s="129" t="str">
        <f t="shared" si="33"/>
        <v/>
      </c>
    </row>
    <row r="526" spans="1:7" x14ac:dyDescent="0.2">
      <c r="A526" s="101" t="s">
        <v>1778</v>
      </c>
      <c r="B526" s="116" t="s">
        <v>581</v>
      </c>
      <c r="C526" s="122" t="s">
        <v>1664</v>
      </c>
      <c r="D526" s="184" t="s">
        <v>1664</v>
      </c>
      <c r="E526" s="104"/>
      <c r="F526" s="129" t="str">
        <f t="shared" si="32"/>
        <v/>
      </c>
      <c r="G526" s="129" t="str">
        <f t="shared" si="33"/>
        <v/>
      </c>
    </row>
    <row r="527" spans="1:7" x14ac:dyDescent="0.2">
      <c r="A527" s="101" t="s">
        <v>1779</v>
      </c>
      <c r="B527" s="116" t="s">
        <v>581</v>
      </c>
      <c r="C527" s="122" t="s">
        <v>1664</v>
      </c>
      <c r="D527" s="184" t="s">
        <v>1664</v>
      </c>
      <c r="E527" s="104"/>
      <c r="F527" s="129" t="str">
        <f t="shared" si="32"/>
        <v/>
      </c>
      <c r="G527" s="129" t="str">
        <f t="shared" si="33"/>
        <v/>
      </c>
    </row>
    <row r="528" spans="1:7" x14ac:dyDescent="0.2">
      <c r="A528" s="101" t="s">
        <v>1780</v>
      </c>
      <c r="B528" s="116" t="s">
        <v>581</v>
      </c>
      <c r="C528" s="122" t="s">
        <v>1664</v>
      </c>
      <c r="D528" s="184" t="s">
        <v>1664</v>
      </c>
      <c r="E528" s="104"/>
      <c r="F528" s="129" t="str">
        <f t="shared" si="32"/>
        <v/>
      </c>
      <c r="G528" s="129" t="str">
        <f t="shared" si="33"/>
        <v/>
      </c>
    </row>
    <row r="529" spans="1:7" x14ac:dyDescent="0.2">
      <c r="A529" s="101" t="s">
        <v>1781</v>
      </c>
      <c r="B529" s="116" t="s">
        <v>581</v>
      </c>
      <c r="C529" s="122" t="s">
        <v>1664</v>
      </c>
      <c r="D529" s="184" t="s">
        <v>1664</v>
      </c>
      <c r="E529" s="104"/>
      <c r="F529" s="129" t="str">
        <f t="shared" si="32"/>
        <v/>
      </c>
      <c r="G529" s="129" t="str">
        <f t="shared" si="33"/>
        <v/>
      </c>
    </row>
    <row r="530" spans="1:7" x14ac:dyDescent="0.2">
      <c r="A530" s="101" t="s">
        <v>1782</v>
      </c>
      <c r="B530" s="116" t="s">
        <v>581</v>
      </c>
      <c r="C530" s="122" t="s">
        <v>1664</v>
      </c>
      <c r="D530" s="184" t="s">
        <v>1664</v>
      </c>
      <c r="E530" s="104"/>
      <c r="F530" s="129" t="str">
        <f t="shared" si="32"/>
        <v/>
      </c>
      <c r="G530" s="129" t="str">
        <f t="shared" si="33"/>
        <v/>
      </c>
    </row>
    <row r="531" spans="1:7" x14ac:dyDescent="0.2">
      <c r="A531" s="101" t="s">
        <v>1783</v>
      </c>
      <c r="B531" s="116" t="s">
        <v>1536</v>
      </c>
      <c r="C531" s="122" t="s">
        <v>1664</v>
      </c>
      <c r="D531" s="184" t="s">
        <v>1664</v>
      </c>
      <c r="E531" s="104"/>
      <c r="F531" s="129" t="str">
        <f t="shared" si="32"/>
        <v/>
      </c>
      <c r="G531" s="129" t="str">
        <f t="shared" si="33"/>
        <v/>
      </c>
    </row>
    <row r="532" spans="1:7" x14ac:dyDescent="0.2">
      <c r="A532" s="101" t="s">
        <v>1784</v>
      </c>
      <c r="B532" s="116" t="s">
        <v>67</v>
      </c>
      <c r="C532" s="122">
        <f>SUM(C514:C531)</f>
        <v>0</v>
      </c>
      <c r="D532" s="184">
        <f>SUM(D514:D531)</f>
        <v>0</v>
      </c>
      <c r="E532" s="104"/>
      <c r="F532" s="171">
        <f>SUM(F514:F531)</f>
        <v>0</v>
      </c>
      <c r="G532" s="171">
        <f>SUM(G514:G531)</f>
        <v>0</v>
      </c>
    </row>
    <row r="533" spans="1:7" x14ac:dyDescent="0.2">
      <c r="A533" s="101" t="s">
        <v>1785</v>
      </c>
      <c r="B533" s="116"/>
      <c r="E533" s="104"/>
      <c r="F533" s="104"/>
      <c r="G533" s="104"/>
    </row>
    <row r="534" spans="1:7" x14ac:dyDescent="0.2">
      <c r="A534" s="101" t="s">
        <v>1786</v>
      </c>
      <c r="B534" s="116"/>
      <c r="E534" s="104"/>
      <c r="F534" s="104"/>
      <c r="G534" s="104"/>
    </row>
    <row r="535" spans="1:7" x14ac:dyDescent="0.2">
      <c r="A535" s="101" t="s">
        <v>1787</v>
      </c>
      <c r="B535" s="116"/>
      <c r="E535" s="104"/>
      <c r="F535" s="104"/>
      <c r="G535" s="104"/>
    </row>
    <row r="536" spans="1:7" x14ac:dyDescent="0.2">
      <c r="A536" s="148"/>
      <c r="B536" s="148" t="s">
        <v>1788</v>
      </c>
      <c r="C536" s="118" t="s">
        <v>53</v>
      </c>
      <c r="D536" s="118" t="s">
        <v>1764</v>
      </c>
      <c r="E536" s="118"/>
      <c r="F536" s="118" t="s">
        <v>464</v>
      </c>
      <c r="G536" s="118" t="s">
        <v>1765</v>
      </c>
    </row>
    <row r="537" spans="1:7" x14ac:dyDescent="0.2">
      <c r="A537" s="101" t="s">
        <v>1789</v>
      </c>
      <c r="B537" s="116" t="s">
        <v>581</v>
      </c>
      <c r="C537" s="122" t="s">
        <v>1664</v>
      </c>
      <c r="D537" s="184" t="s">
        <v>1664</v>
      </c>
      <c r="E537" s="104"/>
      <c r="F537" s="129" t="str">
        <f>IF($C$555=0,"",IF(C537="[for completion]","",IF(C537="","",C537/$C$555)))</f>
        <v/>
      </c>
      <c r="G537" s="129" t="str">
        <f>IF($D$555=0,"",IF(D537="[for completion]","",IF(D537="","",D537/$D$555)))</f>
        <v/>
      </c>
    </row>
    <row r="538" spans="1:7" x14ac:dyDescent="0.2">
      <c r="A538" s="101" t="s">
        <v>1790</v>
      </c>
      <c r="B538" s="116" t="s">
        <v>581</v>
      </c>
      <c r="C538" s="122" t="s">
        <v>1664</v>
      </c>
      <c r="D538" s="184" t="s">
        <v>1664</v>
      </c>
      <c r="E538" s="104"/>
      <c r="F538" s="129" t="str">
        <f t="shared" ref="F538:F554" si="34">IF($C$555=0,"",IF(C538="[for completion]","",IF(C538="","",C538/$C$555)))</f>
        <v/>
      </c>
      <c r="G538" s="129" t="str">
        <f t="shared" ref="G538:G554" si="35">IF($D$555=0,"",IF(D538="[for completion]","",IF(D538="","",D538/$D$555)))</f>
        <v/>
      </c>
    </row>
    <row r="539" spans="1:7" x14ac:dyDescent="0.2">
      <c r="A539" s="101" t="s">
        <v>1791</v>
      </c>
      <c r="B539" s="116" t="s">
        <v>581</v>
      </c>
      <c r="C539" s="122" t="s">
        <v>1664</v>
      </c>
      <c r="D539" s="184" t="s">
        <v>1664</v>
      </c>
      <c r="E539" s="104"/>
      <c r="F539" s="129" t="str">
        <f t="shared" si="34"/>
        <v/>
      </c>
      <c r="G539" s="129" t="str">
        <f t="shared" si="35"/>
        <v/>
      </c>
    </row>
    <row r="540" spans="1:7" x14ac:dyDescent="0.2">
      <c r="A540" s="101" t="s">
        <v>1792</v>
      </c>
      <c r="B540" s="116" t="s">
        <v>581</v>
      </c>
      <c r="C540" s="122" t="s">
        <v>1664</v>
      </c>
      <c r="D540" s="184" t="s">
        <v>1664</v>
      </c>
      <c r="E540" s="104"/>
      <c r="F540" s="129" t="str">
        <f t="shared" si="34"/>
        <v/>
      </c>
      <c r="G540" s="129" t="str">
        <f t="shared" si="35"/>
        <v/>
      </c>
    </row>
    <row r="541" spans="1:7" x14ac:dyDescent="0.2">
      <c r="A541" s="101" t="s">
        <v>1793</v>
      </c>
      <c r="B541" s="116" t="s">
        <v>581</v>
      </c>
      <c r="C541" s="122" t="s">
        <v>1664</v>
      </c>
      <c r="D541" s="184" t="s">
        <v>1664</v>
      </c>
      <c r="E541" s="104"/>
      <c r="F541" s="129" t="str">
        <f t="shared" si="34"/>
        <v/>
      </c>
      <c r="G541" s="129" t="str">
        <f t="shared" si="35"/>
        <v/>
      </c>
    </row>
    <row r="542" spans="1:7" x14ac:dyDescent="0.2">
      <c r="A542" s="101" t="s">
        <v>1794</v>
      </c>
      <c r="B542" s="116" t="s">
        <v>581</v>
      </c>
      <c r="C542" s="122" t="s">
        <v>1664</v>
      </c>
      <c r="D542" s="184" t="s">
        <v>1664</v>
      </c>
      <c r="E542" s="104"/>
      <c r="F542" s="129" t="str">
        <f t="shared" si="34"/>
        <v/>
      </c>
      <c r="G542" s="129" t="str">
        <f t="shared" si="35"/>
        <v/>
      </c>
    </row>
    <row r="543" spans="1:7" x14ac:dyDescent="0.2">
      <c r="A543" s="101" t="s">
        <v>1795</v>
      </c>
      <c r="B543" s="116" t="s">
        <v>581</v>
      </c>
      <c r="C543" s="122" t="s">
        <v>1664</v>
      </c>
      <c r="D543" s="184" t="s">
        <v>1664</v>
      </c>
      <c r="E543" s="104"/>
      <c r="F543" s="129" t="str">
        <f t="shared" si="34"/>
        <v/>
      </c>
      <c r="G543" s="129" t="str">
        <f t="shared" si="35"/>
        <v/>
      </c>
    </row>
    <row r="544" spans="1:7" x14ac:dyDescent="0.2">
      <c r="A544" s="101" t="s">
        <v>1796</v>
      </c>
      <c r="B544" s="116" t="s">
        <v>581</v>
      </c>
      <c r="C544" s="122" t="s">
        <v>1664</v>
      </c>
      <c r="D544" s="184" t="s">
        <v>1664</v>
      </c>
      <c r="E544" s="104"/>
      <c r="F544" s="129" t="str">
        <f t="shared" si="34"/>
        <v/>
      </c>
      <c r="G544" s="129" t="str">
        <f t="shared" si="35"/>
        <v/>
      </c>
    </row>
    <row r="545" spans="1:7" x14ac:dyDescent="0.2">
      <c r="A545" s="101" t="s">
        <v>1797</v>
      </c>
      <c r="B545" s="116" t="s">
        <v>581</v>
      </c>
      <c r="C545" s="122" t="s">
        <v>1664</v>
      </c>
      <c r="D545" s="184" t="s">
        <v>1664</v>
      </c>
      <c r="E545" s="104"/>
      <c r="F545" s="129" t="str">
        <f t="shared" si="34"/>
        <v/>
      </c>
      <c r="G545" s="129" t="str">
        <f t="shared" si="35"/>
        <v/>
      </c>
    </row>
    <row r="546" spans="1:7" x14ac:dyDescent="0.2">
      <c r="A546" s="101" t="s">
        <v>1798</v>
      </c>
      <c r="B546" s="116" t="s">
        <v>581</v>
      </c>
      <c r="C546" s="122" t="s">
        <v>1664</v>
      </c>
      <c r="D546" s="184" t="s">
        <v>1664</v>
      </c>
      <c r="E546" s="104"/>
      <c r="F546" s="129" t="str">
        <f t="shared" si="34"/>
        <v/>
      </c>
      <c r="G546" s="129" t="str">
        <f t="shared" si="35"/>
        <v/>
      </c>
    </row>
    <row r="547" spans="1:7" x14ac:dyDescent="0.2">
      <c r="A547" s="101" t="s">
        <v>1799</v>
      </c>
      <c r="B547" s="116" t="s">
        <v>581</v>
      </c>
      <c r="C547" s="122" t="s">
        <v>1664</v>
      </c>
      <c r="D547" s="184" t="s">
        <v>1664</v>
      </c>
      <c r="E547" s="104"/>
      <c r="F547" s="129" t="str">
        <f t="shared" si="34"/>
        <v/>
      </c>
      <c r="G547" s="129" t="str">
        <f t="shared" si="35"/>
        <v/>
      </c>
    </row>
    <row r="548" spans="1:7" x14ac:dyDescent="0.2">
      <c r="A548" s="101" t="s">
        <v>1800</v>
      </c>
      <c r="B548" s="116" t="s">
        <v>581</v>
      </c>
      <c r="C548" s="122" t="s">
        <v>1664</v>
      </c>
      <c r="D548" s="184" t="s">
        <v>1664</v>
      </c>
      <c r="E548" s="104"/>
      <c r="F548" s="129" t="str">
        <f t="shared" si="34"/>
        <v/>
      </c>
      <c r="G548" s="129" t="str">
        <f t="shared" si="35"/>
        <v/>
      </c>
    </row>
    <row r="549" spans="1:7" x14ac:dyDescent="0.2">
      <c r="A549" s="101" t="s">
        <v>1801</v>
      </c>
      <c r="B549" s="116" t="s">
        <v>581</v>
      </c>
      <c r="C549" s="122" t="s">
        <v>1664</v>
      </c>
      <c r="D549" s="184" t="s">
        <v>1664</v>
      </c>
      <c r="E549" s="104"/>
      <c r="F549" s="129" t="str">
        <f t="shared" si="34"/>
        <v/>
      </c>
      <c r="G549" s="129" t="str">
        <f t="shared" si="35"/>
        <v/>
      </c>
    </row>
    <row r="550" spans="1:7" x14ac:dyDescent="0.2">
      <c r="A550" s="101" t="s">
        <v>1802</v>
      </c>
      <c r="B550" s="116" t="s">
        <v>581</v>
      </c>
      <c r="C550" s="122" t="s">
        <v>1664</v>
      </c>
      <c r="D550" s="184" t="s">
        <v>1664</v>
      </c>
      <c r="E550" s="104"/>
      <c r="F550" s="129" t="str">
        <f t="shared" si="34"/>
        <v/>
      </c>
      <c r="G550" s="129" t="str">
        <f t="shared" si="35"/>
        <v/>
      </c>
    </row>
    <row r="551" spans="1:7" x14ac:dyDescent="0.2">
      <c r="A551" s="101" t="s">
        <v>1803</v>
      </c>
      <c r="B551" s="116" t="s">
        <v>581</v>
      </c>
      <c r="C551" s="122" t="s">
        <v>1664</v>
      </c>
      <c r="D551" s="184" t="s">
        <v>1664</v>
      </c>
      <c r="E551" s="104"/>
      <c r="F551" s="129" t="str">
        <f t="shared" si="34"/>
        <v/>
      </c>
      <c r="G551" s="129" t="str">
        <f t="shared" si="35"/>
        <v/>
      </c>
    </row>
    <row r="552" spans="1:7" x14ac:dyDescent="0.2">
      <c r="A552" s="101" t="s">
        <v>1804</v>
      </c>
      <c r="B552" s="116" t="s">
        <v>581</v>
      </c>
      <c r="C552" s="122" t="s">
        <v>1664</v>
      </c>
      <c r="D552" s="184" t="s">
        <v>1664</v>
      </c>
      <c r="E552" s="104"/>
      <c r="F552" s="129" t="str">
        <f t="shared" si="34"/>
        <v/>
      </c>
      <c r="G552" s="129" t="str">
        <f t="shared" si="35"/>
        <v/>
      </c>
    </row>
    <row r="553" spans="1:7" x14ac:dyDescent="0.2">
      <c r="A553" s="101" t="s">
        <v>1805</v>
      </c>
      <c r="B553" s="116" t="s">
        <v>581</v>
      </c>
      <c r="C553" s="122" t="s">
        <v>1664</v>
      </c>
      <c r="D553" s="184" t="s">
        <v>1664</v>
      </c>
      <c r="E553" s="104"/>
      <c r="F553" s="129" t="str">
        <f t="shared" si="34"/>
        <v/>
      </c>
      <c r="G553" s="129" t="str">
        <f t="shared" si="35"/>
        <v/>
      </c>
    </row>
    <row r="554" spans="1:7" x14ac:dyDescent="0.2">
      <c r="A554" s="101" t="s">
        <v>1806</v>
      </c>
      <c r="B554" s="116" t="s">
        <v>1536</v>
      </c>
      <c r="C554" s="122" t="s">
        <v>1664</v>
      </c>
      <c r="D554" s="184" t="s">
        <v>1664</v>
      </c>
      <c r="E554" s="104"/>
      <c r="F554" s="129" t="str">
        <f t="shared" si="34"/>
        <v/>
      </c>
      <c r="G554" s="129" t="str">
        <f t="shared" si="35"/>
        <v/>
      </c>
    </row>
    <row r="555" spans="1:7" x14ac:dyDescent="0.2">
      <c r="A555" s="101" t="s">
        <v>1807</v>
      </c>
      <c r="B555" s="116" t="s">
        <v>67</v>
      </c>
      <c r="C555" s="122">
        <f>SUM(C537:C554)</f>
        <v>0</v>
      </c>
      <c r="D555" s="184">
        <f>SUM(D537:D554)</f>
        <v>0</v>
      </c>
      <c r="E555" s="104"/>
      <c r="F555" s="171">
        <f>SUM(F537:F554)</f>
        <v>0</v>
      </c>
      <c r="G555" s="171">
        <f>SUM(G537:G554)</f>
        <v>0</v>
      </c>
    </row>
    <row r="556" spans="1:7" x14ac:dyDescent="0.2">
      <c r="A556" s="101" t="s">
        <v>1808</v>
      </c>
      <c r="B556" s="116"/>
      <c r="E556" s="104"/>
      <c r="F556" s="104"/>
      <c r="G556" s="104"/>
    </row>
    <row r="557" spans="1:7" x14ac:dyDescent="0.2">
      <c r="A557" s="101" t="s">
        <v>1809</v>
      </c>
      <c r="B557" s="116"/>
      <c r="E557" s="104"/>
      <c r="F557" s="104"/>
      <c r="G557" s="104"/>
    </row>
    <row r="558" spans="1:7" x14ac:dyDescent="0.2">
      <c r="A558" s="101" t="s">
        <v>1810</v>
      </c>
      <c r="B558" s="116"/>
      <c r="E558" s="104"/>
      <c r="F558" s="104"/>
      <c r="G558" s="104"/>
    </row>
    <row r="559" spans="1:7" x14ac:dyDescent="0.2">
      <c r="A559" s="148"/>
      <c r="B559" s="148" t="s">
        <v>1811</v>
      </c>
      <c r="C559" s="118" t="s">
        <v>53</v>
      </c>
      <c r="D559" s="118" t="s">
        <v>1764</v>
      </c>
      <c r="E559" s="118"/>
      <c r="F559" s="118" t="s">
        <v>464</v>
      </c>
      <c r="G559" s="118" t="s">
        <v>1765</v>
      </c>
    </row>
    <row r="560" spans="1:7" x14ac:dyDescent="0.2">
      <c r="A560" s="101" t="s">
        <v>1812</v>
      </c>
      <c r="B560" s="116" t="s">
        <v>1566</v>
      </c>
      <c r="C560" s="122" t="s">
        <v>1664</v>
      </c>
      <c r="D560" s="184" t="s">
        <v>1664</v>
      </c>
      <c r="E560" s="104"/>
      <c r="F560" s="129" t="str">
        <f>IF($C$570=0,"",IF(C560="[for completion]","",IF(C560="","",C560/$C$570)))</f>
        <v/>
      </c>
      <c r="G560" s="129" t="str">
        <f>IF($D$570=0,"",IF(D560="[for completion]","",IF(D560="","",D560/$D$570)))</f>
        <v/>
      </c>
    </row>
    <row r="561" spans="1:7" x14ac:dyDescent="0.2">
      <c r="A561" s="101" t="s">
        <v>1813</v>
      </c>
      <c r="B561" s="116" t="s">
        <v>1568</v>
      </c>
      <c r="C561" s="122" t="s">
        <v>1664</v>
      </c>
      <c r="D561" s="184" t="s">
        <v>1664</v>
      </c>
      <c r="E561" s="104"/>
      <c r="F561" s="129" t="str">
        <f t="shared" ref="F561:F569" si="36">IF($C$570=0,"",IF(C561="[for completion]","",IF(C561="","",C561/$C$570)))</f>
        <v/>
      </c>
      <c r="G561" s="129" t="str">
        <f t="shared" ref="G561:G569" si="37">IF($D$570=0,"",IF(D561="[for completion]","",IF(D561="","",D561/$D$570)))</f>
        <v/>
      </c>
    </row>
    <row r="562" spans="1:7" x14ac:dyDescent="0.2">
      <c r="A562" s="101" t="s">
        <v>1814</v>
      </c>
      <c r="B562" s="116" t="s">
        <v>1570</v>
      </c>
      <c r="C562" s="122" t="s">
        <v>1664</v>
      </c>
      <c r="D562" s="184" t="s">
        <v>1664</v>
      </c>
      <c r="E562" s="104"/>
      <c r="F562" s="129" t="str">
        <f t="shared" si="36"/>
        <v/>
      </c>
      <c r="G562" s="129" t="str">
        <f t="shared" si="37"/>
        <v/>
      </c>
    </row>
    <row r="563" spans="1:7" x14ac:dyDescent="0.2">
      <c r="A563" s="101" t="s">
        <v>1815</v>
      </c>
      <c r="B563" s="116" t="s">
        <v>1572</v>
      </c>
      <c r="C563" s="122" t="s">
        <v>1664</v>
      </c>
      <c r="D563" s="184" t="s">
        <v>1664</v>
      </c>
      <c r="E563" s="104"/>
      <c r="F563" s="129" t="str">
        <f t="shared" si="36"/>
        <v/>
      </c>
      <c r="G563" s="129" t="str">
        <f t="shared" si="37"/>
        <v/>
      </c>
    </row>
    <row r="564" spans="1:7" x14ac:dyDescent="0.2">
      <c r="A564" s="101" t="s">
        <v>1816</v>
      </c>
      <c r="B564" s="116" t="s">
        <v>1574</v>
      </c>
      <c r="C564" s="122" t="s">
        <v>1664</v>
      </c>
      <c r="D564" s="184" t="s">
        <v>1664</v>
      </c>
      <c r="E564" s="104"/>
      <c r="F564" s="129" t="str">
        <f t="shared" si="36"/>
        <v/>
      </c>
      <c r="G564" s="129" t="str">
        <f t="shared" si="37"/>
        <v/>
      </c>
    </row>
    <row r="565" spans="1:7" x14ac:dyDescent="0.2">
      <c r="A565" s="101" t="s">
        <v>1817</v>
      </c>
      <c r="B565" s="116" t="s">
        <v>1576</v>
      </c>
      <c r="C565" s="122" t="s">
        <v>1664</v>
      </c>
      <c r="D565" s="184" t="s">
        <v>1664</v>
      </c>
      <c r="E565" s="104"/>
      <c r="F565" s="129" t="str">
        <f t="shared" si="36"/>
        <v/>
      </c>
      <c r="G565" s="129" t="str">
        <f t="shared" si="37"/>
        <v/>
      </c>
    </row>
    <row r="566" spans="1:7" x14ac:dyDescent="0.2">
      <c r="A566" s="101" t="s">
        <v>1818</v>
      </c>
      <c r="B566" s="116" t="s">
        <v>1578</v>
      </c>
      <c r="C566" s="122" t="s">
        <v>1664</v>
      </c>
      <c r="D566" s="184" t="s">
        <v>1664</v>
      </c>
      <c r="E566" s="104"/>
      <c r="F566" s="129" t="str">
        <f t="shared" si="36"/>
        <v/>
      </c>
      <c r="G566" s="129" t="str">
        <f t="shared" si="37"/>
        <v/>
      </c>
    </row>
    <row r="567" spans="1:7" x14ac:dyDescent="0.2">
      <c r="A567" s="101" t="s">
        <v>1819</v>
      </c>
      <c r="B567" s="116" t="s">
        <v>1580</v>
      </c>
      <c r="C567" s="122" t="s">
        <v>1664</v>
      </c>
      <c r="D567" s="184" t="s">
        <v>1664</v>
      </c>
      <c r="E567" s="104"/>
      <c r="F567" s="129" t="str">
        <f t="shared" si="36"/>
        <v/>
      </c>
      <c r="G567" s="129" t="str">
        <f t="shared" si="37"/>
        <v/>
      </c>
    </row>
    <row r="568" spans="1:7" x14ac:dyDescent="0.2">
      <c r="A568" s="101" t="s">
        <v>1820</v>
      </c>
      <c r="B568" s="116" t="s">
        <v>1582</v>
      </c>
      <c r="C568" s="122" t="s">
        <v>1664</v>
      </c>
      <c r="D568" s="184" t="s">
        <v>1664</v>
      </c>
      <c r="E568" s="104"/>
      <c r="F568" s="129" t="str">
        <f t="shared" si="36"/>
        <v/>
      </c>
      <c r="G568" s="129" t="str">
        <f t="shared" si="37"/>
        <v/>
      </c>
    </row>
    <row r="569" spans="1:7" x14ac:dyDescent="0.2">
      <c r="A569" s="101" t="s">
        <v>1821</v>
      </c>
      <c r="B569" s="101" t="s">
        <v>1536</v>
      </c>
      <c r="C569" s="122" t="s">
        <v>1664</v>
      </c>
      <c r="D569" s="184" t="s">
        <v>1664</v>
      </c>
      <c r="E569" s="104"/>
      <c r="F569" s="129" t="str">
        <f t="shared" si="36"/>
        <v/>
      </c>
      <c r="G569" s="129" t="str">
        <f t="shared" si="37"/>
        <v/>
      </c>
    </row>
    <row r="570" spans="1:7" x14ac:dyDescent="0.2">
      <c r="A570" s="101" t="s">
        <v>1822</v>
      </c>
      <c r="B570" s="116" t="s">
        <v>67</v>
      </c>
      <c r="C570" s="122">
        <f>SUM(C560:C568)</f>
        <v>0</v>
      </c>
      <c r="D570" s="184">
        <f>SUM(D560:D568)</f>
        <v>0</v>
      </c>
      <c r="E570" s="104"/>
      <c r="F570" s="171">
        <f>SUM(F560:F569)</f>
        <v>0</v>
      </c>
      <c r="G570" s="171">
        <f>SUM(G560:G569)</f>
        <v>0</v>
      </c>
    </row>
    <row r="571" spans="1:7" x14ac:dyDescent="0.2">
      <c r="A571" s="101" t="s">
        <v>1823</v>
      </c>
    </row>
    <row r="572" spans="1:7" x14ac:dyDescent="0.2">
      <c r="A572" s="148"/>
      <c r="B572" s="148" t="s">
        <v>1824</v>
      </c>
      <c r="C572" s="118" t="s">
        <v>53</v>
      </c>
      <c r="D572" s="118" t="s">
        <v>1516</v>
      </c>
      <c r="E572" s="118"/>
      <c r="F572" s="118" t="s">
        <v>463</v>
      </c>
      <c r="G572" s="118" t="s">
        <v>1765</v>
      </c>
    </row>
    <row r="573" spans="1:7" x14ac:dyDescent="0.2">
      <c r="A573" s="101" t="s">
        <v>1825</v>
      </c>
      <c r="B573" s="116" t="s">
        <v>1605</v>
      </c>
      <c r="C573" s="122" t="s">
        <v>1664</v>
      </c>
      <c r="D573" s="184" t="s">
        <v>1664</v>
      </c>
      <c r="E573" s="104"/>
      <c r="F573" s="129" t="str">
        <f>IF($C$577=0,"",IF(C573="[for completion]","",IF(C573="","",C573/$C$577)))</f>
        <v/>
      </c>
      <c r="G573" s="129" t="str">
        <f>IF($D$577=0,"",IF(D573="[for completion]","",IF(D573="","",D573/$D$577)))</f>
        <v/>
      </c>
    </row>
    <row r="574" spans="1:7" x14ac:dyDescent="0.2">
      <c r="A574" s="101" t="s">
        <v>1826</v>
      </c>
      <c r="B574" s="188" t="s">
        <v>1827</v>
      </c>
      <c r="C574" s="122" t="s">
        <v>1664</v>
      </c>
      <c r="D574" s="184" t="s">
        <v>1664</v>
      </c>
      <c r="E574" s="104"/>
      <c r="F574" s="129" t="str">
        <f t="shared" ref="F574:F576" si="38">IF($C$577=0,"",IF(C574="[for completion]","",IF(C574="","",C574/$C$577)))</f>
        <v/>
      </c>
      <c r="G574" s="129" t="str">
        <f t="shared" ref="G574:G576" si="39">IF($D$577=0,"",IF(D574="[for completion]","",IF(D574="","",D574/$D$577)))</f>
        <v/>
      </c>
    </row>
    <row r="575" spans="1:7" x14ac:dyDescent="0.2">
      <c r="A575" s="101" t="s">
        <v>1828</v>
      </c>
      <c r="B575" s="116" t="s">
        <v>1600</v>
      </c>
      <c r="C575" s="122" t="s">
        <v>1664</v>
      </c>
      <c r="D575" s="184" t="s">
        <v>1664</v>
      </c>
      <c r="E575" s="104"/>
      <c r="F575" s="129" t="str">
        <f t="shared" si="38"/>
        <v/>
      </c>
      <c r="G575" s="129" t="str">
        <f t="shared" si="39"/>
        <v/>
      </c>
    </row>
    <row r="576" spans="1:7" x14ac:dyDescent="0.2">
      <c r="A576" s="101" t="s">
        <v>1829</v>
      </c>
      <c r="B576" s="101" t="s">
        <v>1536</v>
      </c>
      <c r="C576" s="122" t="s">
        <v>1664</v>
      </c>
      <c r="D576" s="184" t="s">
        <v>1664</v>
      </c>
      <c r="E576" s="104"/>
      <c r="F576" s="129" t="str">
        <f t="shared" si="38"/>
        <v/>
      </c>
      <c r="G576" s="129" t="str">
        <f t="shared" si="39"/>
        <v/>
      </c>
    </row>
    <row r="577" spans="1:7" x14ac:dyDescent="0.2">
      <c r="A577" s="101" t="s">
        <v>1830</v>
      </c>
      <c r="B577" s="116" t="s">
        <v>67</v>
      </c>
      <c r="C577" s="122">
        <f>SUM(C573:C576)</f>
        <v>0</v>
      </c>
      <c r="D577" s="184">
        <f>SUM(D573:D576)</f>
        <v>0</v>
      </c>
      <c r="E577" s="104"/>
      <c r="F577" s="171">
        <f>SUM(F573:F576)</f>
        <v>0</v>
      </c>
      <c r="G577" s="171">
        <f>SUM(G573:G576)</f>
        <v>0</v>
      </c>
    </row>
    <row r="579" spans="1:7" x14ac:dyDescent="0.2">
      <c r="A579" s="148"/>
      <c r="B579" s="148" t="s">
        <v>1831</v>
      </c>
      <c r="C579" s="118" t="s">
        <v>53</v>
      </c>
      <c r="D579" s="118" t="s">
        <v>1764</v>
      </c>
      <c r="E579" s="118"/>
      <c r="F579" s="118" t="s">
        <v>463</v>
      </c>
      <c r="G579" s="118" t="s">
        <v>1765</v>
      </c>
    </row>
    <row r="580" spans="1:7" x14ac:dyDescent="0.2">
      <c r="A580" s="101" t="s">
        <v>1832</v>
      </c>
      <c r="B580" s="116" t="s">
        <v>581</v>
      </c>
      <c r="C580" s="122" t="s">
        <v>1664</v>
      </c>
      <c r="D580" s="184" t="s">
        <v>1664</v>
      </c>
      <c r="E580" s="94"/>
      <c r="F580" s="129" t="str">
        <f>IF($C$598=0,"",IF(C580="[for completion]","",IF(C580="","",C580/$C$598)))</f>
        <v/>
      </c>
      <c r="G580" s="129" t="str">
        <f>IF($D$598=0,"",IF(D580="[for completion]","",IF(D580="","",D580/$D$598)))</f>
        <v/>
      </c>
    </row>
    <row r="581" spans="1:7" x14ac:dyDescent="0.2">
      <c r="A581" s="101" t="s">
        <v>1833</v>
      </c>
      <c r="B581" s="116" t="s">
        <v>581</v>
      </c>
      <c r="C581" s="122" t="s">
        <v>1664</v>
      </c>
      <c r="D581" s="184" t="s">
        <v>1664</v>
      </c>
      <c r="E581" s="94"/>
      <c r="F581" s="129" t="str">
        <f t="shared" ref="F581:F598" si="40">IF($C$598=0,"",IF(C581="[for completion]","",IF(C581="","",C581/$C$598)))</f>
        <v/>
      </c>
      <c r="G581" s="129" t="str">
        <f t="shared" ref="G581:G598" si="41">IF($D$598=0,"",IF(D581="[for completion]","",IF(D581="","",D581/$D$598)))</f>
        <v/>
      </c>
    </row>
    <row r="582" spans="1:7" x14ac:dyDescent="0.2">
      <c r="A582" s="101" t="s">
        <v>1834</v>
      </c>
      <c r="B582" s="116" t="s">
        <v>581</v>
      </c>
      <c r="C582" s="122" t="s">
        <v>1664</v>
      </c>
      <c r="D582" s="184" t="s">
        <v>1664</v>
      </c>
      <c r="E582" s="94"/>
      <c r="F582" s="129" t="str">
        <f t="shared" si="40"/>
        <v/>
      </c>
      <c r="G582" s="129" t="str">
        <f t="shared" si="41"/>
        <v/>
      </c>
    </row>
    <row r="583" spans="1:7" x14ac:dyDescent="0.2">
      <c r="A583" s="101" t="s">
        <v>1835</v>
      </c>
      <c r="B583" s="116" t="s">
        <v>581</v>
      </c>
      <c r="C583" s="122" t="s">
        <v>1664</v>
      </c>
      <c r="D583" s="184" t="s">
        <v>1664</v>
      </c>
      <c r="E583" s="94"/>
      <c r="F583" s="129" t="str">
        <f t="shared" si="40"/>
        <v/>
      </c>
      <c r="G583" s="129" t="str">
        <f t="shared" si="41"/>
        <v/>
      </c>
    </row>
    <row r="584" spans="1:7" x14ac:dyDescent="0.2">
      <c r="A584" s="101" t="s">
        <v>1836</v>
      </c>
      <c r="B584" s="116" t="s">
        <v>581</v>
      </c>
      <c r="C584" s="122" t="s">
        <v>1664</v>
      </c>
      <c r="D584" s="184" t="s">
        <v>1664</v>
      </c>
      <c r="E584" s="94"/>
      <c r="F584" s="129" t="str">
        <f t="shared" si="40"/>
        <v/>
      </c>
      <c r="G584" s="129" t="str">
        <f t="shared" si="41"/>
        <v/>
      </c>
    </row>
    <row r="585" spans="1:7" x14ac:dyDescent="0.2">
      <c r="A585" s="101" t="s">
        <v>1837</v>
      </c>
      <c r="B585" s="116" t="s">
        <v>581</v>
      </c>
      <c r="C585" s="122" t="s">
        <v>1664</v>
      </c>
      <c r="D585" s="184" t="s">
        <v>1664</v>
      </c>
      <c r="E585" s="94"/>
      <c r="F585" s="129" t="str">
        <f t="shared" si="40"/>
        <v/>
      </c>
      <c r="G585" s="129" t="str">
        <f t="shared" si="41"/>
        <v/>
      </c>
    </row>
    <row r="586" spans="1:7" x14ac:dyDescent="0.2">
      <c r="A586" s="101" t="s">
        <v>1838</v>
      </c>
      <c r="B586" s="116" t="s">
        <v>581</v>
      </c>
      <c r="C586" s="122" t="s">
        <v>1664</v>
      </c>
      <c r="D586" s="184" t="s">
        <v>1664</v>
      </c>
      <c r="E586" s="94"/>
      <c r="F586" s="129" t="str">
        <f t="shared" si="40"/>
        <v/>
      </c>
      <c r="G586" s="129" t="str">
        <f t="shared" si="41"/>
        <v/>
      </c>
    </row>
    <row r="587" spans="1:7" x14ac:dyDescent="0.2">
      <c r="A587" s="101" t="s">
        <v>1839</v>
      </c>
      <c r="B587" s="116" t="s">
        <v>581</v>
      </c>
      <c r="C587" s="122" t="s">
        <v>1664</v>
      </c>
      <c r="D587" s="184" t="s">
        <v>1664</v>
      </c>
      <c r="E587" s="94"/>
      <c r="F587" s="129" t="str">
        <f t="shared" si="40"/>
        <v/>
      </c>
      <c r="G587" s="129" t="str">
        <f t="shared" si="41"/>
        <v/>
      </c>
    </row>
    <row r="588" spans="1:7" x14ac:dyDescent="0.2">
      <c r="A588" s="101" t="s">
        <v>1840</v>
      </c>
      <c r="B588" s="116" t="s">
        <v>581</v>
      </c>
      <c r="C588" s="122" t="s">
        <v>1664</v>
      </c>
      <c r="D588" s="184" t="s">
        <v>1664</v>
      </c>
      <c r="E588" s="94"/>
      <c r="F588" s="129" t="str">
        <f t="shared" si="40"/>
        <v/>
      </c>
      <c r="G588" s="129" t="str">
        <f t="shared" si="41"/>
        <v/>
      </c>
    </row>
    <row r="589" spans="1:7" x14ac:dyDescent="0.2">
      <c r="A589" s="101" t="s">
        <v>1841</v>
      </c>
      <c r="B589" s="116" t="s">
        <v>581</v>
      </c>
      <c r="C589" s="122" t="s">
        <v>1664</v>
      </c>
      <c r="D589" s="184" t="s">
        <v>1664</v>
      </c>
      <c r="E589" s="94"/>
      <c r="F589" s="129" t="str">
        <f t="shared" si="40"/>
        <v/>
      </c>
      <c r="G589" s="129" t="str">
        <f t="shared" si="41"/>
        <v/>
      </c>
    </row>
    <row r="590" spans="1:7" x14ac:dyDescent="0.2">
      <c r="A590" s="101" t="s">
        <v>1842</v>
      </c>
      <c r="B590" s="116" t="s">
        <v>581</v>
      </c>
      <c r="C590" s="122" t="s">
        <v>1664</v>
      </c>
      <c r="D590" s="184" t="s">
        <v>1664</v>
      </c>
      <c r="E590" s="94"/>
      <c r="F590" s="129" t="str">
        <f t="shared" si="40"/>
        <v/>
      </c>
      <c r="G590" s="129" t="str">
        <f t="shared" si="41"/>
        <v/>
      </c>
    </row>
    <row r="591" spans="1:7" x14ac:dyDescent="0.2">
      <c r="A591" s="101" t="s">
        <v>1843</v>
      </c>
      <c r="B591" s="116" t="s">
        <v>581</v>
      </c>
      <c r="C591" s="122" t="s">
        <v>1664</v>
      </c>
      <c r="D591" s="184" t="s">
        <v>1664</v>
      </c>
      <c r="E591" s="94"/>
      <c r="F591" s="129" t="str">
        <f t="shared" si="40"/>
        <v/>
      </c>
      <c r="G591" s="129" t="str">
        <f t="shared" si="41"/>
        <v/>
      </c>
    </row>
    <row r="592" spans="1:7" x14ac:dyDescent="0.2">
      <c r="A592" s="101" t="s">
        <v>1844</v>
      </c>
      <c r="B592" s="116" t="s">
        <v>581</v>
      </c>
      <c r="C592" s="122" t="s">
        <v>1664</v>
      </c>
      <c r="D592" s="184" t="s">
        <v>1664</v>
      </c>
      <c r="E592" s="94"/>
      <c r="F592" s="129" t="str">
        <f t="shared" si="40"/>
        <v/>
      </c>
      <c r="G592" s="129" t="str">
        <f t="shared" si="41"/>
        <v/>
      </c>
    </row>
    <row r="593" spans="1:7" x14ac:dyDescent="0.2">
      <c r="A593" s="101" t="s">
        <v>1845</v>
      </c>
      <c r="B593" s="116" t="s">
        <v>581</v>
      </c>
      <c r="C593" s="122" t="s">
        <v>1664</v>
      </c>
      <c r="D593" s="184" t="s">
        <v>1664</v>
      </c>
      <c r="E593" s="94"/>
      <c r="F593" s="129" t="str">
        <f t="shared" si="40"/>
        <v/>
      </c>
      <c r="G593" s="129" t="str">
        <f t="shared" si="41"/>
        <v/>
      </c>
    </row>
    <row r="594" spans="1:7" x14ac:dyDescent="0.2">
      <c r="A594" s="101" t="s">
        <v>1846</v>
      </c>
      <c r="B594" s="116" t="s">
        <v>581</v>
      </c>
      <c r="C594" s="122" t="s">
        <v>1664</v>
      </c>
      <c r="D594" s="184" t="s">
        <v>1664</v>
      </c>
      <c r="E594" s="94"/>
      <c r="F594" s="129" t="str">
        <f t="shared" si="40"/>
        <v/>
      </c>
      <c r="G594" s="129" t="str">
        <f t="shared" si="41"/>
        <v/>
      </c>
    </row>
    <row r="595" spans="1:7" x14ac:dyDescent="0.2">
      <c r="A595" s="101" t="s">
        <v>1847</v>
      </c>
      <c r="B595" s="116" t="s">
        <v>581</v>
      </c>
      <c r="C595" s="122" t="s">
        <v>1664</v>
      </c>
      <c r="D595" s="184" t="s">
        <v>1664</v>
      </c>
      <c r="E595" s="94"/>
      <c r="F595" s="129" t="str">
        <f t="shared" si="40"/>
        <v/>
      </c>
      <c r="G595" s="129" t="str">
        <f t="shared" si="41"/>
        <v/>
      </c>
    </row>
    <row r="596" spans="1:7" x14ac:dyDescent="0.2">
      <c r="A596" s="101" t="s">
        <v>1848</v>
      </c>
      <c r="B596" s="116" t="s">
        <v>581</v>
      </c>
      <c r="C596" s="122" t="s">
        <v>1664</v>
      </c>
      <c r="D596" s="184" t="s">
        <v>1664</v>
      </c>
      <c r="E596" s="94"/>
      <c r="F596" s="129" t="str">
        <f t="shared" si="40"/>
        <v/>
      </c>
      <c r="G596" s="129" t="str">
        <f t="shared" si="41"/>
        <v/>
      </c>
    </row>
    <row r="597" spans="1:7" x14ac:dyDescent="0.2">
      <c r="A597" s="101" t="s">
        <v>1849</v>
      </c>
      <c r="B597" s="116" t="s">
        <v>1536</v>
      </c>
      <c r="C597" s="122" t="s">
        <v>1664</v>
      </c>
      <c r="D597" s="184" t="s">
        <v>1664</v>
      </c>
      <c r="E597" s="94"/>
      <c r="F597" s="129" t="str">
        <f t="shared" si="40"/>
        <v/>
      </c>
      <c r="G597" s="129" t="str">
        <f t="shared" si="41"/>
        <v/>
      </c>
    </row>
    <row r="598" spans="1:7" x14ac:dyDescent="0.2">
      <c r="A598" s="101" t="s">
        <v>1850</v>
      </c>
      <c r="B598" s="116" t="s">
        <v>67</v>
      </c>
      <c r="C598" s="122">
        <f>SUM(C580:C597)</f>
        <v>0</v>
      </c>
      <c r="D598" s="184">
        <f>SUM(D580:D597)</f>
        <v>0</v>
      </c>
      <c r="E598" s="94"/>
      <c r="F598" s="129" t="str">
        <f t="shared" si="40"/>
        <v/>
      </c>
      <c r="G598" s="129"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77169090-E0A2-4A4A-B092-F89C1025AAE6}"/>
    <hyperlink ref="B7" location="'B1. HTT Mortgage Assets'!B166" display="7.A Residential Cover Pool" xr:uid="{39288E4E-80DB-4A58-8A2D-E554F3302C2F}"/>
    <hyperlink ref="B8" location="'B1. HTT Mortgage Assets'!B267" display="7.B Commercial Cover Pool" xr:uid="{CA0FE832-0395-4C5C-AC3B-49E3AD26E1FE}"/>
    <hyperlink ref="B149" location="'2. Harmonised Glossary'!A9" display="Breakdown by Interest Rate" xr:uid="{3EBCA9D9-78EA-4126-A2D8-54DB7C8BE0F6}"/>
    <hyperlink ref="B179" location="'2. Harmonised Glossary'!A14" display="Non-Performing Loans (NPLs)" xr:uid="{FB4DA9A0-77DE-448E-AF3B-1631E21A45E1}"/>
    <hyperlink ref="B11" location="'2. Harmonised Glossary'!A12" display="Property Type Information" xr:uid="{0323DFDA-248B-4CD0-87C8-A52912F0B39A}"/>
    <hyperlink ref="B215" location="'2. Harmonised Glossary'!A288" display="Loan to Value (LTV) Information - Un-indexed" xr:uid="{AA504BFE-FEC3-4504-93A7-FC40BC476AFA}"/>
    <hyperlink ref="B237" location="'2. Harmonised Glossary'!A11" display="Loan to Value (LTV) Information - Indexed" xr:uid="{EA525655-3702-4F48-A01B-E332959EF4C9}"/>
  </hyperlinks>
  <pageMargins left="0.7" right="0.7" top="0.75" bottom="0.75" header="0.3" footer="0.3"/>
  <pageSetup scale="31" orientation="portrait" r:id="rId1"/>
  <headerFooter>
    <oddFooter>&amp;R&amp;1#&amp;"Calibri"&amp;10&amp;K0000FFClassification : Internal</oddFooter>
  </headerFooter>
  <rowBreaks count="3" manualBreakCount="3">
    <brk id="184" max="16383" man="1"/>
    <brk id="331" max="16383" man="1"/>
    <brk id="4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7436-747C-4575-AB3D-025F23D08A8D}">
  <sheetPr>
    <tabColor theme="5" tint="-0.249977111117893"/>
  </sheetPr>
  <dimension ref="A1:C403"/>
  <sheetViews>
    <sheetView zoomScale="85" zoomScaleNormal="85" workbookViewId="0"/>
  </sheetViews>
  <sheetFormatPr defaultRowHeight="15" x14ac:dyDescent="0.2"/>
  <cols>
    <col min="1" max="1" width="16.28515625" style="96" customWidth="1"/>
    <col min="2" max="2" width="89.85546875" style="101" bestFit="1" customWidth="1"/>
    <col min="3" max="3" width="134.7109375" style="96" customWidth="1"/>
    <col min="4" max="16384" width="9.140625" style="96"/>
  </cols>
  <sheetData>
    <row r="1" spans="1:3" ht="31.5" x14ac:dyDescent="0.2">
      <c r="A1" s="93" t="s">
        <v>1851</v>
      </c>
      <c r="B1" s="93"/>
      <c r="C1" s="190" t="s">
        <v>1385</v>
      </c>
    </row>
    <row r="2" spans="1:3" ht="12.75" x14ac:dyDescent="0.2">
      <c r="B2" s="94"/>
      <c r="C2" s="94"/>
    </row>
    <row r="3" spans="1:3" ht="12.75" x14ac:dyDescent="0.2">
      <c r="A3" s="191" t="s">
        <v>1852</v>
      </c>
      <c r="B3" s="192"/>
      <c r="C3" s="94"/>
    </row>
    <row r="4" spans="1:3" x14ac:dyDescent="0.2">
      <c r="C4" s="94"/>
    </row>
    <row r="5" spans="1:3" ht="37.5" x14ac:dyDescent="0.2">
      <c r="A5" s="109" t="s">
        <v>6</v>
      </c>
      <c r="B5" s="109" t="s">
        <v>1853</v>
      </c>
      <c r="C5" s="193" t="s">
        <v>1854</v>
      </c>
    </row>
    <row r="6" spans="1:3" x14ac:dyDescent="0.2">
      <c r="A6" s="158" t="s">
        <v>1855</v>
      </c>
      <c r="B6" s="112" t="s">
        <v>1856</v>
      </c>
      <c r="C6" s="101" t="s">
        <v>1857</v>
      </c>
    </row>
    <row r="7" spans="1:3" ht="30" x14ac:dyDescent="0.2">
      <c r="A7" s="158" t="s">
        <v>1858</v>
      </c>
      <c r="B7" s="112" t="s">
        <v>1859</v>
      </c>
      <c r="C7" s="101" t="s">
        <v>1860</v>
      </c>
    </row>
    <row r="8" spans="1:3" x14ac:dyDescent="0.2">
      <c r="A8" s="158" t="s">
        <v>1861</v>
      </c>
      <c r="B8" s="112" t="s">
        <v>1862</v>
      </c>
      <c r="C8" s="101" t="s">
        <v>1863</v>
      </c>
    </row>
    <row r="9" spans="1:3" x14ac:dyDescent="0.2">
      <c r="A9" s="158" t="s">
        <v>1864</v>
      </c>
      <c r="B9" s="112" t="s">
        <v>1865</v>
      </c>
      <c r="C9" s="101" t="s">
        <v>1866</v>
      </c>
    </row>
    <row r="10" spans="1:3" ht="45" x14ac:dyDescent="0.2">
      <c r="A10" s="158" t="s">
        <v>1867</v>
      </c>
      <c r="B10" s="112" t="s">
        <v>1868</v>
      </c>
      <c r="C10" s="101" t="s">
        <v>1869</v>
      </c>
    </row>
    <row r="11" spans="1:3" ht="45" x14ac:dyDescent="0.2">
      <c r="A11" s="158" t="s">
        <v>1870</v>
      </c>
      <c r="B11" s="112" t="s">
        <v>1871</v>
      </c>
      <c r="C11" s="101" t="s">
        <v>1872</v>
      </c>
    </row>
    <row r="12" spans="1:3" ht="30" x14ac:dyDescent="0.2">
      <c r="A12" s="158" t="s">
        <v>1873</v>
      </c>
      <c r="B12" s="112" t="s">
        <v>1874</v>
      </c>
      <c r="C12" s="101" t="s">
        <v>1875</v>
      </c>
    </row>
    <row r="13" spans="1:3" x14ac:dyDescent="0.2">
      <c r="A13" s="158" t="s">
        <v>1876</v>
      </c>
      <c r="B13" s="112" t="s">
        <v>1877</v>
      </c>
      <c r="C13" s="101" t="s">
        <v>1878</v>
      </c>
    </row>
    <row r="14" spans="1:3" ht="30" x14ac:dyDescent="0.2">
      <c r="A14" s="158" t="s">
        <v>1879</v>
      </c>
      <c r="B14" s="112" t="s">
        <v>1880</v>
      </c>
      <c r="C14" s="101" t="s">
        <v>1881</v>
      </c>
    </row>
    <row r="15" spans="1:3" x14ac:dyDescent="0.2">
      <c r="A15" s="158" t="s">
        <v>1882</v>
      </c>
      <c r="B15" s="112" t="s">
        <v>1883</v>
      </c>
      <c r="C15" s="101" t="s">
        <v>1884</v>
      </c>
    </row>
    <row r="16" spans="1:3" ht="30" x14ac:dyDescent="0.2">
      <c r="A16" s="158" t="s">
        <v>1885</v>
      </c>
      <c r="B16" s="117" t="s">
        <v>1886</v>
      </c>
      <c r="C16" s="101" t="s">
        <v>1887</v>
      </c>
    </row>
    <row r="17" spans="1:3" ht="45" x14ac:dyDescent="0.2">
      <c r="A17" s="158" t="s">
        <v>1888</v>
      </c>
      <c r="B17" s="117" t="s">
        <v>1889</v>
      </c>
      <c r="C17" s="101" t="s">
        <v>1890</v>
      </c>
    </row>
    <row r="18" spans="1:3" x14ac:dyDescent="0.2">
      <c r="A18" s="158" t="s">
        <v>1891</v>
      </c>
      <c r="B18" s="117" t="s">
        <v>1892</v>
      </c>
      <c r="C18" s="101" t="s">
        <v>1893</v>
      </c>
    </row>
    <row r="19" spans="1:3" x14ac:dyDescent="0.2">
      <c r="A19" s="158" t="s">
        <v>1894</v>
      </c>
      <c r="B19" s="114" t="s">
        <v>1895</v>
      </c>
      <c r="C19" s="101"/>
    </row>
    <row r="20" spans="1:3" x14ac:dyDescent="0.2">
      <c r="A20" s="158" t="s">
        <v>1896</v>
      </c>
      <c r="B20" s="112"/>
    </row>
    <row r="21" spans="1:3" x14ac:dyDescent="0.2">
      <c r="A21" s="158" t="s">
        <v>1897</v>
      </c>
      <c r="B21" s="112"/>
      <c r="C21" s="101"/>
    </row>
    <row r="22" spans="1:3" ht="12.75" x14ac:dyDescent="0.2">
      <c r="A22" s="158" t="s">
        <v>1898</v>
      </c>
      <c r="B22" s="96"/>
    </row>
    <row r="23" spans="1:3" x14ac:dyDescent="0.2">
      <c r="A23" s="158" t="s">
        <v>1899</v>
      </c>
      <c r="C23" s="101"/>
    </row>
    <row r="24" spans="1:3" x14ac:dyDescent="0.2">
      <c r="A24" s="158" t="s">
        <v>1900</v>
      </c>
      <c r="B24" s="183"/>
      <c r="C24" s="101"/>
    </row>
    <row r="25" spans="1:3" x14ac:dyDescent="0.2">
      <c r="A25" s="158" t="s">
        <v>1901</v>
      </c>
      <c r="B25" s="183"/>
      <c r="C25" s="101"/>
    </row>
    <row r="26" spans="1:3" x14ac:dyDescent="0.2">
      <c r="A26" s="158" t="s">
        <v>1902</v>
      </c>
      <c r="B26" s="183"/>
      <c r="C26" s="101"/>
    </row>
    <row r="27" spans="1:3" x14ac:dyDescent="0.2">
      <c r="A27" s="158" t="s">
        <v>1903</v>
      </c>
      <c r="B27" s="183"/>
      <c r="C27" s="101"/>
    </row>
    <row r="28" spans="1:3" ht="18.75" x14ac:dyDescent="0.2">
      <c r="A28" s="109"/>
      <c r="B28" s="109" t="s">
        <v>1904</v>
      </c>
      <c r="C28" s="193" t="s">
        <v>1854</v>
      </c>
    </row>
    <row r="29" spans="1:3" x14ac:dyDescent="0.2">
      <c r="A29" s="158" t="s">
        <v>1905</v>
      </c>
      <c r="B29" s="112" t="s">
        <v>1906</v>
      </c>
      <c r="C29" s="101" t="s">
        <v>1664</v>
      </c>
    </row>
    <row r="30" spans="1:3" x14ac:dyDescent="0.2">
      <c r="A30" s="158" t="s">
        <v>1907</v>
      </c>
      <c r="B30" s="112" t="s">
        <v>1908</v>
      </c>
      <c r="C30" s="101" t="s">
        <v>1664</v>
      </c>
    </row>
    <row r="31" spans="1:3" x14ac:dyDescent="0.2">
      <c r="A31" s="158" t="s">
        <v>1909</v>
      </c>
      <c r="B31" s="112" t="s">
        <v>1910</v>
      </c>
      <c r="C31" s="101" t="s">
        <v>1664</v>
      </c>
    </row>
    <row r="32" spans="1:3" x14ac:dyDescent="0.2">
      <c r="A32" s="158" t="s">
        <v>1911</v>
      </c>
      <c r="B32" s="183"/>
      <c r="C32" s="101"/>
    </row>
    <row r="33" spans="1:3" x14ac:dyDescent="0.2">
      <c r="A33" s="158" t="s">
        <v>1912</v>
      </c>
      <c r="B33" s="183"/>
      <c r="C33" s="101"/>
    </row>
    <row r="34" spans="1:3" x14ac:dyDescent="0.2">
      <c r="A34" s="158" t="s">
        <v>1913</v>
      </c>
      <c r="B34" s="183"/>
      <c r="C34" s="101"/>
    </row>
    <row r="35" spans="1:3" x14ac:dyDescent="0.2">
      <c r="A35" s="158" t="s">
        <v>1914</v>
      </c>
      <c r="B35" s="183"/>
      <c r="C35" s="101"/>
    </row>
    <row r="36" spans="1:3" x14ac:dyDescent="0.2">
      <c r="A36" s="158" t="s">
        <v>1915</v>
      </c>
      <c r="B36" s="183"/>
      <c r="C36" s="101"/>
    </row>
    <row r="37" spans="1:3" x14ac:dyDescent="0.2">
      <c r="A37" s="158" t="s">
        <v>1916</v>
      </c>
      <c r="B37" s="183"/>
      <c r="C37" s="101"/>
    </row>
    <row r="38" spans="1:3" x14ac:dyDescent="0.2">
      <c r="A38" s="158" t="s">
        <v>1917</v>
      </c>
      <c r="B38" s="183"/>
      <c r="C38" s="101"/>
    </row>
    <row r="39" spans="1:3" x14ac:dyDescent="0.2">
      <c r="A39" s="158" t="s">
        <v>1918</v>
      </c>
      <c r="B39" s="183"/>
      <c r="C39" s="101"/>
    </row>
    <row r="40" spans="1:3" x14ac:dyDescent="0.2">
      <c r="A40" s="158" t="s">
        <v>1919</v>
      </c>
      <c r="B40" s="183"/>
      <c r="C40" s="101"/>
    </row>
    <row r="41" spans="1:3" x14ac:dyDescent="0.2">
      <c r="A41" s="158" t="s">
        <v>1920</v>
      </c>
      <c r="B41" s="183"/>
      <c r="C41" s="101"/>
    </row>
    <row r="42" spans="1:3" x14ac:dyDescent="0.2">
      <c r="A42" s="158" t="s">
        <v>1921</v>
      </c>
      <c r="B42" s="183"/>
      <c r="C42" s="101"/>
    </row>
    <row r="43" spans="1:3" x14ac:dyDescent="0.2">
      <c r="A43" s="158" t="s">
        <v>1922</v>
      </c>
      <c r="B43" s="183"/>
      <c r="C43" s="101"/>
    </row>
    <row r="44" spans="1:3" ht="18.75" x14ac:dyDescent="0.2">
      <c r="A44" s="109"/>
      <c r="B44" s="109" t="s">
        <v>1923</v>
      </c>
      <c r="C44" s="193" t="s">
        <v>1924</v>
      </c>
    </row>
    <row r="45" spans="1:3" x14ac:dyDescent="0.2">
      <c r="A45" s="158" t="s">
        <v>1925</v>
      </c>
      <c r="B45" s="117" t="s">
        <v>1926</v>
      </c>
      <c r="C45" s="101" t="s">
        <v>48</v>
      </c>
    </row>
    <row r="46" spans="1:3" x14ac:dyDescent="0.2">
      <c r="A46" s="158" t="s">
        <v>1927</v>
      </c>
      <c r="B46" s="117" t="s">
        <v>1928</v>
      </c>
      <c r="C46" s="101" t="s">
        <v>1929</v>
      </c>
    </row>
    <row r="47" spans="1:3" x14ac:dyDescent="0.2">
      <c r="A47" s="158" t="s">
        <v>1930</v>
      </c>
      <c r="B47" s="117" t="s">
        <v>1931</v>
      </c>
      <c r="C47" s="101" t="s">
        <v>1932</v>
      </c>
    </row>
    <row r="48" spans="1:3" x14ac:dyDescent="0.2">
      <c r="A48" s="158" t="s">
        <v>1933</v>
      </c>
      <c r="B48" s="116"/>
      <c r="C48" s="101"/>
    </row>
    <row r="49" spans="1:3" x14ac:dyDescent="0.2">
      <c r="A49" s="158" t="s">
        <v>1934</v>
      </c>
      <c r="B49" s="116"/>
      <c r="C49" s="101"/>
    </row>
    <row r="50" spans="1:3" x14ac:dyDescent="0.2">
      <c r="A50" s="158" t="s">
        <v>1935</v>
      </c>
      <c r="B50" s="117"/>
      <c r="C50" s="101"/>
    </row>
    <row r="51" spans="1:3" ht="18.75" x14ac:dyDescent="0.2">
      <c r="A51" s="109"/>
      <c r="B51" s="109" t="s">
        <v>1936</v>
      </c>
      <c r="C51" s="193" t="s">
        <v>1854</v>
      </c>
    </row>
    <row r="52" spans="1:3" x14ac:dyDescent="0.2">
      <c r="A52" s="158" t="s">
        <v>1937</v>
      </c>
      <c r="B52" s="112" t="s">
        <v>1938</v>
      </c>
      <c r="C52" s="101" t="s">
        <v>1664</v>
      </c>
    </row>
    <row r="53" spans="1:3" x14ac:dyDescent="0.2">
      <c r="A53" s="158" t="s">
        <v>1939</v>
      </c>
      <c r="B53" s="116"/>
    </row>
    <row r="54" spans="1:3" x14ac:dyDescent="0.2">
      <c r="A54" s="158" t="s">
        <v>1940</v>
      </c>
      <c r="B54" s="116"/>
    </row>
    <row r="55" spans="1:3" x14ac:dyDescent="0.2">
      <c r="A55" s="158" t="s">
        <v>1941</v>
      </c>
      <c r="B55" s="116"/>
    </row>
    <row r="56" spans="1:3" x14ac:dyDescent="0.2">
      <c r="A56" s="158" t="s">
        <v>1942</v>
      </c>
      <c r="B56" s="116"/>
    </row>
    <row r="57" spans="1:3" x14ac:dyDescent="0.2">
      <c r="A57" s="158" t="s">
        <v>1943</v>
      </c>
      <c r="B57" s="116"/>
    </row>
    <row r="58" spans="1:3" x14ac:dyDescent="0.2">
      <c r="B58" s="116"/>
    </row>
    <row r="59" spans="1:3" x14ac:dyDescent="0.2">
      <c r="B59" s="116"/>
    </row>
    <row r="60" spans="1:3" x14ac:dyDescent="0.2">
      <c r="B60" s="116"/>
    </row>
    <row r="61" spans="1:3" x14ac:dyDescent="0.2">
      <c r="B61" s="116"/>
    </row>
    <row r="62" spans="1:3" x14ac:dyDescent="0.2">
      <c r="B62" s="116"/>
    </row>
    <row r="63" spans="1:3" x14ac:dyDescent="0.2">
      <c r="B63" s="116"/>
    </row>
    <row r="64" spans="1:3" x14ac:dyDescent="0.2">
      <c r="B64" s="116"/>
    </row>
    <row r="65" spans="2:2" x14ac:dyDescent="0.2">
      <c r="B65" s="116"/>
    </row>
    <row r="66" spans="2:2" x14ac:dyDescent="0.2">
      <c r="B66" s="116"/>
    </row>
    <row r="67" spans="2:2" x14ac:dyDescent="0.2">
      <c r="B67" s="116"/>
    </row>
    <row r="68" spans="2:2" x14ac:dyDescent="0.2">
      <c r="B68" s="116"/>
    </row>
    <row r="69" spans="2:2" x14ac:dyDescent="0.2">
      <c r="B69" s="116"/>
    </row>
    <row r="70" spans="2:2" x14ac:dyDescent="0.2">
      <c r="B70" s="116"/>
    </row>
    <row r="71" spans="2:2" x14ac:dyDescent="0.2">
      <c r="B71" s="116"/>
    </row>
    <row r="72" spans="2:2" x14ac:dyDescent="0.2">
      <c r="B72" s="116"/>
    </row>
    <row r="73" spans="2:2" x14ac:dyDescent="0.2">
      <c r="B73" s="116"/>
    </row>
    <row r="74" spans="2:2" x14ac:dyDescent="0.2">
      <c r="B74" s="116"/>
    </row>
    <row r="75" spans="2:2" x14ac:dyDescent="0.2">
      <c r="B75" s="116"/>
    </row>
    <row r="76" spans="2:2" x14ac:dyDescent="0.2">
      <c r="B76" s="116"/>
    </row>
    <row r="77" spans="2:2" x14ac:dyDescent="0.2">
      <c r="B77" s="116"/>
    </row>
    <row r="78" spans="2:2" x14ac:dyDescent="0.2">
      <c r="B78" s="116"/>
    </row>
    <row r="79" spans="2:2" x14ac:dyDescent="0.2">
      <c r="B79" s="116"/>
    </row>
    <row r="80" spans="2:2" x14ac:dyDescent="0.2">
      <c r="B80" s="116"/>
    </row>
    <row r="81" spans="2:2" x14ac:dyDescent="0.2">
      <c r="B81" s="116"/>
    </row>
    <row r="82" spans="2:2" x14ac:dyDescent="0.2">
      <c r="B82" s="116"/>
    </row>
    <row r="83" spans="2:2" x14ac:dyDescent="0.2">
      <c r="B83" s="116"/>
    </row>
    <row r="84" spans="2:2" x14ac:dyDescent="0.2">
      <c r="B84" s="116"/>
    </row>
    <row r="85" spans="2:2" x14ac:dyDescent="0.2">
      <c r="B85" s="116"/>
    </row>
    <row r="86" spans="2:2" x14ac:dyDescent="0.2">
      <c r="B86" s="116"/>
    </row>
    <row r="87" spans="2:2" x14ac:dyDescent="0.2">
      <c r="B87" s="116"/>
    </row>
    <row r="88" spans="2:2" x14ac:dyDescent="0.2">
      <c r="B88" s="116"/>
    </row>
    <row r="89" spans="2:2" x14ac:dyDescent="0.2">
      <c r="B89" s="116"/>
    </row>
    <row r="90" spans="2:2" x14ac:dyDescent="0.2">
      <c r="B90" s="116"/>
    </row>
    <row r="91" spans="2:2" x14ac:dyDescent="0.2">
      <c r="B91" s="116"/>
    </row>
    <row r="92" spans="2:2" x14ac:dyDescent="0.2">
      <c r="B92" s="116"/>
    </row>
    <row r="93" spans="2:2" x14ac:dyDescent="0.2">
      <c r="B93" s="116"/>
    </row>
    <row r="94" spans="2:2" x14ac:dyDescent="0.2">
      <c r="B94" s="116"/>
    </row>
    <row r="95" spans="2:2" x14ac:dyDescent="0.2">
      <c r="B95" s="116"/>
    </row>
    <row r="96" spans="2:2" x14ac:dyDescent="0.2">
      <c r="B96" s="116"/>
    </row>
    <row r="97" spans="2:2" x14ac:dyDescent="0.2">
      <c r="B97" s="116"/>
    </row>
    <row r="98" spans="2:2" x14ac:dyDescent="0.2">
      <c r="B98" s="116"/>
    </row>
    <row r="99" spans="2:2" x14ac:dyDescent="0.2">
      <c r="B99" s="116"/>
    </row>
    <row r="100" spans="2:2" x14ac:dyDescent="0.2">
      <c r="B100" s="116"/>
    </row>
    <row r="101" spans="2:2" x14ac:dyDescent="0.2">
      <c r="B101" s="116"/>
    </row>
    <row r="102" spans="2:2" x14ac:dyDescent="0.2">
      <c r="B102" s="116"/>
    </row>
    <row r="103" spans="2:2" ht="12.75" x14ac:dyDescent="0.2">
      <c r="B103" s="94"/>
    </row>
    <row r="104" spans="2:2" ht="12.75" x14ac:dyDescent="0.2">
      <c r="B104" s="94"/>
    </row>
    <row r="105" spans="2:2" ht="12.75" x14ac:dyDescent="0.2">
      <c r="B105" s="94"/>
    </row>
    <row r="106" spans="2:2" ht="12.75" x14ac:dyDescent="0.2">
      <c r="B106" s="94"/>
    </row>
    <row r="107" spans="2:2" ht="12.75" x14ac:dyDescent="0.2">
      <c r="B107" s="94"/>
    </row>
    <row r="108" spans="2:2" ht="12.75" x14ac:dyDescent="0.2">
      <c r="B108" s="94"/>
    </row>
    <row r="109" spans="2:2" ht="12.75" x14ac:dyDescent="0.2">
      <c r="B109" s="94"/>
    </row>
    <row r="110" spans="2:2" ht="12.75" x14ac:dyDescent="0.2">
      <c r="B110" s="94"/>
    </row>
    <row r="111" spans="2:2" ht="12.75" x14ac:dyDescent="0.2">
      <c r="B111" s="94"/>
    </row>
    <row r="112" spans="2:2" ht="12.75" x14ac:dyDescent="0.2">
      <c r="B112" s="94"/>
    </row>
    <row r="113" spans="2:2" x14ac:dyDescent="0.2">
      <c r="B113" s="116"/>
    </row>
    <row r="114" spans="2:2" x14ac:dyDescent="0.2">
      <c r="B114" s="116"/>
    </row>
    <row r="115" spans="2:2" x14ac:dyDescent="0.2">
      <c r="B115" s="116"/>
    </row>
    <row r="116" spans="2:2" x14ac:dyDescent="0.2">
      <c r="B116" s="116"/>
    </row>
    <row r="117" spans="2:2" x14ac:dyDescent="0.2">
      <c r="B117" s="116"/>
    </row>
    <row r="118" spans="2:2" x14ac:dyDescent="0.2">
      <c r="B118" s="116"/>
    </row>
    <row r="119" spans="2:2" x14ac:dyDescent="0.2">
      <c r="B119" s="116"/>
    </row>
    <row r="120" spans="2:2" x14ac:dyDescent="0.2">
      <c r="B120" s="116"/>
    </row>
    <row r="121" spans="2:2" ht="12.75" x14ac:dyDescent="0.2">
      <c r="B121" s="140"/>
    </row>
    <row r="122" spans="2:2" x14ac:dyDescent="0.2">
      <c r="B122" s="116"/>
    </row>
    <row r="123" spans="2:2" x14ac:dyDescent="0.2">
      <c r="B123" s="116"/>
    </row>
    <row r="124" spans="2:2" x14ac:dyDescent="0.2">
      <c r="B124" s="116"/>
    </row>
    <row r="125" spans="2:2" x14ac:dyDescent="0.2">
      <c r="B125" s="116"/>
    </row>
    <row r="126" spans="2:2" x14ac:dyDescent="0.2">
      <c r="B126" s="116"/>
    </row>
    <row r="127" spans="2:2" x14ac:dyDescent="0.2">
      <c r="B127" s="116"/>
    </row>
    <row r="128" spans="2:2" x14ac:dyDescent="0.2">
      <c r="B128" s="116"/>
    </row>
    <row r="129" spans="2:2" x14ac:dyDescent="0.2">
      <c r="B129" s="116"/>
    </row>
    <row r="130" spans="2:2" x14ac:dyDescent="0.2">
      <c r="B130" s="116"/>
    </row>
    <row r="131" spans="2:2" x14ac:dyDescent="0.2">
      <c r="B131" s="116"/>
    </row>
    <row r="132" spans="2:2" x14ac:dyDescent="0.2">
      <c r="B132" s="116"/>
    </row>
    <row r="133" spans="2:2" x14ac:dyDescent="0.2">
      <c r="B133" s="116"/>
    </row>
    <row r="134" spans="2:2" x14ac:dyDescent="0.2">
      <c r="B134" s="116"/>
    </row>
    <row r="135" spans="2:2" x14ac:dyDescent="0.2">
      <c r="B135" s="116"/>
    </row>
    <row r="136" spans="2:2" x14ac:dyDescent="0.2">
      <c r="B136" s="116"/>
    </row>
    <row r="137" spans="2:2" x14ac:dyDescent="0.2">
      <c r="B137" s="116"/>
    </row>
    <row r="138" spans="2:2" x14ac:dyDescent="0.2">
      <c r="B138" s="116"/>
    </row>
    <row r="140" spans="2:2" x14ac:dyDescent="0.2">
      <c r="B140" s="116"/>
    </row>
    <row r="141" spans="2:2" x14ac:dyDescent="0.2">
      <c r="B141" s="116"/>
    </row>
    <row r="142" spans="2:2" x14ac:dyDescent="0.2">
      <c r="B142" s="116"/>
    </row>
    <row r="147" spans="2:2" x14ac:dyDescent="0.2">
      <c r="B147" s="104"/>
    </row>
    <row r="148" spans="2:2" x14ac:dyDescent="0.2">
      <c r="B148" s="194"/>
    </row>
    <row r="154" spans="2:2" x14ac:dyDescent="0.2">
      <c r="B154" s="117"/>
    </row>
    <row r="155" spans="2:2" x14ac:dyDescent="0.2">
      <c r="B155" s="116"/>
    </row>
    <row r="157" spans="2:2" x14ac:dyDescent="0.2">
      <c r="B157" s="116"/>
    </row>
    <row r="158" spans="2:2" x14ac:dyDescent="0.2">
      <c r="B158" s="116"/>
    </row>
    <row r="159" spans="2:2" x14ac:dyDescent="0.2">
      <c r="B159" s="116"/>
    </row>
    <row r="160" spans="2:2" x14ac:dyDescent="0.2">
      <c r="B160" s="116"/>
    </row>
    <row r="161" spans="2:2" x14ac:dyDescent="0.2">
      <c r="B161" s="116"/>
    </row>
    <row r="162" spans="2:2" x14ac:dyDescent="0.2">
      <c r="B162" s="116"/>
    </row>
    <row r="163" spans="2:2" x14ac:dyDescent="0.2">
      <c r="B163" s="116"/>
    </row>
    <row r="164" spans="2:2" x14ac:dyDescent="0.2">
      <c r="B164" s="116"/>
    </row>
    <row r="165" spans="2:2" x14ac:dyDescent="0.2">
      <c r="B165" s="116"/>
    </row>
    <row r="166" spans="2:2" x14ac:dyDescent="0.2">
      <c r="B166" s="116"/>
    </row>
    <row r="167" spans="2:2" x14ac:dyDescent="0.2">
      <c r="B167" s="116"/>
    </row>
    <row r="168" spans="2:2" x14ac:dyDescent="0.2">
      <c r="B168" s="116"/>
    </row>
    <row r="265" spans="2:2" x14ac:dyDescent="0.2">
      <c r="B265" s="112"/>
    </row>
    <row r="266" spans="2:2" x14ac:dyDescent="0.2">
      <c r="B266" s="116"/>
    </row>
    <row r="267" spans="2:2" x14ac:dyDescent="0.2">
      <c r="B267" s="116"/>
    </row>
    <row r="270" spans="2:2" x14ac:dyDescent="0.2">
      <c r="B270" s="116"/>
    </row>
    <row r="286" spans="2:2" x14ac:dyDescent="0.2">
      <c r="B286" s="112"/>
    </row>
    <row r="316" spans="2:2" x14ac:dyDescent="0.2">
      <c r="B316" s="104"/>
    </row>
    <row r="317" spans="2:2" x14ac:dyDescent="0.2">
      <c r="B317" s="116"/>
    </row>
    <row r="319" spans="2:2" x14ac:dyDescent="0.2">
      <c r="B319" s="116"/>
    </row>
    <row r="320" spans="2:2" x14ac:dyDescent="0.2">
      <c r="B320" s="116"/>
    </row>
    <row r="321" spans="2:2" x14ac:dyDescent="0.2">
      <c r="B321" s="116"/>
    </row>
    <row r="322" spans="2:2" x14ac:dyDescent="0.2">
      <c r="B322" s="116"/>
    </row>
    <row r="323" spans="2:2" x14ac:dyDescent="0.2">
      <c r="B323" s="116"/>
    </row>
    <row r="324" spans="2:2" x14ac:dyDescent="0.2">
      <c r="B324" s="116"/>
    </row>
    <row r="325" spans="2:2" x14ac:dyDescent="0.2">
      <c r="B325" s="116"/>
    </row>
    <row r="326" spans="2:2" x14ac:dyDescent="0.2">
      <c r="B326" s="116"/>
    </row>
    <row r="327" spans="2:2" x14ac:dyDescent="0.2">
      <c r="B327" s="116"/>
    </row>
    <row r="328" spans="2:2" x14ac:dyDescent="0.2">
      <c r="B328" s="116"/>
    </row>
    <row r="329" spans="2:2" x14ac:dyDescent="0.2">
      <c r="B329" s="116"/>
    </row>
    <row r="330" spans="2:2" x14ac:dyDescent="0.2">
      <c r="B330" s="116"/>
    </row>
    <row r="342" spans="2:2" x14ac:dyDescent="0.2">
      <c r="B342" s="116"/>
    </row>
    <row r="343" spans="2:2" x14ac:dyDescent="0.2">
      <c r="B343" s="116"/>
    </row>
    <row r="344" spans="2:2" x14ac:dyDescent="0.2">
      <c r="B344" s="116"/>
    </row>
    <row r="345" spans="2:2" x14ac:dyDescent="0.2">
      <c r="B345" s="116"/>
    </row>
    <row r="346" spans="2:2" x14ac:dyDescent="0.2">
      <c r="B346" s="116"/>
    </row>
    <row r="347" spans="2:2" x14ac:dyDescent="0.2">
      <c r="B347" s="116"/>
    </row>
    <row r="348" spans="2:2" x14ac:dyDescent="0.2">
      <c r="B348" s="116"/>
    </row>
    <row r="349" spans="2:2" x14ac:dyDescent="0.2">
      <c r="B349" s="116"/>
    </row>
    <row r="350" spans="2:2" x14ac:dyDescent="0.2">
      <c r="B350" s="116"/>
    </row>
    <row r="352" spans="2:2" x14ac:dyDescent="0.2">
      <c r="B352" s="116"/>
    </row>
    <row r="353" spans="2:2" x14ac:dyDescent="0.2">
      <c r="B353" s="116"/>
    </row>
    <row r="354" spans="2:2" x14ac:dyDescent="0.2">
      <c r="B354" s="116"/>
    </row>
    <row r="355" spans="2:2" x14ac:dyDescent="0.2">
      <c r="B355" s="116"/>
    </row>
    <row r="356" spans="2:2" x14ac:dyDescent="0.2">
      <c r="B356" s="116"/>
    </row>
    <row r="358" spans="2:2" x14ac:dyDescent="0.2">
      <c r="B358" s="116"/>
    </row>
    <row r="361" spans="2:2" x14ac:dyDescent="0.2">
      <c r="B361" s="116"/>
    </row>
    <row r="364" spans="2:2" x14ac:dyDescent="0.2">
      <c r="B364" s="116"/>
    </row>
    <row r="365" spans="2:2" x14ac:dyDescent="0.2">
      <c r="B365" s="116"/>
    </row>
    <row r="366" spans="2:2" x14ac:dyDescent="0.2">
      <c r="B366" s="116"/>
    </row>
    <row r="367" spans="2:2" x14ac:dyDescent="0.2">
      <c r="B367" s="116"/>
    </row>
    <row r="368" spans="2:2" x14ac:dyDescent="0.2">
      <c r="B368" s="116"/>
    </row>
    <row r="369" spans="2:2" x14ac:dyDescent="0.2">
      <c r="B369" s="116"/>
    </row>
    <row r="370" spans="2:2" x14ac:dyDescent="0.2">
      <c r="B370" s="116"/>
    </row>
    <row r="371" spans="2:2" x14ac:dyDescent="0.2">
      <c r="B371" s="116"/>
    </row>
    <row r="372" spans="2:2" x14ac:dyDescent="0.2">
      <c r="B372" s="116"/>
    </row>
    <row r="373" spans="2:2" x14ac:dyDescent="0.2">
      <c r="B373" s="116"/>
    </row>
    <row r="374" spans="2:2" x14ac:dyDescent="0.2">
      <c r="B374" s="116"/>
    </row>
    <row r="375" spans="2:2" x14ac:dyDescent="0.2">
      <c r="B375" s="116"/>
    </row>
    <row r="376" spans="2:2" x14ac:dyDescent="0.2">
      <c r="B376" s="116"/>
    </row>
    <row r="377" spans="2:2" x14ac:dyDescent="0.2">
      <c r="B377" s="116"/>
    </row>
    <row r="378" spans="2:2" x14ac:dyDescent="0.2">
      <c r="B378" s="116"/>
    </row>
    <row r="379" spans="2:2" x14ac:dyDescent="0.2">
      <c r="B379" s="116"/>
    </row>
    <row r="380" spans="2:2" x14ac:dyDescent="0.2">
      <c r="B380" s="116"/>
    </row>
    <row r="381" spans="2:2" x14ac:dyDescent="0.2">
      <c r="B381" s="116"/>
    </row>
    <row r="382" spans="2:2" x14ac:dyDescent="0.2">
      <c r="B382" s="116"/>
    </row>
    <row r="386" spans="2:2" x14ac:dyDescent="0.2">
      <c r="B386" s="104"/>
    </row>
    <row r="403" spans="2:2" x14ac:dyDescent="0.2">
      <c r="B403" s="195"/>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O32" sqref="O32"/>
    </sheetView>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214"/>
    </row>
    <row r="3" spans="2:12" s="1" customFormat="1" ht="22.9" customHeight="1" x14ac:dyDescent="0.15">
      <c r="B3" s="214"/>
      <c r="D3" s="219" t="s">
        <v>907</v>
      </c>
      <c r="E3" s="219"/>
      <c r="F3" s="219"/>
      <c r="G3" s="219"/>
      <c r="H3" s="219"/>
      <c r="I3" s="219"/>
      <c r="J3" s="219"/>
      <c r="K3" s="219"/>
      <c r="L3" s="219"/>
    </row>
    <row r="4" spans="2:12" s="1" customFormat="1" ht="11.1" customHeight="1" x14ac:dyDescent="0.15">
      <c r="B4" s="214"/>
    </row>
    <row r="5" spans="2:12" s="1" customFormat="1" ht="3.75" customHeight="1" x14ac:dyDescent="0.15"/>
    <row r="6" spans="2:12" s="1" customFormat="1" ht="33" customHeight="1" x14ac:dyDescent="0.15">
      <c r="B6" s="215" t="s">
        <v>908</v>
      </c>
      <c r="C6" s="215"/>
      <c r="D6" s="215"/>
      <c r="E6" s="215"/>
      <c r="F6" s="215"/>
      <c r="G6" s="215"/>
      <c r="H6" s="215"/>
      <c r="I6" s="215"/>
      <c r="J6" s="215"/>
      <c r="K6" s="215"/>
    </row>
    <row r="7" spans="2:12" s="1" customFormat="1" ht="10.7" customHeight="1" x14ac:dyDescent="0.15"/>
    <row r="8" spans="2:12" s="1" customFormat="1" ht="19.149999999999999" customHeight="1" x14ac:dyDescent="0.15">
      <c r="B8" s="216" t="s">
        <v>909</v>
      </c>
      <c r="C8" s="216"/>
      <c r="D8" s="216"/>
      <c r="E8" s="216"/>
      <c r="F8" s="216"/>
      <c r="G8" s="216"/>
      <c r="H8" s="216"/>
      <c r="I8" s="216"/>
      <c r="J8" s="216"/>
      <c r="K8" s="216"/>
    </row>
    <row r="9" spans="2:12" s="1" customFormat="1" ht="2.65" customHeight="1" x14ac:dyDescent="0.15"/>
    <row r="10" spans="2:12" s="1" customFormat="1" ht="3.75" customHeight="1" x14ac:dyDescent="0.15">
      <c r="B10" s="220" t="s">
        <v>909</v>
      </c>
    </row>
    <row r="11" spans="2:12" s="1" customFormat="1" ht="21.4" customHeight="1" x14ac:dyDescent="0.15">
      <c r="B11" s="220"/>
      <c r="C11" s="217">
        <v>44592</v>
      </c>
      <c r="D11" s="217"/>
    </row>
    <row r="12" spans="2:12" s="1" customFormat="1" ht="4.3499999999999996" customHeight="1" x14ac:dyDescent="0.15">
      <c r="B12" s="220"/>
    </row>
    <row r="13" spans="2:12" s="1" customFormat="1" ht="6.95" customHeight="1" x14ac:dyDescent="0.15"/>
    <row r="14" spans="2:12" s="1" customFormat="1" ht="19.149999999999999" customHeight="1" x14ac:dyDescent="0.15">
      <c r="B14" s="216" t="s">
        <v>910</v>
      </c>
      <c r="C14" s="216"/>
      <c r="D14" s="216"/>
      <c r="E14" s="216"/>
      <c r="F14" s="216"/>
      <c r="G14" s="216"/>
      <c r="H14" s="216"/>
      <c r="I14" s="216"/>
      <c r="J14" s="216"/>
      <c r="K14" s="216"/>
    </row>
    <row r="15" spans="2:12" s="1" customFormat="1" ht="12.75" customHeight="1" x14ac:dyDescent="0.15"/>
    <row r="16" spans="2:12" s="1" customFormat="1" ht="17.649999999999999" customHeight="1" x14ac:dyDescent="0.15">
      <c r="B16" s="221" t="s">
        <v>889</v>
      </c>
      <c r="C16" s="221"/>
      <c r="D16" s="210"/>
      <c r="E16" s="210"/>
      <c r="F16" s="210"/>
      <c r="G16" s="210"/>
      <c r="H16" s="210"/>
      <c r="I16" s="210"/>
      <c r="J16" s="210"/>
      <c r="K16" s="210"/>
    </row>
    <row r="17" spans="2:11" s="1" customFormat="1" ht="14.85" customHeight="1" x14ac:dyDescent="0.15">
      <c r="B17" s="218" t="s">
        <v>890</v>
      </c>
      <c r="C17" s="218"/>
      <c r="D17" s="218" t="s">
        <v>891</v>
      </c>
      <c r="E17" s="218"/>
      <c r="F17" s="218" t="s">
        <v>892</v>
      </c>
      <c r="G17" s="218"/>
      <c r="H17" s="218"/>
      <c r="I17" s="218"/>
      <c r="J17" s="218"/>
      <c r="K17" s="218"/>
    </row>
    <row r="18" spans="2:11" s="1" customFormat="1" ht="14.45" customHeight="1" x14ac:dyDescent="0.15"/>
    <row r="19" spans="2:11" s="1" customFormat="1" ht="16.5" customHeight="1" x14ac:dyDescent="0.15">
      <c r="B19" s="213" t="s">
        <v>893</v>
      </c>
      <c r="C19" s="213"/>
      <c r="D19" s="213"/>
      <c r="E19" s="213"/>
      <c r="F19" s="210"/>
      <c r="G19" s="210"/>
      <c r="H19" s="210"/>
      <c r="I19" s="210"/>
      <c r="J19" s="211"/>
      <c r="K19" s="211"/>
    </row>
    <row r="20" spans="2:11" s="1" customFormat="1" ht="14.85" customHeight="1" x14ac:dyDescent="0.15">
      <c r="B20" s="209" t="s">
        <v>894</v>
      </c>
      <c r="C20" s="209"/>
      <c r="D20" s="209" t="s">
        <v>895</v>
      </c>
      <c r="E20" s="209"/>
      <c r="F20" s="209"/>
      <c r="G20" s="209" t="s">
        <v>896</v>
      </c>
      <c r="H20" s="209"/>
      <c r="I20" s="209"/>
      <c r="J20" s="209"/>
      <c r="K20" s="209"/>
    </row>
    <row r="21" spans="2:11" s="1" customFormat="1" ht="14.45" customHeight="1" x14ac:dyDescent="0.15"/>
    <row r="22" spans="2:11" s="1" customFormat="1" ht="16.5" customHeight="1" x14ac:dyDescent="0.15">
      <c r="B22" s="213" t="s">
        <v>897</v>
      </c>
      <c r="C22" s="213"/>
      <c r="D22" s="213"/>
      <c r="E22" s="213"/>
      <c r="F22" s="213"/>
      <c r="G22" s="213"/>
      <c r="H22" s="210"/>
      <c r="I22" s="210"/>
      <c r="J22" s="210"/>
      <c r="K22" s="7"/>
    </row>
    <row r="23" spans="2:11" s="1" customFormat="1" ht="14.85" customHeight="1" x14ac:dyDescent="0.15">
      <c r="B23" s="209" t="s">
        <v>898</v>
      </c>
      <c r="C23" s="209"/>
      <c r="D23" s="209" t="s">
        <v>899</v>
      </c>
      <c r="E23" s="209"/>
      <c r="F23" s="209"/>
      <c r="G23" s="209" t="s">
        <v>900</v>
      </c>
      <c r="H23" s="209"/>
      <c r="I23" s="209"/>
      <c r="J23" s="209"/>
      <c r="K23" s="209"/>
    </row>
    <row r="24" spans="2:11" s="1" customFormat="1" ht="13.35" customHeight="1" x14ac:dyDescent="0.15"/>
    <row r="25" spans="2:11" s="1" customFormat="1" ht="14.85" customHeight="1" x14ac:dyDescent="0.15">
      <c r="B25" s="213" t="s">
        <v>901</v>
      </c>
      <c r="C25" s="213"/>
      <c r="D25" s="211"/>
      <c r="E25" s="211"/>
      <c r="F25" s="211"/>
      <c r="G25" s="211"/>
      <c r="H25" s="211"/>
      <c r="I25" s="211"/>
      <c r="J25" s="211"/>
      <c r="K25" s="211"/>
    </row>
    <row r="26" spans="2:11" s="1" customFormat="1" ht="14.85" customHeight="1" x14ac:dyDescent="0.15">
      <c r="B26" s="209" t="s">
        <v>902</v>
      </c>
      <c r="C26" s="209"/>
      <c r="D26" s="212"/>
      <c r="E26" s="212"/>
      <c r="F26" s="212"/>
      <c r="G26" s="212"/>
      <c r="H26" s="212"/>
      <c r="I26" s="212"/>
      <c r="J26" s="212"/>
      <c r="K26" s="212"/>
    </row>
    <row r="27" spans="2:11" s="1" customFormat="1" ht="11.1" customHeight="1" x14ac:dyDescent="0.15"/>
    <row r="28" spans="2:11" s="1" customFormat="1" ht="14.85" customHeight="1" x14ac:dyDescent="0.15">
      <c r="B28" s="213" t="s">
        <v>903</v>
      </c>
      <c r="C28" s="213"/>
      <c r="D28" s="213"/>
      <c r="E28" s="213"/>
      <c r="F28" s="213"/>
      <c r="G28" s="213"/>
      <c r="H28" s="213"/>
      <c r="I28" s="213"/>
      <c r="J28" s="213"/>
      <c r="K28" s="213"/>
    </row>
    <row r="29" spans="2:11" s="1" customFormat="1" ht="14.85" customHeight="1" x14ac:dyDescent="0.15">
      <c r="B29" s="209" t="s">
        <v>904</v>
      </c>
      <c r="C29" s="209"/>
      <c r="D29" s="209"/>
      <c r="E29" s="209"/>
      <c r="F29" s="209"/>
      <c r="G29" s="209"/>
      <c r="H29" s="209"/>
      <c r="I29" s="209"/>
      <c r="J29" s="209"/>
      <c r="K29" s="209"/>
    </row>
    <row r="30" spans="2:11" s="1" customFormat="1" ht="14.85" customHeight="1" x14ac:dyDescent="0.15">
      <c r="B30" s="209" t="s">
        <v>905</v>
      </c>
      <c r="C30" s="209"/>
      <c r="D30" s="209"/>
      <c r="E30" s="209"/>
      <c r="F30" s="209"/>
      <c r="G30" s="209"/>
      <c r="H30" s="209"/>
      <c r="I30" s="209"/>
      <c r="J30" s="209"/>
      <c r="K30" s="209"/>
    </row>
    <row r="31" spans="2:11" s="1" customFormat="1" ht="14.85" customHeight="1" x14ac:dyDescent="0.15">
      <c r="B31" s="209" t="s">
        <v>906</v>
      </c>
      <c r="C31" s="209"/>
      <c r="D31" s="209"/>
      <c r="E31" s="209"/>
      <c r="F31" s="209"/>
      <c r="G31" s="209"/>
      <c r="H31" s="209"/>
      <c r="I31" s="209"/>
      <c r="J31" s="209"/>
      <c r="K31" s="209"/>
    </row>
    <row r="32" spans="2:11" s="1" customFormat="1" ht="28.7"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R9" sqref="R9"/>
    </sheetView>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214"/>
      <c r="C2" s="214"/>
      <c r="D2" s="219" t="s">
        <v>907</v>
      </c>
      <c r="E2" s="219"/>
      <c r="F2" s="219"/>
      <c r="G2" s="219"/>
      <c r="H2" s="219"/>
      <c r="I2" s="219"/>
    </row>
    <row r="3" spans="2:14" s="1" customFormat="1" ht="14.85" customHeight="1" x14ac:dyDescent="0.15">
      <c r="B3" s="214"/>
      <c r="C3" s="214"/>
    </row>
    <row r="4" spans="2:14" s="1" customFormat="1" ht="2.65" customHeight="1" x14ac:dyDescent="0.15"/>
    <row r="5" spans="2:14" s="1" customFormat="1" ht="33" customHeight="1" x14ac:dyDescent="0.15">
      <c r="B5" s="215" t="s">
        <v>940</v>
      </c>
      <c r="C5" s="215"/>
      <c r="D5" s="215"/>
      <c r="E5" s="215"/>
      <c r="F5" s="215"/>
      <c r="G5" s="215"/>
      <c r="H5" s="215"/>
      <c r="I5" s="215"/>
      <c r="J5" s="215"/>
    </row>
    <row r="6" spans="2:14" s="1" customFormat="1" ht="5.25" customHeight="1" x14ac:dyDescent="0.15"/>
    <row r="7" spans="2:14" s="1" customFormat="1" ht="19.149999999999999" customHeight="1" x14ac:dyDescent="0.15">
      <c r="B7" s="216" t="s">
        <v>941</v>
      </c>
      <c r="C7" s="216"/>
      <c r="D7" s="216"/>
      <c r="E7" s="216"/>
      <c r="F7" s="216"/>
      <c r="G7" s="216"/>
      <c r="H7" s="216"/>
      <c r="I7" s="216"/>
      <c r="J7" s="216"/>
      <c r="K7" s="216"/>
      <c r="L7" s="216"/>
      <c r="M7" s="216"/>
      <c r="N7" s="216"/>
    </row>
    <row r="8" spans="2:14" s="1" customFormat="1" ht="4.3499999999999996" customHeight="1" x14ac:dyDescent="0.15"/>
    <row r="9" spans="2:14" s="1" customFormat="1" ht="33.6" customHeight="1" x14ac:dyDescent="0.15">
      <c r="B9" s="10" t="s">
        <v>911</v>
      </c>
      <c r="C9" s="10" t="s">
        <v>912</v>
      </c>
      <c r="D9" s="10" t="s">
        <v>913</v>
      </c>
      <c r="E9" s="224" t="s">
        <v>914</v>
      </c>
      <c r="F9" s="224"/>
      <c r="G9" s="11" t="s">
        <v>915</v>
      </c>
      <c r="H9" s="10" t="s">
        <v>916</v>
      </c>
      <c r="I9" s="11" t="s">
        <v>917</v>
      </c>
      <c r="J9" s="10" t="s">
        <v>918</v>
      </c>
      <c r="K9" s="11" t="s">
        <v>919</v>
      </c>
      <c r="L9" s="11" t="s">
        <v>920</v>
      </c>
      <c r="M9" s="11" t="s">
        <v>921</v>
      </c>
      <c r="N9" s="11" t="s">
        <v>935</v>
      </c>
    </row>
    <row r="10" spans="2:14" s="1" customFormat="1" ht="11.1" customHeight="1" x14ac:dyDescent="0.15">
      <c r="B10" s="12" t="s">
        <v>922</v>
      </c>
      <c r="C10" s="12" t="s">
        <v>923</v>
      </c>
      <c r="D10" s="13">
        <v>500000000</v>
      </c>
      <c r="E10" s="222">
        <v>42667</v>
      </c>
      <c r="F10" s="222"/>
      <c r="G10" s="14">
        <v>45223</v>
      </c>
      <c r="H10" s="12" t="s">
        <v>1</v>
      </c>
      <c r="I10" s="12" t="s">
        <v>924</v>
      </c>
      <c r="J10" s="15">
        <v>0</v>
      </c>
      <c r="K10" s="12" t="s">
        <v>925</v>
      </c>
      <c r="L10" s="61" t="s">
        <v>1986</v>
      </c>
      <c r="M10" s="16">
        <v>1.72876712328767</v>
      </c>
      <c r="N10" s="12" t="s">
        <v>936</v>
      </c>
    </row>
    <row r="11" spans="2:14" s="1" customFormat="1" ht="11.1" customHeight="1" x14ac:dyDescent="0.15">
      <c r="B11" s="12" t="s">
        <v>926</v>
      </c>
      <c r="C11" s="12" t="s">
        <v>927</v>
      </c>
      <c r="D11" s="13">
        <v>500000000</v>
      </c>
      <c r="E11" s="222">
        <v>42817</v>
      </c>
      <c r="F11" s="222"/>
      <c r="G11" s="14">
        <v>45558</v>
      </c>
      <c r="H11" s="12" t="s">
        <v>1</v>
      </c>
      <c r="I11" s="12" t="s">
        <v>924</v>
      </c>
      <c r="J11" s="15">
        <v>5.0000000000000001E-3</v>
      </c>
      <c r="K11" s="12" t="s">
        <v>925</v>
      </c>
      <c r="L11" s="12" t="s">
        <v>928</v>
      </c>
      <c r="M11" s="16">
        <v>2.6465753424657499</v>
      </c>
      <c r="N11" s="12" t="s">
        <v>937</v>
      </c>
    </row>
    <row r="12" spans="2:14" s="1" customFormat="1" ht="11.1" customHeight="1" x14ac:dyDescent="0.15">
      <c r="B12" s="12" t="s">
        <v>929</v>
      </c>
      <c r="C12" s="12" t="s">
        <v>930</v>
      </c>
      <c r="D12" s="13">
        <v>750000000</v>
      </c>
      <c r="E12" s="222">
        <v>43181</v>
      </c>
      <c r="F12" s="222"/>
      <c r="G12" s="14">
        <v>46834</v>
      </c>
      <c r="H12" s="12" t="s">
        <v>1</v>
      </c>
      <c r="I12" s="12" t="s">
        <v>924</v>
      </c>
      <c r="J12" s="15">
        <v>8.7500000000000008E-3</v>
      </c>
      <c r="K12" s="12" t="s">
        <v>925</v>
      </c>
      <c r="L12" s="12" t="s">
        <v>931</v>
      </c>
      <c r="M12" s="16">
        <v>6.1424657534246601</v>
      </c>
      <c r="N12" s="12" t="s">
        <v>938</v>
      </c>
    </row>
    <row r="13" spans="2:14" s="1" customFormat="1" ht="11.1" customHeight="1" x14ac:dyDescent="0.15">
      <c r="B13" s="12" t="s">
        <v>932</v>
      </c>
      <c r="C13" s="12" t="s">
        <v>933</v>
      </c>
      <c r="D13" s="13">
        <v>500000000</v>
      </c>
      <c r="E13" s="222">
        <v>43377</v>
      </c>
      <c r="F13" s="222"/>
      <c r="G13" s="14">
        <v>45934</v>
      </c>
      <c r="H13" s="12" t="s">
        <v>1</v>
      </c>
      <c r="I13" s="12" t="s">
        <v>924</v>
      </c>
      <c r="J13" s="15">
        <v>6.2500000000000003E-3</v>
      </c>
      <c r="K13" s="12" t="s">
        <v>925</v>
      </c>
      <c r="L13" s="12" t="s">
        <v>934</v>
      </c>
      <c r="M13" s="16">
        <v>3.67671232876712</v>
      </c>
      <c r="N13" s="12" t="s">
        <v>939</v>
      </c>
    </row>
    <row r="14" spans="2:14" s="1" customFormat="1" ht="14.85" customHeight="1" x14ac:dyDescent="0.15">
      <c r="B14" s="17"/>
      <c r="C14" s="18"/>
      <c r="D14" s="19">
        <v>2250000000</v>
      </c>
      <c r="E14" s="223"/>
      <c r="F14" s="223"/>
      <c r="G14" s="17"/>
      <c r="H14" s="17"/>
      <c r="I14" s="17"/>
      <c r="J14" s="17"/>
      <c r="K14" s="17"/>
      <c r="L14" s="17"/>
      <c r="M14" s="17"/>
      <c r="N14" s="17"/>
    </row>
    <row r="15" spans="2:14" s="1" customFormat="1" ht="5.85" customHeight="1" x14ac:dyDescent="0.15"/>
    <row r="16" spans="2:14" s="1" customFormat="1" ht="19.7" customHeight="1" x14ac:dyDescent="0.15">
      <c r="B16" s="216" t="s">
        <v>942</v>
      </c>
      <c r="C16" s="216"/>
      <c r="D16" s="216"/>
      <c r="E16" s="216"/>
      <c r="F16" s="216"/>
      <c r="G16" s="216"/>
      <c r="H16" s="216"/>
      <c r="I16" s="216"/>
      <c r="J16" s="216"/>
      <c r="K16" s="216"/>
      <c r="L16" s="216"/>
      <c r="M16" s="216"/>
      <c r="N16" s="216"/>
    </row>
    <row r="17" spans="2:7" s="1" customFormat="1" ht="2.65" customHeight="1" x14ac:dyDescent="0.15"/>
    <row r="18" spans="2:7" s="1" customFormat="1" ht="15.95" customHeight="1" x14ac:dyDescent="0.15">
      <c r="B18" s="8" t="s">
        <v>943</v>
      </c>
      <c r="F18" s="225">
        <v>2250000000</v>
      </c>
      <c r="G18" s="225"/>
    </row>
    <row r="19" spans="2:7" s="1" customFormat="1" ht="15.95" customHeight="1" x14ac:dyDescent="0.15">
      <c r="B19" s="209" t="s">
        <v>944</v>
      </c>
      <c r="C19" s="209"/>
      <c r="F19" s="20"/>
      <c r="G19" s="21">
        <v>5.4166666666666703E-3</v>
      </c>
    </row>
    <row r="20" spans="2:7" s="1" customFormat="1" ht="13.9" customHeight="1" x14ac:dyDescent="0.15">
      <c r="B20" s="209" t="s">
        <v>945</v>
      </c>
      <c r="C20" s="209"/>
      <c r="F20" s="22"/>
      <c r="G20" s="23">
        <v>3.8368340943683399</v>
      </c>
    </row>
    <row r="21" spans="2:7" s="1" customFormat="1" ht="2.1" customHeight="1" x14ac:dyDescent="0.15">
      <c r="B21" s="209"/>
      <c r="C21" s="209"/>
    </row>
    <row r="22" spans="2:7" s="1" customFormat="1" ht="15.95" customHeight="1" x14ac:dyDescent="0.15">
      <c r="B22" s="24" t="s">
        <v>946</v>
      </c>
    </row>
    <row r="23" spans="2:7" s="1" customFormat="1" ht="23.45" customHeight="1" x14ac:dyDescent="0.15"/>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honeticPr fontId="64" type="noConversion"/>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214"/>
    </row>
    <row r="2" spans="2:6" s="1" customFormat="1" ht="22.9" customHeight="1" x14ac:dyDescent="0.15">
      <c r="B2" s="214"/>
      <c r="C2" s="219" t="s">
        <v>907</v>
      </c>
      <c r="D2" s="219"/>
      <c r="E2" s="219"/>
      <c r="F2" s="219"/>
    </row>
    <row r="3" spans="2:6" s="1" customFormat="1" ht="7.5" customHeight="1" x14ac:dyDescent="0.15">
      <c r="B3" s="214"/>
    </row>
    <row r="4" spans="2:6" s="1" customFormat="1" ht="4.3499999999999996" customHeight="1" x14ac:dyDescent="0.15"/>
    <row r="5" spans="2:6" s="1" customFormat="1" ht="33" customHeight="1" x14ac:dyDescent="0.15">
      <c r="B5" s="215" t="s">
        <v>963</v>
      </c>
      <c r="C5" s="215"/>
      <c r="D5" s="215"/>
      <c r="E5" s="215"/>
      <c r="F5" s="215"/>
    </row>
    <row r="6" spans="2:6" s="1" customFormat="1" ht="9.6" customHeight="1" x14ac:dyDescent="0.15"/>
    <row r="7" spans="2:6" s="1" customFormat="1" ht="19.149999999999999" customHeight="1" x14ac:dyDescent="0.15">
      <c r="B7" s="226" t="s">
        <v>964</v>
      </c>
      <c r="C7" s="226"/>
      <c r="D7" s="226"/>
      <c r="E7" s="226"/>
      <c r="F7" s="226"/>
    </row>
    <row r="8" spans="2:6" s="1" customFormat="1" ht="12.75" customHeight="1" x14ac:dyDescent="0.15"/>
    <row r="9" spans="2:6" s="1" customFormat="1" ht="15.95" customHeight="1" x14ac:dyDescent="0.15">
      <c r="B9" s="6" t="s">
        <v>947</v>
      </c>
      <c r="C9" s="25" t="s">
        <v>948</v>
      </c>
      <c r="D9" s="25" t="s">
        <v>949</v>
      </c>
      <c r="E9" s="25" t="s">
        <v>950</v>
      </c>
    </row>
    <row r="10" spans="2:6" s="1" customFormat="1" ht="14.85" customHeight="1" x14ac:dyDescent="0.15">
      <c r="B10" s="8" t="s">
        <v>951</v>
      </c>
      <c r="C10" s="26" t="s">
        <v>952</v>
      </c>
      <c r="D10" s="26" t="s">
        <v>953</v>
      </c>
      <c r="E10" s="26" t="s">
        <v>954</v>
      </c>
    </row>
    <row r="11" spans="2:6" s="1" customFormat="1" ht="14.85" customHeight="1" x14ac:dyDescent="0.15">
      <c r="B11" s="8" t="s">
        <v>955</v>
      </c>
      <c r="C11" s="26" t="s">
        <v>956</v>
      </c>
      <c r="D11" s="26" t="s">
        <v>953</v>
      </c>
      <c r="E11" s="26" t="s">
        <v>957</v>
      </c>
    </row>
    <row r="12" spans="2:6" s="1" customFormat="1" ht="14.85" customHeight="1" x14ac:dyDescent="0.15">
      <c r="B12" s="8" t="s">
        <v>958</v>
      </c>
      <c r="C12" s="26" t="s">
        <v>952</v>
      </c>
      <c r="D12" s="26" t="s">
        <v>953</v>
      </c>
      <c r="E12" s="26" t="s">
        <v>959</v>
      </c>
    </row>
    <row r="13" spans="2:6" s="1" customFormat="1" ht="28.7" customHeight="1" x14ac:dyDescent="0.15"/>
    <row r="14" spans="2:6" s="1" customFormat="1" ht="19.149999999999999" customHeight="1" x14ac:dyDescent="0.15">
      <c r="B14" s="226" t="s">
        <v>965</v>
      </c>
      <c r="C14" s="226"/>
      <c r="D14" s="226"/>
      <c r="E14" s="226"/>
      <c r="F14" s="226"/>
    </row>
    <row r="15" spans="2:6" s="1" customFormat="1" ht="15.95" customHeight="1" x14ac:dyDescent="0.15"/>
    <row r="16" spans="2:6" s="1" customFormat="1" ht="15.95" customHeight="1" x14ac:dyDescent="0.15">
      <c r="B16" s="6" t="s">
        <v>947</v>
      </c>
      <c r="C16" s="25" t="s">
        <v>948</v>
      </c>
      <c r="D16" s="25" t="s">
        <v>949</v>
      </c>
    </row>
    <row r="17" spans="2:4" s="1" customFormat="1" ht="14.85" customHeight="1" x14ac:dyDescent="0.15">
      <c r="B17" s="8" t="s">
        <v>951</v>
      </c>
      <c r="C17" s="26" t="s">
        <v>960</v>
      </c>
      <c r="D17" s="26"/>
    </row>
    <row r="18" spans="2:4" s="1" customFormat="1" ht="14.85" customHeight="1" x14ac:dyDescent="0.15">
      <c r="B18" s="8" t="s">
        <v>955</v>
      </c>
      <c r="C18" s="26" t="s">
        <v>961</v>
      </c>
      <c r="D18" s="26" t="s">
        <v>953</v>
      </c>
    </row>
    <row r="19" spans="2:4" s="1" customFormat="1" ht="14.85" customHeight="1" x14ac:dyDescent="0.15">
      <c r="B19" s="8" t="s">
        <v>958</v>
      </c>
      <c r="C19" s="26" t="s">
        <v>962</v>
      </c>
      <c r="D19" s="26" t="s">
        <v>953</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0"/>
  <sheetViews>
    <sheetView zoomScaleNormal="100" workbookViewId="0"/>
  </sheetViews>
  <sheetFormatPr defaultRowHeight="12.7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9" width="0.28515625" customWidth="1"/>
    <col min="10" max="10" width="0.5703125" customWidth="1"/>
    <col min="11" max="11" width="0.28515625" customWidth="1"/>
    <col min="12" max="12" width="0.42578125" customWidth="1"/>
    <col min="13" max="13" width="1.140625" customWidth="1"/>
    <col min="14" max="14" width="0.28515625" customWidth="1"/>
    <col min="15" max="15" width="0.42578125" customWidth="1"/>
    <col min="16" max="16" width="0.7109375" customWidth="1"/>
    <col min="17" max="17" width="1" customWidth="1"/>
    <col min="18" max="18" width="0.7109375" customWidth="1"/>
    <col min="19" max="19" width="0.42578125" customWidth="1"/>
    <col min="20" max="20" width="2" customWidth="1"/>
    <col min="21" max="21" width="7.42578125" customWidth="1"/>
    <col min="22" max="22" width="0.28515625" customWidth="1"/>
  </cols>
  <sheetData>
    <row r="1" spans="3:23" s="1" customFormat="1" ht="9" customHeight="1" x14ac:dyDescent="0.15">
      <c r="C1" s="214"/>
    </row>
    <row r="2" spans="3:23" s="1" customFormat="1" ht="22.9" customHeight="1" x14ac:dyDescent="0.15">
      <c r="C2" s="214"/>
    </row>
    <row r="3" spans="3:23" s="1" customFormat="1" ht="5.85" customHeight="1" x14ac:dyDescent="0.15">
      <c r="C3" s="214"/>
      <c r="D3" s="236"/>
      <c r="E3" s="236"/>
      <c r="F3" s="236"/>
      <c r="G3" s="236"/>
      <c r="H3" s="236"/>
      <c r="I3" s="236"/>
      <c r="J3" s="236"/>
      <c r="K3" s="236"/>
      <c r="L3" s="236"/>
      <c r="M3" s="236"/>
      <c r="N3" s="236"/>
      <c r="O3" s="236"/>
      <c r="P3" s="236"/>
      <c r="Q3" s="236"/>
      <c r="R3" s="236"/>
      <c r="S3" s="236"/>
      <c r="T3" s="236"/>
    </row>
    <row r="4" spans="3:23" s="1" customFormat="1" ht="11.1" customHeight="1" x14ac:dyDescent="0.15">
      <c r="D4" s="236"/>
      <c r="E4" s="236"/>
      <c r="F4" s="236"/>
      <c r="G4" s="236"/>
      <c r="H4" s="236"/>
      <c r="I4" s="236"/>
      <c r="J4" s="236"/>
      <c r="K4" s="236"/>
      <c r="L4" s="236"/>
      <c r="M4" s="236"/>
      <c r="N4" s="236"/>
      <c r="O4" s="236"/>
      <c r="P4" s="236"/>
      <c r="Q4" s="236"/>
      <c r="R4" s="236"/>
      <c r="S4" s="236"/>
      <c r="T4" s="236"/>
    </row>
    <row r="5" spans="3:23" s="1" customFormat="1" ht="33" customHeight="1" x14ac:dyDescent="0.15">
      <c r="C5" s="215" t="s">
        <v>972</v>
      </c>
      <c r="D5" s="215"/>
      <c r="E5" s="215"/>
      <c r="F5" s="215"/>
      <c r="G5" s="215"/>
      <c r="H5" s="215"/>
      <c r="I5" s="215"/>
      <c r="J5" s="215"/>
      <c r="K5" s="215"/>
      <c r="L5" s="215"/>
      <c r="M5" s="215"/>
      <c r="N5" s="215"/>
      <c r="O5" s="215"/>
      <c r="P5" s="215"/>
      <c r="Q5" s="215"/>
      <c r="R5" s="215"/>
      <c r="S5" s="215"/>
      <c r="T5" s="215"/>
      <c r="U5" s="215"/>
      <c r="V5" s="215"/>
    </row>
    <row r="6" spans="3:23" s="1" customFormat="1" ht="14.45" customHeight="1" x14ac:dyDescent="0.15">
      <c r="C6" s="8" t="s">
        <v>973</v>
      </c>
    </row>
    <row r="7" spans="3:23" s="1" customFormat="1" ht="5.85" customHeight="1" x14ac:dyDescent="0.15"/>
    <row r="8" spans="3:23" s="1" customFormat="1" ht="19.149999999999999" customHeight="1" x14ac:dyDescent="0.15">
      <c r="C8" s="216" t="s">
        <v>974</v>
      </c>
      <c r="D8" s="216"/>
      <c r="E8" s="216"/>
      <c r="F8" s="216"/>
      <c r="G8" s="216"/>
      <c r="H8" s="216"/>
      <c r="I8" s="216"/>
      <c r="J8" s="216"/>
      <c r="K8" s="216"/>
      <c r="L8" s="216"/>
      <c r="M8" s="216"/>
      <c r="N8" s="216"/>
      <c r="O8" s="216"/>
      <c r="P8" s="216"/>
      <c r="Q8" s="216"/>
      <c r="R8" s="216"/>
      <c r="S8" s="216"/>
      <c r="T8" s="216"/>
      <c r="U8" s="216"/>
      <c r="V8" s="216"/>
    </row>
    <row r="9" spans="3:23" s="1" customFormat="1" ht="4.3499999999999996" customHeight="1" x14ac:dyDescent="0.15"/>
    <row r="10" spans="3:23" s="1" customFormat="1" ht="15.95" customHeight="1" x14ac:dyDescent="0.15">
      <c r="C10" s="209" t="s">
        <v>975</v>
      </c>
      <c r="D10" s="209"/>
      <c r="F10" s="225">
        <v>2250000000</v>
      </c>
      <c r="G10" s="225"/>
      <c r="H10" s="225"/>
      <c r="I10" s="225"/>
      <c r="J10" s="225"/>
      <c r="K10" s="225"/>
      <c r="L10" s="225"/>
      <c r="M10" s="225"/>
      <c r="N10" s="225"/>
      <c r="O10" s="225"/>
      <c r="P10" s="225"/>
      <c r="Q10" s="225"/>
      <c r="R10" s="225"/>
      <c r="S10" s="225"/>
      <c r="T10" s="225"/>
      <c r="U10" s="225"/>
      <c r="W10" s="24" t="s">
        <v>976</v>
      </c>
    </row>
    <row r="11" spans="3:23" s="1" customFormat="1" ht="6.95" customHeight="1" x14ac:dyDescent="0.15"/>
    <row r="12" spans="3:23" s="1" customFormat="1" ht="15.95" customHeight="1" x14ac:dyDescent="0.15">
      <c r="C12" s="209" t="s">
        <v>978</v>
      </c>
      <c r="D12" s="209"/>
      <c r="F12" s="225">
        <v>2942446656.83002</v>
      </c>
      <c r="G12" s="225"/>
      <c r="H12" s="225"/>
      <c r="I12" s="225"/>
      <c r="J12" s="225"/>
      <c r="K12" s="225"/>
      <c r="L12" s="225"/>
      <c r="M12" s="225"/>
      <c r="N12" s="225"/>
      <c r="O12" s="225"/>
      <c r="P12" s="225"/>
      <c r="Q12" s="225"/>
      <c r="R12" s="225"/>
      <c r="S12" s="225"/>
      <c r="T12" s="225"/>
      <c r="U12" s="225"/>
      <c r="W12" s="28" t="s">
        <v>977</v>
      </c>
    </row>
    <row r="13" spans="3:23" s="1" customFormat="1" ht="6.95" customHeight="1" x14ac:dyDescent="0.15"/>
    <row r="14" spans="3:23" s="1" customFormat="1" ht="14.85" customHeight="1" x14ac:dyDescent="0.15">
      <c r="C14" s="209" t="s">
        <v>979</v>
      </c>
      <c r="D14" s="209"/>
      <c r="F14" s="225">
        <v>18000000</v>
      </c>
      <c r="G14" s="225"/>
      <c r="H14" s="225"/>
      <c r="I14" s="225"/>
      <c r="J14" s="225"/>
      <c r="K14" s="225"/>
      <c r="L14" s="225"/>
      <c r="M14" s="225"/>
      <c r="N14" s="225"/>
      <c r="O14" s="225"/>
      <c r="P14" s="225"/>
      <c r="Q14" s="225"/>
      <c r="R14" s="225"/>
      <c r="S14" s="225"/>
      <c r="T14" s="225"/>
      <c r="U14" s="225"/>
      <c r="W14" s="28" t="s">
        <v>980</v>
      </c>
    </row>
    <row r="15" spans="3:23" s="1" customFormat="1" ht="7.5" customHeight="1" x14ac:dyDescent="0.15"/>
    <row r="16" spans="3:23" s="1" customFormat="1" ht="14.85" customHeight="1" x14ac:dyDescent="0.15">
      <c r="C16" s="209" t="s">
        <v>981</v>
      </c>
      <c r="D16" s="209"/>
      <c r="F16" s="225">
        <v>129151834.64</v>
      </c>
      <c r="G16" s="225"/>
      <c r="H16" s="225"/>
      <c r="I16" s="225"/>
      <c r="J16" s="225"/>
      <c r="K16" s="225"/>
      <c r="L16" s="225"/>
      <c r="M16" s="225"/>
      <c r="N16" s="225"/>
      <c r="O16" s="225"/>
      <c r="P16" s="225"/>
      <c r="Q16" s="225"/>
      <c r="R16" s="225"/>
      <c r="S16" s="225"/>
      <c r="T16" s="225"/>
      <c r="U16" s="225"/>
      <c r="W16" s="28" t="s">
        <v>982</v>
      </c>
    </row>
    <row r="17" spans="2:23" s="1" customFormat="1" ht="7.5" customHeight="1" x14ac:dyDescent="0.15"/>
    <row r="18" spans="2:23" s="1" customFormat="1" ht="15.95" customHeight="1" x14ac:dyDescent="0.15">
      <c r="C18" s="209" t="s">
        <v>983</v>
      </c>
      <c r="D18" s="209"/>
      <c r="E18" s="232">
        <v>0.37315488509778699</v>
      </c>
      <c r="F18" s="232"/>
      <c r="G18" s="232"/>
      <c r="H18" s="232"/>
      <c r="I18" s="232"/>
      <c r="J18" s="232"/>
      <c r="K18" s="232"/>
      <c r="L18" s="232"/>
      <c r="M18" s="232"/>
      <c r="N18" s="232"/>
      <c r="O18" s="232"/>
      <c r="P18" s="232"/>
      <c r="Q18" s="232"/>
      <c r="R18" s="232"/>
      <c r="S18" s="232"/>
      <c r="T18" s="232"/>
      <c r="U18" s="232"/>
    </row>
    <row r="19" spans="2:23" s="1" customFormat="1" ht="15.95" customHeight="1" x14ac:dyDescent="0.15"/>
    <row r="20" spans="2:23" s="1" customFormat="1" ht="19.149999999999999" customHeight="1" x14ac:dyDescent="0.15">
      <c r="B20" s="216" t="s">
        <v>984</v>
      </c>
      <c r="C20" s="216"/>
      <c r="D20" s="216"/>
      <c r="E20" s="216"/>
      <c r="F20" s="216"/>
      <c r="G20" s="216"/>
      <c r="H20" s="216"/>
      <c r="I20" s="216"/>
      <c r="J20" s="216"/>
      <c r="K20" s="216"/>
      <c r="L20" s="216"/>
      <c r="M20" s="216"/>
      <c r="N20" s="216"/>
      <c r="O20" s="216"/>
      <c r="P20" s="216"/>
      <c r="Q20" s="216"/>
      <c r="R20" s="216"/>
      <c r="S20" s="216"/>
      <c r="T20" s="216"/>
      <c r="U20" s="216"/>
    </row>
    <row r="21" spans="2:23" s="1" customFormat="1" ht="5.85" customHeight="1" x14ac:dyDescent="0.15"/>
    <row r="22" spans="2:23" s="1" customFormat="1" ht="14.85" customHeight="1" x14ac:dyDescent="0.15">
      <c r="C22" s="8" t="s">
        <v>966</v>
      </c>
      <c r="D22" s="27"/>
      <c r="E22" s="225">
        <v>2418242586.6515799</v>
      </c>
      <c r="F22" s="225"/>
      <c r="G22" s="225"/>
      <c r="H22" s="225"/>
      <c r="I22" s="225"/>
      <c r="J22" s="225"/>
      <c r="K22" s="225"/>
      <c r="L22" s="225"/>
      <c r="M22" s="225"/>
      <c r="N22" s="225"/>
      <c r="O22" s="225"/>
      <c r="P22" s="225"/>
      <c r="Q22" s="225"/>
      <c r="R22" s="225"/>
      <c r="S22" s="225"/>
      <c r="T22" s="225"/>
      <c r="U22" s="225"/>
      <c r="W22" s="28" t="s">
        <v>985</v>
      </c>
    </row>
    <row r="23" spans="2:23" s="1" customFormat="1" ht="9.6" customHeight="1" x14ac:dyDescent="0.15">
      <c r="C23" s="2"/>
      <c r="D23" s="27"/>
      <c r="E23" s="233"/>
      <c r="F23" s="233"/>
      <c r="G23" s="233"/>
      <c r="H23" s="233"/>
      <c r="I23" s="233"/>
      <c r="J23" s="233"/>
      <c r="K23" s="233"/>
      <c r="L23" s="233"/>
      <c r="M23" s="233"/>
      <c r="N23" s="233"/>
      <c r="O23" s="233"/>
      <c r="P23" s="233"/>
      <c r="Q23" s="233"/>
      <c r="R23" s="233"/>
      <c r="S23" s="233"/>
      <c r="T23" s="233"/>
      <c r="U23" s="233"/>
    </row>
    <row r="24" spans="2:23" s="1" customFormat="1" ht="14.45" customHeight="1" x14ac:dyDescent="0.15">
      <c r="C24" s="209" t="s">
        <v>967</v>
      </c>
      <c r="D24" s="209"/>
      <c r="E24" s="209"/>
      <c r="F24" s="209"/>
      <c r="G24" s="209"/>
      <c r="H24" s="209"/>
      <c r="I24" s="229"/>
      <c r="J24" s="229"/>
      <c r="K24" s="232">
        <v>1.07477448295626</v>
      </c>
      <c r="L24" s="232"/>
      <c r="M24" s="232"/>
      <c r="N24" s="232"/>
      <c r="O24" s="232"/>
      <c r="P24" s="232"/>
      <c r="Q24" s="232"/>
      <c r="R24" s="232"/>
      <c r="S24" s="232"/>
      <c r="T24" s="232"/>
      <c r="U24" s="232"/>
      <c r="W24" s="227" t="s">
        <v>986</v>
      </c>
    </row>
    <row r="25" spans="2:23" s="1" customFormat="1" ht="9" customHeight="1" x14ac:dyDescent="0.15">
      <c r="C25" s="2"/>
      <c r="D25" s="27"/>
      <c r="E25" s="233"/>
      <c r="F25" s="233"/>
      <c r="G25" s="233"/>
      <c r="H25" s="233"/>
      <c r="I25" s="233"/>
      <c r="J25" s="233"/>
      <c r="K25" s="233"/>
      <c r="L25" s="233"/>
      <c r="M25" s="233"/>
      <c r="N25" s="233"/>
      <c r="O25" s="233"/>
      <c r="P25" s="233"/>
      <c r="Q25" s="233"/>
      <c r="R25" s="233"/>
      <c r="S25" s="233"/>
      <c r="T25" s="233"/>
      <c r="U25" s="233"/>
      <c r="W25" s="227"/>
    </row>
    <row r="26" spans="2:23" s="1" customFormat="1" ht="14.85" customHeight="1" x14ac:dyDescent="0.15">
      <c r="C26" s="3" t="s">
        <v>968</v>
      </c>
      <c r="D26" s="27"/>
      <c r="E26" s="230" t="s">
        <v>969</v>
      </c>
      <c r="F26" s="230"/>
      <c r="G26" s="230"/>
      <c r="H26" s="230"/>
      <c r="I26" s="230"/>
      <c r="J26" s="230"/>
      <c r="K26" s="230"/>
      <c r="L26" s="230"/>
      <c r="M26" s="230"/>
      <c r="N26" s="230"/>
      <c r="O26" s="230"/>
      <c r="P26" s="230"/>
      <c r="Q26" s="230"/>
      <c r="R26" s="230"/>
      <c r="S26" s="230"/>
      <c r="T26" s="230"/>
      <c r="U26" s="230"/>
      <c r="W26" s="227"/>
    </row>
    <row r="27" spans="2:23" s="1" customFormat="1" ht="12.75" customHeight="1" x14ac:dyDescent="0.15"/>
    <row r="28" spans="2:23" s="1" customFormat="1" ht="19.149999999999999" customHeight="1" x14ac:dyDescent="0.15">
      <c r="C28" s="216" t="s">
        <v>987</v>
      </c>
      <c r="D28" s="216"/>
      <c r="E28" s="216"/>
      <c r="F28" s="216"/>
      <c r="G28" s="216"/>
      <c r="H28" s="216"/>
      <c r="I28" s="216"/>
      <c r="J28" s="216"/>
      <c r="K28" s="216"/>
      <c r="L28" s="216"/>
      <c r="M28" s="216"/>
      <c r="N28" s="216"/>
      <c r="O28" s="216"/>
      <c r="P28" s="216"/>
      <c r="Q28" s="216"/>
      <c r="R28" s="216"/>
      <c r="S28" s="216"/>
      <c r="T28" s="216"/>
      <c r="U28" s="216"/>
      <c r="V28" s="216"/>
    </row>
    <row r="29" spans="2:23" s="1" customFormat="1" ht="3.75" customHeight="1" x14ac:dyDescent="0.15"/>
    <row r="30" spans="2:23" s="1" customFormat="1" ht="14.85" customHeight="1" x14ac:dyDescent="0.15">
      <c r="B30" s="209" t="s">
        <v>988</v>
      </c>
      <c r="C30" s="209"/>
      <c r="D30" s="209"/>
      <c r="F30" s="225">
        <v>17928464.789999999</v>
      </c>
      <c r="G30" s="225"/>
      <c r="H30" s="225"/>
      <c r="I30" s="225"/>
      <c r="J30" s="225"/>
      <c r="K30" s="225"/>
      <c r="L30" s="225"/>
      <c r="M30" s="225"/>
      <c r="N30" s="225"/>
      <c r="O30" s="225"/>
      <c r="P30" s="225"/>
      <c r="Q30" s="225"/>
      <c r="R30" s="225"/>
      <c r="S30" s="225"/>
      <c r="T30" s="225"/>
      <c r="U30" s="225"/>
      <c r="W30" s="28" t="s">
        <v>989</v>
      </c>
    </row>
    <row r="31" spans="2:23" s="1" customFormat="1" ht="5.85" customHeight="1" x14ac:dyDescent="0.15"/>
    <row r="32" spans="2:23" s="1" customFormat="1" ht="15.95" customHeight="1" x14ac:dyDescent="0.15">
      <c r="B32" s="209" t="s">
        <v>991</v>
      </c>
      <c r="C32" s="209"/>
      <c r="D32" s="209"/>
      <c r="F32" s="225">
        <v>129151834.64</v>
      </c>
      <c r="G32" s="225"/>
      <c r="H32" s="225"/>
      <c r="I32" s="225"/>
      <c r="J32" s="225"/>
      <c r="K32" s="225"/>
      <c r="L32" s="225"/>
      <c r="M32" s="225"/>
      <c r="N32" s="225"/>
      <c r="O32" s="225"/>
      <c r="P32" s="225"/>
      <c r="Q32" s="225"/>
      <c r="R32" s="225"/>
      <c r="S32" s="225"/>
      <c r="T32" s="225"/>
      <c r="U32" s="225"/>
      <c r="W32" s="28" t="s">
        <v>990</v>
      </c>
    </row>
    <row r="33" spans="3:23" s="1" customFormat="1" ht="5.25" customHeight="1" x14ac:dyDescent="0.15"/>
    <row r="34" spans="3:23" s="1" customFormat="1" ht="14.85" customHeight="1" x14ac:dyDescent="0.15">
      <c r="C34" s="8" t="s">
        <v>966</v>
      </c>
      <c r="D34" s="229"/>
      <c r="E34" s="229"/>
      <c r="F34" s="229"/>
      <c r="G34" s="225">
        <v>2418242586.6515799</v>
      </c>
      <c r="H34" s="225"/>
      <c r="I34" s="225"/>
      <c r="J34" s="225"/>
      <c r="K34" s="225"/>
      <c r="L34" s="225"/>
      <c r="M34" s="225"/>
      <c r="N34" s="225"/>
      <c r="O34" s="225"/>
      <c r="P34" s="225"/>
      <c r="Q34" s="225"/>
      <c r="R34" s="225"/>
      <c r="S34" s="225"/>
      <c r="T34" s="225"/>
      <c r="U34" s="225"/>
    </row>
    <row r="35" spans="3:23" s="1" customFormat="1" ht="6.4" customHeight="1" x14ac:dyDescent="0.15">
      <c r="C35" s="2"/>
      <c r="D35" s="229"/>
      <c r="E35" s="229"/>
      <c r="F35" s="229"/>
      <c r="G35" s="233"/>
      <c r="H35" s="233"/>
      <c r="I35" s="233"/>
      <c r="J35" s="233"/>
      <c r="K35" s="233"/>
      <c r="L35" s="233"/>
      <c r="M35" s="233"/>
      <c r="N35" s="233"/>
      <c r="O35" s="233"/>
      <c r="P35" s="233"/>
      <c r="Q35" s="233"/>
      <c r="R35" s="233"/>
      <c r="S35" s="233"/>
      <c r="T35" s="233"/>
      <c r="U35" s="233"/>
      <c r="W35" s="227" t="s">
        <v>992</v>
      </c>
    </row>
    <row r="36" spans="3:23" s="1" customFormat="1" ht="13.35" customHeight="1" x14ac:dyDescent="0.15">
      <c r="C36" s="8" t="s">
        <v>970</v>
      </c>
      <c r="D36" s="229"/>
      <c r="E36" s="229"/>
      <c r="F36" s="229"/>
      <c r="G36" s="232">
        <v>1.14014350492515</v>
      </c>
      <c r="H36" s="232"/>
      <c r="I36" s="232"/>
      <c r="J36" s="232"/>
      <c r="K36" s="232"/>
      <c r="L36" s="232"/>
      <c r="M36" s="232"/>
      <c r="N36" s="232"/>
      <c r="O36" s="232"/>
      <c r="P36" s="232"/>
      <c r="Q36" s="232"/>
      <c r="R36" s="232"/>
      <c r="S36" s="232"/>
      <c r="T36" s="232"/>
      <c r="U36" s="232"/>
      <c r="W36" s="227"/>
    </row>
    <row r="37" spans="3:23" s="1" customFormat="1" ht="5.85" customHeight="1" x14ac:dyDescent="0.15">
      <c r="C37" s="2"/>
      <c r="D37" s="229"/>
      <c r="E37" s="229"/>
      <c r="F37" s="229"/>
      <c r="G37" s="233"/>
      <c r="H37" s="233"/>
      <c r="I37" s="233"/>
      <c r="J37" s="233"/>
      <c r="K37" s="233"/>
      <c r="L37" s="233"/>
      <c r="M37" s="233"/>
      <c r="N37" s="233"/>
      <c r="O37" s="233"/>
      <c r="P37" s="233"/>
      <c r="Q37" s="233"/>
      <c r="R37" s="233"/>
      <c r="S37" s="233"/>
      <c r="T37" s="233"/>
      <c r="U37" s="233"/>
      <c r="W37" s="227"/>
    </row>
    <row r="38" spans="3:23" s="1" customFormat="1" ht="14.85" customHeight="1" x14ac:dyDescent="0.15">
      <c r="C38" s="3" t="s">
        <v>971</v>
      </c>
      <c r="D38" s="229"/>
      <c r="E38" s="229"/>
      <c r="F38" s="229"/>
      <c r="G38" s="230" t="s">
        <v>969</v>
      </c>
      <c r="H38" s="230"/>
      <c r="I38" s="230"/>
      <c r="J38" s="230"/>
      <c r="K38" s="230"/>
      <c r="L38" s="230"/>
      <c r="M38" s="230"/>
      <c r="N38" s="230"/>
      <c r="O38" s="230"/>
      <c r="P38" s="230"/>
      <c r="Q38" s="230"/>
      <c r="R38" s="230"/>
      <c r="S38" s="230"/>
      <c r="T38" s="230"/>
      <c r="U38" s="230"/>
    </row>
    <row r="39" spans="3:23" s="1" customFormat="1" ht="12.2" customHeight="1" x14ac:dyDescent="0.15"/>
    <row r="40" spans="3:23" s="1" customFormat="1" ht="19.149999999999999" customHeight="1" x14ac:dyDescent="0.15">
      <c r="C40" s="216" t="s">
        <v>993</v>
      </c>
      <c r="D40" s="216"/>
      <c r="E40" s="216"/>
      <c r="F40" s="216"/>
      <c r="G40" s="216"/>
      <c r="H40" s="216"/>
      <c r="I40" s="216"/>
      <c r="J40" s="216"/>
      <c r="K40" s="216"/>
      <c r="L40" s="216"/>
      <c r="M40" s="216"/>
      <c r="N40" s="216"/>
      <c r="O40" s="216"/>
      <c r="P40" s="216"/>
      <c r="Q40" s="216"/>
      <c r="R40" s="216"/>
      <c r="S40" s="216"/>
      <c r="T40" s="216"/>
      <c r="U40" s="216"/>
      <c r="V40" s="216"/>
    </row>
    <row r="41" spans="3:23" s="1" customFormat="1" ht="5.25" customHeight="1" x14ac:dyDescent="0.15"/>
    <row r="42" spans="3:23" s="1" customFormat="1" ht="15.95" customHeight="1" x14ac:dyDescent="0.15">
      <c r="C42" s="209" t="s">
        <v>995</v>
      </c>
      <c r="D42" s="209"/>
      <c r="F42" s="237">
        <v>373032294.86000299</v>
      </c>
      <c r="G42" s="237"/>
      <c r="H42" s="237"/>
      <c r="I42" s="237"/>
      <c r="J42" s="237"/>
      <c r="K42" s="237"/>
      <c r="L42" s="237"/>
      <c r="M42" s="237"/>
      <c r="N42" s="237"/>
      <c r="O42" s="237"/>
      <c r="P42" s="237"/>
      <c r="Q42" s="237"/>
      <c r="R42" s="237"/>
      <c r="S42" s="237"/>
      <c r="T42" s="237"/>
      <c r="U42" s="237"/>
      <c r="W42" s="28" t="s">
        <v>994</v>
      </c>
    </row>
    <row r="43" spans="3:23" s="1" customFormat="1" ht="7.9" customHeight="1" x14ac:dyDescent="0.15"/>
    <row r="44" spans="3:23" s="1" customFormat="1" ht="14.45" customHeight="1" x14ac:dyDescent="0.15">
      <c r="C44" s="238" t="s">
        <v>996</v>
      </c>
      <c r="D44" s="238"/>
      <c r="F44" s="225">
        <v>372396294.86000299</v>
      </c>
      <c r="G44" s="225"/>
      <c r="H44" s="225"/>
      <c r="I44" s="225"/>
      <c r="J44" s="225"/>
      <c r="K44" s="225"/>
      <c r="L44" s="225"/>
      <c r="M44" s="225"/>
      <c r="N44" s="225"/>
      <c r="O44" s="225"/>
      <c r="P44" s="225"/>
      <c r="Q44" s="225"/>
      <c r="R44" s="225"/>
      <c r="S44" s="225"/>
      <c r="T44" s="225"/>
      <c r="U44" s="225"/>
    </row>
    <row r="45" spans="3:23" s="1" customFormat="1" ht="7.5" customHeight="1" x14ac:dyDescent="0.15"/>
    <row r="46" spans="3:23" s="1" customFormat="1" ht="14.45" customHeight="1" x14ac:dyDescent="0.15">
      <c r="C46" s="238" t="s">
        <v>997</v>
      </c>
      <c r="D46" s="238"/>
      <c r="F46" s="225">
        <v>636000</v>
      </c>
      <c r="G46" s="225"/>
      <c r="H46" s="225"/>
      <c r="I46" s="225"/>
      <c r="J46" s="225"/>
      <c r="K46" s="225"/>
      <c r="L46" s="225"/>
      <c r="M46" s="225"/>
      <c r="N46" s="225"/>
      <c r="O46" s="225"/>
      <c r="P46" s="225"/>
      <c r="Q46" s="225"/>
      <c r="R46" s="225"/>
      <c r="S46" s="225"/>
      <c r="T46" s="225"/>
      <c r="U46" s="225"/>
    </row>
    <row r="47" spans="3:23" s="1" customFormat="1" ht="9" customHeight="1" x14ac:dyDescent="0.15"/>
    <row r="48" spans="3:23" s="1" customFormat="1" ht="14.45" customHeight="1" x14ac:dyDescent="0.15">
      <c r="C48" s="238" t="s">
        <v>998</v>
      </c>
      <c r="D48" s="238"/>
      <c r="F48" s="234" t="s">
        <v>91</v>
      </c>
      <c r="G48" s="234"/>
      <c r="H48" s="234"/>
      <c r="I48" s="234"/>
      <c r="J48" s="234"/>
      <c r="K48" s="234"/>
      <c r="L48" s="234"/>
      <c r="M48" s="234"/>
      <c r="N48" s="234"/>
      <c r="O48" s="234"/>
      <c r="P48" s="234"/>
      <c r="Q48" s="234"/>
      <c r="R48" s="234"/>
      <c r="S48" s="234"/>
      <c r="T48" s="234"/>
      <c r="U48" s="234"/>
    </row>
    <row r="49" spans="3:23" s="1" customFormat="1" ht="7.9" customHeight="1" x14ac:dyDescent="0.15"/>
    <row r="50" spans="3:23" s="1" customFormat="1" ht="14.45" customHeight="1" x14ac:dyDescent="0.15">
      <c r="C50" s="238" t="s">
        <v>999</v>
      </c>
      <c r="D50" s="238"/>
      <c r="F50" s="234" t="s">
        <v>91</v>
      </c>
      <c r="G50" s="234"/>
      <c r="H50" s="234"/>
      <c r="I50" s="234"/>
      <c r="J50" s="234"/>
      <c r="K50" s="234"/>
      <c r="L50" s="234"/>
      <c r="M50" s="234"/>
      <c r="N50" s="234"/>
      <c r="O50" s="234"/>
      <c r="P50" s="234"/>
      <c r="Q50" s="234"/>
      <c r="R50" s="234"/>
      <c r="S50" s="234"/>
      <c r="T50" s="234"/>
      <c r="U50" s="234"/>
    </row>
    <row r="51" spans="3:23" s="1" customFormat="1" ht="22.9" customHeight="1" x14ac:dyDescent="0.15"/>
    <row r="52" spans="3:23" s="1" customFormat="1" ht="15.95" customHeight="1" x14ac:dyDescent="0.15">
      <c r="C52" s="209" t="s">
        <v>1001</v>
      </c>
      <c r="D52" s="209"/>
      <c r="F52" s="237">
        <v>3088876649.39502</v>
      </c>
      <c r="G52" s="237"/>
      <c r="H52" s="237"/>
      <c r="I52" s="237"/>
      <c r="J52" s="237"/>
      <c r="K52" s="237"/>
      <c r="L52" s="237"/>
      <c r="M52" s="237"/>
      <c r="N52" s="237"/>
      <c r="O52" s="237"/>
      <c r="P52" s="237"/>
      <c r="Q52" s="237"/>
      <c r="R52" s="237"/>
      <c r="S52" s="237"/>
      <c r="T52" s="237"/>
      <c r="U52" s="237"/>
      <c r="W52" s="28" t="s">
        <v>1000</v>
      </c>
    </row>
    <row r="53" spans="3:23" s="1" customFormat="1" ht="8.4499999999999993" customHeight="1" x14ac:dyDescent="0.15"/>
    <row r="54" spans="3:23" s="1" customFormat="1" ht="14.85" customHeight="1" x14ac:dyDescent="0.15">
      <c r="C54" s="238" t="s">
        <v>1002</v>
      </c>
      <c r="D54" s="238"/>
      <c r="F54" s="225">
        <v>2942446656.83002</v>
      </c>
      <c r="G54" s="225"/>
      <c r="H54" s="225"/>
      <c r="I54" s="225"/>
      <c r="J54" s="225"/>
      <c r="K54" s="225"/>
      <c r="L54" s="225"/>
      <c r="M54" s="225"/>
      <c r="N54" s="225"/>
      <c r="O54" s="225"/>
      <c r="P54" s="225"/>
      <c r="Q54" s="225"/>
      <c r="R54" s="225"/>
      <c r="S54" s="225"/>
      <c r="T54" s="225"/>
      <c r="U54" s="225"/>
    </row>
    <row r="55" spans="3:23" s="1" customFormat="1" ht="7.5" customHeight="1" x14ac:dyDescent="0.15"/>
    <row r="56" spans="3:23" s="1" customFormat="1" ht="14.85" customHeight="1" x14ac:dyDescent="0.15">
      <c r="C56" s="238" t="s">
        <v>1003</v>
      </c>
      <c r="D56" s="238"/>
      <c r="F56" s="225">
        <v>17278157.925000001</v>
      </c>
      <c r="G56" s="225"/>
      <c r="H56" s="225"/>
      <c r="I56" s="225"/>
      <c r="J56" s="225"/>
      <c r="K56" s="225"/>
      <c r="L56" s="225"/>
      <c r="M56" s="225"/>
      <c r="N56" s="225"/>
      <c r="O56" s="225"/>
      <c r="P56" s="225"/>
      <c r="Q56" s="225"/>
      <c r="R56" s="225"/>
      <c r="S56" s="225"/>
      <c r="T56" s="225"/>
      <c r="U56" s="225"/>
    </row>
    <row r="57" spans="3:23" s="1" customFormat="1" ht="7.5" customHeight="1" x14ac:dyDescent="0.15"/>
    <row r="58" spans="3:23" s="1" customFormat="1" ht="14.85" customHeight="1" x14ac:dyDescent="0.15">
      <c r="C58" s="238" t="s">
        <v>1004</v>
      </c>
      <c r="D58" s="238"/>
      <c r="F58" s="225">
        <v>129151834.64</v>
      </c>
      <c r="G58" s="225"/>
      <c r="H58" s="225"/>
      <c r="I58" s="225"/>
      <c r="J58" s="225"/>
      <c r="K58" s="225"/>
      <c r="L58" s="225"/>
      <c r="M58" s="225"/>
      <c r="N58" s="225"/>
      <c r="O58" s="225"/>
      <c r="P58" s="225"/>
      <c r="Q58" s="225"/>
      <c r="R58" s="225"/>
      <c r="S58" s="225"/>
      <c r="T58" s="225"/>
      <c r="U58" s="225"/>
    </row>
    <row r="59" spans="3:23" s="1" customFormat="1" ht="7.5" customHeight="1" x14ac:dyDescent="0.15"/>
    <row r="60" spans="3:23" s="1" customFormat="1" ht="14.85" customHeight="1" x14ac:dyDescent="0.15">
      <c r="C60" s="238" t="s">
        <v>999</v>
      </c>
      <c r="D60" s="238"/>
      <c r="F60" s="234" t="s">
        <v>91</v>
      </c>
      <c r="G60" s="234"/>
      <c r="H60" s="234"/>
      <c r="I60" s="234"/>
      <c r="J60" s="234"/>
      <c r="K60" s="234"/>
      <c r="L60" s="234"/>
      <c r="M60" s="234"/>
      <c r="N60" s="234"/>
      <c r="O60" s="234"/>
      <c r="P60" s="234"/>
      <c r="Q60" s="234"/>
      <c r="R60" s="234"/>
      <c r="S60" s="234"/>
      <c r="T60" s="234"/>
      <c r="U60" s="234"/>
    </row>
    <row r="61" spans="3:23" s="1" customFormat="1" ht="70.900000000000006" customHeight="1" x14ac:dyDescent="0.15"/>
    <row r="62" spans="3:23" s="1" customFormat="1" ht="14.45" customHeight="1" x14ac:dyDescent="0.15">
      <c r="C62" s="209" t="s">
        <v>1005</v>
      </c>
      <c r="D62" s="209"/>
      <c r="F62" s="225">
        <v>65937500</v>
      </c>
      <c r="G62" s="225"/>
      <c r="H62" s="225"/>
      <c r="I62" s="225"/>
      <c r="J62" s="225"/>
      <c r="K62" s="225"/>
      <c r="L62" s="225"/>
      <c r="M62" s="225"/>
      <c r="N62" s="225"/>
      <c r="O62" s="225"/>
      <c r="P62" s="225"/>
      <c r="Q62" s="225"/>
      <c r="R62" s="225"/>
      <c r="S62" s="225"/>
      <c r="T62" s="225"/>
      <c r="U62" s="225"/>
      <c r="W62" s="28" t="s">
        <v>1006</v>
      </c>
    </row>
    <row r="63" spans="3:23" s="1" customFormat="1" ht="6.95" customHeight="1" x14ac:dyDescent="0.15"/>
    <row r="64" spans="3:23" s="1" customFormat="1" ht="15.95" customHeight="1" x14ac:dyDescent="0.15">
      <c r="C64" s="209" t="s">
        <v>1008</v>
      </c>
      <c r="D64" s="209"/>
      <c r="F64" s="225">
        <v>27068401.266945999</v>
      </c>
      <c r="G64" s="225"/>
      <c r="H64" s="225"/>
      <c r="I64" s="225"/>
      <c r="J64" s="225"/>
      <c r="K64" s="225"/>
      <c r="L64" s="225"/>
      <c r="M64" s="225"/>
      <c r="N64" s="225"/>
      <c r="O64" s="225"/>
      <c r="P64" s="225"/>
      <c r="Q64" s="225"/>
      <c r="R64" s="225"/>
      <c r="S64" s="225"/>
      <c r="T64" s="225"/>
      <c r="U64" s="225"/>
      <c r="W64" s="28" t="s">
        <v>1007</v>
      </c>
    </row>
    <row r="65" spans="3:23" s="1" customFormat="1" ht="10.7" customHeight="1" x14ac:dyDescent="0.15"/>
    <row r="66" spans="3:23" s="1" customFormat="1" ht="14.45" customHeight="1" x14ac:dyDescent="0.15">
      <c r="C66" s="209" t="s">
        <v>1009</v>
      </c>
      <c r="D66" s="209"/>
      <c r="F66" s="225">
        <v>2250000000</v>
      </c>
      <c r="G66" s="225"/>
      <c r="H66" s="225"/>
      <c r="I66" s="225"/>
      <c r="J66" s="225"/>
      <c r="K66" s="225"/>
      <c r="L66" s="225"/>
      <c r="M66" s="225"/>
      <c r="N66" s="225"/>
      <c r="O66" s="225"/>
      <c r="P66" s="225"/>
      <c r="Q66" s="225"/>
      <c r="R66" s="225"/>
      <c r="S66" s="225"/>
      <c r="T66" s="225"/>
      <c r="U66" s="225"/>
      <c r="W66" s="228" t="s">
        <v>1010</v>
      </c>
    </row>
    <row r="67" spans="3:23" s="1" customFormat="1" ht="2.1" customHeight="1" x14ac:dyDescent="0.15">
      <c r="W67" s="228"/>
    </row>
    <row r="68" spans="3:23" s="1" customFormat="1" ht="12.2" customHeight="1" x14ac:dyDescent="0.15"/>
    <row r="69" spans="3:23" s="1" customFormat="1" ht="14.45" customHeight="1" x14ac:dyDescent="0.15">
      <c r="C69" s="209" t="s">
        <v>1011</v>
      </c>
      <c r="D69" s="209"/>
      <c r="F69" s="225">
        <v>1118903042.98808</v>
      </c>
      <c r="G69" s="225"/>
      <c r="H69" s="225"/>
      <c r="I69" s="225"/>
      <c r="J69" s="225"/>
      <c r="K69" s="225"/>
      <c r="L69" s="225"/>
      <c r="M69" s="225"/>
      <c r="N69" s="225"/>
      <c r="O69" s="225"/>
      <c r="P69" s="225"/>
      <c r="Q69" s="225"/>
      <c r="R69" s="225"/>
      <c r="S69" s="225"/>
      <c r="T69" s="225"/>
      <c r="U69" s="225"/>
    </row>
    <row r="70" spans="3:23" s="1" customFormat="1" ht="12.2" customHeight="1" x14ac:dyDescent="0.15"/>
    <row r="71" spans="3:23" s="1" customFormat="1" ht="14.85" customHeight="1" x14ac:dyDescent="0.15">
      <c r="C71" s="3" t="s">
        <v>1012</v>
      </c>
      <c r="H71" s="230" t="s">
        <v>969</v>
      </c>
      <c r="I71" s="230"/>
      <c r="J71" s="230"/>
      <c r="K71" s="230"/>
      <c r="L71" s="230"/>
      <c r="M71" s="230"/>
      <c r="N71" s="230"/>
      <c r="O71" s="230"/>
      <c r="P71" s="230"/>
      <c r="Q71" s="230"/>
      <c r="R71" s="230"/>
      <c r="S71" s="230"/>
      <c r="T71" s="230"/>
      <c r="U71" s="230"/>
    </row>
    <row r="72" spans="3:23" s="1" customFormat="1" ht="14.45" customHeight="1" x14ac:dyDescent="0.15"/>
    <row r="73" spans="3:23" s="1" customFormat="1" ht="19.7" customHeight="1" x14ac:dyDescent="0.15">
      <c r="C73" s="216" t="s">
        <v>1013</v>
      </c>
      <c r="D73" s="216"/>
      <c r="E73" s="216"/>
      <c r="F73" s="216"/>
      <c r="G73" s="216"/>
      <c r="H73" s="216"/>
      <c r="I73" s="216"/>
      <c r="J73" s="216"/>
      <c r="K73" s="216"/>
      <c r="L73" s="216"/>
      <c r="M73" s="216"/>
      <c r="N73" s="216"/>
      <c r="O73" s="216"/>
      <c r="P73" s="216"/>
      <c r="Q73" s="216"/>
      <c r="R73" s="216"/>
      <c r="S73" s="216"/>
      <c r="T73" s="216"/>
      <c r="U73" s="216"/>
      <c r="V73" s="216"/>
    </row>
    <row r="74" spans="3:23" s="1" customFormat="1" ht="7.5" customHeight="1" x14ac:dyDescent="0.15"/>
    <row r="75" spans="3:23" s="1" customFormat="1" ht="14.85" customHeight="1" x14ac:dyDescent="0.15">
      <c r="C75" s="209" t="s">
        <v>1014</v>
      </c>
      <c r="D75" s="209"/>
      <c r="N75" s="225">
        <v>291710983.08499998</v>
      </c>
      <c r="O75" s="225"/>
      <c r="P75" s="225"/>
      <c r="Q75" s="225"/>
      <c r="R75" s="225"/>
      <c r="S75" s="225"/>
      <c r="T75" s="225"/>
      <c r="U75" s="225"/>
      <c r="V75" s="225"/>
      <c r="W75" s="28" t="s">
        <v>1015</v>
      </c>
    </row>
    <row r="76" spans="3:23" s="1" customFormat="1" ht="7.9" customHeight="1" x14ac:dyDescent="0.15"/>
    <row r="77" spans="3:23" s="1" customFormat="1" ht="14.85" customHeight="1" x14ac:dyDescent="0.15">
      <c r="C77" s="209" t="s">
        <v>1016</v>
      </c>
      <c r="D77" s="209"/>
      <c r="F77" s="225">
        <v>-10092356.329890501</v>
      </c>
      <c r="G77" s="225"/>
      <c r="H77" s="225"/>
      <c r="I77" s="225"/>
      <c r="J77" s="225"/>
      <c r="K77" s="225"/>
      <c r="L77" s="225"/>
      <c r="M77" s="225"/>
      <c r="N77" s="225"/>
      <c r="O77" s="225"/>
      <c r="P77" s="225"/>
      <c r="Q77" s="225"/>
      <c r="R77" s="225"/>
      <c r="S77" s="225"/>
      <c r="T77" s="225"/>
      <c r="U77" s="225"/>
      <c r="V77" s="225"/>
      <c r="W77" s="28" t="s">
        <v>1017</v>
      </c>
    </row>
    <row r="78" spans="3:23" s="1" customFormat="1" ht="7.5" customHeight="1" x14ac:dyDescent="0.15"/>
    <row r="79" spans="3:23" s="1" customFormat="1" ht="14.85" customHeight="1" x14ac:dyDescent="0.15">
      <c r="C79" s="209" t="s">
        <v>1018</v>
      </c>
      <c r="D79" s="209"/>
      <c r="F79" s="233"/>
      <c r="G79" s="233"/>
      <c r="H79" s="233"/>
      <c r="I79" s="231">
        <v>281618626.75510901</v>
      </c>
      <c r="J79" s="231"/>
      <c r="K79" s="231"/>
      <c r="L79" s="231"/>
      <c r="M79" s="231"/>
      <c r="N79" s="231"/>
      <c r="O79" s="231"/>
      <c r="P79" s="231"/>
      <c r="Q79" s="231"/>
      <c r="R79" s="231"/>
      <c r="S79" s="231"/>
      <c r="T79" s="231"/>
      <c r="U79" s="231"/>
    </row>
    <row r="80" spans="3:23" s="1" customFormat="1" ht="6.95" customHeight="1" x14ac:dyDescent="0.15"/>
    <row r="81" spans="3:23" s="1" customFormat="1" ht="14.85" customHeight="1" x14ac:dyDescent="0.15">
      <c r="C81" s="3" t="s">
        <v>1019</v>
      </c>
      <c r="H81" s="230" t="s">
        <v>969</v>
      </c>
      <c r="I81" s="230"/>
      <c r="J81" s="230"/>
      <c r="K81" s="230"/>
      <c r="L81" s="230"/>
      <c r="M81" s="230"/>
      <c r="N81" s="230"/>
      <c r="O81" s="230"/>
      <c r="P81" s="230"/>
      <c r="Q81" s="230"/>
      <c r="R81" s="230"/>
      <c r="S81" s="230"/>
      <c r="T81" s="230"/>
      <c r="U81" s="230"/>
    </row>
    <row r="82" spans="3:23" s="1" customFormat="1" ht="5.85" customHeight="1" x14ac:dyDescent="0.15"/>
    <row r="83" spans="3:23" s="1" customFormat="1" ht="6.4" customHeight="1" x14ac:dyDescent="0.15">
      <c r="C83" s="235"/>
      <c r="D83" s="235"/>
      <c r="E83" s="235"/>
      <c r="F83" s="235"/>
      <c r="G83" s="235"/>
      <c r="H83" s="235"/>
      <c r="I83" s="235"/>
      <c r="J83" s="235"/>
      <c r="K83" s="235"/>
      <c r="L83" s="235"/>
      <c r="M83" s="235"/>
      <c r="N83" s="235"/>
      <c r="O83" s="235"/>
      <c r="P83" s="235"/>
      <c r="Q83" s="235"/>
      <c r="R83" s="235"/>
      <c r="S83" s="235"/>
      <c r="T83" s="235"/>
      <c r="U83" s="235"/>
      <c r="V83" s="235"/>
    </row>
    <row r="84" spans="3:23" s="1" customFormat="1" ht="7.9" customHeight="1" x14ac:dyDescent="0.15"/>
    <row r="85" spans="3:23" s="1" customFormat="1" ht="14.85" customHeight="1" x14ac:dyDescent="0.15">
      <c r="C85" s="209" t="s">
        <v>1020</v>
      </c>
      <c r="D85" s="209"/>
      <c r="F85" s="225">
        <v>17278157.925000001</v>
      </c>
      <c r="G85" s="225"/>
      <c r="H85" s="225"/>
      <c r="I85" s="225"/>
      <c r="J85" s="225"/>
      <c r="K85" s="225"/>
      <c r="L85" s="225"/>
      <c r="M85" s="225"/>
      <c r="N85" s="225"/>
      <c r="O85" s="225"/>
      <c r="P85" s="225"/>
      <c r="Q85" s="225"/>
      <c r="R85" s="225"/>
      <c r="S85" s="225"/>
      <c r="T85" s="225"/>
      <c r="U85" s="225"/>
      <c r="W85" s="28" t="s">
        <v>1021</v>
      </c>
    </row>
    <row r="86" spans="3:23" s="1" customFormat="1" ht="7.5" customHeight="1" x14ac:dyDescent="0.15"/>
    <row r="87" spans="3:23" s="1" customFormat="1" ht="14.85" customHeight="1" x14ac:dyDescent="0.15">
      <c r="C87" s="209" t="s">
        <v>1022</v>
      </c>
      <c r="D87" s="209"/>
      <c r="F87" s="229"/>
      <c r="G87" s="229"/>
      <c r="H87" s="229"/>
      <c r="I87" s="225">
        <v>6562500</v>
      </c>
      <c r="J87" s="225"/>
      <c r="K87" s="225"/>
      <c r="L87" s="225"/>
      <c r="M87" s="225"/>
      <c r="N87" s="225"/>
      <c r="O87" s="225"/>
      <c r="P87" s="225"/>
      <c r="Q87" s="225"/>
      <c r="R87" s="225"/>
      <c r="S87" s="225"/>
      <c r="T87" s="225"/>
      <c r="U87" s="225"/>
      <c r="W87" s="28" t="s">
        <v>1023</v>
      </c>
    </row>
    <row r="88" spans="3:23" s="1" customFormat="1" ht="7.5" customHeight="1" x14ac:dyDescent="0.15"/>
    <row r="89" spans="3:23" s="1" customFormat="1" ht="14.85" customHeight="1" x14ac:dyDescent="0.15">
      <c r="C89" s="209" t="s">
        <v>1024</v>
      </c>
      <c r="D89" s="209"/>
      <c r="E89" s="209"/>
      <c r="F89" s="209"/>
      <c r="G89" s="229"/>
      <c r="H89" s="229"/>
      <c r="I89" s="229"/>
      <c r="J89" s="225">
        <v>10715657.925000001</v>
      </c>
      <c r="K89" s="225"/>
      <c r="L89" s="225"/>
      <c r="M89" s="225"/>
      <c r="N89" s="225"/>
      <c r="O89" s="225"/>
      <c r="P89" s="225"/>
      <c r="Q89" s="225"/>
      <c r="R89" s="225"/>
      <c r="S89" s="225"/>
      <c r="T89" s="225"/>
      <c r="U89" s="225"/>
      <c r="V89" s="225"/>
      <c r="W89" s="28" t="s">
        <v>1025</v>
      </c>
    </row>
    <row r="90" spans="3:23" s="1" customFormat="1" ht="29.85" customHeight="1" x14ac:dyDescent="0.15"/>
  </sheetData>
  <mergeCells count="88">
    <mergeCell ref="C1:C3"/>
    <mergeCell ref="C10:D10"/>
    <mergeCell ref="C12:D12"/>
    <mergeCell ref="C14:D14"/>
    <mergeCell ref="C16:D16"/>
    <mergeCell ref="C5:V5"/>
    <mergeCell ref="C69:D69"/>
    <mergeCell ref="C50:D50"/>
    <mergeCell ref="C52:D52"/>
    <mergeCell ref="C54:D54"/>
    <mergeCell ref="C56:D56"/>
    <mergeCell ref="C58:D58"/>
    <mergeCell ref="F32:U32"/>
    <mergeCell ref="F42:U42"/>
    <mergeCell ref="F44:U44"/>
    <mergeCell ref="F46:U46"/>
    <mergeCell ref="F48:U48"/>
    <mergeCell ref="C40:V40"/>
    <mergeCell ref="C42:D42"/>
    <mergeCell ref="C44:D44"/>
    <mergeCell ref="C46:D46"/>
    <mergeCell ref="C48:D48"/>
    <mergeCell ref="B32:D32"/>
    <mergeCell ref="C8:V8"/>
    <mergeCell ref="F12:U12"/>
    <mergeCell ref="F14:U14"/>
    <mergeCell ref="F16:U16"/>
    <mergeCell ref="F30:U30"/>
    <mergeCell ref="B20:U20"/>
    <mergeCell ref="B30:D30"/>
    <mergeCell ref="C18:D18"/>
    <mergeCell ref="C24:H24"/>
    <mergeCell ref="C28:V28"/>
    <mergeCell ref="C83:V83"/>
    <mergeCell ref="C85:D85"/>
    <mergeCell ref="C87:D87"/>
    <mergeCell ref="C89:F89"/>
    <mergeCell ref="D3:T4"/>
    <mergeCell ref="D34:F34"/>
    <mergeCell ref="D35:F35"/>
    <mergeCell ref="D36:F36"/>
    <mergeCell ref="D37:F37"/>
    <mergeCell ref="D38:F38"/>
    <mergeCell ref="E18:U18"/>
    <mergeCell ref="E22:U22"/>
    <mergeCell ref="E23:U23"/>
    <mergeCell ref="E25:U25"/>
    <mergeCell ref="E26:U26"/>
    <mergeCell ref="F10:U10"/>
    <mergeCell ref="F69:U69"/>
    <mergeCell ref="F77:V77"/>
    <mergeCell ref="F79:H79"/>
    <mergeCell ref="F54:U54"/>
    <mergeCell ref="F56:U56"/>
    <mergeCell ref="F58:U58"/>
    <mergeCell ref="F60:U60"/>
    <mergeCell ref="F62:U62"/>
    <mergeCell ref="C73:V73"/>
    <mergeCell ref="C75:D75"/>
    <mergeCell ref="C77:D77"/>
    <mergeCell ref="C79:D79"/>
    <mergeCell ref="C60:D60"/>
    <mergeCell ref="C62:D62"/>
    <mergeCell ref="C64:D64"/>
    <mergeCell ref="C66:D66"/>
    <mergeCell ref="G36:U36"/>
    <mergeCell ref="G37:U37"/>
    <mergeCell ref="G38:U38"/>
    <mergeCell ref="F64:U64"/>
    <mergeCell ref="F66:U66"/>
    <mergeCell ref="F50:U50"/>
    <mergeCell ref="F52:U52"/>
    <mergeCell ref="W24:W26"/>
    <mergeCell ref="W35:W37"/>
    <mergeCell ref="W66:W67"/>
    <mergeCell ref="G89:I89"/>
    <mergeCell ref="H71:U71"/>
    <mergeCell ref="H81:U81"/>
    <mergeCell ref="I24:J24"/>
    <mergeCell ref="I79:U79"/>
    <mergeCell ref="I87:U87"/>
    <mergeCell ref="J89:V89"/>
    <mergeCell ref="K24:U24"/>
    <mergeCell ref="N75:V75"/>
    <mergeCell ref="F85:U85"/>
    <mergeCell ref="F87:H87"/>
    <mergeCell ref="G34:U34"/>
    <mergeCell ref="G35:U35"/>
  </mergeCells>
  <pageMargins left="0.7" right="0.7" top="0.75" bottom="0.75" header="0.3" footer="0.3"/>
  <pageSetup paperSize="9" scale="65" orientation="portrait" r:id="rId1"/>
  <headerFooter alignWithMargins="0">
    <oddFooter>&amp;R&amp;1#&amp;"Calibri"&amp;10&amp;K0000FFClassification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2022-02-09T08:32:51Z</dcterms:created>
  <dcterms:modified xsi:type="dcterms:W3CDTF">2022-02-10T14:31:08Z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2022-02-10T14:31:08Z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fb06c04a-ef02-4fde-ba0a-04d9970203c4</vt:lpwstr>
  </property>
  <property fmtid="{D5CDD505-2E9C-101B-9397-08002B2CF9AE}" pid="8" name="MSIP_Label_812e1ed0-4700-41e0-aec3-61ed249f3333_ContentBits">
    <vt:lpwstr>2</vt:lpwstr>
  </property>
</Properties>
</file>